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<sst xmlns="http://schemas.openxmlformats.org/spreadsheetml/2006/main" count="1621" uniqueCount="751">
  <si>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</si>
  <si>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</si>
  <si>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</si>
  <si>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</si>
  <si>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</si>
  <si>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</si>
  <si>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</si>
  <si>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</si>
  <si>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</si>
  <si>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</si>
  <si>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</si>
  <si>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</si>
  <si>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</si>
  <si>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</si>
  <si>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</si>
  <si>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</si>
  <si>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</si>
  <si>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</si>
  <si>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</si>
  <si>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</si>
  <si>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</si>
  <si>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</si>
  <si>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</si>
  <si>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</si>
  <si>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</si>
  <si>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</si>
  <si>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</si>
  <si>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</si>
  <si>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</si>
  <si>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</si>
  <si>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</si>
  <si>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</si>
  <si>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</si>
  <si>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</si>
  <si>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</si>
  <si>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</si>
  <si>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</si>
  <si>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</si>
  <si>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</si>
  <si>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</si>
  <si>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</si>
  <si>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</si>
  <si>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</si>
  <si>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</si>
  <si>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</si>
  <si>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</si>
  <si>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</si>
  <si>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</si>
  <si>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</si>
  <si>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</si>
  <si>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</si>
  <si>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</si>
  <si>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</si>
  <si>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</si>
  <si>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</si>
  <si>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</si>
  <si>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</si>
  <si>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</si>
  <si>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</si>
  <si>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</si>
  <si>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</si>
  <si>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</si>
  <si>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</si>
  <si>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</si>
  <si>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</si>
  <si>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</si>
  <si>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</si>
  <si>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</si>
  <si>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</si>
  <si>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</si>
  <si>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</si>
  <si>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</si>
  <si>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</si>
  <si>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</si>
  <si>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</si>
  <si>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</si>
  <si>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</si>
  <si>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</si>
  <si>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</si>
  <si>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</si>
  <si>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</si>
  <si>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</si>
  <si>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</si>
  <si>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</si>
  <si>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</si>
  <si>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</si>
  <si>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</si>
  <si>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</si>
  <si>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</si>
  <si>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</si>
  <si>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</si>
  <si>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</si>
  <si>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</si>
  <si>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</si>
  <si>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</si>
  <si>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</si>
  <si>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</si>
  <si>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</si>
  <si>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</si>
  <si>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</si>
  <si>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</si>
  <si>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</si>
  <si>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</si>
  <si>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</si>
  <si>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</si>
  <si>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</si>
  <si>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</si>
  <si>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</si>
  <si>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</si>
  <si>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</si>
  <si>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</si>
  <si>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</si>
  <si>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</si>
  <si>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</si>
  <si>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</si>
  <si>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</si>
  <si>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</si>
  <si>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</si>
  <si>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</si>
  <si>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</si>
  <si>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</si>
  <si>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</si>
  <si>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</si>
  <si>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</si>
  <si>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</si>
  <si>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</si>
  <si>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</si>
  <si>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</si>
  <si>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</si>
  <si>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</si>
  <si>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</si>
  <si>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</si>
  <si>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</si>
  <si>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</si>
  <si>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</si>
  <si>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</si>
  <si>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</si>
  <si>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</si>
  <si>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</si>
  <si>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</si>
  <si>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</si>
  <si>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</si>
  <si>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</si>
  <si>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</si>
  <si>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</si>
  <si>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</si>
  <si>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</si>
  <si>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</si>
  <si>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</si>
  <si>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</si>
  <si>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</si>
  <si>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</si>
  <si>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</si>
  <si>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</si>
  <si>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</si>
  <si>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</si>
  <si>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</si>
  <si>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</si>
  <si>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</si>
  <si>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</si>
  <si>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</si>
  <si>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</si>
  <si>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</si>
  <si>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</si>
  <si>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</si>
  <si>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</si>
  <si>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</si>
  <si>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</si>
  <si>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</si>
  <si>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</si>
  <si>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</si>
  <si>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</si>
  <si>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</si>
  <si>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</si>
  <si>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</si>
  <si>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</si>
  <si>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</si>
  <si>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</si>
  <si>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</si>
  <si>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</si>
  <si>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</si>
  <si>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</si>
  <si>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</si>
  <si>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</si>
  <si>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</si>
  <si>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</si>
  <si>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</si>
  <si>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</si>
  <si>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</si>
  <si>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</si>
  <si>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</si>
  <si>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</si>
  <si>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</si>
  <si>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</si>
  <si>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</si>
  <si>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</si>
  <si>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</si>
  <si>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</si>
  <si>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</si>
  <si>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</si>
  <si>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</si>
  <si>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</si>
  <si>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</si>
  <si>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</si>
  <si>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</si>
  <si>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</si>
  <si>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</si>
  <si>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</si>
  <si>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</si>
  <si>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</si>
  <si>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</si>
  <si>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</si>
  <si>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</si>
  <si>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</si>
  <si>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</si>
  <si>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</si>
  <si>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</si>
  <si>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</si>
  <si>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</si>
  <si>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</si>
  <si>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</si>
  <si>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</si>
  <si>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</si>
  <si>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</si>
  <si>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</si>
  <si>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</si>
  <si>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</si>
  <si>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</si>
  <si>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</si>
  <si>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</si>
  <si>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</si>
  <si>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</si>
  <si>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</si>
  <si>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</si>
  <si>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</si>
  <si>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</si>
  <si>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</si>
  <si>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</si>
  <si>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</si>
  <si>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</si>
  <si>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</si>
  <si>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</si>
  <si>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</si>
  <si>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</si>
  <si>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</si>
  <si>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</si>
  <si>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</si>
  <si>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</si>
  <si>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</si>
  <si>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</si>
  <si>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</si>
  <si>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</si>
  <si>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</si>
  <si>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</si>
  <si>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</si>
  <si>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</si>
  <si>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</si>
  <si>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</si>
  <si>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</si>
  <si>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</si>
  <si>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</si>
  <si>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</si>
  <si>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</si>
  <si>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</si>
  <si>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</si>
  <si>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</si>
  <si>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</si>
  <si>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</si>
  <si>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</si>
  <si>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</si>
  <si>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</si>
  <si>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</si>
  <si>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</si>
  <si>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</si>
  <si>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</si>
  <si>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</si>
  <si>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</si>
  <si>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</si>
  <si>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</si>
  <si>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</si>
  <si>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</si>
  <si>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</si>
  <si>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</si>
  <si>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</si>
  <si>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</si>
  <si>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</si>
  <si>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</si>
  <si>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</si>
  <si>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</si>
  <si>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</si>
  <si>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</si>
  <si>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</si>
  <si>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</si>
  <si>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</si>
  <si>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</si>
  <si>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</si>
  <si>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</si>
  <si>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</si>
  <si>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</si>
  <si>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</si>
  <si>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</si>
  <si>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</si>
  <si>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</si>
  <si>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</si>
  <si>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</si>
  <si>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</si>
  <si>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</si>
  <si>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</si>
  <si>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</si>
  <si>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</si>
  <si>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</si>
  <si>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</si>
  <si>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</si>
  <si>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</si>
  <si>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</si>
  <si>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</si>
  <si>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</si>
  <si>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</si>
  <si>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</si>
  <si>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</si>
  <si>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</si>
  <si>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</si>
  <si>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</si>
  <si>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</si>
  <si>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</si>
  <si>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</si>
  <si>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</si>
  <si>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</si>
  <si>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</si>
  <si>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</si>
  <si>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</si>
  <si>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</si>
  <si>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</si>
  <si>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</si>
  <si>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</si>
  <si>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</si>
  <si>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</si>
  <si>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</si>
  <si>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</si>
  <si>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</si>
  <si>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</si>
  <si>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</si>
  <si>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</si>
  <si>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</si>
  <si>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</si>
  <si>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</si>
  <si>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</si>
  <si>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</si>
  <si>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</si>
  <si>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</si>
  <si>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</si>
  <si>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</si>
  <si>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</si>
  <si>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</si>
  <si>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</si>
  <si>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</si>
  <si>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</si>
  <si>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</si>
  <si>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</si>
  <si>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</si>
  <si>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</si>
  <si>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</si>
  <si>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</si>
  <si>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</si>
  <si>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</si>
  <si>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</si>
  <si>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</si>
  <si>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</si>
  <si>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</si>
  <si>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</si>
  <si>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</si>
  <si>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</si>
  <si>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</si>
  <si>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</si>
  <si>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</si>
  <si>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</si>
  <si>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</si>
  <si>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</si>
  <si>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</si>
  <si>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</si>
  <si>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</si>
  <si>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</si>
  <si>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</si>
  <si>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</si>
  <si>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</si>
  <si>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</si>
  <si>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</si>
  <si>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</si>
  <si>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</si>
  <si>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</si>
  <si>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</si>
  <si>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</si>
  <si>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</si>
  <si>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</si>
  <si>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</si>
  <si>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</si>
  <si>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</si>
  <si>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</si>
  <si>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</si>
  <si>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</si>
  <si>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</si>
  <si>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</si>
  <si>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</si>
  <si>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</si>
  <si>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</si>
  <si>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</si>
  <si>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</si>
  <si>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</si>
  <si>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</si>
  <si>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</si>
  <si>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</si>
  <si>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</si>
  <si>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</si>
  <si>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</si>
  <si>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</si>
  <si>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t>    NG Fin BS, LD1 for IF - TCO - May01</t>
  </si>
  <si>
    <t>Jun01-Oct01</t>
  </si>
  <si>
    <t>    NG Fin BS, LD1 for IF - Perm - May01</t>
  </si>
  <si>
    <t>Mckay, B</t>
  </si>
  <si>
    <t>Apr-24-01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</si>
  <si>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</si>
  <si>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</si>
  <si>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</si>
  <si>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Fin Swap-Peak - NYPOOL J - Sep01</t>
  </si>
  <si>
    <t>    Firm-LD Peak - Cin - Next Week</t>
  </si>
  <si>
    <t>    Firm-LD Peak - Cin - Q4 01</t>
  </si>
  <si>
    <t>    Firm-LD Peak - Ent - May01</t>
  </si>
  <si>
    <t>    Firm-LD Peak - Ent - Sep01</t>
  </si>
  <si>
    <t>    Firm-LD Peak - Ent - Q4 01</t>
  </si>
  <si>
    <t>    Firm-LD Peak - NP-15 - May01</t>
  </si>
  <si>
    <t>Q3 01</t>
  </si>
  <si>
    <t>    Firm-LD Peak - Nepool - Jul01-Aug01</t>
  </si>
  <si>
    <t>    Firm-LD Peak - Nepool - Sep01</t>
  </si>
  <si>
    <t>    Firm-LD Peak - Nepool - Q4 01</t>
  </si>
  <si>
    <t>    Firm-LD Peak - PJM-W - Bal Week</t>
  </si>
  <si>
    <t>    Firm-LD Peak - PJM-W - Q4 01</t>
  </si>
  <si>
    <t>    Firm-LD Peak - PJM-W - Jan02-Feb02</t>
  </si>
  <si>
    <t>    Firm-LD Peak - PJM-W - Jul02-Aug02</t>
  </si>
  <si>
    <t>Jul02-Aug02</t>
  </si>
  <si>
    <t>    Firm-LD Peak - TVA - Bal Week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</si>
  <si>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</si>
  <si>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</si>
  <si>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</si>
  <si>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</si>
  <si>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</si>
  <si>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GDD - Transco Z-6 (NY) - Next Day Gas</t>
  </si>
  <si>
    <t>    NG Firm Phys, ID, IF - ANR-SE - May01</t>
  </si>
  <si>
    <t>    NG Firm Phys, ID, IF - Cheyenne - May01</t>
  </si>
  <si>
    <t>    NG Firm Phys, ID, IF - TCO - May01</t>
  </si>
  <si>
    <t>    NG Fin BS, LD1 for GDM - Mich - May01</t>
  </si>
  <si>
    <t>    NG Fin BS, LD1 for GDM - Mich - May01-Oct01</t>
  </si>
  <si>
    <t>    NG Fin BS, LD1 for IF - TCO - May01-Oct01</t>
  </si>
  <si>
    <t>    NG Fin BS, LD1 for IF - Henry - May01</t>
  </si>
  <si>
    <t>    NG Fin BS, LD1 for IF - NGPL-LA - May01</t>
  </si>
  <si>
    <t>    NG Fin BS, LD1 for IF - Panhandle - May01</t>
  </si>
  <si>
    <t>    NG Fin BS, LD1 for IF - Tenn-LA - May01</t>
  </si>
  <si>
    <t>    NG Fin BS, LD1 for IF - Trunk LA - May01</t>
  </si>
  <si>
    <t>    NG Fin BS, LD1 for IF - Ventura - May01</t>
  </si>
  <si>
    <t>    NG Fin BS, LD1 for NGI - Chicago - May01-Oct01</t>
  </si>
  <si>
    <t>    NG Fin BS, LD1 for NGI - Socal - Jun01</t>
  </si>
  <si>
    <t>    NG Fin BS, LD1 for NGI - Socal - Oct01</t>
  </si>
  <si>
    <t>Aquila Risk Management Corp.</t>
  </si>
  <si>
    <t>Apr-25-01</t>
  </si>
  <si>
    <t>DYNSMCGI</t>
  </si>
  <si>
    <t>pwr.TVA</t>
  </si>
  <si>
    <r>
      <t> Trade Dates:  </t>
    </r>
    <r>
      <rPr>
        <sz val="8"/>
        <color indexed="8"/>
        <rFont val="Verdana"/>
        <family val="2"/>
      </rPr>
      <t>Apr-24-01 thru Apr-24-01</t>
    </r>
  </si>
  <si>
    <t>Apr-24-01 12:33 GMT</t>
  </si>
  <si>
    <t>Apr-24-01 12:32 GMT</t>
  </si>
  <si>
    <t>Apr-24-01 17:20 GMT</t>
  </si>
  <si>
    <t>    Fin Swap-Peak - NYPOOL G - Jul01-Aug01</t>
  </si>
  <si>
    <t>Apr-24-01 14:01 GMT</t>
  </si>
  <si>
    <t>    Firm-LD Off-Peak - SP-15 Off-Peak - Next Day Off-Peak</t>
  </si>
  <si>
    <t>Next Day Off-Peak</t>
  </si>
  <si>
    <t>Apr-24-01 13:29 GMT</t>
  </si>
  <si>
    <t>Apr-24-01 14:31 GMT</t>
  </si>
  <si>
    <t>Apr-24-01 18:39 GMT</t>
  </si>
  <si>
    <t>Apr-24-01 18:21 GMT</t>
  </si>
  <si>
    <t>Apr-24-01 17:10 GMT</t>
  </si>
  <si>
    <t>Apr-24-01 20:22 GMT</t>
  </si>
  <si>
    <t>Apr-24-01 15:40 GMT</t>
  </si>
  <si>
    <t>    Firm-LD Peak - Cin - Dec01</t>
  </si>
  <si>
    <t>Apr-24-01 20:36 GMT</t>
  </si>
  <si>
    <t>Apr-24-01 19:33 GMT</t>
  </si>
  <si>
    <t>    Firm-LD Peak - Cin - Jan02-Feb02</t>
  </si>
  <si>
    <t>Apr-24-01 17:58 GMT</t>
  </si>
  <si>
    <t>    Firm-LD Peak - Cin - May02</t>
  </si>
  <si>
    <t>Apr-24-01 12:25 GMT</t>
  </si>
  <si>
    <t>    Firm-LD Peak - Cin - Cal 02</t>
  </si>
  <si>
    <t>Apr-24-01 19:32 GMT</t>
  </si>
  <si>
    <t>Apr-24-01 13:37 GMT</t>
  </si>
  <si>
    <t>    Firm-LD Peak - Comed - Q4 01</t>
  </si>
  <si>
    <t>Apr-24-01 13:14 GMT</t>
  </si>
  <si>
    <t>Apr-24-01 15:17 GMT</t>
  </si>
  <si>
    <t>Apr-24-01 14:21 GMT</t>
  </si>
  <si>
    <t>Apr-24-01 18:25 GMT</t>
  </si>
  <si>
    <t>    Firm-LD Peak - Ent - Dec01</t>
  </si>
  <si>
    <t>Apr-24-01 12:00 GMT</t>
  </si>
  <si>
    <t>    Firm-LD Peak - Ent - Jan02-Feb02</t>
  </si>
  <si>
    <t>    Firm-LD Peak - Ent - Jun02</t>
  </si>
  <si>
    <t>Apr-24-01 14:28 GMT</t>
  </si>
  <si>
    <t>    Firm-LD Peak - Ent - Jul02-Aug02</t>
  </si>
  <si>
    <t>Apr-24-01 15:07 GMT</t>
  </si>
  <si>
    <t>    Firm-LD Peak - Ent - Q4 02</t>
  </si>
  <si>
    <t>Q4 02</t>
  </si>
  <si>
    <t>Apr-24-01 15:37 GMT</t>
  </si>
  <si>
    <t>    Firm-LD Peak - Mid C - May01</t>
  </si>
  <si>
    <t>    Firm-LD Peak - Mid C - Jun01</t>
  </si>
  <si>
    <t>Apr-24-01 15:22 GMT</t>
  </si>
  <si>
    <t>    Firm-LD Peak - Mid C - Jul01</t>
  </si>
  <si>
    <t>Apr-24-01 15:23 GMT</t>
  </si>
  <si>
    <t>Apr-24-01 16:21 GMT</t>
  </si>
  <si>
    <t>    Firm-LD Peak - NP-15 - Jun01</t>
  </si>
  <si>
    <t>Apr-24-01 15:20 GMT</t>
  </si>
  <si>
    <t>Apr-24-01 16:07 GMT</t>
  </si>
  <si>
    <t>Apr-24-01 14:27 GMT</t>
  </si>
  <si>
    <t>Apr-24-01 19:36 GMT</t>
  </si>
  <si>
    <t>Apr-24-01 11:56 GMT</t>
  </si>
  <si>
    <t>Apr-24-01 20:00 GMT</t>
  </si>
  <si>
    <t>Apr-24-01 19:23 GMT</t>
  </si>
  <si>
    <t>Apr-24-01 18:15 GMT</t>
  </si>
  <si>
    <t>Apr-24-01 18:41 GMT</t>
  </si>
  <si>
    <t>    Firm-LD Peak - PJM-W - Custom</t>
  </si>
  <si>
    <t>Apr-24-01 15:50 GMT</t>
  </si>
  <si>
    <t>Apr-24-01 13:42 GMT</t>
  </si>
  <si>
    <t>Apr-24-01 20:13 GMT</t>
  </si>
  <si>
    <t>    Firm-LD Peak - PJM-W - Next Week</t>
  </si>
  <si>
    <t>Apr-24-01 11:58 GMT</t>
  </si>
  <si>
    <t>Apr-24-01 20:12 GMT</t>
  </si>
  <si>
    <t>Apr-24-01 18:50 GMT</t>
  </si>
  <si>
    <t>Apr-24-01 14:59 GMT</t>
  </si>
  <si>
    <t>    Firm-LD Peak - PJM-W - Mar02-Apr02</t>
  </si>
  <si>
    <t>Mar02-Apr02</t>
  </si>
  <si>
    <t>Apr-24-01 15:03 GMT</t>
  </si>
  <si>
    <t>    Firm-LD Peak - PJM-W - Jun02</t>
  </si>
  <si>
    <t>Apr-24-01 15:08 GMT</t>
  </si>
  <si>
    <t>Apr-24-01 18:27 GMT</t>
  </si>
  <si>
    <t>    Firm-LD Peak - Palo - May01</t>
  </si>
  <si>
    <t>Apr-24-01 15:06 GMT</t>
  </si>
  <si>
    <t>    Firm-LD Peak - Palo - Sep01</t>
  </si>
  <si>
    <t>Apr-24-01 18:54 GMT</t>
  </si>
  <si>
    <t>Apr-24-01 13:26 GMT</t>
  </si>
  <si>
    <t>    Firm-LD Peak - SP-15 - Jun01</t>
  </si>
  <si>
    <t>Apr-24-01 15:36 GMT</t>
  </si>
  <si>
    <t>Apr-24-01 13:11 GMT</t>
  </si>
  <si>
    <t>Apr-24-01 13:24 GMT</t>
  </si>
  <si>
    <t>    Firm-LD Peak - Ercot UBU - Next Day</t>
  </si>
  <si>
    <t>Apr-24-01 11:51 GMT</t>
  </si>
  <si>
    <t>Apr-24-01 14:22 GMT</t>
  </si>
  <si>
    <t>Apr-24-01 13:54 GMT</t>
  </si>
  <si>
    <t>    NG Firm Phys, FP - Malin - Next Day Gas</t>
  </si>
  <si>
    <t>    NG Firm Phys, FP - Cheyenne - Next Day Gas</t>
  </si>
  <si>
    <t>Apr-24-01 13:30 GMT</t>
  </si>
  <si>
    <t>Apr-24-01 15:28 GMT</t>
  </si>
  <si>
    <t>Apr-24-01 15:24 GMT</t>
  </si>
  <si>
    <t>Apr-24-01 14:48 GMT</t>
  </si>
  <si>
    <t>Apr-24-01 14:10 GMT</t>
  </si>
  <si>
    <t>Apr-24-01 14:17 GMT</t>
  </si>
  <si>
    <t>    NG Firm Phys, FP - FGT-Z2 - Next Day Gas</t>
  </si>
  <si>
    <t>Apr-24-01 14:42 GMT</t>
  </si>
  <si>
    <t>    NG Firm Phys, FP - Henry - Bal Month Gas</t>
  </si>
  <si>
    <t>Apr-24-01 13:22 GMT</t>
  </si>
  <si>
    <t>    NG Firm Phys, FP - Opal - May01</t>
  </si>
  <si>
    <t>Apr-24-01 17:23 GMT</t>
  </si>
  <si>
    <t>Apr-24-01 15:29 GMT</t>
  </si>
  <si>
    <t>Apr-24-01 14:36 GMT</t>
  </si>
  <si>
    <t>    NG Firm Phys, FP - NGPL-TxOk East-GC - Next Day Gas</t>
  </si>
  <si>
    <t>Apr-24-01 14:16 GMT</t>
  </si>
  <si>
    <t>Apr-24-01 14:34 GMT</t>
  </si>
  <si>
    <t>Apr-24-01 13:47 GMT</t>
  </si>
  <si>
    <t>    NG Firm Phys, FP - PG&amp;E-Topock - Next Day Gas</t>
  </si>
  <si>
    <t>Apr-24-01 13:16 GMT</t>
  </si>
  <si>
    <t>Apr-24-01 14:06 GMT</t>
  </si>
  <si>
    <t>Apr-24-01 13:53 GMT</t>
  </si>
  <si>
    <t>Apr-24-01 13:38 GMT</t>
  </si>
  <si>
    <t>Apr-24-01 14:54 GMT</t>
  </si>
  <si>
    <t>Apr-24-01 14:20 GMT</t>
  </si>
  <si>
    <t>Apr-24-01 14:18 GMT</t>
  </si>
  <si>
    <t>Apr-24-01 14:47 GMT</t>
  </si>
  <si>
    <t>Apr-24-01 14:25 GMT</t>
  </si>
  <si>
    <t>    NG Firm Phys, FP - Transco Z-6 (NY) - Next Day Gas</t>
  </si>
  <si>
    <t>Apr-24-01 14:43 GMT</t>
  </si>
  <si>
    <t>Apr-24-01 14:24 GMT</t>
  </si>
  <si>
    <t>Apr-24-01 14:08 GMT</t>
  </si>
  <si>
    <t>    NG Firm Phys, ID, GDD - ANR-SE-T - May01</t>
  </si>
  <si>
    <t>Apr-24-01 20:54 GMT</t>
  </si>
  <si>
    <t>Apr-24-01 13:00 GMT</t>
  </si>
  <si>
    <t>    NG Firm Phys, ID, GDD - TCO - May01-Oct01</t>
  </si>
  <si>
    <t>Apr-24-01 20:45 GMT</t>
  </si>
  <si>
    <t>Apr-24-01 13:05 GMT</t>
  </si>
  <si>
    <t>Apr-24-01 13:32 GMT</t>
  </si>
  <si>
    <t>    NG Firm Phys, ID, GDD - CG-ONSH - May01</t>
  </si>
  <si>
    <t>Apr-24-01 16:04 GMT</t>
  </si>
  <si>
    <t>Apr-24-01 12:49 GMT</t>
  </si>
  <si>
    <t>    NG Firm Phys, ID, GDD - Henry - Next Day Gas</t>
  </si>
  <si>
    <t>Apr-24-01 13:55 GMT</t>
  </si>
  <si>
    <t>Apr-24-01 14:00 GMT</t>
  </si>
  <si>
    <t>    NG Firm Phys, ID, GDD - NGPL-LA - May01</t>
  </si>
  <si>
    <t>Apr-24-01 20:44 GMT</t>
  </si>
  <si>
    <t>    NG Firm Phys, ID, GDD - NGPL-STX - Next Day Gas</t>
  </si>
  <si>
    <t>Apr-24-01 13:18 GMT</t>
  </si>
  <si>
    <t>Apr-24-01 13:27 GMT</t>
  </si>
  <si>
    <t>Apr-24-01 13:31 GMT</t>
  </si>
  <si>
    <t>Apr-24-01 12:37 GMT</t>
  </si>
  <si>
    <t>    NG Firm Phys, ID, GDD - TET ELA - Next Day Gas</t>
  </si>
  <si>
    <t>Apr-24-01 13:56 GMT</t>
  </si>
  <si>
    <t>    NG Firm Phys, ID, GDD - TET M3 - Next Day Gas</t>
  </si>
  <si>
    <t>Apr-24-01 12:46 GMT</t>
  </si>
  <si>
    <t>    NG Firm Phys, ID, GDD - TET-STX - Custom</t>
  </si>
  <si>
    <t>Apr-24-01 20:04 GMT</t>
  </si>
  <si>
    <t>Apr-24-01 13:33 GMT</t>
  </si>
  <si>
    <t>Apr-24-01 12:29 GMT</t>
  </si>
  <si>
    <t>Apr-24-01 12:26 GMT</t>
  </si>
  <si>
    <t>Apr-24-01 11:54 GMT</t>
  </si>
  <si>
    <t>Apr-24-01 19:11 GMT</t>
  </si>
  <si>
    <t>Apr-24-01 20:26 GMT</t>
  </si>
  <si>
    <t>Apr-24-01 20:50 GMT</t>
  </si>
  <si>
    <t>    NG Firm Phys, ID, IF - TCO - May01-Oct01</t>
  </si>
  <si>
    <t>Apr-24-01 20:41 GMT</t>
  </si>
  <si>
    <t>    NG Firm Phys, ID, IF - EP-Keystone - May01</t>
  </si>
  <si>
    <t>Apr-24-01 14:55 GMT</t>
  </si>
  <si>
    <t>    NG Firm Phys, ID, IF - Tenn-5L - May01</t>
  </si>
  <si>
    <t>Apr-24-01 15:56 GMT</t>
  </si>
  <si>
    <t>    NG Firm Phys, ID, IF - Tenn-5L - Nov01-Mar02</t>
  </si>
  <si>
    <t>Apr-24-01 20:21 GMT</t>
  </si>
  <si>
    <t>    NG Firm Phys, ID, IF - Tenn-8L - May01</t>
  </si>
  <si>
    <t>    NG Firm Phys, ID, IF - Tenn-8L - Nov01-Mar02</t>
  </si>
  <si>
    <t>    NG Firm Phys, ID, IF - TET ELA - May01</t>
  </si>
  <si>
    <t>Apr-24-01 20:35 GMT</t>
  </si>
  <si>
    <t>    NG Firm Phys, ID, IF - TET WLA - May01</t>
  </si>
  <si>
    <t>Apr-24-01 19:56 GMT</t>
  </si>
  <si>
    <t>    NG Firm Phys, ID, IF - Trunk ELA - May01</t>
  </si>
  <si>
    <t>Apr-24-01 13:52 GMT</t>
  </si>
  <si>
    <t>NG Firm Phys, ID, NGI</t>
  </si>
  <si>
    <t>    NG Firm Phys, ID, NGI - Malin - May01</t>
  </si>
  <si>
    <t>Apr-24-01 15:49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</si>
  <si>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</si>
  <si>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Apr-24-01 20:47 GMT</t>
  </si>
  <si>
    <t>Apr-24-01 20:06 GMT</t>
  </si>
  <si>
    <t>    NG Fin BS, LD1 for GDM - Mich - Nov01-Mar02</t>
  </si>
  <si>
    <t>Apr-24-01 19:26 GMT</t>
  </si>
  <si>
    <t>    NG Fin BS, LD1 for IF - CIG-ML - May01</t>
  </si>
  <si>
    <t>Apr-24-01 16:57 GMT</t>
  </si>
  <si>
    <t>Apr-24-01 20:07 GMT</t>
  </si>
  <si>
    <t>    NG Fin BS, LD1 for IF - TCO - Nov01-Mar02</t>
  </si>
  <si>
    <t>Apr-24-01 13:04 GMT</t>
  </si>
  <si>
    <t>Apr-24-01 16:15 GMT</t>
  </si>
  <si>
    <t>    NG Fin BS, LD1 for IF - HSC - Jun01</t>
  </si>
  <si>
    <t>Apr-24-01 21:06 GMT</t>
  </si>
  <si>
    <t>    NG Fin BS, LD1 for IF - HSC - Jul01</t>
  </si>
  <si>
    <t>Apr-24-01 21:07 GMT</t>
  </si>
  <si>
    <t>Apr-24-01 13:50 GMT</t>
  </si>
  <si>
    <t>    NG Fin BS, LD1 for IF - NNG-Demarc - May01</t>
  </si>
  <si>
    <t>Apr-24-01 20:17 GMT</t>
  </si>
  <si>
    <t>    NG Fin BS, LD1 for IF - NNG-Demarc - May01-Oct01</t>
  </si>
  <si>
    <t>Apr-24-01 15:57 GMT</t>
  </si>
  <si>
    <t>Apr-24-01 17:06 GMT</t>
  </si>
  <si>
    <t>Apr-24-01 16:32 GMT</t>
  </si>
  <si>
    <t>    NG Fin BS, LD1 for IF - Tenn-LA - May01-Oct01</t>
  </si>
  <si>
    <t>    NG Fin BS, LD1 for IF - TET ELA - May01</t>
  </si>
  <si>
    <t>Apr-24-01 13:34 GMT</t>
  </si>
  <si>
    <t>    NG Fin BS, LD1 for IF - TET ELA - May01-Oct01</t>
  </si>
  <si>
    <t>Apr-24-01 13:36 GMT</t>
  </si>
  <si>
    <t>    NG Fin BS, LD1 for IF - TET M3 - May01</t>
  </si>
  <si>
    <t>    NG Fin BS, LD1 for IF - TGT-SL - May01</t>
  </si>
  <si>
    <t>    NG Fin BS, LD1 for IF - Transco Z6 (NY) - May01-Oct01</t>
  </si>
  <si>
    <t>Apr-24-01 13:51 GMT</t>
  </si>
  <si>
    <t>    NG Fin BS, LD1 for IF - Trunk LA - May01-Oct01</t>
  </si>
  <si>
    <t>Apr-24-01 14:58 GMT</t>
  </si>
  <si>
    <t>Apr-24-01 18:30 GMT</t>
  </si>
  <si>
    <t>Apr-24-01 18:31 GMT</t>
  </si>
  <si>
    <t>    NG Fin BS, LD1 for NGI - Chicago - Jun01-Oct01</t>
  </si>
  <si>
    <t>Apr-24-01 19:14 GMT</t>
  </si>
  <si>
    <t>Apr-24-01 14:56 GMT</t>
  </si>
  <si>
    <t>    NG Fin BS, LD1 for NGI - Socal - Q3 01</t>
  </si>
  <si>
    <t>Apr-24-01 16:00 GMT</t>
  </si>
  <si>
    <t>    NG Fin BS, LD1 for NGI - Socal - Nov01-Mar02</t>
  </si>
  <si>
    <t>    NG Fin Sw Swap, FP for GDD - Henry - May01</t>
  </si>
  <si>
    <t>NG Fin Sw Swap, GDM for GDD</t>
  </si>
  <si>
    <t>    NG Fin Sw Swap, GDM for GDD - Mich - May01</t>
  </si>
  <si>
    <t>Apr-24-01 15:19 GMT</t>
  </si>
  <si>
    <t>    NG Fin Sw Swap, IF for GDD - Henry - May01</t>
  </si>
  <si>
    <t>Apr-24-01 14:45 GMT</t>
  </si>
  <si>
    <t>    NG Fin Sw Swap, IF for GDD - HSC - May01</t>
  </si>
  <si>
    <t>Apr-24-01 15:09 GMT</t>
  </si>
  <si>
    <t>    NG Fin Sw Swap, IF for GDD - NNG-Demarc - May01</t>
  </si>
  <si>
    <t>    NG Fin Sw Swap, IF for GDD - TET ELA - May01</t>
  </si>
  <si>
    <t>Apr-24-01 20:42 GMT</t>
  </si>
  <si>
    <t>Apr-24-01 19:52 GMT</t>
  </si>
  <si>
    <t>Apr-24-01 20:15 GMT</t>
  </si>
  <si>
    <t>Apr-24-01 19:15 GMT</t>
  </si>
  <si>
    <t>Apr-24-01 19:19 GMT</t>
  </si>
  <si>
    <t>    NG Fin, FP for LD1 - Henry - Nov02-Mar03</t>
  </si>
  <si>
    <t>Nov02-Mar03</t>
  </si>
  <si>
    <t>Apr-24-01 17:43 GMT</t>
  </si>
  <si>
    <t>    NG Fin, FP for LD1 - Henry - Cal 03</t>
  </si>
  <si>
    <t>Cal 03</t>
  </si>
  <si>
    <t>Apr-24-01 16:39 GMT</t>
  </si>
  <si>
    <t> Trade Dates:  Apr-24-01 thru Apr-24-01</t>
  </si>
  <si>
    <t>TCO</t>
  </si>
  <si>
    <t>Nov-01-01</t>
  </si>
  <si>
    <t>Mar-31-02</t>
  </si>
  <si>
    <t>Jan-01-03</t>
  </si>
  <si>
    <t>Dec-31-03</t>
  </si>
  <si>
    <t>J. Aron &amp; Company</t>
  </si>
  <si>
    <t>NNG-Demarc</t>
  </si>
  <si>
    <t>Storey, G</t>
  </si>
  <si>
    <t>Cinergy Marketing &amp; Trading, LLC</t>
  </si>
  <si>
    <t>Apr-24-01  Deals</t>
  </si>
  <si>
    <t>El Paso Merchant Energy L.P.</t>
  </si>
  <si>
    <t>Cargill-Alliant, LLC</t>
  </si>
  <si>
    <t>Oct-01-01</t>
  </si>
  <si>
    <t>Dec-31-01</t>
  </si>
  <si>
    <t>Herndon, R</t>
  </si>
  <si>
    <t>Palo</t>
  </si>
  <si>
    <t>Fischer, M</t>
  </si>
  <si>
    <t>Jul-01-01</t>
  </si>
  <si>
    <t>Aug-31-01</t>
  </si>
  <si>
    <t>DYNMHOR</t>
  </si>
  <si>
    <t>PRB 8800</t>
  </si>
  <si>
    <t>ngl.N/A</t>
  </si>
  <si>
    <t>cl.PRB - Joint Line</t>
  </si>
  <si>
    <t>cl.2001, 3nd Quarter</t>
  </si>
  <si>
    <t>08:55 A.M.</t>
  </si>
  <si>
    <t>cl.2001, 4th Quarter</t>
  </si>
  <si>
    <t>08:37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</si>
  <si>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</si>
  <si>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</si>
  <si>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</si>
  <si>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</si>
  <si>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</si>
  <si>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</si>
  <si>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12:31 P.M.</t>
  </si>
  <si>
    <t>12:51 P.M.</t>
  </si>
  <si>
    <t>DYNVFOR</t>
  </si>
  <si>
    <t>pwr.NONFIRM</t>
  </si>
  <si>
    <t>pwr.IP/TVA</t>
  </si>
  <si>
    <t>pwr.Hourly Power</t>
  </si>
  <si>
    <t>HE 10 CPT</t>
  </si>
  <si>
    <t>08:07 A.M.</t>
  </si>
  <si>
    <t>07:31 A.M.</t>
  </si>
  <si>
    <t>ENRON GAS LIQUIDS INC</t>
  </si>
  <si>
    <t>DYNDDEL</t>
  </si>
  <si>
    <t>ngl.propane</t>
  </si>
  <si>
    <t>ngl.Physical</t>
  </si>
  <si>
    <t>ngl.Mont Belvieu, TET</t>
  </si>
  <si>
    <t>ngl.Fixed</t>
  </si>
  <si>
    <t>ngl.April 2001</t>
  </si>
  <si>
    <t>01:00 P.M.</t>
  </si>
  <si>
    <t>Coal Total</t>
  </si>
  <si>
    <t>Natural Gas Liquids Total</t>
  </si>
  <si>
    <t>Note: COAL PRB8800 VOL is 1 Train (12,500 ST/Train/Mo)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</si>
</sst>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6.383895601852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1">
        <s v="01:0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374999999999996" maxValue="0.54374999999999996" count="1">
        <n v="0.54374999999999996"/>
      </sharedItems>
    </cacheField>
    <cacheField name="Deal Number " numFmtId="0">
      <sharedItems containsSemiMixedTypes="0" containsString="0" containsNumber="1" containsInteger="1" minValue="25963" maxValue="25963" count="1">
        <n v="259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6.408446296293" createdVersion="1" recordCount="2">
  <cacheSource type="worksheet">
    <worksheetSource ref="A9:AB11" sheet="DD-EPM"/>
  </cacheSource>
  <cacheFields count="28">
    <cacheField name="Enron Trader" numFmtId="0">
      <sharedItems count="5">
        <s v="Don Baughman"/>
        <s v="Mike Carson"/>
        <s v="Clint Dean" u="1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450" maxValue="800" count="2">
        <n v="450"/>
        <n v="800"/>
      </sharedItems>
    </cacheField>
    <cacheField name="Notional Value" numFmtId="0">
      <sharedItems containsSemiMixedTypes="0" containsString="0" containsNumber="1" containsInteger="1" minValue="18900" maxValue="28800" count="2">
        <n v="18900"/>
        <n v="2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Term End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Delivery Time " numFmtId="0">
      <sharedItems count="2">
        <s v="HE 10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2">
        <s v="08:07 A.M."/>
        <s v="07:3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6" maxValue="42" count="2">
        <n v="42"/>
        <n v="36"/>
      </sharedItems>
    </cacheField>
    <cacheField name="Deal Number " numFmtId="0">
      <sharedItems containsSemiMixedTypes="0" containsString="0" containsNumber="1" containsInteger="1" minValue="25855" maxValue="25867" count="2">
        <n v="25867"/>
        <n v="258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6.408401851855" createdVersion="1" recordCount="5">
  <cacheSource type="worksheet">
    <worksheetSource ref="A10:Y15" sheet="DD-ENA"/>
  </cacheSource>
  <cacheFields count="25">
    <cacheField name="Enron Trader" numFmtId="0">
      <sharedItems count="16">
        <s v="John Massey"/>
        <s v="Chris Germany"/>
        <s v="John Arnold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3">
        <n v="3"/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37500"/>
        <n v="5000"/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Coal"/>
        <s v="US Natural Gas"/>
        <s v="Power" u="1"/>
        <m u="1"/>
      </sharedItems>
    </cacheField>
    <cacheField name="User Name " numFmtId="0">
      <sharedItems count="3">
        <s v="JMASSEY1"/>
        <s v="ENECGERMANY"/>
        <s v="ENEJARNO"/>
      </sharedItems>
    </cacheField>
    <cacheField name="Dynegy User Name " numFmtId="0">
      <sharedItems count="3">
        <s v="DYNMHOR"/>
        <s v="DYNCMCG"/>
        <s v="DYNBROW"/>
      </sharedItems>
    </cacheField>
    <cacheField name="Minor Commodity " numFmtId="0">
      <sharedItems count="2">
        <s v="PRB 8800"/>
        <s v="ng.US Natural Gas"/>
      </sharedItems>
    </cacheField>
    <cacheField name="Priority Of Service " numFmtId="0">
      <sharedItems count="3">
        <s v="ngl.N/A"/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cl.PRB - Joint Line"/>
        <s v="ng.TETCO ELA"/>
        <s v="ng.NYMEX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4">
        <s v="cl.2001, 3nd Quarter"/>
        <s v="cl.2001, 4th Quarter"/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5T00:00:00" maxDate="2001-10-02T00:00:00" count="4">
        <d v="2001-07-01T00:00:00"/>
        <d v="2001-10-01T00:00:00"/>
        <d v="2001-04-25T00:00:00"/>
        <d v="2001-05-01T00:00:00"/>
      </sharedItems>
    </cacheField>
    <cacheField name="Term End Date " numFmtId="0">
      <sharedItems containsSemiMixedTypes="0" containsNonDate="0" containsDate="1" containsString="0" minDate="2001-04-25T00:00:00" maxDate="2002-01-01T00:00:00" count="4">
        <d v="2001-09-30T00:00:00"/>
        <d v="2001-12-31T00:00:00"/>
        <d v="2001-04-25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4">
        <s v="08:55 A.M."/>
        <s v="08:37 A.M."/>
        <s v="12:31 P.M."/>
        <s v="12:51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5000" count="2">
        <n v="1"/>
        <n v="5000"/>
      </sharedItems>
    </cacheField>
    <cacheField name="Price " numFmtId="0">
      <sharedItems containsSemiMixedTypes="0" containsString="0" containsNumber="1" minValue="5.0549999999999997" maxValue="13.1" count="5">
        <n v="13"/>
        <n v="13.1"/>
        <n v="5.0549999999999997"/>
        <n v="5.09"/>
        <n v="5.1050000000000004"/>
      </sharedItems>
    </cacheField>
    <cacheField name="Deal Number " numFmtId="0">
      <sharedItems containsSemiMixedTypes="0" containsString="0" containsNumber="1" containsInteger="1" minValue="25906" maxValue="25955" count="5">
        <n v="25922"/>
        <n v="25923"/>
        <n v="25906"/>
        <n v="25952"/>
        <n v="259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6.383565856479" createdVersion="1" recordCount="17">
  <cacheSource type="worksheet">
    <worksheetSource ref="A15:T32" sheet="ICE-EPM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01782005" maxValue="36373938046" count="17">
        <n v="129967342"/>
        <n v="500575027"/>
        <n v="117448120"/>
        <n v="454904833"/>
        <n v="247109519"/>
        <n v="101782005"/>
        <n v="110305001"/>
        <n v="129502958"/>
        <n v="124251464"/>
        <n v="154262430"/>
        <n v="557475749"/>
        <n v="189845977"/>
        <n v="36373938046"/>
        <n v="122748667"/>
        <n v="998153483"/>
        <n v="289190034"/>
        <n v="33370235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Ent"/>
        <s v="Cin"/>
        <s v="Palo"/>
      </sharedItems>
    </cacheField>
    <cacheField name="Strip" numFmtId="0">
      <sharedItems containsDate="1" containsMixedTypes="1" minDate="2001-05-01T00:00:00" maxDate="2001-05-02T00:00:00" count="5">
        <s v="Next Day"/>
        <d v="2001-05-01T00:00:00"/>
        <s v="Next Week"/>
        <s v="Q4 01"/>
        <s v="Jul01-Aug01"/>
      </sharedItems>
    </cacheField>
    <cacheField name="START" numFmtId="0">
      <sharedItems count="5">
        <s v="Apr-25-01"/>
        <s v="May-01-01"/>
        <s v="Apr-30-01"/>
        <s v="Oct-01-01"/>
        <s v="Jul-01-01"/>
      </sharedItems>
    </cacheField>
    <cacheField name="END" numFmtId="0">
      <sharedItems count="5">
        <s v="Apr-25-01"/>
        <s v="May-31-01"/>
        <s v="May-04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organ Stanley Capital Group, Inc."/>
        <s v="Aquila Energy Marketing Corp"/>
        <s v="El Paso Merchant Energy L.P."/>
        <s v="Cargill-Alliant, LLC"/>
        <s v="Reliant Energy Services, Inc."/>
      </sharedItems>
    </cacheField>
    <cacheField name="Price" numFmtId="0">
      <sharedItems containsSemiMixedTypes="0" containsString="0" containsNumber="1" minValue="34.25" maxValue="298" count="13">
        <n v="45"/>
        <n v="34.25"/>
        <n v="55.5"/>
        <n v="35"/>
        <n v="55.25"/>
        <n v="65.5"/>
        <n v="55.35"/>
        <n v="55.3"/>
        <n v="47.5"/>
        <n v="298"/>
        <n v="55.2"/>
        <n v="121.5"/>
        <n v="46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17600"/>
        <n v="4000"/>
        <n v="35200"/>
        <n v="512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Herndon, R"/>
        <s v="Fischer, M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6.383448726854" createdVersion="1" recordCount="7">
  <cacheSource type="worksheet">
    <worksheetSource ref="A15:T22" sheet="ICE-ENA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32267254" maxValue="831945054" count="7">
        <n v="608179437"/>
        <n v="196811021"/>
        <n v="831945054"/>
        <n v="473047261"/>
        <n v="211102181"/>
        <n v="153186855"/>
        <n v="13226725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 BS, LD1 for IF"/>
        <s v="NG Fin, FP for LD1"/>
        <s v="NG Fin Sw Swap, IF for GDD"/>
        <s v="Firm-LD Peak" u="1"/>
        <m u="1"/>
        <s v="NG Fin BS, LD1 for GDM" u="1"/>
        <s v="NG Firm Phys, ID, GDD" u="1"/>
      </sharedItems>
    </cacheField>
    <cacheField name="Hub" numFmtId="0">
      <sharedItems count="3">
        <s v="TCO"/>
        <s v="Henry"/>
        <s v="NNG-Demarc"/>
      </sharedItems>
    </cacheField>
    <cacheField name="Strip" numFmtId="0">
      <sharedItems containsDate="1" containsMixedTypes="1" minDate="2001-05-01T00:00:00" maxDate="2001-05-02T00:00:00" count="3">
        <s v="Nov01-Mar02"/>
        <s v="Cal 03"/>
        <d v="2001-05-01T00:00:00"/>
      </sharedItems>
    </cacheField>
    <cacheField name="START" numFmtId="0">
      <sharedItems count="3">
        <s v="Nov-01-01"/>
        <s v="Jan-01-03"/>
        <s v="May-01-01"/>
      </sharedItems>
    </cacheField>
    <cacheField name="END" numFmtId="0">
      <sharedItems count="3">
        <s v="Mar-31-02"/>
        <s v="Dec-31-03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EP Energy Services, Inc."/>
        <s v="J. Aron &amp; Company"/>
        <s v="Aquila Risk Management Corp."/>
        <s v="Reliant Energy Services, Inc."/>
        <s v="Cinergy Marketing &amp; Trading, LLC"/>
      </sharedItems>
    </cacheField>
    <cacheField name="Price" numFmtId="0">
      <sharedItems containsSemiMixedTypes="0" containsString="0" containsNumber="1" minValue="-3.2500000000000001E-2" maxValue="5.09" count="6">
        <n v="0.32500000000000001"/>
        <n v="4.42"/>
        <n v="4.41"/>
        <n v="-3.2500000000000001E-2"/>
        <n v="5.09"/>
        <n v="-0.0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4">
        <n v="5000"/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6">
        <n v="755000"/>
        <n v="912500"/>
        <n v="1825000"/>
        <n v="310000"/>
        <n v="155000"/>
        <n v="62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Mckay, B"/>
        <s v="Arnold, J"/>
        <s v="Storey, G"/>
        <s v="Carson , M" u="1"/>
        <s v="Dorland , C" u="1"/>
        <s v="Fischer, M" u="1"/>
        <s v="Herndon, R" u="1"/>
        <s v="Motley, M" u="1"/>
        <m u="1"/>
        <s v="Crandall, S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1"/>
    <x v="1"/>
  </r>
  <r>
    <x v="1"/>
    <x v="1"/>
    <x v="1"/>
    <x v="0"/>
    <x v="0"/>
    <x v="1"/>
    <x v="1"/>
    <x v="1"/>
    <x v="1"/>
    <x v="1"/>
    <x v="0"/>
    <x v="1"/>
    <x v="0"/>
    <x v="0"/>
    <x v="2"/>
    <x v="2"/>
    <x v="2"/>
    <x v="0"/>
    <x v="0"/>
    <x v="0"/>
    <x v="1"/>
    <x v="0"/>
    <x v="1"/>
    <x v="2"/>
    <x v="2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2"/>
    <x v="0"/>
    <x v="1"/>
    <x v="3"/>
    <x v="3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3"/>
    <x v="1"/>
    <x v="1"/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1"/>
    <x v="0"/>
    <x v="1"/>
    <x v="0"/>
    <x v="0"/>
    <x v="0"/>
    <x v="0"/>
    <x v="0"/>
    <x v="0"/>
    <x v="3"/>
    <x v="3"/>
    <x v="0"/>
    <x v="0"/>
    <x v="0"/>
    <x v="0"/>
    <x v="0"/>
    <x v="0"/>
  </r>
  <r>
    <x v="0"/>
    <x v="4"/>
    <x v="0"/>
    <x v="0"/>
    <x v="0"/>
    <x v="1"/>
    <x v="1"/>
    <x v="1"/>
    <x v="1"/>
    <x v="0"/>
    <x v="0"/>
    <x v="0"/>
    <x v="0"/>
    <x v="2"/>
    <x v="0"/>
    <x v="0"/>
    <x v="0"/>
    <x v="1"/>
    <x v="0"/>
    <x v="1"/>
  </r>
  <r>
    <x v="0"/>
    <x v="5"/>
    <x v="0"/>
    <x v="1"/>
    <x v="0"/>
    <x v="1"/>
    <x v="0"/>
    <x v="0"/>
    <x v="0"/>
    <x v="0"/>
    <x v="0"/>
    <x v="0"/>
    <x v="4"/>
    <x v="3"/>
    <x v="0"/>
    <x v="0"/>
    <x v="0"/>
    <x v="0"/>
    <x v="0"/>
    <x v="1"/>
  </r>
  <r>
    <x v="0"/>
    <x v="6"/>
    <x v="0"/>
    <x v="0"/>
    <x v="0"/>
    <x v="1"/>
    <x v="1"/>
    <x v="1"/>
    <x v="1"/>
    <x v="0"/>
    <x v="0"/>
    <x v="0"/>
    <x v="2"/>
    <x v="4"/>
    <x v="0"/>
    <x v="0"/>
    <x v="0"/>
    <x v="1"/>
    <x v="0"/>
    <x v="1"/>
  </r>
  <r>
    <x v="0"/>
    <x v="7"/>
    <x v="0"/>
    <x v="0"/>
    <x v="0"/>
    <x v="0"/>
    <x v="2"/>
    <x v="2"/>
    <x v="2"/>
    <x v="0"/>
    <x v="0"/>
    <x v="0"/>
    <x v="0"/>
    <x v="5"/>
    <x v="0"/>
    <x v="0"/>
    <x v="0"/>
    <x v="2"/>
    <x v="0"/>
    <x v="0"/>
  </r>
  <r>
    <x v="0"/>
    <x v="8"/>
    <x v="0"/>
    <x v="0"/>
    <x v="0"/>
    <x v="1"/>
    <x v="1"/>
    <x v="1"/>
    <x v="1"/>
    <x v="0"/>
    <x v="0"/>
    <x v="0"/>
    <x v="2"/>
    <x v="6"/>
    <x v="0"/>
    <x v="0"/>
    <x v="0"/>
    <x v="1"/>
    <x v="0"/>
    <x v="1"/>
  </r>
  <r>
    <x v="0"/>
    <x v="9"/>
    <x v="0"/>
    <x v="0"/>
    <x v="0"/>
    <x v="1"/>
    <x v="1"/>
    <x v="1"/>
    <x v="1"/>
    <x v="0"/>
    <x v="0"/>
    <x v="0"/>
    <x v="0"/>
    <x v="6"/>
    <x v="0"/>
    <x v="1"/>
    <x v="0"/>
    <x v="3"/>
    <x v="0"/>
    <x v="1"/>
  </r>
  <r>
    <x v="0"/>
    <x v="10"/>
    <x v="0"/>
    <x v="0"/>
    <x v="0"/>
    <x v="1"/>
    <x v="1"/>
    <x v="1"/>
    <x v="1"/>
    <x v="0"/>
    <x v="0"/>
    <x v="0"/>
    <x v="2"/>
    <x v="7"/>
    <x v="0"/>
    <x v="0"/>
    <x v="0"/>
    <x v="1"/>
    <x v="0"/>
    <x v="1"/>
  </r>
  <r>
    <x v="0"/>
    <x v="11"/>
    <x v="0"/>
    <x v="0"/>
    <x v="0"/>
    <x v="0"/>
    <x v="3"/>
    <x v="3"/>
    <x v="3"/>
    <x v="0"/>
    <x v="0"/>
    <x v="0"/>
    <x v="0"/>
    <x v="8"/>
    <x v="0"/>
    <x v="0"/>
    <x v="0"/>
    <x v="4"/>
    <x v="0"/>
    <x v="2"/>
  </r>
  <r>
    <x v="0"/>
    <x v="12"/>
    <x v="0"/>
    <x v="0"/>
    <x v="0"/>
    <x v="1"/>
    <x v="1"/>
    <x v="1"/>
    <x v="1"/>
    <x v="0"/>
    <x v="0"/>
    <x v="0"/>
    <x v="0"/>
    <x v="4"/>
    <x v="0"/>
    <x v="0"/>
    <x v="0"/>
    <x v="1"/>
    <x v="0"/>
    <x v="1"/>
  </r>
  <r>
    <x v="0"/>
    <x v="13"/>
    <x v="0"/>
    <x v="0"/>
    <x v="0"/>
    <x v="2"/>
    <x v="1"/>
    <x v="1"/>
    <x v="1"/>
    <x v="0"/>
    <x v="0"/>
    <x v="0"/>
    <x v="1"/>
    <x v="9"/>
    <x v="0"/>
    <x v="2"/>
    <x v="0"/>
    <x v="5"/>
    <x v="0"/>
    <x v="3"/>
  </r>
  <r>
    <x v="0"/>
    <x v="14"/>
    <x v="0"/>
    <x v="1"/>
    <x v="0"/>
    <x v="1"/>
    <x v="1"/>
    <x v="1"/>
    <x v="1"/>
    <x v="0"/>
    <x v="0"/>
    <x v="0"/>
    <x v="5"/>
    <x v="10"/>
    <x v="0"/>
    <x v="0"/>
    <x v="0"/>
    <x v="1"/>
    <x v="0"/>
    <x v="1"/>
  </r>
  <r>
    <x v="0"/>
    <x v="15"/>
    <x v="0"/>
    <x v="0"/>
    <x v="0"/>
    <x v="1"/>
    <x v="4"/>
    <x v="4"/>
    <x v="4"/>
    <x v="0"/>
    <x v="0"/>
    <x v="0"/>
    <x v="0"/>
    <x v="11"/>
    <x v="0"/>
    <x v="0"/>
    <x v="0"/>
    <x v="3"/>
    <x v="0"/>
    <x v="2"/>
  </r>
  <r>
    <x v="0"/>
    <x v="16"/>
    <x v="0"/>
    <x v="0"/>
    <x v="0"/>
    <x v="0"/>
    <x v="3"/>
    <x v="3"/>
    <x v="3"/>
    <x v="0"/>
    <x v="0"/>
    <x v="0"/>
    <x v="0"/>
    <x v="12"/>
    <x v="0"/>
    <x v="0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1"/>
    <x v="1"/>
    <x v="1"/>
    <x v="0"/>
    <x v="0"/>
    <x v="0"/>
    <x v="0"/>
    <x v="2"/>
    <x v="0"/>
    <x v="0"/>
    <x v="0"/>
    <x v="2"/>
    <x v="0"/>
    <x v="1"/>
  </r>
  <r>
    <x v="0"/>
    <x v="3"/>
    <x v="0"/>
    <x v="1"/>
    <x v="2"/>
    <x v="2"/>
    <x v="2"/>
    <x v="2"/>
    <x v="2"/>
    <x v="0"/>
    <x v="0"/>
    <x v="0"/>
    <x v="2"/>
    <x v="3"/>
    <x v="0"/>
    <x v="2"/>
    <x v="0"/>
    <x v="3"/>
    <x v="0"/>
    <x v="2"/>
  </r>
  <r>
    <x v="0"/>
    <x v="4"/>
    <x v="0"/>
    <x v="0"/>
    <x v="1"/>
    <x v="1"/>
    <x v="2"/>
    <x v="2"/>
    <x v="2"/>
    <x v="0"/>
    <x v="0"/>
    <x v="0"/>
    <x v="3"/>
    <x v="4"/>
    <x v="0"/>
    <x v="0"/>
    <x v="0"/>
    <x v="4"/>
    <x v="0"/>
    <x v="1"/>
  </r>
  <r>
    <x v="0"/>
    <x v="5"/>
    <x v="0"/>
    <x v="1"/>
    <x v="0"/>
    <x v="2"/>
    <x v="2"/>
    <x v="2"/>
    <x v="2"/>
    <x v="0"/>
    <x v="0"/>
    <x v="0"/>
    <x v="2"/>
    <x v="5"/>
    <x v="0"/>
    <x v="2"/>
    <x v="0"/>
    <x v="3"/>
    <x v="0"/>
    <x v="2"/>
  </r>
  <r>
    <x v="0"/>
    <x v="6"/>
    <x v="0"/>
    <x v="1"/>
    <x v="0"/>
    <x v="2"/>
    <x v="2"/>
    <x v="2"/>
    <x v="2"/>
    <x v="0"/>
    <x v="0"/>
    <x v="0"/>
    <x v="4"/>
    <x v="5"/>
    <x v="0"/>
    <x v="3"/>
    <x v="0"/>
    <x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2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1"/>
        <item m="1" x="5"/>
        <item x="0"/>
        <item x="2"/>
        <item m="1" x="6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1"/>
        <item x="2"/>
        <item x="0"/>
        <item m="1" x="10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4"/>
      <x v="2"/>
    </i>
    <i r="1">
      <x v="5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m="1" x="3"/>
        <item x="1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x="0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/>
      <x v="11"/>
    </i>
    <i t="default">
      <x/>
    </i>
    <i>
      <x v="2"/>
      <x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1945054&amp;dt=Apr-24-01" TargetMode="External"/><Relationship Id="rId7" Type="http://schemas.openxmlformats.org/officeDocument/2006/relationships/hyperlink" Target="https://www.intcx.com/ReportServlet/any.class?operation=confirm&amp;dealID=132267254&amp;dt=Apr-24-01" TargetMode="External"/><Relationship Id="rId2" Type="http://schemas.openxmlformats.org/officeDocument/2006/relationships/hyperlink" Target="https://www.intcx.com/ReportServlet/any.class?operation=confirm&amp;dealID=196811021&amp;dt=Apr-24-01" TargetMode="External"/><Relationship Id="rId1" Type="http://schemas.openxmlformats.org/officeDocument/2006/relationships/hyperlink" Target="https://www.intcx.com/ReportServlet/any.class?operation=confirm&amp;dealID=608179437&amp;dt=Apr-24-01" TargetMode="External"/><Relationship Id="rId6" Type="http://schemas.openxmlformats.org/officeDocument/2006/relationships/hyperlink" Target="https://www.intcx.com/ReportServlet/any.class?operation=confirm&amp;dealID=153186855&amp;dt=Apr-24-01" TargetMode="External"/><Relationship Id="rId5" Type="http://schemas.openxmlformats.org/officeDocument/2006/relationships/hyperlink" Target="https://www.intcx.com/ReportServlet/any.class?operation=confirm&amp;dealID=211102181&amp;dt=Apr-24-01" TargetMode="External"/><Relationship Id="rId4" Type="http://schemas.openxmlformats.org/officeDocument/2006/relationships/hyperlink" Target="https://www.intcx.com/ReportServlet/any.class?operation=confirm&amp;dealID=473047261&amp;dt=Apr-24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9502958&amp;dt=Apr-24-01" TargetMode="External"/><Relationship Id="rId13" Type="http://schemas.openxmlformats.org/officeDocument/2006/relationships/hyperlink" Target="https://www.intcx.com/ReportServlet/any.class?operation=confirm&amp;dealID=36373938046&amp;dt=Apr-24-01" TargetMode="External"/><Relationship Id="rId3" Type="http://schemas.openxmlformats.org/officeDocument/2006/relationships/hyperlink" Target="https://www.intcx.com/ReportServlet/any.class?operation=confirm&amp;dealID=117448120&amp;dt=Apr-24-01" TargetMode="External"/><Relationship Id="rId7" Type="http://schemas.openxmlformats.org/officeDocument/2006/relationships/hyperlink" Target="https://www.intcx.com/ReportServlet/any.class?operation=confirm&amp;dealID=110305001&amp;dt=Apr-24-01" TargetMode="External"/><Relationship Id="rId12" Type="http://schemas.openxmlformats.org/officeDocument/2006/relationships/hyperlink" Target="https://www.intcx.com/ReportServlet/any.class?operation=confirm&amp;dealID=189845977&amp;dt=Apr-24-01" TargetMode="External"/><Relationship Id="rId17" Type="http://schemas.openxmlformats.org/officeDocument/2006/relationships/hyperlink" Target="https://www.intcx.com/ReportServlet/any.class?operation=confirm&amp;dealID=333702358&amp;dt=Apr-24-01" TargetMode="External"/><Relationship Id="rId2" Type="http://schemas.openxmlformats.org/officeDocument/2006/relationships/hyperlink" Target="https://www.intcx.com/ReportServlet/any.class?operation=confirm&amp;dealID=500575027&amp;dt=Apr-24-01" TargetMode="External"/><Relationship Id="rId16" Type="http://schemas.openxmlformats.org/officeDocument/2006/relationships/hyperlink" Target="https://www.intcx.com/ReportServlet/any.class?operation=confirm&amp;dealID=289190034&amp;dt=Apr-24-01" TargetMode="External"/><Relationship Id="rId1" Type="http://schemas.openxmlformats.org/officeDocument/2006/relationships/hyperlink" Target="https://www.intcx.com/ReportServlet/any.class?operation=confirm&amp;dealID=129967342&amp;dt=Apr-24-01" TargetMode="External"/><Relationship Id="rId6" Type="http://schemas.openxmlformats.org/officeDocument/2006/relationships/hyperlink" Target="https://www.intcx.com/ReportServlet/any.class?operation=confirm&amp;dealID=101782005&amp;dt=Apr-24-01" TargetMode="External"/><Relationship Id="rId11" Type="http://schemas.openxmlformats.org/officeDocument/2006/relationships/hyperlink" Target="https://www.intcx.com/ReportServlet/any.class?operation=confirm&amp;dealID=557475749&amp;dt=Apr-24-01" TargetMode="External"/><Relationship Id="rId5" Type="http://schemas.openxmlformats.org/officeDocument/2006/relationships/hyperlink" Target="https://www.intcx.com/ReportServlet/any.class?operation=confirm&amp;dealID=247109519&amp;dt=Apr-24-01" TargetMode="External"/><Relationship Id="rId15" Type="http://schemas.openxmlformats.org/officeDocument/2006/relationships/hyperlink" Target="https://www.intcx.com/ReportServlet/any.class?operation=confirm&amp;dealID=998153483&amp;dt=Apr-24-01" TargetMode="External"/><Relationship Id="rId10" Type="http://schemas.openxmlformats.org/officeDocument/2006/relationships/hyperlink" Target="https://www.intcx.com/ReportServlet/any.class?operation=confirm&amp;dealID=154262430&amp;dt=Apr-24-01" TargetMode="External"/><Relationship Id="rId4" Type="http://schemas.openxmlformats.org/officeDocument/2006/relationships/hyperlink" Target="https://www.intcx.com/ReportServlet/any.class?operation=confirm&amp;dealID=454904833&amp;dt=Apr-24-01" TargetMode="External"/><Relationship Id="rId9" Type="http://schemas.openxmlformats.org/officeDocument/2006/relationships/hyperlink" Target="https://www.intcx.com/ReportServlet/any.class?operation=confirm&amp;dealID=124251464&amp;dt=Apr-24-01" TargetMode="External"/><Relationship Id="rId14" Type="http://schemas.openxmlformats.org/officeDocument/2006/relationships/hyperlink" Target="https://www.intcx.com/ReportServlet/any.class?operation=confirm&amp;dealID=122748667&amp;dt=Apr-24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37005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4635200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313600</v>
      </c>
    </row>
    <row r="6" spans="2:8" x14ac:dyDescent="0.25">
      <c r="B6" s="126" t="s">
        <v>269</v>
      </c>
      <c r="C6" s="127">
        <f>SUM(C7:C8)</f>
        <v>141132500</v>
      </c>
      <c r="D6" s="125"/>
      <c r="E6" s="129" t="s">
        <v>83</v>
      </c>
      <c r="F6" s="130" t="s">
        <v>279</v>
      </c>
      <c r="G6" s="131">
        <f>'ICE-ENA'!B6</f>
        <v>7</v>
      </c>
      <c r="H6" s="132">
        <f>'ICE-ENA'!C6</f>
        <v>4887500</v>
      </c>
    </row>
    <row r="7" spans="2:8" x14ac:dyDescent="0.25">
      <c r="B7" s="133" t="s">
        <v>266</v>
      </c>
      <c r="C7" s="127">
        <f>'ICE-Physical Gas'!H1</f>
        <v>31765000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109367500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5" t="s">
        <v>284</v>
      </c>
      <c r="F10" s="176"/>
      <c r="G10" s="176"/>
      <c r="H10" s="177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2</v>
      </c>
      <c r="H12" s="145">
        <f>'DD-EPM'!C6</f>
        <v>1250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3</v>
      </c>
      <c r="H14" s="132">
        <f>'DD-ENA'!C7</f>
        <v>315000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2</v>
      </c>
      <c r="H15" s="132">
        <f>'DD-ENA'!C6</f>
        <v>75000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C12" sqref="C12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37005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2</v>
      </c>
      <c r="C6" s="21">
        <f>SUMIF($F$10:$F$5001,A6,$C$10:$C$5001)</f>
        <v>75000</v>
      </c>
      <c r="D6" t="s">
        <v>750</v>
      </c>
    </row>
    <row r="7" spans="1:25" x14ac:dyDescent="0.25">
      <c r="A7" s="17" t="s">
        <v>61</v>
      </c>
      <c r="B7" s="21">
        <f>COUNTIF($F$10:$F$5000,A7)</f>
        <v>3</v>
      </c>
      <c r="C7" s="21">
        <f>SUMIF($F$10:$F$5001,A7,$C$10:$C$5001)</f>
        <v>315000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John Massey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37500</v>
      </c>
      <c r="D11" s="76" t="s">
        <v>359</v>
      </c>
      <c r="E11" s="76" t="s">
        <v>360</v>
      </c>
      <c r="F11" s="76" t="s">
        <v>265</v>
      </c>
      <c r="G11" s="76" t="s">
        <v>160</v>
      </c>
      <c r="H11" s="76" t="s">
        <v>717</v>
      </c>
      <c r="I11" s="76" t="s">
        <v>718</v>
      </c>
      <c r="J11" s="76" t="s">
        <v>719</v>
      </c>
      <c r="K11" s="76" t="s">
        <v>363</v>
      </c>
      <c r="L11" s="76" t="s">
        <v>720</v>
      </c>
      <c r="M11" s="76" t="s">
        <v>364</v>
      </c>
      <c r="N11" s="76"/>
      <c r="O11" s="76" t="s">
        <v>721</v>
      </c>
      <c r="P11" s="80">
        <v>37073</v>
      </c>
      <c r="Q11" s="80">
        <v>37164</v>
      </c>
      <c r="R11" s="76"/>
      <c r="S11" s="76"/>
      <c r="T11" s="77">
        <v>37005</v>
      </c>
      <c r="U11" s="76" t="s">
        <v>722</v>
      </c>
      <c r="V11" s="76" t="s">
        <v>392</v>
      </c>
      <c r="W11" s="76">
        <v>1</v>
      </c>
      <c r="X11" s="76">
        <v>13</v>
      </c>
      <c r="Y11" s="76">
        <v>25922</v>
      </c>
    </row>
    <row r="12" spans="1:25" x14ac:dyDescent="0.25">
      <c r="A12" s="31" t="str">
        <f t="shared" si="0"/>
        <v>John Massey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37500</v>
      </c>
      <c r="D12" s="78" t="s">
        <v>359</v>
      </c>
      <c r="E12" s="78" t="s">
        <v>360</v>
      </c>
      <c r="F12" s="78" t="s">
        <v>265</v>
      </c>
      <c r="G12" s="78" t="s">
        <v>160</v>
      </c>
      <c r="H12" s="78" t="s">
        <v>717</v>
      </c>
      <c r="I12" s="78" t="s">
        <v>718</v>
      </c>
      <c r="J12" s="78" t="s">
        <v>719</v>
      </c>
      <c r="K12" s="78" t="s">
        <v>363</v>
      </c>
      <c r="L12" s="78" t="s">
        <v>720</v>
      </c>
      <c r="M12" s="78" t="s">
        <v>364</v>
      </c>
      <c r="N12" s="78"/>
      <c r="O12" s="78" t="s">
        <v>723</v>
      </c>
      <c r="P12" s="81">
        <v>37165</v>
      </c>
      <c r="Q12" s="81">
        <v>37256</v>
      </c>
      <c r="R12" s="78"/>
      <c r="S12" s="78"/>
      <c r="T12" s="79">
        <v>37005</v>
      </c>
      <c r="U12" s="78" t="s">
        <v>722</v>
      </c>
      <c r="V12" s="78" t="s">
        <v>392</v>
      </c>
      <c r="W12" s="78">
        <v>1</v>
      </c>
      <c r="X12" s="78">
        <v>13.1</v>
      </c>
      <c r="Y12" s="78">
        <v>25923</v>
      </c>
    </row>
    <row r="13" spans="1:25" x14ac:dyDescent="0.25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359</v>
      </c>
      <c r="E13" s="76" t="s">
        <v>360</v>
      </c>
      <c r="F13" s="76" t="s">
        <v>61</v>
      </c>
      <c r="G13" s="76" t="s">
        <v>62</v>
      </c>
      <c r="H13" s="76" t="s">
        <v>402</v>
      </c>
      <c r="I13" s="76" t="s">
        <v>361</v>
      </c>
      <c r="J13" s="76" t="s">
        <v>362</v>
      </c>
      <c r="K13" s="76" t="s">
        <v>363</v>
      </c>
      <c r="L13" s="76" t="s">
        <v>390</v>
      </c>
      <c r="M13" s="76" t="s">
        <v>364</v>
      </c>
      <c r="N13" s="76"/>
      <c r="O13" s="76" t="s">
        <v>391</v>
      </c>
      <c r="P13" s="80">
        <v>37006</v>
      </c>
      <c r="Q13" s="80">
        <v>37006</v>
      </c>
      <c r="R13" s="76"/>
      <c r="S13" s="76"/>
      <c r="T13" s="77">
        <v>37005</v>
      </c>
      <c r="U13" s="76" t="s">
        <v>724</v>
      </c>
      <c r="V13" s="76" t="s">
        <v>392</v>
      </c>
      <c r="W13" s="76">
        <v>5000</v>
      </c>
      <c r="X13" s="76">
        <v>5.0549999999999997</v>
      </c>
      <c r="Y13" s="76">
        <v>25906</v>
      </c>
    </row>
    <row r="14" spans="1:25" x14ac:dyDescent="0.25">
      <c r="A14" s="31" t="str">
        <f t="shared" si="0"/>
        <v>John Arnold</v>
      </c>
      <c r="B14" s="30">
        <f t="shared" si="2"/>
        <v>31</v>
      </c>
      <c r="C14" s="31">
        <f t="shared" si="1"/>
        <v>155000</v>
      </c>
      <c r="D14" s="78" t="s">
        <v>359</v>
      </c>
      <c r="E14" s="78" t="s">
        <v>360</v>
      </c>
      <c r="F14" s="78" t="s">
        <v>61</v>
      </c>
      <c r="G14" s="78" t="s">
        <v>64</v>
      </c>
      <c r="H14" s="78" t="s">
        <v>725</v>
      </c>
      <c r="I14" s="78" t="s">
        <v>361</v>
      </c>
      <c r="J14" s="78" t="s">
        <v>726</v>
      </c>
      <c r="K14" s="78" t="s">
        <v>727</v>
      </c>
      <c r="L14" s="78" t="s">
        <v>728</v>
      </c>
      <c r="M14" s="78" t="s">
        <v>364</v>
      </c>
      <c r="N14" s="78" t="s">
        <v>729</v>
      </c>
      <c r="O14" s="78" t="s">
        <v>730</v>
      </c>
      <c r="P14" s="81">
        <v>37012</v>
      </c>
      <c r="Q14" s="81">
        <v>37042</v>
      </c>
      <c r="R14" s="78"/>
      <c r="S14" s="78"/>
      <c r="T14" s="79">
        <v>37005</v>
      </c>
      <c r="U14" s="78" t="s">
        <v>731</v>
      </c>
      <c r="V14" s="78" t="s">
        <v>392</v>
      </c>
      <c r="W14" s="78">
        <v>5000</v>
      </c>
      <c r="X14" s="78">
        <v>5.09</v>
      </c>
      <c r="Y14" s="78">
        <v>25952</v>
      </c>
    </row>
    <row r="15" spans="1:25" x14ac:dyDescent="0.25">
      <c r="A15" s="31" t="str">
        <f t="shared" si="0"/>
        <v>John Arnold</v>
      </c>
      <c r="B15" s="30">
        <f t="shared" si="2"/>
        <v>31</v>
      </c>
      <c r="C15" s="31">
        <f t="shared" si="1"/>
        <v>155000</v>
      </c>
      <c r="D15" s="76" t="s">
        <v>359</v>
      </c>
      <c r="E15" s="76" t="s">
        <v>360</v>
      </c>
      <c r="F15" s="76" t="s">
        <v>61</v>
      </c>
      <c r="G15" s="76" t="s">
        <v>64</v>
      </c>
      <c r="H15" s="76" t="s">
        <v>725</v>
      </c>
      <c r="I15" s="76" t="s">
        <v>361</v>
      </c>
      <c r="J15" s="76" t="s">
        <v>726</v>
      </c>
      <c r="K15" s="76" t="s">
        <v>727</v>
      </c>
      <c r="L15" s="76" t="s">
        <v>728</v>
      </c>
      <c r="M15" s="76" t="s">
        <v>364</v>
      </c>
      <c r="N15" s="76" t="s">
        <v>729</v>
      </c>
      <c r="O15" s="76" t="s">
        <v>730</v>
      </c>
      <c r="P15" s="80">
        <v>37012</v>
      </c>
      <c r="Q15" s="80">
        <v>37042</v>
      </c>
      <c r="R15" s="76"/>
      <c r="S15" s="76"/>
      <c r="T15" s="77">
        <v>37005</v>
      </c>
      <c r="U15" s="76" t="s">
        <v>732</v>
      </c>
      <c r="V15" s="76" t="s">
        <v>383</v>
      </c>
      <c r="W15" s="76">
        <v>5000</v>
      </c>
      <c r="X15" s="76">
        <v>5.1050000000000004</v>
      </c>
      <c r="Y15" s="76">
        <v>25955</v>
      </c>
    </row>
    <row r="16" spans="1:25" x14ac:dyDescent="0.25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5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5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5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5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5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5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5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5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5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5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5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5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5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5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5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5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5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5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5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5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5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5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5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5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5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5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5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5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5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5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5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5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5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5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5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5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5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5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5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5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5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5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5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5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5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5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5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5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5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5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5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5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5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5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5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5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5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5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5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5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5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5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5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5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5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5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5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5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5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5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5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5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5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5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5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5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5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5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5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5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5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5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5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5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5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5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5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5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5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5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5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5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5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5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5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5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5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5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5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5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5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5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5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5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5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5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5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5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5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5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5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5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5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5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5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5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5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5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5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5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5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5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5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5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5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5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5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5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5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5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5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5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5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5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5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5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5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5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5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5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5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5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5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5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5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5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5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5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5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5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5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5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5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5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5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5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5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5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5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5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5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5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5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5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5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5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5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5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5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5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5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5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5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5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5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5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5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5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5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5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5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5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5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5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5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5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5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5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5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5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5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5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5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5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5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5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5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5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5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5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5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5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5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5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5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5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5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5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5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5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5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5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5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5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5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5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5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5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5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5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5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5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5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5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5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5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5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5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5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5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5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5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5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5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5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5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5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5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5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5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5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5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5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5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5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5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5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5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5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5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5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5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5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5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5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5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5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5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5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5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5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5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5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5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5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5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5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5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5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5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5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5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5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5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5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5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5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5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5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5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5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5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5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5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5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5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5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5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5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5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5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5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5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5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5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5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5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5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5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5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5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5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5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5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5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5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5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5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5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5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5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5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5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5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5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5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5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5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5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5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5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5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5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5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5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5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5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5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5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5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5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5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5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5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5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5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5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5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5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5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5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5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5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5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5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5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5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5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5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5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5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5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5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5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37005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2</v>
      </c>
      <c r="C6" s="21">
        <f>SUMIF($I$9:$I$4994,A6,$E$9:$E$4994)</f>
        <v>1250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6.4" x14ac:dyDescent="0.25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18900</v>
      </c>
      <c r="G10" s="76" t="s">
        <v>359</v>
      </c>
      <c r="H10" s="76" t="s">
        <v>365</v>
      </c>
      <c r="I10" s="76" t="s">
        <v>59</v>
      </c>
      <c r="J10" s="76" t="s">
        <v>210</v>
      </c>
      <c r="K10" s="76" t="s">
        <v>733</v>
      </c>
      <c r="L10" s="76" t="s">
        <v>366</v>
      </c>
      <c r="M10" s="76" t="s">
        <v>734</v>
      </c>
      <c r="N10" s="76" t="s">
        <v>363</v>
      </c>
      <c r="O10" s="76" t="s">
        <v>735</v>
      </c>
      <c r="P10" s="76" t="s">
        <v>364</v>
      </c>
      <c r="Q10" s="76"/>
      <c r="R10" s="76" t="s">
        <v>736</v>
      </c>
      <c r="S10" s="80">
        <v>37005</v>
      </c>
      <c r="T10" s="80">
        <v>37005</v>
      </c>
      <c r="U10" s="76" t="s">
        <v>737</v>
      </c>
      <c r="V10" s="76"/>
      <c r="W10" s="77">
        <v>37005</v>
      </c>
      <c r="X10" s="76" t="s">
        <v>738</v>
      </c>
      <c r="Y10" s="76" t="s">
        <v>392</v>
      </c>
      <c r="Z10" s="76">
        <v>50</v>
      </c>
      <c r="AA10" s="76">
        <v>42</v>
      </c>
      <c r="AB10" s="76">
        <v>25867</v>
      </c>
    </row>
    <row r="11" spans="1:28" x14ac:dyDescent="0.25">
      <c r="A11" s="41" t="str">
        <f t="shared" si="0"/>
        <v>Mike Carson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28800</v>
      </c>
      <c r="G11" s="78" t="s">
        <v>359</v>
      </c>
      <c r="H11" s="78" t="s">
        <v>365</v>
      </c>
      <c r="I11" s="78" t="s">
        <v>59</v>
      </c>
      <c r="J11" s="78" t="s">
        <v>75</v>
      </c>
      <c r="K11" s="78" t="s">
        <v>463</v>
      </c>
      <c r="L11" s="78" t="s">
        <v>366</v>
      </c>
      <c r="M11" s="78" t="s">
        <v>362</v>
      </c>
      <c r="N11" s="78" t="s">
        <v>363</v>
      </c>
      <c r="O11" s="78" t="s">
        <v>464</v>
      </c>
      <c r="P11" s="78" t="s">
        <v>364</v>
      </c>
      <c r="Q11" s="78"/>
      <c r="R11" s="78" t="s">
        <v>393</v>
      </c>
      <c r="S11" s="81">
        <v>37006</v>
      </c>
      <c r="T11" s="81">
        <v>37006</v>
      </c>
      <c r="U11" s="78" t="s">
        <v>367</v>
      </c>
      <c r="V11" s="78"/>
      <c r="W11" s="79">
        <v>37005</v>
      </c>
      <c r="X11" s="78" t="s">
        <v>739</v>
      </c>
      <c r="Y11" s="78" t="s">
        <v>392</v>
      </c>
      <c r="Z11" s="78">
        <v>50</v>
      </c>
      <c r="AA11" s="78">
        <v>36</v>
      </c>
      <c r="AB11" s="78">
        <v>25855</v>
      </c>
    </row>
    <row r="12" spans="1:28" x14ac:dyDescent="0.25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1" sqref="B11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37005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/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Wade Hicks</v>
      </c>
      <c r="B10" s="45">
        <f>(YEAR(Q10)-YEAR(P10))*12+MONTH(Q10)-MONTH(P10)+1</f>
        <v>1</v>
      </c>
      <c r="C10" s="45">
        <f t="shared" ref="C10:C69" si="1">B10*W10</f>
        <v>25000</v>
      </c>
      <c r="D10" s="76" t="s">
        <v>359</v>
      </c>
      <c r="E10" s="76" t="s">
        <v>740</v>
      </c>
      <c r="F10" s="76" t="s">
        <v>76</v>
      </c>
      <c r="G10" s="76" t="s">
        <v>79</v>
      </c>
      <c r="H10" s="76" t="s">
        <v>741</v>
      </c>
      <c r="I10" s="76" t="s">
        <v>742</v>
      </c>
      <c r="J10" s="76" t="s">
        <v>719</v>
      </c>
      <c r="K10" s="76" t="s">
        <v>743</v>
      </c>
      <c r="L10" s="76" t="s">
        <v>744</v>
      </c>
      <c r="M10" s="76" t="s">
        <v>745</v>
      </c>
      <c r="N10" s="76"/>
      <c r="O10" s="76" t="s">
        <v>746</v>
      </c>
      <c r="P10" s="80">
        <v>36982</v>
      </c>
      <c r="Q10" s="80">
        <v>37011</v>
      </c>
      <c r="R10" s="76"/>
      <c r="S10" s="76"/>
      <c r="T10" s="77">
        <v>37005</v>
      </c>
      <c r="U10" s="76" t="s">
        <v>747</v>
      </c>
      <c r="V10" s="76" t="s">
        <v>383</v>
      </c>
      <c r="W10" s="76">
        <v>25000</v>
      </c>
      <c r="X10" s="76">
        <v>0.54374999999999996</v>
      </c>
      <c r="Y10" s="76">
        <v>25963</v>
      </c>
    </row>
    <row r="11" spans="1:25" x14ac:dyDescent="0.25">
      <c r="A11" s="45" t="str">
        <f t="shared" si="0"/>
        <v>No Activity</v>
      </c>
      <c r="B11" s="45">
        <f t="shared" ref="B11:B15" si="2">(YEAR(Q11)-YEAR(P11))*12+MONTH(Q11)-MONTH(P11)+1</f>
        <v>1</v>
      </c>
      <c r="C11" s="45">
        <f t="shared" si="1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2"/>
        <v>1</v>
      </c>
      <c r="C12" s="45">
        <f t="shared" si="1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2"/>
        <v>1</v>
      </c>
      <c r="C13" s="45">
        <f t="shared" si="1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2"/>
        <v>1</v>
      </c>
      <c r="C14" s="45">
        <f t="shared" si="1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2"/>
        <v>1</v>
      </c>
      <c r="C15" s="45">
        <f t="shared" si="1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1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1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1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1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1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1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1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1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1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1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1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1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1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1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1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1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1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1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1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1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1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1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1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1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1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1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1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1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1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1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1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1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1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1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1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1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1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1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1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1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1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1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1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1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1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1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1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1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1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1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1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1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1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1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37005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141132500</v>
      </c>
      <c r="C7" s="181" t="s">
        <v>290</v>
      </c>
      <c r="D7" s="182"/>
      <c r="E7" s="104">
        <f>VLOOKUP("Grand Total",$A$9:$E$23,5,FALSE)/B7</f>
        <v>3.4630577648663487E-2</v>
      </c>
      <c r="F7" s="167"/>
      <c r="G7" s="162" t="s">
        <v>274</v>
      </c>
      <c r="H7" s="103">
        <f>'E-Mail'!C5</f>
        <v>4635200</v>
      </c>
      <c r="I7" s="35"/>
      <c r="J7" s="6" t="s">
        <v>290</v>
      </c>
      <c r="K7" s="104">
        <f>VLOOKUP("Grand Total",$G$9:$K$23,5,FALSE)/H7</f>
        <v>6.7656196064894716E-2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399</v>
      </c>
      <c r="B10" s="10" t="s">
        <v>349</v>
      </c>
      <c r="C10" s="10" t="s">
        <v>16</v>
      </c>
      <c r="D10" s="13">
        <v>3</v>
      </c>
      <c r="E10" s="15">
        <v>2892500</v>
      </c>
      <c r="F10" s="157"/>
      <c r="G10" s="10" t="s">
        <v>400</v>
      </c>
      <c r="H10" s="10" t="s">
        <v>10</v>
      </c>
      <c r="I10" s="10" t="s">
        <v>13</v>
      </c>
      <c r="J10" s="13">
        <v>3</v>
      </c>
      <c r="K10" s="15">
        <v>5600</v>
      </c>
    </row>
    <row r="11" spans="1:19" x14ac:dyDescent="0.25">
      <c r="A11" s="10" t="s">
        <v>705</v>
      </c>
      <c r="B11" s="10" t="s">
        <v>344</v>
      </c>
      <c r="C11" s="10" t="s">
        <v>16</v>
      </c>
      <c r="D11" s="13">
        <v>2</v>
      </c>
      <c r="E11" s="15">
        <v>930000</v>
      </c>
      <c r="F11" s="157"/>
      <c r="G11" s="10" t="s">
        <v>358</v>
      </c>
      <c r="H11" s="10" t="s">
        <v>10</v>
      </c>
      <c r="I11" s="10" t="s">
        <v>13</v>
      </c>
      <c r="J11" s="13">
        <v>10</v>
      </c>
      <c r="K11" s="15">
        <v>160000</v>
      </c>
    </row>
    <row r="12" spans="1:19" x14ac:dyDescent="0.25">
      <c r="A12" s="160"/>
      <c r="B12" s="10" t="s">
        <v>397</v>
      </c>
      <c r="C12" s="10" t="s">
        <v>16</v>
      </c>
      <c r="D12" s="13">
        <v>1</v>
      </c>
      <c r="E12" s="15">
        <v>310000</v>
      </c>
      <c r="F12" s="157"/>
      <c r="G12" s="10" t="s">
        <v>714</v>
      </c>
      <c r="H12" s="10" t="s">
        <v>10</v>
      </c>
      <c r="I12" s="10" t="s">
        <v>13</v>
      </c>
      <c r="J12" s="13">
        <v>1</v>
      </c>
      <c r="K12" s="15">
        <v>10400</v>
      </c>
    </row>
    <row r="13" spans="1:19" x14ac:dyDescent="0.25">
      <c r="A13" s="10" t="s">
        <v>418</v>
      </c>
      <c r="B13" s="10" t="s">
        <v>344</v>
      </c>
      <c r="C13" s="10" t="s">
        <v>16</v>
      </c>
      <c r="D13" s="13">
        <v>1</v>
      </c>
      <c r="E13" s="15">
        <v>755000</v>
      </c>
      <c r="F13" s="157"/>
      <c r="G13" s="10" t="s">
        <v>712</v>
      </c>
      <c r="H13" s="10" t="s">
        <v>10</v>
      </c>
      <c r="I13" s="10" t="s">
        <v>13</v>
      </c>
      <c r="J13" s="13">
        <v>3</v>
      </c>
      <c r="K13" s="15">
        <v>137600</v>
      </c>
    </row>
    <row r="14" spans="1:19" x14ac:dyDescent="0.25">
      <c r="A14" s="11" t="s">
        <v>45</v>
      </c>
      <c r="B14" s="12"/>
      <c r="C14" s="12"/>
      <c r="D14" s="14">
        <v>7</v>
      </c>
      <c r="E14" s="16">
        <v>4887500</v>
      </c>
      <c r="F14" s="157"/>
      <c r="G14" s="11" t="s">
        <v>45</v>
      </c>
      <c r="H14" s="12"/>
      <c r="I14" s="12"/>
      <c r="J14" s="14">
        <v>17</v>
      </c>
      <c r="K14" s="16">
        <v>313600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H12" sqref="H12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37005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265</v>
      </c>
      <c r="B11" s="10" t="s">
        <v>159</v>
      </c>
      <c r="C11" s="13">
        <v>2</v>
      </c>
      <c r="D11" s="15">
        <v>75000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5">
      <c r="A12" s="154" t="s">
        <v>748</v>
      </c>
      <c r="B12" s="155"/>
      <c r="C12" s="83">
        <v>2</v>
      </c>
      <c r="D12" s="84">
        <v>75000</v>
      </c>
      <c r="F12" s="172"/>
      <c r="G12" s="168" t="s">
        <v>104</v>
      </c>
      <c r="H12" s="171">
        <v>1</v>
      </c>
      <c r="I12" s="170">
        <v>450</v>
      </c>
      <c r="J12" s="93"/>
      <c r="K12" s="154" t="s">
        <v>749</v>
      </c>
      <c r="L12" s="155"/>
      <c r="M12" s="83">
        <v>1</v>
      </c>
      <c r="N12" s="84">
        <v>25000</v>
      </c>
    </row>
    <row r="13" spans="1:14" x14ac:dyDescent="0.25">
      <c r="A13" s="10" t="s">
        <v>61</v>
      </c>
      <c r="B13" s="10" t="s">
        <v>112</v>
      </c>
      <c r="C13" s="13">
        <v>1</v>
      </c>
      <c r="D13" s="15">
        <v>5000</v>
      </c>
      <c r="F13" s="154" t="s">
        <v>369</v>
      </c>
      <c r="G13" s="155"/>
      <c r="H13" s="85">
        <v>2</v>
      </c>
      <c r="I13" s="84">
        <v>1250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5">
      <c r="A14" s="160"/>
      <c r="B14" s="168" t="s">
        <v>120</v>
      </c>
      <c r="C14" s="169">
        <v>2</v>
      </c>
      <c r="D14" s="170">
        <v>310000</v>
      </c>
      <c r="F14" s="86" t="s">
        <v>45</v>
      </c>
      <c r="G14" s="87"/>
      <c r="H14" s="88">
        <v>2</v>
      </c>
      <c r="I14" s="89">
        <v>1250</v>
      </c>
      <c r="J14" s="91"/>
    </row>
    <row r="15" spans="1:14" x14ac:dyDescent="0.25">
      <c r="A15" s="154" t="s">
        <v>368</v>
      </c>
      <c r="B15" s="155"/>
      <c r="C15" s="83">
        <v>3</v>
      </c>
      <c r="D15" s="84">
        <v>315000</v>
      </c>
    </row>
    <row r="16" spans="1:14" x14ac:dyDescent="0.25">
      <c r="A16" s="11" t="s">
        <v>45</v>
      </c>
      <c r="B16" s="12"/>
      <c r="C16" s="14">
        <v>5</v>
      </c>
      <c r="D16" s="16">
        <v>390000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4" sqref="A4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4635200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37005</v>
      </c>
      <c r="B3" s="3"/>
      <c r="F3" s="4"/>
      <c r="G3" s="61"/>
      <c r="H3" s="63"/>
    </row>
    <row r="5" spans="1:9" s="53" customFormat="1" ht="9.75" customHeight="1" x14ac:dyDescent="0.25">
      <c r="A5" s="54" t="s">
        <v>422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465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3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14.4" thickTop="1" thickBot="1" x14ac:dyDescent="0.3">
      <c r="A12" s="57" t="s">
        <v>403</v>
      </c>
      <c r="B12" s="58">
        <v>37012</v>
      </c>
      <c r="C12" s="59">
        <v>71.75</v>
      </c>
      <c r="D12" s="59">
        <v>71.75</v>
      </c>
      <c r="E12" s="59">
        <v>71.75</v>
      </c>
      <c r="F12" s="59">
        <v>71.75</v>
      </c>
      <c r="G12" s="59" t="s">
        <v>466</v>
      </c>
      <c r="H12" s="60">
        <v>17600</v>
      </c>
      <c r="I12" s="57" t="s">
        <v>13</v>
      </c>
    </row>
    <row r="13" spans="1:9" s="53" customFormat="1" ht="14.4" thickTop="1" thickBot="1" x14ac:dyDescent="0.3">
      <c r="A13" s="57" t="s">
        <v>423</v>
      </c>
      <c r="B13" s="58">
        <v>37135</v>
      </c>
      <c r="C13" s="59">
        <v>69.5</v>
      </c>
      <c r="D13" s="59">
        <v>69.5</v>
      </c>
      <c r="E13" s="59">
        <v>69.5</v>
      </c>
      <c r="F13" s="59">
        <v>69.5</v>
      </c>
      <c r="G13" s="59" t="s">
        <v>467</v>
      </c>
      <c r="H13" s="60">
        <v>15200</v>
      </c>
      <c r="I13" s="57" t="s">
        <v>13</v>
      </c>
    </row>
    <row r="14" spans="1:9" s="53" customFormat="1" ht="14.4" thickTop="1" thickBot="1" x14ac:dyDescent="0.3">
      <c r="A14" s="57" t="s">
        <v>404</v>
      </c>
      <c r="B14" s="58">
        <v>37012</v>
      </c>
      <c r="C14" s="59">
        <v>60</v>
      </c>
      <c r="D14" s="59">
        <v>61</v>
      </c>
      <c r="E14" s="59">
        <v>60.5</v>
      </c>
      <c r="F14" s="59">
        <v>61</v>
      </c>
      <c r="G14" s="59" t="s">
        <v>468</v>
      </c>
      <c r="H14" s="60">
        <v>35200</v>
      </c>
      <c r="I14" s="57" t="s">
        <v>13</v>
      </c>
    </row>
    <row r="15" spans="1:9" s="53" customFormat="1" ht="21.6" thickTop="1" thickBot="1" x14ac:dyDescent="0.3">
      <c r="A15" s="57" t="s">
        <v>469</v>
      </c>
      <c r="B15" s="57" t="s">
        <v>14</v>
      </c>
      <c r="C15" s="59">
        <v>120</v>
      </c>
      <c r="D15" s="59">
        <v>120</v>
      </c>
      <c r="E15" s="59">
        <v>120</v>
      </c>
      <c r="F15" s="59">
        <v>120</v>
      </c>
      <c r="G15" s="59" t="s">
        <v>470</v>
      </c>
      <c r="H15" s="60">
        <v>35200</v>
      </c>
      <c r="I15" s="57" t="s">
        <v>13</v>
      </c>
    </row>
    <row r="16" spans="1:9" s="53" customFormat="1" ht="14.4" thickTop="1" thickBot="1" x14ac:dyDescent="0.3">
      <c r="A16" s="185" t="s">
        <v>302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21.6" thickTop="1" thickBot="1" x14ac:dyDescent="0.3">
      <c r="A17" s="57" t="s">
        <v>471</v>
      </c>
      <c r="B17" s="57" t="s">
        <v>472</v>
      </c>
      <c r="C17" s="59">
        <v>120</v>
      </c>
      <c r="D17" s="59">
        <v>122</v>
      </c>
      <c r="E17" s="59">
        <v>121</v>
      </c>
      <c r="F17" s="59">
        <v>122</v>
      </c>
      <c r="G17" s="59" t="s">
        <v>473</v>
      </c>
      <c r="H17" s="59">
        <v>400</v>
      </c>
      <c r="I17" s="57" t="s">
        <v>13</v>
      </c>
    </row>
    <row r="18" spans="1:9" s="53" customFormat="1" ht="14.4" thickTop="1" thickBot="1" x14ac:dyDescent="0.3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14.4" thickTop="1" thickBot="1" x14ac:dyDescent="0.3">
      <c r="A19" s="57" t="s">
        <v>11</v>
      </c>
      <c r="B19" s="57" t="s">
        <v>12</v>
      </c>
      <c r="C19" s="59">
        <v>32</v>
      </c>
      <c r="D19" s="59">
        <v>35.25</v>
      </c>
      <c r="E19" s="59">
        <v>34.28</v>
      </c>
      <c r="F19" s="59">
        <v>34.5</v>
      </c>
      <c r="G19" s="59" t="s">
        <v>474</v>
      </c>
      <c r="H19" s="60">
        <v>32800</v>
      </c>
      <c r="I19" s="57" t="s">
        <v>13</v>
      </c>
    </row>
    <row r="20" spans="1:9" s="53" customFormat="1" ht="21.6" thickTop="1" thickBot="1" x14ac:dyDescent="0.3">
      <c r="A20" s="57" t="s">
        <v>424</v>
      </c>
      <c r="B20" s="57" t="s">
        <v>303</v>
      </c>
      <c r="C20" s="59">
        <v>58.5</v>
      </c>
      <c r="D20" s="59">
        <v>63</v>
      </c>
      <c r="E20" s="59">
        <v>60.976999999999997</v>
      </c>
      <c r="F20" s="59">
        <v>60</v>
      </c>
      <c r="G20" s="59" t="s">
        <v>475</v>
      </c>
      <c r="H20" s="60">
        <v>44000</v>
      </c>
      <c r="I20" s="57" t="s">
        <v>13</v>
      </c>
    </row>
    <row r="21" spans="1:9" s="53" customFormat="1" ht="14.4" thickTop="1" thickBot="1" x14ac:dyDescent="0.3">
      <c r="A21" s="57" t="s">
        <v>17</v>
      </c>
      <c r="B21" s="58">
        <v>37012</v>
      </c>
      <c r="C21" s="59">
        <v>54.25</v>
      </c>
      <c r="D21" s="59">
        <v>55.75</v>
      </c>
      <c r="E21" s="59">
        <v>55.305</v>
      </c>
      <c r="F21" s="59">
        <v>55.1</v>
      </c>
      <c r="G21" s="59" t="s">
        <v>476</v>
      </c>
      <c r="H21" s="60">
        <v>1460800</v>
      </c>
      <c r="I21" s="57" t="s">
        <v>13</v>
      </c>
    </row>
    <row r="22" spans="1:9" s="53" customFormat="1" ht="14.4" thickTop="1" thickBot="1" x14ac:dyDescent="0.3">
      <c r="A22" s="57" t="s">
        <v>24</v>
      </c>
      <c r="B22" s="58">
        <v>37043</v>
      </c>
      <c r="C22" s="59">
        <v>77.25</v>
      </c>
      <c r="D22" s="59">
        <v>78.25</v>
      </c>
      <c r="E22" s="59">
        <v>77.736000000000004</v>
      </c>
      <c r="F22" s="59">
        <v>77.5</v>
      </c>
      <c r="G22" s="59" t="s">
        <v>477</v>
      </c>
      <c r="H22" s="60">
        <v>302400</v>
      </c>
      <c r="I22" s="57" t="s">
        <v>13</v>
      </c>
    </row>
    <row r="23" spans="1:9" s="53" customFormat="1" ht="21.6" thickTop="1" thickBot="1" x14ac:dyDescent="0.3">
      <c r="A23" s="57" t="s">
        <v>406</v>
      </c>
      <c r="B23" s="57" t="s">
        <v>14</v>
      </c>
      <c r="C23" s="59">
        <v>121.5</v>
      </c>
      <c r="D23" s="59">
        <v>121.5</v>
      </c>
      <c r="E23" s="59">
        <v>121.5</v>
      </c>
      <c r="F23" s="59">
        <v>121.5</v>
      </c>
      <c r="G23" s="59" t="s">
        <v>478</v>
      </c>
      <c r="H23" s="60">
        <v>35200</v>
      </c>
      <c r="I23" s="57" t="s">
        <v>13</v>
      </c>
    </row>
    <row r="24" spans="1:9" s="53" customFormat="1" ht="14.4" thickTop="1" thickBot="1" x14ac:dyDescent="0.3">
      <c r="A24" s="57" t="s">
        <v>407</v>
      </c>
      <c r="B24" s="58">
        <v>37135</v>
      </c>
      <c r="C24" s="59">
        <v>45.4</v>
      </c>
      <c r="D24" s="59">
        <v>45.75</v>
      </c>
      <c r="E24" s="59">
        <v>45.557000000000002</v>
      </c>
      <c r="F24" s="59">
        <v>45.4</v>
      </c>
      <c r="G24" s="59" t="s">
        <v>479</v>
      </c>
      <c r="H24" s="60">
        <v>106400</v>
      </c>
      <c r="I24" s="57" t="s">
        <v>13</v>
      </c>
    </row>
    <row r="25" spans="1:9" s="53" customFormat="1" ht="14.4" thickTop="1" thickBot="1" x14ac:dyDescent="0.3">
      <c r="A25" s="57" t="s">
        <v>480</v>
      </c>
      <c r="B25" s="58">
        <v>37226</v>
      </c>
      <c r="C25" s="59">
        <v>44.75</v>
      </c>
      <c r="D25" s="59">
        <v>44.75</v>
      </c>
      <c r="E25" s="59">
        <v>44.75</v>
      </c>
      <c r="F25" s="59">
        <v>44.75</v>
      </c>
      <c r="G25" s="59" t="s">
        <v>481</v>
      </c>
      <c r="H25" s="60">
        <v>16000</v>
      </c>
      <c r="I25" s="57" t="s">
        <v>13</v>
      </c>
    </row>
    <row r="26" spans="1:9" s="53" customFormat="1" ht="14.4" thickTop="1" thickBot="1" x14ac:dyDescent="0.3">
      <c r="A26" s="57" t="s">
        <v>425</v>
      </c>
      <c r="B26" s="57" t="s">
        <v>299</v>
      </c>
      <c r="C26" s="59">
        <v>42.8</v>
      </c>
      <c r="D26" s="59">
        <v>43</v>
      </c>
      <c r="E26" s="59">
        <v>42.9</v>
      </c>
      <c r="F26" s="59">
        <v>42.8</v>
      </c>
      <c r="G26" s="59" t="s">
        <v>482</v>
      </c>
      <c r="H26" s="60">
        <v>102400</v>
      </c>
      <c r="I26" s="57" t="s">
        <v>13</v>
      </c>
    </row>
    <row r="27" spans="1:9" s="53" customFormat="1" ht="21.6" thickTop="1" thickBot="1" x14ac:dyDescent="0.3">
      <c r="A27" s="57" t="s">
        <v>483</v>
      </c>
      <c r="B27" s="57" t="s">
        <v>304</v>
      </c>
      <c r="C27" s="59">
        <v>47</v>
      </c>
      <c r="D27" s="59">
        <v>47.75</v>
      </c>
      <c r="E27" s="59">
        <v>47.375</v>
      </c>
      <c r="F27" s="59">
        <v>47</v>
      </c>
      <c r="G27" s="59" t="s">
        <v>484</v>
      </c>
      <c r="H27" s="60">
        <v>67200</v>
      </c>
      <c r="I27" s="57" t="s">
        <v>13</v>
      </c>
    </row>
    <row r="28" spans="1:9" s="53" customFormat="1" ht="14.4" thickTop="1" thickBot="1" x14ac:dyDescent="0.3">
      <c r="A28" s="57" t="s">
        <v>485</v>
      </c>
      <c r="B28" s="58">
        <v>37013</v>
      </c>
      <c r="C28" s="59">
        <v>44</v>
      </c>
      <c r="D28" s="59">
        <v>44</v>
      </c>
      <c r="E28" s="59">
        <v>44</v>
      </c>
      <c r="F28" s="59">
        <v>44</v>
      </c>
      <c r="G28" s="59" t="s">
        <v>486</v>
      </c>
      <c r="H28" s="60">
        <v>17600</v>
      </c>
      <c r="I28" s="57" t="s">
        <v>13</v>
      </c>
    </row>
    <row r="29" spans="1:9" s="53" customFormat="1" ht="14.4" thickTop="1" thickBot="1" x14ac:dyDescent="0.3">
      <c r="A29" s="57" t="s">
        <v>487</v>
      </c>
      <c r="B29" s="57" t="s">
        <v>355</v>
      </c>
      <c r="C29" s="59">
        <v>50.5</v>
      </c>
      <c r="D29" s="59">
        <v>50.5</v>
      </c>
      <c r="E29" s="59">
        <v>50.5</v>
      </c>
      <c r="F29" s="59">
        <v>50.5</v>
      </c>
      <c r="G29" s="59" t="s">
        <v>488</v>
      </c>
      <c r="H29" s="60">
        <v>204000</v>
      </c>
      <c r="I29" s="57" t="s">
        <v>13</v>
      </c>
    </row>
    <row r="30" spans="1:9" s="53" customFormat="1" ht="14.4" thickTop="1" thickBot="1" x14ac:dyDescent="0.3">
      <c r="A30" s="57" t="s">
        <v>305</v>
      </c>
      <c r="B30" s="57" t="s">
        <v>12</v>
      </c>
      <c r="C30" s="59">
        <v>32.5</v>
      </c>
      <c r="D30" s="59">
        <v>32.5</v>
      </c>
      <c r="E30" s="59">
        <v>32.5</v>
      </c>
      <c r="F30" s="59">
        <v>32.5</v>
      </c>
      <c r="G30" s="59" t="s">
        <v>489</v>
      </c>
      <c r="H30" s="59">
        <v>800</v>
      </c>
      <c r="I30" s="57" t="s">
        <v>13</v>
      </c>
    </row>
    <row r="31" spans="1:9" s="53" customFormat="1" ht="14.4" thickTop="1" thickBot="1" x14ac:dyDescent="0.3">
      <c r="A31" s="57" t="s">
        <v>490</v>
      </c>
      <c r="B31" s="57" t="s">
        <v>299</v>
      </c>
      <c r="C31" s="59">
        <v>40.75</v>
      </c>
      <c r="D31" s="59">
        <v>40.75</v>
      </c>
      <c r="E31" s="59">
        <v>40.75</v>
      </c>
      <c r="F31" s="59">
        <v>40.75</v>
      </c>
      <c r="G31" s="59" t="s">
        <v>491</v>
      </c>
      <c r="H31" s="60">
        <v>51200</v>
      </c>
      <c r="I31" s="57" t="s">
        <v>13</v>
      </c>
    </row>
    <row r="32" spans="1:9" s="53" customFormat="1" ht="14.4" thickTop="1" thickBot="1" x14ac:dyDescent="0.3">
      <c r="A32" s="57" t="s">
        <v>306</v>
      </c>
      <c r="B32" s="57" t="s">
        <v>12</v>
      </c>
      <c r="C32" s="59">
        <v>38.25</v>
      </c>
      <c r="D32" s="59">
        <v>47</v>
      </c>
      <c r="E32" s="59">
        <v>43.631999999999998</v>
      </c>
      <c r="F32" s="59">
        <v>38.25</v>
      </c>
      <c r="G32" s="59" t="s">
        <v>492</v>
      </c>
      <c r="H32" s="60">
        <v>15200</v>
      </c>
      <c r="I32" s="57" t="s">
        <v>13</v>
      </c>
    </row>
    <row r="33" spans="1:9" s="53" customFormat="1" ht="21.6" thickTop="1" thickBot="1" x14ac:dyDescent="0.3">
      <c r="A33" s="57" t="s">
        <v>307</v>
      </c>
      <c r="B33" s="57" t="s">
        <v>303</v>
      </c>
      <c r="C33" s="59">
        <v>65</v>
      </c>
      <c r="D33" s="59">
        <v>66</v>
      </c>
      <c r="E33" s="59">
        <v>65.599999999999994</v>
      </c>
      <c r="F33" s="59">
        <v>66</v>
      </c>
      <c r="G33" s="59" t="s">
        <v>493</v>
      </c>
      <c r="H33" s="60">
        <v>20000</v>
      </c>
      <c r="I33" s="57" t="s">
        <v>13</v>
      </c>
    </row>
    <row r="34" spans="1:9" s="53" customFormat="1" ht="14.4" thickTop="1" thickBot="1" x14ac:dyDescent="0.3">
      <c r="A34" s="57" t="s">
        <v>426</v>
      </c>
      <c r="B34" s="58">
        <v>37012</v>
      </c>
      <c r="C34" s="59">
        <v>63.35</v>
      </c>
      <c r="D34" s="59">
        <v>64.5</v>
      </c>
      <c r="E34" s="59">
        <v>63.892000000000003</v>
      </c>
      <c r="F34" s="59">
        <v>63.5</v>
      </c>
      <c r="G34" s="59" t="s">
        <v>494</v>
      </c>
      <c r="H34" s="60">
        <v>105600</v>
      </c>
      <c r="I34" s="57" t="s">
        <v>13</v>
      </c>
    </row>
    <row r="35" spans="1:9" s="53" customFormat="1" ht="14.4" thickTop="1" thickBot="1" x14ac:dyDescent="0.3">
      <c r="A35" s="57" t="s">
        <v>427</v>
      </c>
      <c r="B35" s="58">
        <v>37135</v>
      </c>
      <c r="C35" s="59">
        <v>52.9</v>
      </c>
      <c r="D35" s="59">
        <v>52.9</v>
      </c>
      <c r="E35" s="59">
        <v>52.9</v>
      </c>
      <c r="F35" s="59">
        <v>52.9</v>
      </c>
      <c r="G35" s="59" t="s">
        <v>479</v>
      </c>
      <c r="H35" s="60">
        <v>15200</v>
      </c>
      <c r="I35" s="57" t="s">
        <v>13</v>
      </c>
    </row>
    <row r="36" spans="1:9" s="53" customFormat="1" ht="14.4" thickTop="1" thickBot="1" x14ac:dyDescent="0.3">
      <c r="A36" s="57" t="s">
        <v>495</v>
      </c>
      <c r="B36" s="58">
        <v>37226</v>
      </c>
      <c r="C36" s="59">
        <v>49</v>
      </c>
      <c r="D36" s="59">
        <v>49</v>
      </c>
      <c r="E36" s="59">
        <v>49</v>
      </c>
      <c r="F36" s="59">
        <v>49</v>
      </c>
      <c r="G36" s="59" t="s">
        <v>496</v>
      </c>
      <c r="H36" s="60">
        <v>16000</v>
      </c>
      <c r="I36" s="57" t="s">
        <v>13</v>
      </c>
    </row>
    <row r="37" spans="1:9" s="53" customFormat="1" ht="14.4" thickTop="1" thickBot="1" x14ac:dyDescent="0.3">
      <c r="A37" s="57" t="s">
        <v>428</v>
      </c>
      <c r="B37" s="57" t="s">
        <v>299</v>
      </c>
      <c r="C37" s="59">
        <v>46.25</v>
      </c>
      <c r="D37" s="59">
        <v>47.5</v>
      </c>
      <c r="E37" s="59">
        <v>46.875</v>
      </c>
      <c r="F37" s="59">
        <v>46.25</v>
      </c>
      <c r="G37" s="59" t="s">
        <v>478</v>
      </c>
      <c r="H37" s="60">
        <v>102400</v>
      </c>
      <c r="I37" s="57" t="s">
        <v>13</v>
      </c>
    </row>
    <row r="38" spans="1:9" s="53" customFormat="1" ht="21.6" thickTop="1" thickBot="1" x14ac:dyDescent="0.3">
      <c r="A38" s="57" t="s">
        <v>497</v>
      </c>
      <c r="B38" s="57" t="s">
        <v>304</v>
      </c>
      <c r="C38" s="59">
        <v>49</v>
      </c>
      <c r="D38" s="59">
        <v>49</v>
      </c>
      <c r="E38" s="59">
        <v>49</v>
      </c>
      <c r="F38" s="59">
        <v>49</v>
      </c>
      <c r="G38" s="59" t="s">
        <v>484</v>
      </c>
      <c r="H38" s="60">
        <v>33600</v>
      </c>
      <c r="I38" s="57" t="s">
        <v>13</v>
      </c>
    </row>
    <row r="39" spans="1:9" s="53" customFormat="1" ht="14.4" thickTop="1" thickBot="1" x14ac:dyDescent="0.3">
      <c r="A39" s="57" t="s">
        <v>498</v>
      </c>
      <c r="B39" s="58">
        <v>37044</v>
      </c>
      <c r="C39" s="59">
        <v>66</v>
      </c>
      <c r="D39" s="59">
        <v>66</v>
      </c>
      <c r="E39" s="59">
        <v>66</v>
      </c>
      <c r="F39" s="59">
        <v>66</v>
      </c>
      <c r="G39" s="59" t="s">
        <v>499</v>
      </c>
      <c r="H39" s="60">
        <v>16000</v>
      </c>
      <c r="I39" s="57" t="s">
        <v>13</v>
      </c>
    </row>
    <row r="40" spans="1:9" s="53" customFormat="1" ht="21.6" thickTop="1" thickBot="1" x14ac:dyDescent="0.3">
      <c r="A40" s="57" t="s">
        <v>500</v>
      </c>
      <c r="B40" s="57" t="s">
        <v>438</v>
      </c>
      <c r="C40" s="59">
        <v>93</v>
      </c>
      <c r="D40" s="59">
        <v>93</v>
      </c>
      <c r="E40" s="59">
        <v>93</v>
      </c>
      <c r="F40" s="59">
        <v>93</v>
      </c>
      <c r="G40" s="59" t="s">
        <v>501</v>
      </c>
      <c r="H40" s="60">
        <v>35200</v>
      </c>
      <c r="I40" s="57" t="s">
        <v>13</v>
      </c>
    </row>
    <row r="41" spans="1:9" s="53" customFormat="1" ht="14.4" thickTop="1" thickBot="1" x14ac:dyDescent="0.3">
      <c r="A41" s="57" t="s">
        <v>502</v>
      </c>
      <c r="B41" s="57" t="s">
        <v>503</v>
      </c>
      <c r="C41" s="59">
        <v>38.5</v>
      </c>
      <c r="D41" s="59">
        <v>38.5</v>
      </c>
      <c r="E41" s="59">
        <v>38.5</v>
      </c>
      <c r="F41" s="59">
        <v>38.5</v>
      </c>
      <c r="G41" s="59" t="s">
        <v>504</v>
      </c>
      <c r="H41" s="60">
        <v>51200</v>
      </c>
      <c r="I41" s="57" t="s">
        <v>13</v>
      </c>
    </row>
    <row r="42" spans="1:9" s="53" customFormat="1" ht="14.4" thickTop="1" thickBot="1" x14ac:dyDescent="0.3">
      <c r="A42" s="57" t="s">
        <v>505</v>
      </c>
      <c r="B42" s="58">
        <v>37012</v>
      </c>
      <c r="C42" s="59">
        <v>308</v>
      </c>
      <c r="D42" s="59">
        <v>315</v>
      </c>
      <c r="E42" s="59">
        <v>311.5</v>
      </c>
      <c r="F42" s="59">
        <v>315</v>
      </c>
      <c r="G42" s="59" t="s">
        <v>493</v>
      </c>
      <c r="H42" s="60">
        <v>20800</v>
      </c>
      <c r="I42" s="57" t="s">
        <v>13</v>
      </c>
    </row>
    <row r="43" spans="1:9" s="53" customFormat="1" ht="14.4" thickTop="1" thickBot="1" x14ac:dyDescent="0.3">
      <c r="A43" s="57" t="s">
        <v>506</v>
      </c>
      <c r="B43" s="58">
        <v>37043</v>
      </c>
      <c r="C43" s="59">
        <v>365</v>
      </c>
      <c r="D43" s="59">
        <v>365</v>
      </c>
      <c r="E43" s="59">
        <v>365</v>
      </c>
      <c r="F43" s="59">
        <v>365</v>
      </c>
      <c r="G43" s="59" t="s">
        <v>507</v>
      </c>
      <c r="H43" s="60">
        <v>10400</v>
      </c>
      <c r="I43" s="57" t="s">
        <v>13</v>
      </c>
    </row>
    <row r="44" spans="1:9" s="53" customFormat="1" ht="14.4" thickTop="1" thickBot="1" x14ac:dyDescent="0.3">
      <c r="A44" s="57" t="s">
        <v>508</v>
      </c>
      <c r="B44" s="58">
        <v>37073</v>
      </c>
      <c r="C44" s="59">
        <v>425</v>
      </c>
      <c r="D44" s="59">
        <v>425</v>
      </c>
      <c r="E44" s="59">
        <v>425</v>
      </c>
      <c r="F44" s="59">
        <v>425</v>
      </c>
      <c r="G44" s="59" t="s">
        <v>509</v>
      </c>
      <c r="H44" s="60">
        <v>10000</v>
      </c>
      <c r="I44" s="57" t="s">
        <v>13</v>
      </c>
    </row>
    <row r="45" spans="1:9" s="53" customFormat="1" ht="14.4" thickTop="1" thickBot="1" x14ac:dyDescent="0.3">
      <c r="A45" s="57" t="s">
        <v>429</v>
      </c>
      <c r="B45" s="58">
        <v>37012</v>
      </c>
      <c r="C45" s="59">
        <v>303</v>
      </c>
      <c r="D45" s="59">
        <v>305</v>
      </c>
      <c r="E45" s="59">
        <v>304</v>
      </c>
      <c r="F45" s="59">
        <v>303</v>
      </c>
      <c r="G45" s="59" t="s">
        <v>510</v>
      </c>
      <c r="H45" s="60">
        <v>20800</v>
      </c>
      <c r="I45" s="57" t="s">
        <v>13</v>
      </c>
    </row>
    <row r="46" spans="1:9" s="53" customFormat="1" ht="14.4" thickTop="1" thickBot="1" x14ac:dyDescent="0.3">
      <c r="A46" s="57" t="s">
        <v>511</v>
      </c>
      <c r="B46" s="58">
        <v>37043</v>
      </c>
      <c r="C46" s="59">
        <v>310</v>
      </c>
      <c r="D46" s="59">
        <v>312</v>
      </c>
      <c r="E46" s="59">
        <v>311</v>
      </c>
      <c r="F46" s="59">
        <v>310</v>
      </c>
      <c r="G46" s="59" t="s">
        <v>512</v>
      </c>
      <c r="H46" s="60">
        <v>20800</v>
      </c>
      <c r="I46" s="57" t="s">
        <v>13</v>
      </c>
    </row>
    <row r="47" spans="1:9" s="53" customFormat="1" ht="14.4" thickTop="1" thickBot="1" x14ac:dyDescent="0.3">
      <c r="A47" s="57" t="s">
        <v>408</v>
      </c>
      <c r="B47" s="57" t="s">
        <v>299</v>
      </c>
      <c r="C47" s="59">
        <v>200</v>
      </c>
      <c r="D47" s="59">
        <v>200</v>
      </c>
      <c r="E47" s="59">
        <v>200</v>
      </c>
      <c r="F47" s="59">
        <v>200</v>
      </c>
      <c r="G47" s="59" t="s">
        <v>513</v>
      </c>
      <c r="H47" s="60">
        <v>30800</v>
      </c>
      <c r="I47" s="57" t="s">
        <v>13</v>
      </c>
    </row>
    <row r="48" spans="1:9" s="53" customFormat="1" ht="14.4" thickTop="1" thickBot="1" x14ac:dyDescent="0.3">
      <c r="A48" s="57" t="s">
        <v>300</v>
      </c>
      <c r="B48" s="57" t="s">
        <v>12</v>
      </c>
      <c r="C48" s="59">
        <v>51.5</v>
      </c>
      <c r="D48" s="59">
        <v>52</v>
      </c>
      <c r="E48" s="59">
        <v>51.667000000000002</v>
      </c>
      <c r="F48" s="59">
        <v>51.5</v>
      </c>
      <c r="G48" s="59" t="s">
        <v>514</v>
      </c>
      <c r="H48" s="60">
        <v>2400</v>
      </c>
      <c r="I48" s="57" t="s">
        <v>13</v>
      </c>
    </row>
    <row r="49" spans="1:9" s="53" customFormat="1" ht="21.6" thickTop="1" thickBot="1" x14ac:dyDescent="0.3">
      <c r="A49" s="57" t="s">
        <v>409</v>
      </c>
      <c r="B49" s="57" t="s">
        <v>303</v>
      </c>
      <c r="C49" s="59">
        <v>56</v>
      </c>
      <c r="D49" s="59">
        <v>57.25</v>
      </c>
      <c r="E49" s="59">
        <v>56.417000000000002</v>
      </c>
      <c r="F49" s="59">
        <v>57.25</v>
      </c>
      <c r="G49" s="59" t="s">
        <v>515</v>
      </c>
      <c r="H49" s="60">
        <v>12000</v>
      </c>
      <c r="I49" s="57" t="s">
        <v>13</v>
      </c>
    </row>
    <row r="50" spans="1:9" s="53" customFormat="1" ht="14.4" thickTop="1" thickBot="1" x14ac:dyDescent="0.3">
      <c r="A50" s="57" t="s">
        <v>308</v>
      </c>
      <c r="B50" s="58">
        <v>37012</v>
      </c>
      <c r="C50" s="59">
        <v>57.5</v>
      </c>
      <c r="D50" s="59">
        <v>57.5</v>
      </c>
      <c r="E50" s="59">
        <v>57.5</v>
      </c>
      <c r="F50" s="59">
        <v>57.5</v>
      </c>
      <c r="G50" s="59" t="s">
        <v>516</v>
      </c>
      <c r="H50" s="60">
        <v>17600</v>
      </c>
      <c r="I50" s="57" t="s">
        <v>13</v>
      </c>
    </row>
    <row r="51" spans="1:9" s="53" customFormat="1" ht="14.4" thickTop="1" thickBot="1" x14ac:dyDescent="0.3">
      <c r="A51" s="57" t="s">
        <v>394</v>
      </c>
      <c r="B51" s="58">
        <v>37043</v>
      </c>
      <c r="C51" s="59">
        <v>74</v>
      </c>
      <c r="D51" s="59">
        <v>75.25</v>
      </c>
      <c r="E51" s="59">
        <v>74.688000000000002</v>
      </c>
      <c r="F51" s="59">
        <v>74</v>
      </c>
      <c r="G51" s="59" t="s">
        <v>517</v>
      </c>
      <c r="H51" s="60">
        <v>67200</v>
      </c>
      <c r="I51" s="57" t="s">
        <v>13</v>
      </c>
    </row>
    <row r="52" spans="1:9" s="53" customFormat="1" ht="21.6" thickTop="1" thickBot="1" x14ac:dyDescent="0.3">
      <c r="A52" s="57" t="s">
        <v>431</v>
      </c>
      <c r="B52" s="57" t="s">
        <v>14</v>
      </c>
      <c r="C52" s="59">
        <v>99</v>
      </c>
      <c r="D52" s="59">
        <v>99.5</v>
      </c>
      <c r="E52" s="59">
        <v>99.188000000000002</v>
      </c>
      <c r="F52" s="59">
        <v>99</v>
      </c>
      <c r="G52" s="59" t="s">
        <v>518</v>
      </c>
      <c r="H52" s="60">
        <v>140800</v>
      </c>
      <c r="I52" s="57" t="s">
        <v>13</v>
      </c>
    </row>
    <row r="53" spans="1:9" s="53" customFormat="1" ht="14.4" thickTop="1" thickBot="1" x14ac:dyDescent="0.3">
      <c r="A53" s="57" t="s">
        <v>432</v>
      </c>
      <c r="B53" s="58">
        <v>37135</v>
      </c>
      <c r="C53" s="59">
        <v>57.5</v>
      </c>
      <c r="D53" s="59">
        <v>57.5</v>
      </c>
      <c r="E53" s="59">
        <v>57.5</v>
      </c>
      <c r="F53" s="59">
        <v>57.5</v>
      </c>
      <c r="G53" s="59" t="s">
        <v>519</v>
      </c>
      <c r="H53" s="60">
        <v>15200</v>
      </c>
      <c r="I53" s="57" t="s">
        <v>13</v>
      </c>
    </row>
    <row r="54" spans="1:9" s="53" customFormat="1" ht="14.4" thickTop="1" thickBot="1" x14ac:dyDescent="0.3">
      <c r="A54" s="57" t="s">
        <v>433</v>
      </c>
      <c r="B54" s="57" t="s">
        <v>299</v>
      </c>
      <c r="C54" s="59">
        <v>56.65</v>
      </c>
      <c r="D54" s="59">
        <v>56.65</v>
      </c>
      <c r="E54" s="59">
        <v>56.65</v>
      </c>
      <c r="F54" s="59">
        <v>56.65</v>
      </c>
      <c r="G54" s="59" t="s">
        <v>520</v>
      </c>
      <c r="H54" s="60">
        <v>51200</v>
      </c>
      <c r="I54" s="57" t="s">
        <v>13</v>
      </c>
    </row>
    <row r="55" spans="1:9" s="53" customFormat="1" ht="14.4" thickTop="1" thickBot="1" x14ac:dyDescent="0.3">
      <c r="A55" s="57" t="s">
        <v>521</v>
      </c>
      <c r="B55" s="57" t="s">
        <v>384</v>
      </c>
      <c r="C55" s="59">
        <v>42.75</v>
      </c>
      <c r="D55" s="59">
        <v>43</v>
      </c>
      <c r="E55" s="59">
        <v>42.832999999999998</v>
      </c>
      <c r="F55" s="59">
        <v>42.75</v>
      </c>
      <c r="G55" s="59" t="s">
        <v>522</v>
      </c>
      <c r="H55" s="60">
        <v>4800</v>
      </c>
      <c r="I55" s="57" t="s">
        <v>13</v>
      </c>
    </row>
    <row r="56" spans="1:9" s="53" customFormat="1" ht="14.4" thickTop="1" thickBot="1" x14ac:dyDescent="0.3">
      <c r="A56" s="57" t="s">
        <v>15</v>
      </c>
      <c r="B56" s="57" t="s">
        <v>12</v>
      </c>
      <c r="C56" s="59">
        <v>42</v>
      </c>
      <c r="D56" s="59">
        <v>44.1</v>
      </c>
      <c r="E56" s="59">
        <v>43.125</v>
      </c>
      <c r="F56" s="59">
        <v>42</v>
      </c>
      <c r="G56" s="59" t="s">
        <v>523</v>
      </c>
      <c r="H56" s="60">
        <v>9600</v>
      </c>
      <c r="I56" s="57" t="s">
        <v>13</v>
      </c>
    </row>
    <row r="57" spans="1:9" ht="14.4" thickTop="1" thickBot="1" x14ac:dyDescent="0.3">
      <c r="A57" s="57" t="s">
        <v>434</v>
      </c>
      <c r="B57" s="57" t="s">
        <v>405</v>
      </c>
      <c r="C57" s="59">
        <v>40</v>
      </c>
      <c r="D57" s="59">
        <v>40</v>
      </c>
      <c r="E57" s="59">
        <v>40</v>
      </c>
      <c r="F57" s="59">
        <v>40</v>
      </c>
      <c r="G57" s="59" t="s">
        <v>524</v>
      </c>
      <c r="H57" s="60">
        <v>1600</v>
      </c>
      <c r="I57" s="57" t="s">
        <v>13</v>
      </c>
    </row>
    <row r="58" spans="1:9" ht="21.6" thickTop="1" thickBot="1" x14ac:dyDescent="0.3">
      <c r="A58" s="57" t="s">
        <v>525</v>
      </c>
      <c r="B58" s="57" t="s">
        <v>303</v>
      </c>
      <c r="C58" s="59">
        <v>55</v>
      </c>
      <c r="D58" s="59">
        <v>56</v>
      </c>
      <c r="E58" s="59">
        <v>55.332999999999998</v>
      </c>
      <c r="F58" s="59">
        <v>56</v>
      </c>
      <c r="G58" s="59" t="s">
        <v>526</v>
      </c>
      <c r="H58" s="60">
        <v>12000</v>
      </c>
      <c r="I58" s="57" t="s">
        <v>13</v>
      </c>
    </row>
    <row r="59" spans="1:9" ht="14.4" thickTop="1" thickBot="1" x14ac:dyDescent="0.3">
      <c r="A59" s="57" t="s">
        <v>289</v>
      </c>
      <c r="B59" s="58">
        <v>37012</v>
      </c>
      <c r="C59" s="59">
        <v>52.5</v>
      </c>
      <c r="D59" s="59">
        <v>53.5</v>
      </c>
      <c r="E59" s="59">
        <v>53.110999999999997</v>
      </c>
      <c r="F59" s="59">
        <v>52.85</v>
      </c>
      <c r="G59" s="59" t="s">
        <v>527</v>
      </c>
      <c r="H59" s="60">
        <v>316800</v>
      </c>
      <c r="I59" s="57" t="s">
        <v>13</v>
      </c>
    </row>
    <row r="60" spans="1:9" ht="14.4" thickTop="1" thickBot="1" x14ac:dyDescent="0.3">
      <c r="A60" s="57" t="s">
        <v>309</v>
      </c>
      <c r="B60" s="58">
        <v>37043</v>
      </c>
      <c r="C60" s="59">
        <v>75.75</v>
      </c>
      <c r="D60" s="59">
        <v>75.75</v>
      </c>
      <c r="E60" s="59">
        <v>75.75</v>
      </c>
      <c r="F60" s="59">
        <v>75.75</v>
      </c>
      <c r="G60" s="59" t="s">
        <v>516</v>
      </c>
      <c r="H60" s="60">
        <v>16800</v>
      </c>
      <c r="I60" s="57" t="s">
        <v>13</v>
      </c>
    </row>
    <row r="61" spans="1:9" ht="14.4" thickTop="1" thickBot="1" x14ac:dyDescent="0.3">
      <c r="A61" s="57" t="s">
        <v>435</v>
      </c>
      <c r="B61" s="57" t="s">
        <v>299</v>
      </c>
      <c r="C61" s="59">
        <v>43.25</v>
      </c>
      <c r="D61" s="59">
        <v>43.4</v>
      </c>
      <c r="E61" s="59">
        <v>43.317999999999998</v>
      </c>
      <c r="F61" s="59">
        <v>43.25</v>
      </c>
      <c r="G61" s="59" t="s">
        <v>528</v>
      </c>
      <c r="H61" s="60">
        <v>563200</v>
      </c>
      <c r="I61" s="57" t="s">
        <v>13</v>
      </c>
    </row>
    <row r="62" spans="1:9" ht="21.6" thickTop="1" thickBot="1" x14ac:dyDescent="0.3">
      <c r="A62" s="57" t="s">
        <v>436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529</v>
      </c>
      <c r="H62" s="60">
        <v>33600</v>
      </c>
      <c r="I62" s="57" t="s">
        <v>13</v>
      </c>
    </row>
    <row r="63" spans="1:9" ht="21.6" thickTop="1" thickBot="1" x14ac:dyDescent="0.3">
      <c r="A63" s="57" t="s">
        <v>530</v>
      </c>
      <c r="B63" s="57" t="s">
        <v>531</v>
      </c>
      <c r="C63" s="59">
        <v>40.25</v>
      </c>
      <c r="D63" s="59">
        <v>40.25</v>
      </c>
      <c r="E63" s="59">
        <v>40.25</v>
      </c>
      <c r="F63" s="59">
        <v>40.25</v>
      </c>
      <c r="G63" s="59" t="s">
        <v>532</v>
      </c>
      <c r="H63" s="60">
        <v>68800</v>
      </c>
      <c r="I63" s="57" t="s">
        <v>13</v>
      </c>
    </row>
    <row r="64" spans="1:9" ht="14.4" thickTop="1" thickBot="1" x14ac:dyDescent="0.3">
      <c r="A64" s="57" t="s">
        <v>533</v>
      </c>
      <c r="B64" s="58">
        <v>37044</v>
      </c>
      <c r="C64" s="59">
        <v>62.75</v>
      </c>
      <c r="D64" s="59">
        <v>62.75</v>
      </c>
      <c r="E64" s="59">
        <v>62.75</v>
      </c>
      <c r="F64" s="59">
        <v>62.75</v>
      </c>
      <c r="G64" s="59" t="s">
        <v>534</v>
      </c>
      <c r="H64" s="60">
        <v>16000</v>
      </c>
      <c r="I64" s="57" t="s">
        <v>13</v>
      </c>
    </row>
    <row r="65" spans="1:9" ht="21.6" thickTop="1" thickBot="1" x14ac:dyDescent="0.3">
      <c r="A65" s="57" t="s">
        <v>437</v>
      </c>
      <c r="B65" s="57" t="s">
        <v>438</v>
      </c>
      <c r="C65" s="59">
        <v>90</v>
      </c>
      <c r="D65" s="59">
        <v>90.75</v>
      </c>
      <c r="E65" s="59">
        <v>90.5</v>
      </c>
      <c r="F65" s="59">
        <v>90</v>
      </c>
      <c r="G65" s="59" t="s">
        <v>535</v>
      </c>
      <c r="H65" s="60">
        <v>140800</v>
      </c>
      <c r="I65" s="57" t="s">
        <v>13</v>
      </c>
    </row>
    <row r="66" spans="1:9" ht="14.4" thickTop="1" thickBot="1" x14ac:dyDescent="0.3">
      <c r="A66" s="57" t="s">
        <v>536</v>
      </c>
      <c r="B66" s="58">
        <v>37012</v>
      </c>
      <c r="C66" s="59">
        <v>298</v>
      </c>
      <c r="D66" s="59">
        <v>305</v>
      </c>
      <c r="E66" s="59">
        <v>301.5</v>
      </c>
      <c r="F66" s="59">
        <v>298</v>
      </c>
      <c r="G66" s="59" t="s">
        <v>537</v>
      </c>
      <c r="H66" s="60">
        <v>20800</v>
      </c>
      <c r="I66" s="57" t="s">
        <v>13</v>
      </c>
    </row>
    <row r="67" spans="1:9" ht="14.4" thickTop="1" thickBot="1" x14ac:dyDescent="0.3">
      <c r="A67" s="57" t="s">
        <v>538</v>
      </c>
      <c r="B67" s="58">
        <v>37135</v>
      </c>
      <c r="C67" s="59">
        <v>320</v>
      </c>
      <c r="D67" s="59">
        <v>320</v>
      </c>
      <c r="E67" s="59">
        <v>320</v>
      </c>
      <c r="F67" s="59">
        <v>320</v>
      </c>
      <c r="G67" s="59" t="s">
        <v>539</v>
      </c>
      <c r="H67" s="60">
        <v>9600</v>
      </c>
      <c r="I67" s="57" t="s">
        <v>13</v>
      </c>
    </row>
    <row r="68" spans="1:9" ht="14.4" thickTop="1" thickBot="1" x14ac:dyDescent="0.3">
      <c r="A68" s="57" t="s">
        <v>395</v>
      </c>
      <c r="B68" s="57" t="s">
        <v>12</v>
      </c>
      <c r="C68" s="59">
        <v>275</v>
      </c>
      <c r="D68" s="59">
        <v>282</v>
      </c>
      <c r="E68" s="59">
        <v>279.2</v>
      </c>
      <c r="F68" s="59">
        <v>279</v>
      </c>
      <c r="G68" s="59" t="s">
        <v>540</v>
      </c>
      <c r="H68" s="60">
        <v>2000</v>
      </c>
      <c r="I68" s="57" t="s">
        <v>13</v>
      </c>
    </row>
    <row r="69" spans="1:9" ht="14.4" thickTop="1" thickBot="1" x14ac:dyDescent="0.3">
      <c r="A69" s="57" t="s">
        <v>541</v>
      </c>
      <c r="B69" s="58">
        <v>37043</v>
      </c>
      <c r="C69" s="59">
        <v>300</v>
      </c>
      <c r="D69" s="59">
        <v>302</v>
      </c>
      <c r="E69" s="59">
        <v>301</v>
      </c>
      <c r="F69" s="59">
        <v>301</v>
      </c>
      <c r="G69" s="59" t="s">
        <v>542</v>
      </c>
      <c r="H69" s="60">
        <v>31200</v>
      </c>
      <c r="I69" s="57" t="s">
        <v>13</v>
      </c>
    </row>
    <row r="70" spans="1:9" ht="14.4" thickTop="1" thickBot="1" x14ac:dyDescent="0.3">
      <c r="A70" s="57" t="s">
        <v>310</v>
      </c>
      <c r="B70" s="57" t="s">
        <v>12</v>
      </c>
      <c r="C70" s="59">
        <v>33.75</v>
      </c>
      <c r="D70" s="59">
        <v>37</v>
      </c>
      <c r="E70" s="59">
        <v>34.904000000000003</v>
      </c>
      <c r="F70" s="59">
        <v>37</v>
      </c>
      <c r="G70" s="59" t="s">
        <v>543</v>
      </c>
      <c r="H70" s="60">
        <v>10400</v>
      </c>
      <c r="I70" s="57" t="s">
        <v>13</v>
      </c>
    </row>
    <row r="71" spans="1:9" ht="14.4" thickTop="1" thickBot="1" x14ac:dyDescent="0.3">
      <c r="A71" s="57" t="s">
        <v>439</v>
      </c>
      <c r="B71" s="57" t="s">
        <v>405</v>
      </c>
      <c r="C71" s="59">
        <v>38</v>
      </c>
      <c r="D71" s="59">
        <v>38</v>
      </c>
      <c r="E71" s="59">
        <v>38</v>
      </c>
      <c r="F71" s="59">
        <v>38</v>
      </c>
      <c r="G71" s="59" t="s">
        <v>544</v>
      </c>
      <c r="H71" s="60">
        <v>1600</v>
      </c>
      <c r="I71" s="57" t="s">
        <v>13</v>
      </c>
    </row>
    <row r="72" spans="1:9" ht="14.4" thickTop="1" thickBot="1" x14ac:dyDescent="0.3">
      <c r="A72" s="57" t="s">
        <v>545</v>
      </c>
      <c r="B72" s="57" t="s">
        <v>12</v>
      </c>
      <c r="C72" s="59">
        <v>43</v>
      </c>
      <c r="D72" s="59">
        <v>43</v>
      </c>
      <c r="E72" s="59">
        <v>43</v>
      </c>
      <c r="F72" s="59">
        <v>43</v>
      </c>
      <c r="G72" s="59" t="s">
        <v>546</v>
      </c>
      <c r="H72" s="59">
        <v>800</v>
      </c>
      <c r="I72" s="57" t="s">
        <v>13</v>
      </c>
    </row>
    <row r="73" spans="1:9" ht="13.8" thickTop="1" x14ac:dyDescent="0.25"/>
  </sheetData>
  <mergeCells count="11">
    <mergeCell ref="G9:G10"/>
    <mergeCell ref="H9:H10"/>
    <mergeCell ref="A16:I16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31765000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37005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465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3">
      <c r="A11" s="185" t="s">
        <v>311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3">
      <c r="A12" s="57" t="s">
        <v>312</v>
      </c>
      <c r="B12" s="57" t="s">
        <v>313</v>
      </c>
      <c r="C12" s="59">
        <v>5.0449999999999999</v>
      </c>
      <c r="D12" s="59">
        <v>5.0650000000000004</v>
      </c>
      <c r="E12" s="59">
        <v>5.056</v>
      </c>
      <c r="F12" s="59">
        <v>5.0599999999999996</v>
      </c>
      <c r="G12" s="59" t="s">
        <v>547</v>
      </c>
      <c r="H12" s="60">
        <v>27500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440</v>
      </c>
      <c r="B13" s="57" t="s">
        <v>313</v>
      </c>
      <c r="C13" s="59">
        <v>5.05</v>
      </c>
      <c r="D13" s="59">
        <v>5.05</v>
      </c>
      <c r="E13" s="59">
        <v>5.05</v>
      </c>
      <c r="F13" s="59">
        <v>5.05</v>
      </c>
      <c r="G13" s="59" t="s">
        <v>548</v>
      </c>
      <c r="H13" s="60">
        <v>7500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549</v>
      </c>
      <c r="B14" s="57" t="s">
        <v>313</v>
      </c>
      <c r="C14" s="59">
        <v>10.25</v>
      </c>
      <c r="D14" s="59">
        <v>10.25</v>
      </c>
      <c r="E14" s="59">
        <v>10.25</v>
      </c>
      <c r="F14" s="59">
        <v>10.25</v>
      </c>
      <c r="G14" s="59" t="s">
        <v>491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550</v>
      </c>
      <c r="B15" s="57" t="s">
        <v>313</v>
      </c>
      <c r="C15" s="59">
        <v>4.76</v>
      </c>
      <c r="D15" s="59">
        <v>4.76</v>
      </c>
      <c r="E15" s="59">
        <v>4.76</v>
      </c>
      <c r="F15" s="59">
        <v>4.76</v>
      </c>
      <c r="G15" s="59" t="s">
        <v>551</v>
      </c>
      <c r="H15" s="60">
        <v>5000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314</v>
      </c>
      <c r="B16" s="57" t="s">
        <v>313</v>
      </c>
      <c r="C16" s="59">
        <v>5.4</v>
      </c>
      <c r="D16" s="59">
        <v>5.46</v>
      </c>
      <c r="E16" s="59">
        <v>5.4409999999999998</v>
      </c>
      <c r="F16" s="59">
        <v>5.4</v>
      </c>
      <c r="G16" s="59" t="s">
        <v>552</v>
      </c>
      <c r="H16" s="60">
        <v>495000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315</v>
      </c>
      <c r="B17" s="57" t="s">
        <v>313</v>
      </c>
      <c r="C17" s="59">
        <v>5.0750000000000002</v>
      </c>
      <c r="D17" s="59">
        <v>5.12</v>
      </c>
      <c r="E17" s="59">
        <v>5.0999999999999996</v>
      </c>
      <c r="F17" s="59">
        <v>5.1150000000000002</v>
      </c>
      <c r="G17" s="59" t="s">
        <v>509</v>
      </c>
      <c r="H17" s="60">
        <v>130000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316</v>
      </c>
      <c r="B18" s="57" t="s">
        <v>313</v>
      </c>
      <c r="C18" s="59">
        <v>5.46</v>
      </c>
      <c r="D18" s="59">
        <v>5.4950000000000001</v>
      </c>
      <c r="E18" s="59">
        <v>5.4690000000000003</v>
      </c>
      <c r="F18" s="59">
        <v>5.46</v>
      </c>
      <c r="G18" s="59" t="s">
        <v>553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317</v>
      </c>
      <c r="B19" s="57" t="s">
        <v>313</v>
      </c>
      <c r="C19" s="59">
        <v>5.33</v>
      </c>
      <c r="D19" s="59">
        <v>5.36</v>
      </c>
      <c r="E19" s="59">
        <v>5.35</v>
      </c>
      <c r="F19" s="59">
        <v>5.33</v>
      </c>
      <c r="G19" s="59" t="s">
        <v>554</v>
      </c>
      <c r="H19" s="60">
        <v>37500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318</v>
      </c>
      <c r="B20" s="57" t="s">
        <v>313</v>
      </c>
      <c r="C20" s="59">
        <v>5.07</v>
      </c>
      <c r="D20" s="59">
        <v>5.22</v>
      </c>
      <c r="E20" s="59">
        <v>5.1719999999999997</v>
      </c>
      <c r="F20" s="59">
        <v>5.07</v>
      </c>
      <c r="G20" s="59" t="s">
        <v>555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319</v>
      </c>
      <c r="B21" s="57" t="s">
        <v>313</v>
      </c>
      <c r="C21" s="59">
        <v>4.83</v>
      </c>
      <c r="D21" s="59">
        <v>4.8600000000000003</v>
      </c>
      <c r="E21" s="59">
        <v>4.8499999999999996</v>
      </c>
      <c r="F21" s="59">
        <v>4.8600000000000003</v>
      </c>
      <c r="G21" s="59" t="s">
        <v>556</v>
      </c>
      <c r="H21" s="60">
        <v>15000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557</v>
      </c>
      <c r="B22" s="57" t="s">
        <v>313</v>
      </c>
      <c r="C22" s="59">
        <v>5.0999999999999996</v>
      </c>
      <c r="D22" s="59">
        <v>5.125</v>
      </c>
      <c r="E22" s="59">
        <v>5.1120000000000001</v>
      </c>
      <c r="F22" s="59">
        <v>5.0999999999999996</v>
      </c>
      <c r="G22" s="59" t="s">
        <v>529</v>
      </c>
      <c r="H22" s="60">
        <v>7500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320</v>
      </c>
      <c r="B23" s="57" t="s">
        <v>313</v>
      </c>
      <c r="C23" s="59">
        <v>5.1100000000000003</v>
      </c>
      <c r="D23" s="59">
        <v>5.13</v>
      </c>
      <c r="E23" s="59">
        <v>5.1189999999999998</v>
      </c>
      <c r="F23" s="59">
        <v>5.1150000000000002</v>
      </c>
      <c r="G23" s="59" t="s">
        <v>558</v>
      </c>
      <c r="H23" s="60">
        <v>120000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559</v>
      </c>
      <c r="B24" s="57" t="s">
        <v>348</v>
      </c>
      <c r="C24" s="59">
        <v>5.0449999999999999</v>
      </c>
      <c r="D24" s="59">
        <v>5.0449999999999999</v>
      </c>
      <c r="E24" s="59">
        <v>5.0449999999999999</v>
      </c>
      <c r="F24" s="59">
        <v>5.0449999999999999</v>
      </c>
      <c r="G24" s="59" t="s">
        <v>504</v>
      </c>
      <c r="H24" s="60">
        <v>30000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321</v>
      </c>
      <c r="B25" s="57" t="s">
        <v>313</v>
      </c>
      <c r="C25" s="59">
        <v>4.8</v>
      </c>
      <c r="D25" s="59">
        <v>4.8</v>
      </c>
      <c r="E25" s="59">
        <v>4.8</v>
      </c>
      <c r="F25" s="59">
        <v>4.8</v>
      </c>
      <c r="G25" s="59" t="s">
        <v>560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561</v>
      </c>
      <c r="B26" s="58">
        <v>37012</v>
      </c>
      <c r="C26" s="59">
        <v>4.2</v>
      </c>
      <c r="D26" s="59">
        <v>4.25</v>
      </c>
      <c r="E26" s="59">
        <v>4.2169999999999996</v>
      </c>
      <c r="F26" s="59">
        <v>4.2</v>
      </c>
      <c r="G26" s="59" t="s">
        <v>562</v>
      </c>
      <c r="H26" s="60">
        <v>465000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322</v>
      </c>
      <c r="B27" s="57" t="s">
        <v>313</v>
      </c>
      <c r="C27" s="59">
        <v>5.34</v>
      </c>
      <c r="D27" s="59">
        <v>5.3929999999999998</v>
      </c>
      <c r="E27" s="59">
        <v>5.3730000000000002</v>
      </c>
      <c r="F27" s="59">
        <v>5.34</v>
      </c>
      <c r="G27" s="59" t="s">
        <v>499</v>
      </c>
      <c r="H27" s="60">
        <v>32500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323</v>
      </c>
      <c r="B28" s="57" t="s">
        <v>313</v>
      </c>
      <c r="C28" s="59">
        <v>5.01</v>
      </c>
      <c r="D28" s="59">
        <v>5.08</v>
      </c>
      <c r="E28" s="59">
        <v>5.0529999999999999</v>
      </c>
      <c r="F28" s="59">
        <v>5.01</v>
      </c>
      <c r="G28" s="59" t="s">
        <v>507</v>
      </c>
      <c r="H28" s="60">
        <v>75000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324</v>
      </c>
      <c r="B29" s="57" t="s">
        <v>313</v>
      </c>
      <c r="C29" s="59">
        <v>4.92</v>
      </c>
      <c r="D29" s="59">
        <v>5.0199999999999996</v>
      </c>
      <c r="E29" s="59">
        <v>4.9619999999999997</v>
      </c>
      <c r="F29" s="59">
        <v>4.92</v>
      </c>
      <c r="G29" s="59" t="s">
        <v>563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325</v>
      </c>
      <c r="B30" s="57" t="s">
        <v>313</v>
      </c>
      <c r="C30" s="59">
        <v>5.2149999999999999</v>
      </c>
      <c r="D30" s="59">
        <v>5.2380000000000004</v>
      </c>
      <c r="E30" s="59">
        <v>5.23</v>
      </c>
      <c r="F30" s="59">
        <v>5.2149999999999999</v>
      </c>
      <c r="G30" s="59" t="s">
        <v>564</v>
      </c>
      <c r="H30" s="60">
        <v>185000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370</v>
      </c>
      <c r="B31" s="57" t="s">
        <v>313</v>
      </c>
      <c r="C31" s="59">
        <v>5.2249999999999996</v>
      </c>
      <c r="D31" s="59">
        <v>5.24</v>
      </c>
      <c r="E31" s="59">
        <v>5.2329999999999997</v>
      </c>
      <c r="F31" s="59">
        <v>5.2249999999999996</v>
      </c>
      <c r="G31" s="59" t="s">
        <v>556</v>
      </c>
      <c r="H31" s="60">
        <v>20000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565</v>
      </c>
      <c r="B32" s="57" t="s">
        <v>313</v>
      </c>
      <c r="C32" s="59">
        <v>5.03</v>
      </c>
      <c r="D32" s="59">
        <v>5.04</v>
      </c>
      <c r="E32" s="59">
        <v>5.0369999999999999</v>
      </c>
      <c r="F32" s="59">
        <v>5.03</v>
      </c>
      <c r="G32" s="59" t="s">
        <v>566</v>
      </c>
      <c r="H32" s="60">
        <v>7500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326</v>
      </c>
      <c r="B33" s="57" t="s">
        <v>313</v>
      </c>
      <c r="C33" s="59">
        <v>5.03</v>
      </c>
      <c r="D33" s="59">
        <v>5.1050000000000004</v>
      </c>
      <c r="E33" s="59">
        <v>5.08</v>
      </c>
      <c r="F33" s="59">
        <v>5.03</v>
      </c>
      <c r="G33" s="59" t="s">
        <v>567</v>
      </c>
      <c r="H33" s="60">
        <v>57500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327</v>
      </c>
      <c r="B34" s="57" t="s">
        <v>313</v>
      </c>
      <c r="C34" s="59">
        <v>12</v>
      </c>
      <c r="D34" s="59">
        <v>12.65</v>
      </c>
      <c r="E34" s="59">
        <v>12.465</v>
      </c>
      <c r="F34" s="59">
        <v>12.6</v>
      </c>
      <c r="G34" s="59" t="s">
        <v>568</v>
      </c>
      <c r="H34" s="60">
        <v>65000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569</v>
      </c>
      <c r="B35" s="57" t="s">
        <v>313</v>
      </c>
      <c r="C35" s="59">
        <v>11.5</v>
      </c>
      <c r="D35" s="59">
        <v>12</v>
      </c>
      <c r="E35" s="59">
        <v>11.667</v>
      </c>
      <c r="F35" s="59">
        <v>12</v>
      </c>
      <c r="G35" s="59" t="s">
        <v>570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328</v>
      </c>
      <c r="B36" s="57" t="s">
        <v>313</v>
      </c>
      <c r="C36" s="59">
        <v>5.03</v>
      </c>
      <c r="D36" s="59">
        <v>5.03</v>
      </c>
      <c r="E36" s="59">
        <v>5.03</v>
      </c>
      <c r="F36" s="59">
        <v>5.03</v>
      </c>
      <c r="G36" s="59" t="s">
        <v>571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410</v>
      </c>
      <c r="B37" s="57" t="s">
        <v>313</v>
      </c>
      <c r="C37" s="59">
        <v>5.23</v>
      </c>
      <c r="D37" s="59">
        <v>5.23</v>
      </c>
      <c r="E37" s="59">
        <v>5.23</v>
      </c>
      <c r="F37" s="59">
        <v>5.23</v>
      </c>
      <c r="G37" s="59" t="s">
        <v>572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329</v>
      </c>
      <c r="B38" s="57" t="s">
        <v>313</v>
      </c>
      <c r="C38" s="59">
        <v>14.45</v>
      </c>
      <c r="D38" s="59">
        <v>14.7</v>
      </c>
      <c r="E38" s="59">
        <v>14.59</v>
      </c>
      <c r="F38" s="59">
        <v>14.7</v>
      </c>
      <c r="G38" s="59" t="s">
        <v>573</v>
      </c>
      <c r="H38" s="60">
        <v>25000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441</v>
      </c>
      <c r="B39" s="57" t="s">
        <v>313</v>
      </c>
      <c r="C39" s="59">
        <v>14.55</v>
      </c>
      <c r="D39" s="59">
        <v>15.1</v>
      </c>
      <c r="E39" s="59">
        <v>14.824999999999999</v>
      </c>
      <c r="F39" s="59">
        <v>15.1</v>
      </c>
      <c r="G39" s="59" t="s">
        <v>547</v>
      </c>
      <c r="H39" s="60">
        <v>20000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330</v>
      </c>
      <c r="B40" s="57" t="s">
        <v>313</v>
      </c>
      <c r="C40" s="59">
        <v>5.03</v>
      </c>
      <c r="D40" s="59">
        <v>5.07</v>
      </c>
      <c r="E40" s="59">
        <v>5.0490000000000004</v>
      </c>
      <c r="F40" s="59">
        <v>5.05</v>
      </c>
      <c r="G40" s="59" t="s">
        <v>574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331</v>
      </c>
      <c r="B41" s="57" t="s">
        <v>313</v>
      </c>
      <c r="C41" s="59">
        <v>5.04</v>
      </c>
      <c r="D41" s="59">
        <v>5.0449999999999999</v>
      </c>
      <c r="E41" s="59">
        <v>5.0419999999999998</v>
      </c>
      <c r="F41" s="59">
        <v>5.04</v>
      </c>
      <c r="G41" s="59" t="s">
        <v>575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332</v>
      </c>
      <c r="B42" s="57" t="s">
        <v>313</v>
      </c>
      <c r="C42" s="59">
        <v>5.04</v>
      </c>
      <c r="D42" s="59">
        <v>5.07</v>
      </c>
      <c r="E42" s="59">
        <v>5.0549999999999997</v>
      </c>
      <c r="F42" s="59">
        <v>5.04</v>
      </c>
      <c r="G42" s="59" t="s">
        <v>576</v>
      </c>
      <c r="H42" s="60">
        <v>60000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442</v>
      </c>
      <c r="B43" s="57" t="s">
        <v>313</v>
      </c>
      <c r="C43" s="59">
        <v>5.52</v>
      </c>
      <c r="D43" s="59">
        <v>5.54</v>
      </c>
      <c r="E43" s="59">
        <v>5.5330000000000004</v>
      </c>
      <c r="F43" s="59">
        <v>5.54</v>
      </c>
      <c r="G43" s="59" t="s">
        <v>577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333</v>
      </c>
      <c r="B44" s="57" t="s">
        <v>313</v>
      </c>
      <c r="C44" s="59">
        <v>5</v>
      </c>
      <c r="D44" s="59">
        <v>5.03</v>
      </c>
      <c r="E44" s="59">
        <v>5.0190000000000001</v>
      </c>
      <c r="F44" s="59">
        <v>5.01</v>
      </c>
      <c r="G44" s="59" t="s">
        <v>578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334</v>
      </c>
      <c r="B45" s="57" t="s">
        <v>313</v>
      </c>
      <c r="C45" s="59">
        <v>5</v>
      </c>
      <c r="D45" s="59">
        <v>5.05</v>
      </c>
      <c r="E45" s="59">
        <v>5.0279999999999996</v>
      </c>
      <c r="F45" s="59">
        <v>5</v>
      </c>
      <c r="G45" s="59" t="s">
        <v>547</v>
      </c>
      <c r="H45" s="60">
        <v>40000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335</v>
      </c>
      <c r="B46" s="57" t="s">
        <v>313</v>
      </c>
      <c r="C46" s="59">
        <v>5.0949999999999998</v>
      </c>
      <c r="D46" s="59">
        <v>5.12</v>
      </c>
      <c r="E46" s="59">
        <v>5.109</v>
      </c>
      <c r="F46" s="59">
        <v>5.0949999999999998</v>
      </c>
      <c r="G46" s="59" t="s">
        <v>499</v>
      </c>
      <c r="H46" s="60">
        <v>45000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336</v>
      </c>
      <c r="B47" s="57" t="s">
        <v>313</v>
      </c>
      <c r="C47" s="59">
        <v>5.13</v>
      </c>
      <c r="D47" s="59">
        <v>5.165</v>
      </c>
      <c r="E47" s="59">
        <v>5.15</v>
      </c>
      <c r="F47" s="59">
        <v>5.13</v>
      </c>
      <c r="G47" s="59" t="s">
        <v>492</v>
      </c>
      <c r="H47" s="60">
        <v>52500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57" t="s">
        <v>579</v>
      </c>
      <c r="B48" s="57" t="s">
        <v>313</v>
      </c>
      <c r="C48" s="59">
        <v>5.6</v>
      </c>
      <c r="D48" s="59">
        <v>5.6</v>
      </c>
      <c r="E48" s="59">
        <v>5.6</v>
      </c>
      <c r="F48" s="59">
        <v>5.6</v>
      </c>
      <c r="G48" s="59" t="s">
        <v>580</v>
      </c>
      <c r="H48" s="60">
        <v>5000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337</v>
      </c>
      <c r="B49" s="57" t="s">
        <v>313</v>
      </c>
      <c r="C49" s="59">
        <v>4.9400000000000004</v>
      </c>
      <c r="D49" s="59">
        <v>4.96</v>
      </c>
      <c r="E49" s="59">
        <v>4.9480000000000004</v>
      </c>
      <c r="F49" s="59">
        <v>4.95</v>
      </c>
      <c r="G49" s="59" t="s">
        <v>581</v>
      </c>
      <c r="H49" s="60">
        <v>30000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338</v>
      </c>
      <c r="B50" s="57" t="s">
        <v>313</v>
      </c>
      <c r="C50" s="59">
        <v>5.0199999999999996</v>
      </c>
      <c r="D50" s="59">
        <v>5.0199999999999996</v>
      </c>
      <c r="E50" s="59">
        <v>5.0199999999999996</v>
      </c>
      <c r="F50" s="59">
        <v>5.0199999999999996</v>
      </c>
      <c r="G50" s="59" t="s">
        <v>582</v>
      </c>
      <c r="H50" s="60">
        <v>10000</v>
      </c>
      <c r="I50" s="57" t="s">
        <v>16</v>
      </c>
      <c r="J50" s="53"/>
      <c r="K50" s="53"/>
      <c r="L50" s="53"/>
    </row>
    <row r="51" spans="1:12" ht="10.5" customHeight="1" thickTop="1" thickBot="1" x14ac:dyDescent="0.3">
      <c r="A51" s="185" t="s">
        <v>339</v>
      </c>
      <c r="B51" s="186"/>
      <c r="C51" s="186"/>
      <c r="D51" s="186"/>
      <c r="E51" s="186"/>
      <c r="F51" s="186"/>
      <c r="G51" s="186"/>
      <c r="H51" s="186"/>
      <c r="I51" s="187"/>
      <c r="J51" s="53"/>
      <c r="K51" s="53"/>
      <c r="L51" s="53"/>
    </row>
    <row r="52" spans="1:12" ht="14.25" customHeight="1" thickTop="1" thickBot="1" x14ac:dyDescent="0.3">
      <c r="A52" s="57" t="s">
        <v>583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584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385</v>
      </c>
      <c r="B53" s="57" t="s">
        <v>313</v>
      </c>
      <c r="C53" s="59">
        <v>0</v>
      </c>
      <c r="D53" s="59">
        <v>0</v>
      </c>
      <c r="E53" s="59">
        <v>0</v>
      </c>
      <c r="F53" s="59">
        <v>0</v>
      </c>
      <c r="G53" s="59" t="s">
        <v>585</v>
      </c>
      <c r="H53" s="60">
        <v>35000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586</v>
      </c>
      <c r="B54" s="57" t="s">
        <v>345</v>
      </c>
      <c r="C54" s="59">
        <v>0</v>
      </c>
      <c r="D54" s="59">
        <v>0</v>
      </c>
      <c r="E54" s="59">
        <v>0</v>
      </c>
      <c r="F54" s="59">
        <v>0</v>
      </c>
      <c r="G54" s="59" t="s">
        <v>587</v>
      </c>
      <c r="H54" s="60">
        <v>18400000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443</v>
      </c>
      <c r="B55" s="57" t="s">
        <v>313</v>
      </c>
      <c r="C55" s="59">
        <v>0</v>
      </c>
      <c r="D55" s="59">
        <v>0</v>
      </c>
      <c r="E55" s="59">
        <v>0</v>
      </c>
      <c r="F55" s="59">
        <v>0</v>
      </c>
      <c r="G55" s="59" t="s">
        <v>588</v>
      </c>
      <c r="H55" s="60">
        <v>50000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371</v>
      </c>
      <c r="B56" s="57" t="s">
        <v>313</v>
      </c>
      <c r="C56" s="59">
        <v>0</v>
      </c>
      <c r="D56" s="59">
        <v>0</v>
      </c>
      <c r="E56" s="59">
        <v>0</v>
      </c>
      <c r="F56" s="59">
        <v>0</v>
      </c>
      <c r="G56" s="59" t="s">
        <v>589</v>
      </c>
      <c r="H56" s="60">
        <v>40000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590</v>
      </c>
      <c r="B57" s="58">
        <v>37012</v>
      </c>
      <c r="C57" s="59">
        <v>0</v>
      </c>
      <c r="D57" s="59">
        <v>0</v>
      </c>
      <c r="E57" s="59">
        <v>0</v>
      </c>
      <c r="F57" s="59">
        <v>0</v>
      </c>
      <c r="G57" s="59" t="s">
        <v>591</v>
      </c>
      <c r="H57" s="60">
        <v>310000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411</v>
      </c>
      <c r="B58" s="57" t="s">
        <v>313</v>
      </c>
      <c r="C58" s="59">
        <v>0</v>
      </c>
      <c r="D58" s="59">
        <v>0</v>
      </c>
      <c r="E58" s="59">
        <v>0</v>
      </c>
      <c r="F58" s="59">
        <v>0</v>
      </c>
      <c r="G58" s="59" t="s">
        <v>592</v>
      </c>
      <c r="H58" s="60">
        <v>100000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444</v>
      </c>
      <c r="B59" s="57" t="s">
        <v>313</v>
      </c>
      <c r="C59" s="59">
        <v>0</v>
      </c>
      <c r="D59" s="59">
        <v>0</v>
      </c>
      <c r="E59" s="59">
        <v>0</v>
      </c>
      <c r="F59" s="59">
        <v>0</v>
      </c>
      <c r="G59" s="59" t="s">
        <v>560</v>
      </c>
      <c r="H59" s="60">
        <v>40000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593</v>
      </c>
      <c r="B60" s="57" t="s">
        <v>313</v>
      </c>
      <c r="C60" s="59">
        <v>0</v>
      </c>
      <c r="D60" s="59">
        <v>0</v>
      </c>
      <c r="E60" s="59">
        <v>0</v>
      </c>
      <c r="F60" s="59">
        <v>0</v>
      </c>
      <c r="G60" s="59" t="s">
        <v>594</v>
      </c>
      <c r="H60" s="60">
        <v>5000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412</v>
      </c>
      <c r="B61" s="57" t="s">
        <v>313</v>
      </c>
      <c r="C61" s="59">
        <v>0</v>
      </c>
      <c r="D61" s="59">
        <v>5.0000000000000001E-3</v>
      </c>
      <c r="E61" s="59">
        <v>3.0000000000000001E-3</v>
      </c>
      <c r="F61" s="59">
        <v>0</v>
      </c>
      <c r="G61" s="59" t="s">
        <v>595</v>
      </c>
      <c r="H61" s="60">
        <v>30000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596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597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386</v>
      </c>
      <c r="B63" s="57" t="s">
        <v>313</v>
      </c>
      <c r="C63" s="59">
        <v>0</v>
      </c>
      <c r="D63" s="59">
        <v>0</v>
      </c>
      <c r="E63" s="59">
        <v>0</v>
      </c>
      <c r="F63" s="59">
        <v>0</v>
      </c>
      <c r="G63" s="59" t="s">
        <v>467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598</v>
      </c>
      <c r="B64" s="57" t="s">
        <v>313</v>
      </c>
      <c r="C64" s="59">
        <v>0</v>
      </c>
      <c r="D64" s="59">
        <v>0</v>
      </c>
      <c r="E64" s="59">
        <v>0</v>
      </c>
      <c r="F64" s="59">
        <v>0</v>
      </c>
      <c r="G64" s="59" t="s">
        <v>599</v>
      </c>
      <c r="H64" s="60">
        <v>2500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372</v>
      </c>
      <c r="B65" s="57" t="s">
        <v>313</v>
      </c>
      <c r="C65" s="59">
        <v>0</v>
      </c>
      <c r="D65" s="59">
        <v>0</v>
      </c>
      <c r="E65" s="59">
        <v>0</v>
      </c>
      <c r="F65" s="59">
        <v>0</v>
      </c>
      <c r="G65" s="59" t="s">
        <v>600</v>
      </c>
      <c r="H65" s="60">
        <v>10000</v>
      </c>
      <c r="I65" s="57" t="s">
        <v>16</v>
      </c>
    </row>
    <row r="66" spans="1:12" ht="14.25" customHeight="1" thickTop="1" thickBot="1" x14ac:dyDescent="0.3">
      <c r="A66" s="57" t="s">
        <v>340</v>
      </c>
      <c r="B66" s="57" t="s">
        <v>313</v>
      </c>
      <c r="C66" s="59">
        <v>0</v>
      </c>
      <c r="D66" s="59">
        <v>0</v>
      </c>
      <c r="E66" s="59">
        <v>0</v>
      </c>
      <c r="F66" s="59">
        <v>0</v>
      </c>
      <c r="G66" s="59" t="s">
        <v>601</v>
      </c>
      <c r="H66" s="60">
        <v>75000</v>
      </c>
      <c r="I66" s="57" t="s">
        <v>16</v>
      </c>
    </row>
    <row r="67" spans="1:12" ht="14.25" customHeight="1" thickTop="1" thickBot="1" x14ac:dyDescent="0.3">
      <c r="A67" s="57" t="s">
        <v>341</v>
      </c>
      <c r="B67" s="57" t="s">
        <v>313</v>
      </c>
      <c r="C67" s="59">
        <v>0</v>
      </c>
      <c r="D67" s="59">
        <v>0</v>
      </c>
      <c r="E67" s="59">
        <v>0</v>
      </c>
      <c r="F67" s="59">
        <v>0</v>
      </c>
      <c r="G67" s="59" t="s">
        <v>602</v>
      </c>
      <c r="H67" s="60">
        <v>55000</v>
      </c>
      <c r="I67" s="57" t="s">
        <v>16</v>
      </c>
    </row>
    <row r="68" spans="1:12" ht="14.25" customHeight="1" thickTop="1" thickBot="1" x14ac:dyDescent="0.3">
      <c r="A68" s="57" t="s">
        <v>603</v>
      </c>
      <c r="B68" s="57" t="s">
        <v>313</v>
      </c>
      <c r="C68" s="59">
        <v>0</v>
      </c>
      <c r="D68" s="59">
        <v>0</v>
      </c>
      <c r="E68" s="59">
        <v>0</v>
      </c>
      <c r="F68" s="59">
        <v>0</v>
      </c>
      <c r="G68" s="59" t="s">
        <v>604</v>
      </c>
      <c r="H68" s="60">
        <v>10000</v>
      </c>
      <c r="I68" s="57" t="s">
        <v>16</v>
      </c>
    </row>
    <row r="69" spans="1:12" ht="14.25" customHeight="1" thickTop="1" thickBot="1" x14ac:dyDescent="0.3">
      <c r="A69" s="57" t="s">
        <v>605</v>
      </c>
      <c r="B69" s="57" t="s">
        <v>313</v>
      </c>
      <c r="C69" s="59">
        <v>0</v>
      </c>
      <c r="D69" s="59">
        <v>0</v>
      </c>
      <c r="E69" s="59">
        <v>0</v>
      </c>
      <c r="F69" s="59">
        <v>0</v>
      </c>
      <c r="G69" s="59" t="s">
        <v>606</v>
      </c>
      <c r="H69" s="60">
        <v>10000</v>
      </c>
      <c r="I69" s="57" t="s">
        <v>16</v>
      </c>
    </row>
    <row r="70" spans="1:12" ht="14.25" customHeight="1" thickTop="1" thickBot="1" x14ac:dyDescent="0.3">
      <c r="A70" s="57" t="s">
        <v>607</v>
      </c>
      <c r="B70" s="57" t="s">
        <v>384</v>
      </c>
      <c r="C70" s="59">
        <v>0</v>
      </c>
      <c r="D70" s="59">
        <v>0</v>
      </c>
      <c r="E70" s="59">
        <v>0</v>
      </c>
      <c r="F70" s="59">
        <v>0</v>
      </c>
      <c r="G70" s="59" t="s">
        <v>608</v>
      </c>
      <c r="H70" s="60">
        <v>310000</v>
      </c>
      <c r="I70" s="57" t="s">
        <v>16</v>
      </c>
    </row>
    <row r="71" spans="1:12" ht="14.25" customHeight="1" thickTop="1" thickBot="1" x14ac:dyDescent="0.3">
      <c r="A71" s="57" t="s">
        <v>413</v>
      </c>
      <c r="B71" s="57" t="s">
        <v>313</v>
      </c>
      <c r="C71" s="59">
        <v>0</v>
      </c>
      <c r="D71" s="59">
        <v>0</v>
      </c>
      <c r="E71" s="59">
        <v>0</v>
      </c>
      <c r="F71" s="59">
        <v>0</v>
      </c>
      <c r="G71" s="59" t="s">
        <v>609</v>
      </c>
      <c r="H71" s="60">
        <v>25000</v>
      </c>
      <c r="I71" s="57" t="s">
        <v>16</v>
      </c>
    </row>
    <row r="72" spans="1:12" ht="14.25" customHeight="1" thickTop="1" thickBot="1" x14ac:dyDescent="0.3">
      <c r="A72" s="57" t="s">
        <v>414</v>
      </c>
      <c r="B72" s="57" t="s">
        <v>313</v>
      </c>
      <c r="C72" s="59">
        <v>0</v>
      </c>
      <c r="D72" s="59">
        <v>0</v>
      </c>
      <c r="E72" s="59">
        <v>0</v>
      </c>
      <c r="F72" s="59">
        <v>0</v>
      </c>
      <c r="G72" s="59" t="s">
        <v>610</v>
      </c>
      <c r="H72" s="60">
        <v>25000</v>
      </c>
      <c r="I72" s="57" t="s">
        <v>16</v>
      </c>
    </row>
    <row r="73" spans="1:12" ht="14.25" customHeight="1" thickTop="1" thickBot="1" x14ac:dyDescent="0.3">
      <c r="A73" s="57" t="s">
        <v>445</v>
      </c>
      <c r="B73" s="57" t="s">
        <v>313</v>
      </c>
      <c r="C73" s="59">
        <v>0</v>
      </c>
      <c r="D73" s="59">
        <v>0</v>
      </c>
      <c r="E73" s="59">
        <v>0</v>
      </c>
      <c r="F73" s="59">
        <v>0</v>
      </c>
      <c r="G73" s="59" t="s">
        <v>611</v>
      </c>
      <c r="H73" s="60">
        <v>7500</v>
      </c>
      <c r="I73" s="57" t="s">
        <v>16</v>
      </c>
    </row>
    <row r="74" spans="1:12" ht="14.4" thickTop="1" thickBot="1" x14ac:dyDescent="0.3">
      <c r="A74" s="57" t="s">
        <v>373</v>
      </c>
      <c r="B74" s="57" t="s">
        <v>313</v>
      </c>
      <c r="C74" s="59">
        <v>0</v>
      </c>
      <c r="D74" s="59">
        <v>0</v>
      </c>
      <c r="E74" s="59">
        <v>0</v>
      </c>
      <c r="F74" s="59">
        <v>0</v>
      </c>
      <c r="G74" s="59" t="s">
        <v>612</v>
      </c>
      <c r="H74" s="60">
        <v>50000</v>
      </c>
      <c r="I74" s="57" t="s">
        <v>16</v>
      </c>
      <c r="J74" s="53"/>
      <c r="K74" s="53"/>
      <c r="L74" s="53"/>
    </row>
    <row r="75" spans="1:12" ht="14.4" thickTop="1" thickBot="1" x14ac:dyDescent="0.3">
      <c r="A75" s="57" t="s">
        <v>387</v>
      </c>
      <c r="B75" s="57" t="s">
        <v>313</v>
      </c>
      <c r="C75" s="59">
        <v>0</v>
      </c>
      <c r="D75" s="59">
        <v>0</v>
      </c>
      <c r="E75" s="59">
        <v>0</v>
      </c>
      <c r="F75" s="59">
        <v>0</v>
      </c>
      <c r="G75" s="59" t="s">
        <v>560</v>
      </c>
      <c r="H75" s="60">
        <v>20000</v>
      </c>
      <c r="I75" s="57" t="s">
        <v>16</v>
      </c>
    </row>
    <row r="76" spans="1:12" ht="14.4" thickTop="1" thickBot="1" x14ac:dyDescent="0.3">
      <c r="A76" s="185" t="s">
        <v>343</v>
      </c>
      <c r="B76" s="186"/>
      <c r="C76" s="186"/>
      <c r="D76" s="186"/>
      <c r="E76" s="186"/>
      <c r="F76" s="186"/>
      <c r="G76" s="186"/>
      <c r="H76" s="186"/>
      <c r="I76" s="187"/>
    </row>
    <row r="77" spans="1:12" ht="14.4" thickTop="1" thickBot="1" x14ac:dyDescent="0.3">
      <c r="A77" s="57" t="s">
        <v>446</v>
      </c>
      <c r="B77" s="58">
        <v>37012</v>
      </c>
      <c r="C77" s="59">
        <v>-0.01</v>
      </c>
      <c r="D77" s="59">
        <v>-0.01</v>
      </c>
      <c r="E77" s="59">
        <v>-0.01</v>
      </c>
      <c r="F77" s="59">
        <v>-0.01</v>
      </c>
      <c r="G77" s="59" t="s">
        <v>613</v>
      </c>
      <c r="H77" s="60">
        <v>620000</v>
      </c>
      <c r="I77" s="57" t="s">
        <v>16</v>
      </c>
    </row>
    <row r="78" spans="1:12" ht="14.4" thickTop="1" thickBot="1" x14ac:dyDescent="0.3">
      <c r="A78" s="57" t="s">
        <v>447</v>
      </c>
      <c r="B78" s="58">
        <v>37012</v>
      </c>
      <c r="C78" s="59">
        <v>0.14000000000000001</v>
      </c>
      <c r="D78" s="59">
        <v>0.14000000000000001</v>
      </c>
      <c r="E78" s="59">
        <v>0.14000000000000001</v>
      </c>
      <c r="F78" s="59">
        <v>0.14000000000000001</v>
      </c>
      <c r="G78" s="59" t="s">
        <v>614</v>
      </c>
      <c r="H78" s="60">
        <v>155000</v>
      </c>
      <c r="I78" s="57" t="s">
        <v>16</v>
      </c>
    </row>
    <row r="79" spans="1:12" ht="14.4" thickTop="1" thickBot="1" x14ac:dyDescent="0.3">
      <c r="A79" s="57" t="s">
        <v>448</v>
      </c>
      <c r="B79" s="58">
        <v>37012</v>
      </c>
      <c r="C79" s="59">
        <v>5.0000000000000001E-3</v>
      </c>
      <c r="D79" s="59">
        <v>5.0000000000000001E-3</v>
      </c>
      <c r="E79" s="59">
        <v>5.0000000000000001E-3</v>
      </c>
      <c r="F79" s="59">
        <v>5.0000000000000001E-3</v>
      </c>
      <c r="G79" s="59" t="s">
        <v>615</v>
      </c>
      <c r="H79" s="60">
        <v>232500</v>
      </c>
      <c r="I79" s="57" t="s">
        <v>16</v>
      </c>
    </row>
    <row r="80" spans="1:12" ht="14.4" thickTop="1" thickBot="1" x14ac:dyDescent="0.3">
      <c r="A80" s="57" t="s">
        <v>616</v>
      </c>
      <c r="B80" s="57" t="s">
        <v>345</v>
      </c>
      <c r="C80" s="59">
        <v>5.0000000000000001E-3</v>
      </c>
      <c r="D80" s="59">
        <v>5.0000000000000001E-3</v>
      </c>
      <c r="E80" s="59">
        <v>5.0000000000000001E-3</v>
      </c>
      <c r="F80" s="59">
        <v>5.0000000000000001E-3</v>
      </c>
      <c r="G80" s="59" t="s">
        <v>617</v>
      </c>
      <c r="H80" s="60">
        <v>1840000</v>
      </c>
      <c r="I80" s="57" t="s">
        <v>16</v>
      </c>
    </row>
    <row r="81" spans="1:9" ht="14.4" thickTop="1" thickBot="1" x14ac:dyDescent="0.3">
      <c r="A81" s="57" t="s">
        <v>618</v>
      </c>
      <c r="B81" s="58">
        <v>37012</v>
      </c>
      <c r="C81" s="59">
        <v>-0.01</v>
      </c>
      <c r="D81" s="59">
        <v>-0.01</v>
      </c>
      <c r="E81" s="59">
        <v>-0.01</v>
      </c>
      <c r="F81" s="59">
        <v>-0.01</v>
      </c>
      <c r="G81" s="59" t="s">
        <v>619</v>
      </c>
      <c r="H81" s="60">
        <v>465000</v>
      </c>
      <c r="I81" s="57" t="s">
        <v>16</v>
      </c>
    </row>
    <row r="82" spans="1:9" ht="14.4" thickTop="1" thickBot="1" x14ac:dyDescent="0.3">
      <c r="A82" s="57" t="s">
        <v>620</v>
      </c>
      <c r="B82" s="58">
        <v>37012</v>
      </c>
      <c r="C82" s="59">
        <v>-5.0000000000000001E-3</v>
      </c>
      <c r="D82" s="59">
        <v>-5.0000000000000001E-3</v>
      </c>
      <c r="E82" s="59">
        <v>-5.0000000000000001E-3</v>
      </c>
      <c r="F82" s="59">
        <v>-5.0000000000000001E-3</v>
      </c>
      <c r="G82" s="59" t="s">
        <v>621</v>
      </c>
      <c r="H82" s="60">
        <v>310000</v>
      </c>
      <c r="I82" s="57" t="s">
        <v>16</v>
      </c>
    </row>
    <row r="83" spans="1:9" ht="14.4" thickTop="1" thickBot="1" x14ac:dyDescent="0.3">
      <c r="A83" s="57" t="s">
        <v>622</v>
      </c>
      <c r="B83" s="57" t="s">
        <v>342</v>
      </c>
      <c r="C83" s="59">
        <v>5.0000000000000001E-3</v>
      </c>
      <c r="D83" s="59">
        <v>5.0000000000000001E-3</v>
      </c>
      <c r="E83" s="59">
        <v>5.0000000000000001E-3</v>
      </c>
      <c r="F83" s="59">
        <v>5.0000000000000001E-3</v>
      </c>
      <c r="G83" s="59" t="s">
        <v>623</v>
      </c>
      <c r="H83" s="60">
        <v>1510000</v>
      </c>
      <c r="I83" s="57" t="s">
        <v>16</v>
      </c>
    </row>
    <row r="84" spans="1:9" ht="14.4" thickTop="1" thickBot="1" x14ac:dyDescent="0.3">
      <c r="A84" s="57" t="s">
        <v>624</v>
      </c>
      <c r="B84" s="58">
        <v>37012</v>
      </c>
      <c r="C84" s="59">
        <v>-5.0000000000000001E-3</v>
      </c>
      <c r="D84" s="59">
        <v>-3.0000000000000001E-3</v>
      </c>
      <c r="E84" s="59">
        <v>-4.0000000000000001E-3</v>
      </c>
      <c r="F84" s="59">
        <v>-5.0000000000000001E-3</v>
      </c>
      <c r="G84" s="59" t="s">
        <v>621</v>
      </c>
      <c r="H84" s="60">
        <v>620000</v>
      </c>
      <c r="I84" s="57" t="s">
        <v>16</v>
      </c>
    </row>
    <row r="85" spans="1:9" ht="14.4" thickTop="1" thickBot="1" x14ac:dyDescent="0.3">
      <c r="A85" s="57" t="s">
        <v>625</v>
      </c>
      <c r="B85" s="57" t="s">
        <v>342</v>
      </c>
      <c r="C85" s="59">
        <v>5.0000000000000001E-3</v>
      </c>
      <c r="D85" s="59">
        <v>5.0000000000000001E-3</v>
      </c>
      <c r="E85" s="59">
        <v>5.0000000000000001E-3</v>
      </c>
      <c r="F85" s="59">
        <v>5.0000000000000001E-3</v>
      </c>
      <c r="G85" s="59" t="s">
        <v>623</v>
      </c>
      <c r="H85" s="60">
        <v>1510000</v>
      </c>
      <c r="I85" s="57" t="s">
        <v>16</v>
      </c>
    </row>
    <row r="86" spans="1:9" ht="14.4" thickTop="1" thickBot="1" x14ac:dyDescent="0.3">
      <c r="A86" s="57" t="s">
        <v>626</v>
      </c>
      <c r="B86" s="58">
        <v>37012</v>
      </c>
      <c r="C86" s="59">
        <v>-0.01</v>
      </c>
      <c r="D86" s="59">
        <v>-0.01</v>
      </c>
      <c r="E86" s="59">
        <v>-0.01</v>
      </c>
      <c r="F86" s="59">
        <v>-0.01</v>
      </c>
      <c r="G86" s="59" t="s">
        <v>627</v>
      </c>
      <c r="H86" s="60">
        <v>155000</v>
      </c>
      <c r="I86" s="57" t="s">
        <v>16</v>
      </c>
    </row>
    <row r="87" spans="1:9" ht="14.4" thickTop="1" thickBot="1" x14ac:dyDescent="0.3">
      <c r="A87" s="57" t="s">
        <v>628</v>
      </c>
      <c r="B87" s="58">
        <v>37012</v>
      </c>
      <c r="C87" s="59">
        <v>-1.2999999999999999E-2</v>
      </c>
      <c r="D87" s="59">
        <v>-1.2999999999999999E-2</v>
      </c>
      <c r="E87" s="59">
        <v>-1.2999999999999999E-2</v>
      </c>
      <c r="F87" s="59">
        <v>-1.2999999999999999E-2</v>
      </c>
      <c r="G87" s="59" t="s">
        <v>629</v>
      </c>
      <c r="H87" s="60">
        <v>310000</v>
      </c>
      <c r="I87" s="57" t="s">
        <v>16</v>
      </c>
    </row>
    <row r="88" spans="1:9" ht="14.4" thickTop="1" thickBot="1" x14ac:dyDescent="0.3">
      <c r="A88" s="57" t="s">
        <v>630</v>
      </c>
      <c r="B88" s="58">
        <v>37012</v>
      </c>
      <c r="C88" s="59">
        <v>-4.8000000000000001E-2</v>
      </c>
      <c r="D88" s="59">
        <v>-4.8000000000000001E-2</v>
      </c>
      <c r="E88" s="59">
        <v>-4.8000000000000001E-2</v>
      </c>
      <c r="F88" s="59">
        <v>-4.8000000000000001E-2</v>
      </c>
      <c r="G88" s="59" t="s">
        <v>631</v>
      </c>
      <c r="H88" s="60">
        <v>310000</v>
      </c>
      <c r="I88" s="57" t="s">
        <v>16</v>
      </c>
    </row>
    <row r="89" spans="1:9" ht="14.4" thickTop="1" thickBot="1" x14ac:dyDescent="0.3">
      <c r="A89" s="185" t="s">
        <v>632</v>
      </c>
      <c r="B89" s="186"/>
      <c r="C89" s="186"/>
      <c r="D89" s="186"/>
      <c r="E89" s="186"/>
      <c r="F89" s="186"/>
      <c r="G89" s="186"/>
      <c r="H89" s="186"/>
      <c r="I89" s="187"/>
    </row>
    <row r="90" spans="1:9" ht="14.4" thickTop="1" thickBot="1" x14ac:dyDescent="0.3">
      <c r="A90" s="57" t="s">
        <v>633</v>
      </c>
      <c r="B90" s="58">
        <v>37012</v>
      </c>
      <c r="C90" s="59">
        <v>7.0000000000000007E-2</v>
      </c>
      <c r="D90" s="59">
        <v>7.0000000000000007E-2</v>
      </c>
      <c r="E90" s="59">
        <v>7.0000000000000007E-2</v>
      </c>
      <c r="F90" s="59">
        <v>7.0000000000000007E-2</v>
      </c>
      <c r="G90" s="59" t="s">
        <v>634</v>
      </c>
      <c r="H90" s="60">
        <v>310000</v>
      </c>
      <c r="I90" s="57" t="s">
        <v>16</v>
      </c>
    </row>
    <row r="91" spans="1:9" ht="13.8" thickTop="1" x14ac:dyDescent="0.25"/>
  </sheetData>
  <mergeCells count="12">
    <mergeCell ref="A11:I11"/>
    <mergeCell ref="A9:A10"/>
    <mergeCell ref="B9:B10"/>
    <mergeCell ref="A51:I51"/>
    <mergeCell ref="A76:I76"/>
    <mergeCell ref="A89:I8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109367500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37005</v>
      </c>
      <c r="F3" s="64"/>
      <c r="G3" s="65"/>
      <c r="H3" s="63"/>
    </row>
    <row r="5" spans="1:11" ht="9.75" customHeight="1" x14ac:dyDescent="0.25">
      <c r="A5" s="54" t="s">
        <v>635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465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" thickBot="1" x14ac:dyDescent="0.3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3">
      <c r="A11" s="185" t="s">
        <v>374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3">
      <c r="A12" s="57" t="s">
        <v>449</v>
      </c>
      <c r="B12" s="58">
        <v>37012</v>
      </c>
      <c r="C12" s="59">
        <v>0.245</v>
      </c>
      <c r="D12" s="59">
        <v>0.255</v>
      </c>
      <c r="E12" s="59">
        <v>0.249</v>
      </c>
      <c r="F12" s="59">
        <v>0.255</v>
      </c>
      <c r="G12" s="59" t="s">
        <v>636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450</v>
      </c>
      <c r="B13" s="57" t="s">
        <v>345</v>
      </c>
      <c r="C13" s="59">
        <v>0.248</v>
      </c>
      <c r="D13" s="59">
        <v>0.253</v>
      </c>
      <c r="E13" s="59">
        <v>0.25</v>
      </c>
      <c r="F13" s="59">
        <v>0.253</v>
      </c>
      <c r="G13" s="59" t="s">
        <v>637</v>
      </c>
      <c r="H13" s="60">
        <v>4600000</v>
      </c>
      <c r="I13" s="57" t="s">
        <v>16</v>
      </c>
      <c r="J13" s="53"/>
      <c r="K13" s="53"/>
    </row>
    <row r="14" spans="1:11" ht="14.25" customHeight="1" thickTop="1" thickBot="1" x14ac:dyDescent="0.3">
      <c r="A14" s="57" t="s">
        <v>638</v>
      </c>
      <c r="B14" s="57" t="s">
        <v>342</v>
      </c>
      <c r="C14" s="59">
        <v>0.29299999999999998</v>
      </c>
      <c r="D14" s="59">
        <v>0.29299999999999998</v>
      </c>
      <c r="E14" s="59">
        <v>0.29299999999999998</v>
      </c>
      <c r="F14" s="59">
        <v>0.29299999999999998</v>
      </c>
      <c r="G14" s="59" t="s">
        <v>639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3">
      <c r="A15" s="185" t="s">
        <v>344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3">
      <c r="A16" s="57" t="s">
        <v>640</v>
      </c>
      <c r="B16" s="58">
        <v>37012</v>
      </c>
      <c r="C16" s="59">
        <v>-1.125</v>
      </c>
      <c r="D16" s="59">
        <v>-1.0900000000000001</v>
      </c>
      <c r="E16" s="59">
        <v>-1.1100000000000001</v>
      </c>
      <c r="F16" s="59">
        <v>-1.125</v>
      </c>
      <c r="G16" s="59" t="s">
        <v>641</v>
      </c>
      <c r="H16" s="60">
        <v>387500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415</v>
      </c>
      <c r="B17" s="58">
        <v>37012</v>
      </c>
      <c r="C17" s="59">
        <v>0.25800000000000001</v>
      </c>
      <c r="D17" s="59">
        <v>0.25800000000000001</v>
      </c>
      <c r="E17" s="59">
        <v>0.25800000000000001</v>
      </c>
      <c r="F17" s="59">
        <v>0.25800000000000001</v>
      </c>
      <c r="G17" s="59" t="s">
        <v>499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451</v>
      </c>
      <c r="B18" s="57" t="s">
        <v>345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642</v>
      </c>
      <c r="H18" s="60">
        <v>920000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643</v>
      </c>
      <c r="B19" s="57" t="s">
        <v>342</v>
      </c>
      <c r="C19" s="59">
        <v>0.32500000000000001</v>
      </c>
      <c r="D19" s="59">
        <v>0.32500000000000001</v>
      </c>
      <c r="E19" s="59">
        <v>0.32500000000000001</v>
      </c>
      <c r="F19" s="59">
        <v>0.32500000000000001</v>
      </c>
      <c r="G19" s="59" t="s">
        <v>644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396</v>
      </c>
      <c r="B20" s="58">
        <v>37012</v>
      </c>
      <c r="C20" s="59">
        <v>0.32800000000000001</v>
      </c>
      <c r="D20" s="59">
        <v>0.32800000000000001</v>
      </c>
      <c r="E20" s="59">
        <v>0.32800000000000001</v>
      </c>
      <c r="F20" s="59">
        <v>0.32800000000000001</v>
      </c>
      <c r="G20" s="59" t="s">
        <v>547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452</v>
      </c>
      <c r="B21" s="58">
        <v>37012</v>
      </c>
      <c r="C21" s="59">
        <v>-5.0000000000000001E-3</v>
      </c>
      <c r="D21" s="59">
        <v>-3.0000000000000001E-3</v>
      </c>
      <c r="E21" s="59">
        <v>-5.0000000000000001E-3</v>
      </c>
      <c r="F21" s="59">
        <v>-3.0000000000000001E-3</v>
      </c>
      <c r="G21" s="59" t="s">
        <v>645</v>
      </c>
      <c r="H21" s="60">
        <v>4030000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646</v>
      </c>
      <c r="B22" s="58">
        <v>37043</v>
      </c>
      <c r="C22" s="59">
        <v>2.5000000000000001E-2</v>
      </c>
      <c r="D22" s="59">
        <v>2.5000000000000001E-2</v>
      </c>
      <c r="E22" s="59">
        <v>2.5000000000000001E-2</v>
      </c>
      <c r="F22" s="59">
        <v>2.5000000000000001E-2</v>
      </c>
      <c r="G22" s="59" t="s">
        <v>647</v>
      </c>
      <c r="H22" s="60">
        <v>300000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648</v>
      </c>
      <c r="B23" s="58">
        <v>37073</v>
      </c>
      <c r="C23" s="59">
        <v>3.7999999999999999E-2</v>
      </c>
      <c r="D23" s="59">
        <v>0.04</v>
      </c>
      <c r="E23" s="59">
        <v>3.9E-2</v>
      </c>
      <c r="F23" s="59">
        <v>3.7999999999999999E-2</v>
      </c>
      <c r="G23" s="59" t="s">
        <v>649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453</v>
      </c>
      <c r="B24" s="58">
        <v>37012</v>
      </c>
      <c r="C24" s="59">
        <v>-6.8000000000000005E-2</v>
      </c>
      <c r="D24" s="59">
        <v>-6.8000000000000005E-2</v>
      </c>
      <c r="E24" s="59">
        <v>-6.8000000000000005E-2</v>
      </c>
      <c r="F24" s="59">
        <v>-6.8000000000000005E-2</v>
      </c>
      <c r="G24" s="59" t="s">
        <v>650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651</v>
      </c>
      <c r="B25" s="58">
        <v>37012</v>
      </c>
      <c r="C25" s="59">
        <v>-0.03</v>
      </c>
      <c r="D25" s="59">
        <v>-0.03</v>
      </c>
      <c r="E25" s="59">
        <v>-0.03</v>
      </c>
      <c r="F25" s="59">
        <v>-0.03</v>
      </c>
      <c r="G25" s="59" t="s">
        <v>652</v>
      </c>
      <c r="H25" s="60">
        <v>1240000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653</v>
      </c>
      <c r="B26" s="57" t="s">
        <v>345</v>
      </c>
      <c r="C26" s="59">
        <v>-1.7999999999999999E-2</v>
      </c>
      <c r="D26" s="59">
        <v>-1.4999999999999999E-2</v>
      </c>
      <c r="E26" s="59">
        <v>-1.7000000000000001E-2</v>
      </c>
      <c r="F26" s="59">
        <v>-1.4999999999999999E-2</v>
      </c>
      <c r="G26" s="59" t="s">
        <v>654</v>
      </c>
      <c r="H26" s="60">
        <v>2760000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454</v>
      </c>
      <c r="B27" s="58">
        <v>37012</v>
      </c>
      <c r="C27" s="59">
        <v>-0.09</v>
      </c>
      <c r="D27" s="59">
        <v>-0.09</v>
      </c>
      <c r="E27" s="59">
        <v>-0.09</v>
      </c>
      <c r="F27" s="59">
        <v>-0.09</v>
      </c>
      <c r="G27" s="59" t="s">
        <v>655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417</v>
      </c>
      <c r="B28" s="58">
        <v>37012</v>
      </c>
      <c r="C28" s="59">
        <v>-0.03</v>
      </c>
      <c r="D28" s="59">
        <v>-1.4999999999999999E-2</v>
      </c>
      <c r="E28" s="59">
        <v>-2.4E-2</v>
      </c>
      <c r="F28" s="59">
        <v>-0.03</v>
      </c>
      <c r="G28" s="59" t="s">
        <v>656</v>
      </c>
      <c r="H28" s="60">
        <v>775000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455</v>
      </c>
      <c r="B29" s="58">
        <v>37012</v>
      </c>
      <c r="C29" s="59">
        <v>-0.09</v>
      </c>
      <c r="D29" s="59">
        <v>-8.7999999999999995E-2</v>
      </c>
      <c r="E29" s="59">
        <v>-8.8999999999999996E-2</v>
      </c>
      <c r="F29" s="59">
        <v>-8.7999999999999995E-2</v>
      </c>
      <c r="G29" s="59" t="s">
        <v>507</v>
      </c>
      <c r="H29" s="60">
        <v>620000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657</v>
      </c>
      <c r="B30" s="57" t="s">
        <v>345</v>
      </c>
      <c r="C30" s="59">
        <v>-8.5000000000000006E-2</v>
      </c>
      <c r="D30" s="59">
        <v>-8.5000000000000006E-2</v>
      </c>
      <c r="E30" s="59">
        <v>-8.5000000000000006E-2</v>
      </c>
      <c r="F30" s="59">
        <v>-8.5000000000000006E-2</v>
      </c>
      <c r="G30" s="59" t="s">
        <v>573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658</v>
      </c>
      <c r="B31" s="58">
        <v>37012</v>
      </c>
      <c r="C31" s="59">
        <v>-0.08</v>
      </c>
      <c r="D31" s="59">
        <v>-0.08</v>
      </c>
      <c r="E31" s="59">
        <v>-0.08</v>
      </c>
      <c r="F31" s="59">
        <v>-0.08</v>
      </c>
      <c r="G31" s="59" t="s">
        <v>659</v>
      </c>
      <c r="H31" s="60">
        <v>620000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660</v>
      </c>
      <c r="B32" s="57" t="s">
        <v>345</v>
      </c>
      <c r="C32" s="59">
        <v>-7.8E-2</v>
      </c>
      <c r="D32" s="59">
        <v>-7.8E-2</v>
      </c>
      <c r="E32" s="59">
        <v>-7.8E-2</v>
      </c>
      <c r="F32" s="59">
        <v>-7.8E-2</v>
      </c>
      <c r="G32" s="59" t="s">
        <v>661</v>
      </c>
      <c r="H32" s="60">
        <v>1840000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662</v>
      </c>
      <c r="B33" s="58">
        <v>37012</v>
      </c>
      <c r="C33" s="59">
        <v>0.41</v>
      </c>
      <c r="D33" s="59">
        <v>0.41</v>
      </c>
      <c r="E33" s="59">
        <v>0.41</v>
      </c>
      <c r="F33" s="59">
        <v>0.41</v>
      </c>
      <c r="G33" s="59" t="s">
        <v>470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663</v>
      </c>
      <c r="B34" s="58">
        <v>37012</v>
      </c>
      <c r="C34" s="59">
        <v>-0.02</v>
      </c>
      <c r="D34" s="59">
        <v>-0.02</v>
      </c>
      <c r="E34" s="59">
        <v>-0.02</v>
      </c>
      <c r="F34" s="59">
        <v>-0.02</v>
      </c>
      <c r="G34" s="59" t="s">
        <v>650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664</v>
      </c>
      <c r="B35" s="57" t="s">
        <v>345</v>
      </c>
      <c r="C35" s="59">
        <v>0.5</v>
      </c>
      <c r="D35" s="59">
        <v>0.5</v>
      </c>
      <c r="E35" s="59">
        <v>0.5</v>
      </c>
      <c r="F35" s="59">
        <v>0.5</v>
      </c>
      <c r="G35" s="59" t="s">
        <v>661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456</v>
      </c>
      <c r="B36" s="58">
        <v>37012</v>
      </c>
      <c r="C36" s="59">
        <v>-0.13300000000000001</v>
      </c>
      <c r="D36" s="59">
        <v>-0.13300000000000001</v>
      </c>
      <c r="E36" s="59">
        <v>-0.13300000000000001</v>
      </c>
      <c r="F36" s="59">
        <v>-0.13300000000000001</v>
      </c>
      <c r="G36" s="59" t="s">
        <v>665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666</v>
      </c>
      <c r="B37" s="57" t="s">
        <v>345</v>
      </c>
      <c r="C37" s="59">
        <v>-0.123</v>
      </c>
      <c r="D37" s="59">
        <v>-0.123</v>
      </c>
      <c r="E37" s="59">
        <v>-0.123</v>
      </c>
      <c r="F37" s="59">
        <v>-0.123</v>
      </c>
      <c r="G37" s="59" t="s">
        <v>667</v>
      </c>
      <c r="H37" s="60">
        <v>1840000</v>
      </c>
      <c r="I37" s="57" t="s">
        <v>16</v>
      </c>
      <c r="J37" s="53"/>
      <c r="K37" s="53"/>
    </row>
    <row r="38" spans="1:11" ht="14.25" customHeight="1" thickTop="1" thickBot="1" x14ac:dyDescent="0.3">
      <c r="A38" s="57" t="s">
        <v>457</v>
      </c>
      <c r="B38" s="58">
        <v>37012</v>
      </c>
      <c r="C38" s="59">
        <v>-2.5000000000000001E-2</v>
      </c>
      <c r="D38" s="59">
        <v>-2.5000000000000001E-2</v>
      </c>
      <c r="E38" s="59">
        <v>-2.5000000000000001E-2</v>
      </c>
      <c r="F38" s="59">
        <v>-2.5000000000000001E-2</v>
      </c>
      <c r="G38" s="59" t="s">
        <v>668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3">
      <c r="A39" s="185" t="s">
        <v>375</v>
      </c>
      <c r="B39" s="186"/>
      <c r="C39" s="186"/>
      <c r="D39" s="186"/>
      <c r="E39" s="186"/>
      <c r="F39" s="186"/>
      <c r="G39" s="186"/>
      <c r="H39" s="186"/>
      <c r="I39" s="187"/>
      <c r="J39" s="53"/>
      <c r="K39" s="53"/>
    </row>
    <row r="40" spans="1:11" ht="14.25" customHeight="1" thickTop="1" thickBot="1" x14ac:dyDescent="0.3">
      <c r="A40" s="57" t="s">
        <v>388</v>
      </c>
      <c r="B40" s="58">
        <v>37012</v>
      </c>
      <c r="C40" s="59">
        <v>0.125</v>
      </c>
      <c r="D40" s="59">
        <v>0.13</v>
      </c>
      <c r="E40" s="59">
        <v>0.129</v>
      </c>
      <c r="F40" s="59">
        <v>0.13</v>
      </c>
      <c r="G40" s="59" t="s">
        <v>669</v>
      </c>
      <c r="H40" s="60">
        <v>1240000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670</v>
      </c>
      <c r="B41" s="57" t="s">
        <v>416</v>
      </c>
      <c r="C41" s="59">
        <v>0.13</v>
      </c>
      <c r="D41" s="59">
        <v>0.13</v>
      </c>
      <c r="E41" s="59">
        <v>0.13</v>
      </c>
      <c r="F41" s="59">
        <v>0.13</v>
      </c>
      <c r="G41" s="59" t="s">
        <v>537</v>
      </c>
      <c r="H41" s="60">
        <v>2295000</v>
      </c>
      <c r="I41" s="57" t="s">
        <v>16</v>
      </c>
      <c r="J41" s="53"/>
      <c r="K41" s="53"/>
    </row>
    <row r="42" spans="1:11" ht="14.25" customHeight="1" thickTop="1" thickBot="1" x14ac:dyDescent="0.3">
      <c r="A42" s="57" t="s">
        <v>458</v>
      </c>
      <c r="B42" s="57" t="s">
        <v>345</v>
      </c>
      <c r="C42" s="59">
        <v>0.13</v>
      </c>
      <c r="D42" s="59">
        <v>0.13300000000000001</v>
      </c>
      <c r="E42" s="59">
        <v>0.13200000000000001</v>
      </c>
      <c r="F42" s="59">
        <v>0.13300000000000001</v>
      </c>
      <c r="G42" s="59" t="s">
        <v>671</v>
      </c>
      <c r="H42" s="60">
        <v>8280000</v>
      </c>
      <c r="I42" s="57" t="s">
        <v>16</v>
      </c>
      <c r="J42" s="53"/>
      <c r="K42" s="53"/>
    </row>
    <row r="43" spans="1:11" ht="14.4" thickTop="1" thickBot="1" x14ac:dyDescent="0.3">
      <c r="A43" s="57" t="s">
        <v>459</v>
      </c>
      <c r="B43" s="58">
        <v>37043</v>
      </c>
      <c r="C43" s="59">
        <v>9.25</v>
      </c>
      <c r="D43" s="59">
        <v>9.4</v>
      </c>
      <c r="E43" s="59">
        <v>9.3000000000000007</v>
      </c>
      <c r="F43" s="59">
        <v>9.25</v>
      </c>
      <c r="G43" s="59" t="s">
        <v>672</v>
      </c>
      <c r="H43" s="60">
        <v>225000</v>
      </c>
      <c r="I43" s="57" t="s">
        <v>16</v>
      </c>
      <c r="J43" s="53"/>
      <c r="K43" s="53"/>
    </row>
    <row r="44" spans="1:11" ht="14.25" customHeight="1" thickTop="1" thickBot="1" x14ac:dyDescent="0.3">
      <c r="A44" s="57" t="s">
        <v>673</v>
      </c>
      <c r="B44" s="57" t="s">
        <v>430</v>
      </c>
      <c r="C44" s="59">
        <v>8.75</v>
      </c>
      <c r="D44" s="59">
        <v>8.75</v>
      </c>
      <c r="E44" s="59">
        <v>8.75</v>
      </c>
      <c r="F44" s="59">
        <v>8.75</v>
      </c>
      <c r="G44" s="59" t="s">
        <v>674</v>
      </c>
      <c r="H44" s="60">
        <v>460000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460</v>
      </c>
      <c r="B45" s="58">
        <v>37165</v>
      </c>
      <c r="C45" s="59">
        <v>6.95</v>
      </c>
      <c r="D45" s="59">
        <v>6.95</v>
      </c>
      <c r="E45" s="59">
        <v>6.95</v>
      </c>
      <c r="F45" s="59">
        <v>6.95</v>
      </c>
      <c r="G45" s="59" t="s">
        <v>674</v>
      </c>
      <c r="H45" s="60">
        <v>77500</v>
      </c>
      <c r="I45" s="57" t="s">
        <v>16</v>
      </c>
      <c r="J45" s="53"/>
      <c r="K45" s="53"/>
    </row>
    <row r="46" spans="1:11" ht="14.4" thickTop="1" thickBot="1" x14ac:dyDescent="0.3">
      <c r="A46" s="57" t="s">
        <v>675</v>
      </c>
      <c r="B46" s="57" t="s">
        <v>342</v>
      </c>
      <c r="C46" s="59">
        <v>6.85</v>
      </c>
      <c r="D46" s="59">
        <v>6.85</v>
      </c>
      <c r="E46" s="59">
        <v>6.85</v>
      </c>
      <c r="F46" s="59">
        <v>6.85</v>
      </c>
      <c r="G46" s="59" t="s">
        <v>661</v>
      </c>
      <c r="H46" s="60">
        <v>377500</v>
      </c>
      <c r="I46" s="57" t="s">
        <v>16</v>
      </c>
      <c r="J46" s="53"/>
      <c r="K46" s="53"/>
    </row>
    <row r="47" spans="1:11" ht="14.25" customHeight="1" thickTop="1" thickBot="1" x14ac:dyDescent="0.3">
      <c r="A47" s="185" t="s">
        <v>346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14.4" thickTop="1" thickBot="1" x14ac:dyDescent="0.3">
      <c r="A48" s="57" t="s">
        <v>347</v>
      </c>
      <c r="B48" s="57" t="s">
        <v>348</v>
      </c>
      <c r="C48" s="59">
        <v>5.08</v>
      </c>
      <c r="D48" s="59">
        <v>5.0979999999999999</v>
      </c>
      <c r="E48" s="59">
        <v>5.09</v>
      </c>
      <c r="F48" s="59">
        <v>5.08</v>
      </c>
      <c r="G48" s="59" t="s">
        <v>537</v>
      </c>
      <c r="H48" s="60">
        <v>645000</v>
      </c>
      <c r="I48" s="57" t="s">
        <v>16</v>
      </c>
      <c r="J48" s="53"/>
      <c r="K48" s="53"/>
    </row>
    <row r="49" spans="1:11" ht="14.25" customHeight="1" thickTop="1" thickBot="1" x14ac:dyDescent="0.3">
      <c r="A49" s="57" t="s">
        <v>676</v>
      </c>
      <c r="B49" s="58">
        <v>37012</v>
      </c>
      <c r="C49" s="59">
        <v>5.093</v>
      </c>
      <c r="D49" s="59">
        <v>5.0999999999999996</v>
      </c>
      <c r="E49" s="59">
        <v>5.0979999999999999</v>
      </c>
      <c r="F49" s="59">
        <v>5.093</v>
      </c>
      <c r="G49" s="59" t="s">
        <v>510</v>
      </c>
      <c r="H49" s="60">
        <v>465000</v>
      </c>
      <c r="I49" s="57" t="s">
        <v>16</v>
      </c>
      <c r="J49" s="53"/>
      <c r="K49" s="53"/>
    </row>
    <row r="50" spans="1:11" ht="14.4" thickTop="1" thickBot="1" x14ac:dyDescent="0.3">
      <c r="A50" s="185" t="s">
        <v>677</v>
      </c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3">
      <c r="A51" s="57" t="s">
        <v>678</v>
      </c>
      <c r="B51" s="58">
        <v>37012</v>
      </c>
      <c r="C51" s="59">
        <v>0.01</v>
      </c>
      <c r="D51" s="59">
        <v>0.01</v>
      </c>
      <c r="E51" s="59">
        <v>0.01</v>
      </c>
      <c r="F51" s="59">
        <v>0.01</v>
      </c>
      <c r="G51" s="59" t="s">
        <v>679</v>
      </c>
      <c r="H51" s="60">
        <v>310000</v>
      </c>
      <c r="I51" s="57" t="s">
        <v>16</v>
      </c>
      <c r="J51" s="53"/>
      <c r="K51" s="53"/>
    </row>
    <row r="52" spans="1:11" ht="14.4" thickTop="1" thickBot="1" x14ac:dyDescent="0.3">
      <c r="A52" s="185" t="s">
        <v>397</v>
      </c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4" thickTop="1" thickBot="1" x14ac:dyDescent="0.3">
      <c r="A53" s="57" t="s">
        <v>680</v>
      </c>
      <c r="B53" s="58">
        <v>37012</v>
      </c>
      <c r="C53" s="59">
        <v>-5.0000000000000001E-3</v>
      </c>
      <c r="D53" s="59">
        <v>-5.0000000000000001E-3</v>
      </c>
      <c r="E53" s="59">
        <v>-5.0000000000000001E-3</v>
      </c>
      <c r="F53" s="59">
        <v>-5.0000000000000001E-3</v>
      </c>
      <c r="G53" s="59" t="s">
        <v>681</v>
      </c>
      <c r="H53" s="60">
        <v>620000</v>
      </c>
      <c r="I53" s="57" t="s">
        <v>16</v>
      </c>
      <c r="J53" s="53"/>
      <c r="K53" s="53"/>
    </row>
    <row r="54" spans="1:11" ht="14.4" thickTop="1" thickBot="1" x14ac:dyDescent="0.3">
      <c r="A54" s="57" t="s">
        <v>682</v>
      </c>
      <c r="B54" s="58">
        <v>37012</v>
      </c>
      <c r="C54" s="59">
        <v>-8.0000000000000002E-3</v>
      </c>
      <c r="D54" s="59">
        <v>-8.0000000000000002E-3</v>
      </c>
      <c r="E54" s="59">
        <v>-8.0000000000000002E-3</v>
      </c>
      <c r="F54" s="59">
        <v>-8.0000000000000002E-3</v>
      </c>
      <c r="G54" s="59" t="s">
        <v>683</v>
      </c>
      <c r="H54" s="60">
        <v>310000</v>
      </c>
      <c r="I54" s="57" t="s">
        <v>16</v>
      </c>
      <c r="J54" s="53"/>
      <c r="K54" s="53"/>
    </row>
    <row r="55" spans="1:11" ht="14.25" customHeight="1" thickTop="1" thickBot="1" x14ac:dyDescent="0.3">
      <c r="A55" s="57" t="s">
        <v>684</v>
      </c>
      <c r="B55" s="58">
        <v>37012</v>
      </c>
      <c r="C55" s="59">
        <v>-3.3000000000000002E-2</v>
      </c>
      <c r="D55" s="59">
        <v>-3.3000000000000002E-2</v>
      </c>
      <c r="E55" s="59">
        <v>-3.3000000000000002E-2</v>
      </c>
      <c r="F55" s="59">
        <v>-3.3000000000000002E-2</v>
      </c>
      <c r="G55" s="59" t="s">
        <v>537</v>
      </c>
      <c r="H55" s="60">
        <v>310000</v>
      </c>
      <c r="I55" s="57" t="s">
        <v>16</v>
      </c>
      <c r="J55" s="53"/>
      <c r="K55" s="53"/>
    </row>
    <row r="56" spans="1:11" ht="14.4" thickTop="1" thickBot="1" x14ac:dyDescent="0.3">
      <c r="A56" s="57" t="s">
        <v>685</v>
      </c>
      <c r="B56" s="58">
        <v>37012</v>
      </c>
      <c r="C56" s="59">
        <v>-3.0000000000000001E-3</v>
      </c>
      <c r="D56" s="59">
        <v>-3.0000000000000001E-3</v>
      </c>
      <c r="E56" s="59">
        <v>-3.0000000000000001E-3</v>
      </c>
      <c r="F56" s="59">
        <v>-3.0000000000000001E-3</v>
      </c>
      <c r="G56" s="59" t="s">
        <v>591</v>
      </c>
      <c r="H56" s="60">
        <v>620000</v>
      </c>
      <c r="I56" s="57" t="s">
        <v>16</v>
      </c>
      <c r="J56" s="53"/>
      <c r="K56" s="53"/>
    </row>
    <row r="57" spans="1:11" ht="14.4" thickTop="1" thickBot="1" x14ac:dyDescent="0.3">
      <c r="A57" s="185" t="s">
        <v>349</v>
      </c>
      <c r="B57" s="186"/>
      <c r="C57" s="186"/>
      <c r="D57" s="186"/>
      <c r="E57" s="186"/>
      <c r="F57" s="186"/>
      <c r="G57" s="186"/>
      <c r="H57" s="186"/>
      <c r="I57" s="187"/>
    </row>
    <row r="58" spans="1:11" ht="14.4" thickTop="1" thickBot="1" x14ac:dyDescent="0.3">
      <c r="A58" s="57" t="s">
        <v>350</v>
      </c>
      <c r="B58" s="58">
        <v>37012</v>
      </c>
      <c r="C58" s="59">
        <v>5.0599999999999996</v>
      </c>
      <c r="D58" s="59">
        <v>5.165</v>
      </c>
      <c r="E58" s="59">
        <v>5.1100000000000003</v>
      </c>
      <c r="F58" s="59">
        <v>5.07</v>
      </c>
      <c r="G58" s="59" t="s">
        <v>686</v>
      </c>
      <c r="H58" s="60">
        <v>16662500</v>
      </c>
      <c r="I58" s="57" t="s">
        <v>16</v>
      </c>
    </row>
    <row r="59" spans="1:11" ht="14.25" customHeight="1" thickTop="1" thickBot="1" x14ac:dyDescent="0.3">
      <c r="A59" s="57" t="s">
        <v>351</v>
      </c>
      <c r="B59" s="58">
        <v>37043</v>
      </c>
      <c r="C59" s="59">
        <v>5.1029999999999998</v>
      </c>
      <c r="D59" s="59">
        <v>5.12</v>
      </c>
      <c r="E59" s="59">
        <v>5.1059999999999999</v>
      </c>
      <c r="F59" s="59">
        <v>5.12</v>
      </c>
      <c r="G59" s="59" t="s">
        <v>687</v>
      </c>
      <c r="H59" s="60">
        <v>375000</v>
      </c>
      <c r="I59" s="57" t="s">
        <v>16</v>
      </c>
    </row>
    <row r="60" spans="1:11" ht="14.4" thickTop="1" thickBot="1" x14ac:dyDescent="0.3">
      <c r="A60" s="57" t="s">
        <v>352</v>
      </c>
      <c r="B60" s="57" t="s">
        <v>345</v>
      </c>
      <c r="C60" s="59">
        <v>5.18</v>
      </c>
      <c r="D60" s="59">
        <v>5.2949999999999999</v>
      </c>
      <c r="E60" s="59">
        <v>5.2350000000000003</v>
      </c>
      <c r="F60" s="59">
        <v>5.18</v>
      </c>
      <c r="G60" s="59" t="s">
        <v>688</v>
      </c>
      <c r="H60" s="60">
        <v>6900000</v>
      </c>
      <c r="I60" s="57" t="s">
        <v>16</v>
      </c>
    </row>
    <row r="61" spans="1:11" ht="14.4" thickTop="1" thickBot="1" x14ac:dyDescent="0.3">
      <c r="A61" s="57" t="s">
        <v>353</v>
      </c>
      <c r="B61" s="57" t="s">
        <v>342</v>
      </c>
      <c r="C61" s="59">
        <v>5.46</v>
      </c>
      <c r="D61" s="59">
        <v>5.56</v>
      </c>
      <c r="E61" s="59">
        <v>5.4909999999999997</v>
      </c>
      <c r="F61" s="59">
        <v>5.46</v>
      </c>
      <c r="G61" s="59" t="s">
        <v>689</v>
      </c>
      <c r="H61" s="60">
        <v>8305000</v>
      </c>
      <c r="I61" s="57" t="s">
        <v>16</v>
      </c>
    </row>
    <row r="62" spans="1:11" ht="14.4" thickTop="1" thickBot="1" x14ac:dyDescent="0.3">
      <c r="A62" s="57" t="s">
        <v>354</v>
      </c>
      <c r="B62" s="57" t="s">
        <v>355</v>
      </c>
      <c r="C62" s="59">
        <v>4.883</v>
      </c>
      <c r="D62" s="59">
        <v>4.9649999999999999</v>
      </c>
      <c r="E62" s="59">
        <v>4.9279999999999999</v>
      </c>
      <c r="F62" s="59">
        <v>4.883</v>
      </c>
      <c r="G62" s="59" t="s">
        <v>690</v>
      </c>
      <c r="H62" s="60">
        <v>12775000</v>
      </c>
      <c r="I62" s="57" t="s">
        <v>16</v>
      </c>
    </row>
    <row r="63" spans="1:11" ht="14.4" thickTop="1" thickBot="1" x14ac:dyDescent="0.3">
      <c r="A63" s="57" t="s">
        <v>691</v>
      </c>
      <c r="B63" s="57" t="s">
        <v>692</v>
      </c>
      <c r="C63" s="59">
        <v>5.49</v>
      </c>
      <c r="D63" s="59">
        <v>5.49</v>
      </c>
      <c r="E63" s="59">
        <v>5.49</v>
      </c>
      <c r="F63" s="59">
        <v>5.49</v>
      </c>
      <c r="G63" s="59" t="s">
        <v>693</v>
      </c>
      <c r="H63" s="60">
        <v>6040000</v>
      </c>
      <c r="I63" s="57" t="s">
        <v>16</v>
      </c>
      <c r="J63" s="53"/>
      <c r="K63" s="53"/>
    </row>
    <row r="64" spans="1:11" ht="14.4" thickTop="1" thickBot="1" x14ac:dyDescent="0.3">
      <c r="A64" s="57" t="s">
        <v>694</v>
      </c>
      <c r="B64" s="57" t="s">
        <v>695</v>
      </c>
      <c r="C64" s="59">
        <v>4.4000000000000004</v>
      </c>
      <c r="D64" s="59">
        <v>4.4400000000000004</v>
      </c>
      <c r="E64" s="59">
        <v>4.4169999999999998</v>
      </c>
      <c r="F64" s="59">
        <v>4.41</v>
      </c>
      <c r="G64" s="59" t="s">
        <v>696</v>
      </c>
      <c r="H64" s="60">
        <v>13687500</v>
      </c>
      <c r="I64" s="57" t="s">
        <v>16</v>
      </c>
      <c r="J64" s="53"/>
      <c r="K64" s="53"/>
    </row>
    <row r="65" spans="1:11" ht="13.8" thickTop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57:I57"/>
    <mergeCell ref="A52:I52"/>
    <mergeCell ref="A50:I50"/>
    <mergeCell ref="A15:I15"/>
    <mergeCell ref="A39:I39"/>
    <mergeCell ref="A47:I4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37005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7</v>
      </c>
      <c r="C6" s="21">
        <f>SUMIF($S$15:$S$4990,A6,$R$15:$R$4990)</f>
        <v>4887500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697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419</v>
      </c>
      <c r="B16" s="71">
        <v>608179437</v>
      </c>
      <c r="C16" s="70"/>
      <c r="D16" s="70" t="s">
        <v>43</v>
      </c>
      <c r="E16" s="70" t="s">
        <v>344</v>
      </c>
      <c r="F16" s="70" t="s">
        <v>698</v>
      </c>
      <c r="G16" s="70" t="s">
        <v>342</v>
      </c>
      <c r="H16" s="69" t="s">
        <v>699</v>
      </c>
      <c r="I16" s="69" t="s">
        <v>700</v>
      </c>
      <c r="J16" s="70"/>
      <c r="K16" s="72"/>
      <c r="L16" s="70"/>
      <c r="M16" s="70" t="s">
        <v>380</v>
      </c>
      <c r="N16" s="72">
        <v>0.32500000000000001</v>
      </c>
      <c r="O16" s="70" t="s">
        <v>376</v>
      </c>
      <c r="P16" s="74">
        <v>5000</v>
      </c>
      <c r="Q16" s="70" t="s">
        <v>377</v>
      </c>
      <c r="R16" s="74">
        <v>755000</v>
      </c>
      <c r="S16" s="70" t="s">
        <v>16</v>
      </c>
      <c r="T16" s="70" t="s">
        <v>418</v>
      </c>
    </row>
    <row r="17" spans="1:20" ht="14.4" thickTop="1" thickBot="1" x14ac:dyDescent="0.3">
      <c r="A17" s="69" t="s">
        <v>419</v>
      </c>
      <c r="B17" s="71">
        <v>196811021</v>
      </c>
      <c r="C17" s="70"/>
      <c r="D17" s="70" t="s">
        <v>381</v>
      </c>
      <c r="E17" s="70" t="s">
        <v>349</v>
      </c>
      <c r="F17" s="70" t="s">
        <v>398</v>
      </c>
      <c r="G17" s="70" t="s">
        <v>695</v>
      </c>
      <c r="H17" s="69" t="s">
        <v>701</v>
      </c>
      <c r="I17" s="69" t="s">
        <v>702</v>
      </c>
      <c r="J17" s="70"/>
      <c r="K17" s="72"/>
      <c r="L17" s="70"/>
      <c r="M17" s="70" t="s">
        <v>703</v>
      </c>
      <c r="N17" s="72">
        <v>4.42</v>
      </c>
      <c r="O17" s="70" t="s">
        <v>376</v>
      </c>
      <c r="P17" s="74">
        <v>2500</v>
      </c>
      <c r="Q17" s="70" t="s">
        <v>377</v>
      </c>
      <c r="R17" s="74">
        <v>912500</v>
      </c>
      <c r="S17" s="70" t="s">
        <v>16</v>
      </c>
      <c r="T17" s="70" t="s">
        <v>399</v>
      </c>
    </row>
    <row r="18" spans="1:20" ht="14.4" thickTop="1" thickBot="1" x14ac:dyDescent="0.3">
      <c r="A18" s="69" t="s">
        <v>419</v>
      </c>
      <c r="B18" s="71">
        <v>831945054</v>
      </c>
      <c r="C18" s="70"/>
      <c r="D18" s="70" t="s">
        <v>43</v>
      </c>
      <c r="E18" s="70" t="s">
        <v>349</v>
      </c>
      <c r="F18" s="70" t="s">
        <v>398</v>
      </c>
      <c r="G18" s="70" t="s">
        <v>695</v>
      </c>
      <c r="H18" s="69" t="s">
        <v>701</v>
      </c>
      <c r="I18" s="69" t="s">
        <v>702</v>
      </c>
      <c r="J18" s="70"/>
      <c r="K18" s="72"/>
      <c r="L18" s="70"/>
      <c r="M18" s="70" t="s">
        <v>380</v>
      </c>
      <c r="N18" s="72">
        <v>4.41</v>
      </c>
      <c r="O18" s="70" t="s">
        <v>376</v>
      </c>
      <c r="P18" s="74">
        <v>5000</v>
      </c>
      <c r="Q18" s="70" t="s">
        <v>377</v>
      </c>
      <c r="R18" s="74">
        <v>1825000</v>
      </c>
      <c r="S18" s="70" t="s">
        <v>16</v>
      </c>
      <c r="T18" s="70" t="s">
        <v>399</v>
      </c>
    </row>
    <row r="19" spans="1:20" ht="21.6" thickTop="1" thickBot="1" x14ac:dyDescent="0.3">
      <c r="A19" s="69" t="s">
        <v>419</v>
      </c>
      <c r="B19" s="71">
        <v>473047261</v>
      </c>
      <c r="C19" s="70"/>
      <c r="D19" s="70" t="s">
        <v>381</v>
      </c>
      <c r="E19" s="70" t="s">
        <v>397</v>
      </c>
      <c r="F19" s="70" t="s">
        <v>704</v>
      </c>
      <c r="G19" s="73">
        <v>37012</v>
      </c>
      <c r="H19" s="69" t="s">
        <v>378</v>
      </c>
      <c r="I19" s="69" t="s">
        <v>379</v>
      </c>
      <c r="J19" s="70"/>
      <c r="K19" s="72"/>
      <c r="L19" s="70"/>
      <c r="M19" s="70" t="s">
        <v>461</v>
      </c>
      <c r="N19" s="72">
        <v>-3.2500000000000001E-2</v>
      </c>
      <c r="O19" s="70" t="s">
        <v>376</v>
      </c>
      <c r="P19" s="74">
        <v>10000</v>
      </c>
      <c r="Q19" s="70" t="s">
        <v>377</v>
      </c>
      <c r="R19" s="74">
        <v>310000</v>
      </c>
      <c r="S19" s="70" t="s">
        <v>16</v>
      </c>
      <c r="T19" s="70" t="s">
        <v>705</v>
      </c>
    </row>
    <row r="20" spans="1:20" ht="14.4" thickTop="1" thickBot="1" x14ac:dyDescent="0.3">
      <c r="A20" s="69" t="s">
        <v>419</v>
      </c>
      <c r="B20" s="71">
        <v>211102181</v>
      </c>
      <c r="C20" s="70"/>
      <c r="D20" s="70" t="s">
        <v>43</v>
      </c>
      <c r="E20" s="70" t="s">
        <v>349</v>
      </c>
      <c r="F20" s="70" t="s">
        <v>398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401</v>
      </c>
      <c r="N20" s="72">
        <v>5.09</v>
      </c>
      <c r="O20" s="70" t="s">
        <v>376</v>
      </c>
      <c r="P20" s="74">
        <v>5000</v>
      </c>
      <c r="Q20" s="70" t="s">
        <v>377</v>
      </c>
      <c r="R20" s="74">
        <v>155000</v>
      </c>
      <c r="S20" s="70" t="s">
        <v>16</v>
      </c>
      <c r="T20" s="70" t="s">
        <v>399</v>
      </c>
    </row>
    <row r="21" spans="1:20" ht="21.6" thickTop="1" thickBot="1" x14ac:dyDescent="0.3">
      <c r="A21" s="69" t="s">
        <v>419</v>
      </c>
      <c r="B21" s="71">
        <v>153186855</v>
      </c>
      <c r="C21" s="70"/>
      <c r="D21" s="70" t="s">
        <v>381</v>
      </c>
      <c r="E21" s="70" t="s">
        <v>344</v>
      </c>
      <c r="F21" s="70" t="s">
        <v>704</v>
      </c>
      <c r="G21" s="73">
        <v>37012</v>
      </c>
      <c r="H21" s="69" t="s">
        <v>378</v>
      </c>
      <c r="I21" s="69" t="s">
        <v>379</v>
      </c>
      <c r="J21" s="70"/>
      <c r="K21" s="72"/>
      <c r="L21" s="70"/>
      <c r="M21" s="70" t="s">
        <v>461</v>
      </c>
      <c r="N21" s="72">
        <v>-0.03</v>
      </c>
      <c r="O21" s="70" t="s">
        <v>376</v>
      </c>
      <c r="P21" s="74">
        <v>10000</v>
      </c>
      <c r="Q21" s="70" t="s">
        <v>377</v>
      </c>
      <c r="R21" s="74">
        <v>310000</v>
      </c>
      <c r="S21" s="70" t="s">
        <v>16</v>
      </c>
      <c r="T21" s="70" t="s">
        <v>705</v>
      </c>
    </row>
    <row r="22" spans="1:20" ht="12.75" customHeight="1" thickTop="1" thickBot="1" x14ac:dyDescent="0.3">
      <c r="A22" s="69" t="s">
        <v>419</v>
      </c>
      <c r="B22" s="71">
        <v>132267254</v>
      </c>
      <c r="C22" s="70"/>
      <c r="D22" s="70" t="s">
        <v>381</v>
      </c>
      <c r="E22" s="70" t="s">
        <v>344</v>
      </c>
      <c r="F22" s="70" t="s">
        <v>704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706</v>
      </c>
      <c r="N22" s="72">
        <v>-0.03</v>
      </c>
      <c r="O22" s="70" t="s">
        <v>376</v>
      </c>
      <c r="P22" s="74">
        <v>20000</v>
      </c>
      <c r="Q22" s="70" t="s">
        <v>377</v>
      </c>
      <c r="R22" s="74">
        <v>620000</v>
      </c>
      <c r="S22" s="70" t="s">
        <v>16</v>
      </c>
      <c r="T22" s="70" t="s">
        <v>705</v>
      </c>
    </row>
    <row r="23" spans="1:20" ht="10.5" customHeight="1" thickTop="1" thickBot="1" x14ac:dyDescent="0.3">
      <c r="A23" s="190" t="s">
        <v>707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8" thickTop="1" x14ac:dyDescent="0.25"/>
    <row r="26" spans="1:20" ht="12.75" customHeight="1" x14ac:dyDescent="0.25"/>
    <row r="27" spans="1:20" ht="10.5" customHeight="1" x14ac:dyDescent="0.25"/>
  </sheetData>
  <mergeCells count="1"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08179437&amp;dt=Apr-24-01"/>
    <hyperlink ref="B17" r:id="rId2" display="https://www.intcx.com/ReportServlet/any.class?operation=confirm&amp;dealID=196811021&amp;dt=Apr-24-01"/>
    <hyperlink ref="B18" r:id="rId3" display="https://www.intcx.com/ReportServlet/any.class?operation=confirm&amp;dealID=831945054&amp;dt=Apr-24-01"/>
    <hyperlink ref="B19" r:id="rId4" display="https://www.intcx.com/ReportServlet/any.class?operation=confirm&amp;dealID=473047261&amp;dt=Apr-24-01"/>
    <hyperlink ref="B20" r:id="rId5" display="https://www.intcx.com/ReportServlet/any.class?operation=confirm&amp;dealID=211102181&amp;dt=Apr-24-01"/>
    <hyperlink ref="B21" r:id="rId6" display="https://www.intcx.com/ReportServlet/any.class?operation=confirm&amp;dealID=153186855&amp;dt=Apr-24-01"/>
    <hyperlink ref="B22" r:id="rId7" display="https://www.intcx.com/ReportServlet/any.class?operation=confirm&amp;dealID=132267254&amp;dt=Apr-2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37005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17</v>
      </c>
      <c r="C6" s="21">
        <f>SUMIF($S$15:$S$4967,A6,$R$15:$R$4967)</f>
        <v>313600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697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419</v>
      </c>
      <c r="B16" s="71">
        <v>129967342</v>
      </c>
      <c r="C16" s="70"/>
      <c r="D16" s="70" t="s">
        <v>381</v>
      </c>
      <c r="E16" s="70" t="s">
        <v>10</v>
      </c>
      <c r="F16" s="70" t="s">
        <v>356</v>
      </c>
      <c r="G16" s="70" t="s">
        <v>12</v>
      </c>
      <c r="H16" s="69" t="s">
        <v>462</v>
      </c>
      <c r="I16" s="69" t="s">
        <v>462</v>
      </c>
      <c r="J16" s="70"/>
      <c r="K16" s="72"/>
      <c r="L16" s="70"/>
      <c r="M16" s="70" t="s">
        <v>357</v>
      </c>
      <c r="N16" s="72">
        <v>45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400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419</v>
      </c>
      <c r="B17" s="71">
        <v>500575027</v>
      </c>
      <c r="C17" s="70"/>
      <c r="D17" s="70" t="s">
        <v>381</v>
      </c>
      <c r="E17" s="70" t="s">
        <v>10</v>
      </c>
      <c r="F17" s="70" t="s">
        <v>51</v>
      </c>
      <c r="G17" s="70" t="s">
        <v>12</v>
      </c>
      <c r="H17" s="69" t="s">
        <v>462</v>
      </c>
      <c r="I17" s="69" t="s">
        <v>462</v>
      </c>
      <c r="J17" s="70"/>
      <c r="K17" s="72"/>
      <c r="L17" s="70"/>
      <c r="M17" s="70" t="s">
        <v>382</v>
      </c>
      <c r="N17" s="72">
        <v>34.25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358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419</v>
      </c>
      <c r="B18" s="71">
        <v>117448120</v>
      </c>
      <c r="C18" s="70"/>
      <c r="D18" s="70" t="s">
        <v>381</v>
      </c>
      <c r="E18" s="70" t="s">
        <v>10</v>
      </c>
      <c r="F18" s="70" t="s">
        <v>51</v>
      </c>
      <c r="G18" s="73">
        <v>37012</v>
      </c>
      <c r="H18" s="69" t="s">
        <v>378</v>
      </c>
      <c r="I18" s="69" t="s">
        <v>379</v>
      </c>
      <c r="J18" s="70"/>
      <c r="K18" s="72"/>
      <c r="L18" s="70"/>
      <c r="M18" s="70" t="s">
        <v>389</v>
      </c>
      <c r="N18" s="72">
        <v>55.5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358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419</v>
      </c>
      <c r="B19" s="71">
        <v>454904833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462</v>
      </c>
      <c r="I19" s="69" t="s">
        <v>462</v>
      </c>
      <c r="J19" s="70"/>
      <c r="K19" s="72"/>
      <c r="L19" s="70"/>
      <c r="M19" s="70" t="s">
        <v>708</v>
      </c>
      <c r="N19" s="72">
        <v>35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400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419</v>
      </c>
      <c r="B20" s="71">
        <v>247109519</v>
      </c>
      <c r="C20" s="70"/>
      <c r="D20" s="70" t="s">
        <v>381</v>
      </c>
      <c r="E20" s="70" t="s">
        <v>10</v>
      </c>
      <c r="F20" s="70" t="s">
        <v>51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357</v>
      </c>
      <c r="N20" s="72">
        <v>55.5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358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419</v>
      </c>
      <c r="B21" s="71">
        <v>101782005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462</v>
      </c>
      <c r="I21" s="69" t="s">
        <v>462</v>
      </c>
      <c r="J21" s="70"/>
      <c r="K21" s="72"/>
      <c r="L21" s="70"/>
      <c r="M21" s="70" t="s">
        <v>709</v>
      </c>
      <c r="N21" s="72">
        <v>35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358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419</v>
      </c>
      <c r="B22" s="71">
        <v>110305001</v>
      </c>
      <c r="C22" s="70"/>
      <c r="D22" s="70" t="s">
        <v>381</v>
      </c>
      <c r="E22" s="70" t="s">
        <v>10</v>
      </c>
      <c r="F22" s="70" t="s">
        <v>51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389</v>
      </c>
      <c r="N22" s="72">
        <v>55.25</v>
      </c>
      <c r="O22" s="70" t="s">
        <v>49</v>
      </c>
      <c r="P22" s="72">
        <v>50</v>
      </c>
      <c r="Q22" s="70" t="s">
        <v>50</v>
      </c>
      <c r="R22" s="74">
        <v>17600</v>
      </c>
      <c r="S22" s="70" t="s">
        <v>13</v>
      </c>
      <c r="T22" s="70" t="s">
        <v>358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419</v>
      </c>
      <c r="B23" s="71">
        <v>129502958</v>
      </c>
      <c r="C23" s="70"/>
      <c r="D23" s="70" t="s">
        <v>381</v>
      </c>
      <c r="E23" s="70" t="s">
        <v>10</v>
      </c>
      <c r="F23" s="70" t="s">
        <v>356</v>
      </c>
      <c r="G23" s="70" t="s">
        <v>303</v>
      </c>
      <c r="H23" s="69" t="s">
        <v>420</v>
      </c>
      <c r="I23" s="69" t="s">
        <v>421</v>
      </c>
      <c r="J23" s="70"/>
      <c r="K23" s="72"/>
      <c r="L23" s="70"/>
      <c r="M23" s="70" t="s">
        <v>357</v>
      </c>
      <c r="N23" s="72">
        <v>65.5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400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419</v>
      </c>
      <c r="B24" s="71">
        <v>124251464</v>
      </c>
      <c r="C24" s="70"/>
      <c r="D24" s="70" t="s">
        <v>381</v>
      </c>
      <c r="E24" s="70" t="s">
        <v>10</v>
      </c>
      <c r="F24" s="70" t="s">
        <v>51</v>
      </c>
      <c r="G24" s="73">
        <v>37012</v>
      </c>
      <c r="H24" s="69" t="s">
        <v>378</v>
      </c>
      <c r="I24" s="69" t="s">
        <v>379</v>
      </c>
      <c r="J24" s="70"/>
      <c r="K24" s="72"/>
      <c r="L24" s="70"/>
      <c r="M24" s="70" t="s">
        <v>389</v>
      </c>
      <c r="N24" s="72">
        <v>55.35</v>
      </c>
      <c r="O24" s="70" t="s">
        <v>49</v>
      </c>
      <c r="P24" s="72">
        <v>50</v>
      </c>
      <c r="Q24" s="70" t="s">
        <v>50</v>
      </c>
      <c r="R24" s="74">
        <v>17600</v>
      </c>
      <c r="S24" s="70" t="s">
        <v>13</v>
      </c>
      <c r="T24" s="70" t="s">
        <v>358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419</v>
      </c>
      <c r="B25" s="71">
        <v>154262430</v>
      </c>
      <c r="C25" s="70"/>
      <c r="D25" s="70" t="s">
        <v>381</v>
      </c>
      <c r="E25" s="70" t="s">
        <v>10</v>
      </c>
      <c r="F25" s="70" t="s">
        <v>51</v>
      </c>
      <c r="G25" s="73">
        <v>37012</v>
      </c>
      <c r="H25" s="69" t="s">
        <v>378</v>
      </c>
      <c r="I25" s="69" t="s">
        <v>379</v>
      </c>
      <c r="J25" s="70"/>
      <c r="K25" s="72"/>
      <c r="L25" s="70"/>
      <c r="M25" s="70" t="s">
        <v>357</v>
      </c>
      <c r="N25" s="72">
        <v>55.35</v>
      </c>
      <c r="O25" s="70" t="s">
        <v>49</v>
      </c>
      <c r="P25" s="72">
        <v>100</v>
      </c>
      <c r="Q25" s="70" t="s">
        <v>50</v>
      </c>
      <c r="R25" s="74">
        <v>35200</v>
      </c>
      <c r="S25" s="70" t="s">
        <v>13</v>
      </c>
      <c r="T25" s="70" t="s">
        <v>358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419</v>
      </c>
      <c r="B26" s="71">
        <v>557475749</v>
      </c>
      <c r="C26" s="70"/>
      <c r="D26" s="70" t="s">
        <v>381</v>
      </c>
      <c r="E26" s="70" t="s">
        <v>10</v>
      </c>
      <c r="F26" s="70" t="s">
        <v>51</v>
      </c>
      <c r="G26" s="73">
        <v>37012</v>
      </c>
      <c r="H26" s="69" t="s">
        <v>378</v>
      </c>
      <c r="I26" s="69" t="s">
        <v>379</v>
      </c>
      <c r="J26" s="70"/>
      <c r="K26" s="72"/>
      <c r="L26" s="70"/>
      <c r="M26" s="70" t="s">
        <v>389</v>
      </c>
      <c r="N26" s="72">
        <v>55.3</v>
      </c>
      <c r="O26" s="70" t="s">
        <v>49</v>
      </c>
      <c r="P26" s="72">
        <v>50</v>
      </c>
      <c r="Q26" s="70" t="s">
        <v>50</v>
      </c>
      <c r="R26" s="74">
        <v>17600</v>
      </c>
      <c r="S26" s="70" t="s">
        <v>13</v>
      </c>
      <c r="T26" s="70" t="s">
        <v>358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419</v>
      </c>
      <c r="B27" s="71">
        <v>189845977</v>
      </c>
      <c r="C27" s="70"/>
      <c r="D27" s="70" t="s">
        <v>381</v>
      </c>
      <c r="E27" s="70" t="s">
        <v>10</v>
      </c>
      <c r="F27" s="70" t="s">
        <v>356</v>
      </c>
      <c r="G27" s="70" t="s">
        <v>299</v>
      </c>
      <c r="H27" s="69" t="s">
        <v>710</v>
      </c>
      <c r="I27" s="69" t="s">
        <v>711</v>
      </c>
      <c r="J27" s="70"/>
      <c r="K27" s="72"/>
      <c r="L27" s="70"/>
      <c r="M27" s="70" t="s">
        <v>357</v>
      </c>
      <c r="N27" s="72">
        <v>47.5</v>
      </c>
      <c r="O27" s="70" t="s">
        <v>49</v>
      </c>
      <c r="P27" s="72">
        <v>50</v>
      </c>
      <c r="Q27" s="70" t="s">
        <v>50</v>
      </c>
      <c r="R27" s="74">
        <v>51200</v>
      </c>
      <c r="S27" s="70" t="s">
        <v>13</v>
      </c>
      <c r="T27" s="70" t="s">
        <v>712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419</v>
      </c>
      <c r="B28" s="71">
        <v>36373938046</v>
      </c>
      <c r="C28" s="70"/>
      <c r="D28" s="70" t="s">
        <v>381</v>
      </c>
      <c r="E28" s="70" t="s">
        <v>10</v>
      </c>
      <c r="F28" s="70" t="s">
        <v>51</v>
      </c>
      <c r="G28" s="73">
        <v>37012</v>
      </c>
      <c r="H28" s="69" t="s">
        <v>378</v>
      </c>
      <c r="I28" s="69" t="s">
        <v>379</v>
      </c>
      <c r="J28" s="70"/>
      <c r="K28" s="72"/>
      <c r="L28" s="70"/>
      <c r="M28" s="70" t="s">
        <v>357</v>
      </c>
      <c r="N28" s="72">
        <v>55.25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358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419</v>
      </c>
      <c r="B29" s="71">
        <v>122748667</v>
      </c>
      <c r="C29" s="70"/>
      <c r="D29" s="70" t="s">
        <v>381</v>
      </c>
      <c r="E29" s="70" t="s">
        <v>10</v>
      </c>
      <c r="F29" s="70" t="s">
        <v>713</v>
      </c>
      <c r="G29" s="73">
        <v>37012</v>
      </c>
      <c r="H29" s="69" t="s">
        <v>378</v>
      </c>
      <c r="I29" s="69" t="s">
        <v>379</v>
      </c>
      <c r="J29" s="70"/>
      <c r="K29" s="72"/>
      <c r="L29" s="70"/>
      <c r="M29" s="70" t="s">
        <v>382</v>
      </c>
      <c r="N29" s="72">
        <v>298</v>
      </c>
      <c r="O29" s="70" t="s">
        <v>49</v>
      </c>
      <c r="P29" s="72">
        <v>25</v>
      </c>
      <c r="Q29" s="70" t="s">
        <v>50</v>
      </c>
      <c r="R29" s="74">
        <v>10400</v>
      </c>
      <c r="S29" s="70" t="s">
        <v>13</v>
      </c>
      <c r="T29" s="70" t="s">
        <v>714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419</v>
      </c>
      <c r="B30" s="71">
        <v>998153483</v>
      </c>
      <c r="C30" s="70"/>
      <c r="D30" s="70" t="s">
        <v>43</v>
      </c>
      <c r="E30" s="70" t="s">
        <v>10</v>
      </c>
      <c r="F30" s="70" t="s">
        <v>51</v>
      </c>
      <c r="G30" s="73">
        <v>37012</v>
      </c>
      <c r="H30" s="69" t="s">
        <v>378</v>
      </c>
      <c r="I30" s="69" t="s">
        <v>379</v>
      </c>
      <c r="J30" s="70"/>
      <c r="K30" s="72"/>
      <c r="L30" s="70"/>
      <c r="M30" s="70" t="s">
        <v>401</v>
      </c>
      <c r="N30" s="72">
        <v>55.2</v>
      </c>
      <c r="O30" s="70" t="s">
        <v>49</v>
      </c>
      <c r="P30" s="72">
        <v>50</v>
      </c>
      <c r="Q30" s="70" t="s">
        <v>50</v>
      </c>
      <c r="R30" s="74">
        <v>17600</v>
      </c>
      <c r="S30" s="70" t="s">
        <v>13</v>
      </c>
      <c r="T30" s="70" t="s">
        <v>358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419</v>
      </c>
      <c r="B31" s="71">
        <v>289190034</v>
      </c>
      <c r="C31" s="70"/>
      <c r="D31" s="70" t="s">
        <v>381</v>
      </c>
      <c r="E31" s="70" t="s">
        <v>10</v>
      </c>
      <c r="F31" s="70" t="s">
        <v>51</v>
      </c>
      <c r="G31" s="70" t="s">
        <v>14</v>
      </c>
      <c r="H31" s="69" t="s">
        <v>715</v>
      </c>
      <c r="I31" s="69" t="s">
        <v>716</v>
      </c>
      <c r="J31" s="70"/>
      <c r="K31" s="72"/>
      <c r="L31" s="70"/>
      <c r="M31" s="70" t="s">
        <v>357</v>
      </c>
      <c r="N31" s="72">
        <v>121.5</v>
      </c>
      <c r="O31" s="70" t="s">
        <v>49</v>
      </c>
      <c r="P31" s="72">
        <v>50</v>
      </c>
      <c r="Q31" s="70" t="s">
        <v>50</v>
      </c>
      <c r="R31" s="74">
        <v>35200</v>
      </c>
      <c r="S31" s="70" t="s">
        <v>13</v>
      </c>
      <c r="T31" s="70" t="s">
        <v>712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419</v>
      </c>
      <c r="B32" s="71">
        <v>333702358</v>
      </c>
      <c r="C32" s="70"/>
      <c r="D32" s="70" t="s">
        <v>381</v>
      </c>
      <c r="E32" s="70" t="s">
        <v>10</v>
      </c>
      <c r="F32" s="70" t="s">
        <v>356</v>
      </c>
      <c r="G32" s="70" t="s">
        <v>299</v>
      </c>
      <c r="H32" s="69" t="s">
        <v>710</v>
      </c>
      <c r="I32" s="69" t="s">
        <v>711</v>
      </c>
      <c r="J32" s="70"/>
      <c r="K32" s="72"/>
      <c r="L32" s="70"/>
      <c r="M32" s="70" t="s">
        <v>357</v>
      </c>
      <c r="N32" s="72">
        <v>46.25</v>
      </c>
      <c r="O32" s="70" t="s">
        <v>49</v>
      </c>
      <c r="P32" s="72">
        <v>50</v>
      </c>
      <c r="Q32" s="70" t="s">
        <v>50</v>
      </c>
      <c r="R32" s="74">
        <v>51200</v>
      </c>
      <c r="S32" s="70" t="s">
        <v>13</v>
      </c>
      <c r="T32" s="70" t="s">
        <v>712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190" t="s">
        <v>707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4" thickTop="1" thickBot="1" x14ac:dyDescent="0.3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4" thickTop="1" thickBot="1" x14ac:dyDescent="0.3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4" thickTop="1" thickBot="1" x14ac:dyDescent="0.3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9967342&amp;dt=Apr-24-01"/>
    <hyperlink ref="B17" r:id="rId2" display="https://www.intcx.com/ReportServlet/any.class?operation=confirm&amp;dealID=500575027&amp;dt=Apr-24-01"/>
    <hyperlink ref="B18" r:id="rId3" display="https://www.intcx.com/ReportServlet/any.class?operation=confirm&amp;dealID=117448120&amp;dt=Apr-24-01"/>
    <hyperlink ref="B19" r:id="rId4" display="https://www.intcx.com/ReportServlet/any.class?operation=confirm&amp;dealID=454904833&amp;dt=Apr-24-01"/>
    <hyperlink ref="B20" r:id="rId5" display="https://www.intcx.com/ReportServlet/any.class?operation=confirm&amp;dealID=247109519&amp;dt=Apr-24-01"/>
    <hyperlink ref="B21" r:id="rId6" display="https://www.intcx.com/ReportServlet/any.class?operation=confirm&amp;dealID=101782005&amp;dt=Apr-24-01"/>
    <hyperlink ref="B22" r:id="rId7" display="https://www.intcx.com/ReportServlet/any.class?operation=confirm&amp;dealID=110305001&amp;dt=Apr-24-01"/>
    <hyperlink ref="B23" r:id="rId8" display="https://www.intcx.com/ReportServlet/any.class?operation=confirm&amp;dealID=129502958&amp;dt=Apr-24-01"/>
    <hyperlink ref="B24" r:id="rId9" display="https://www.intcx.com/ReportServlet/any.class?operation=confirm&amp;dealID=124251464&amp;dt=Apr-24-01"/>
    <hyperlink ref="B25" r:id="rId10" display="https://www.intcx.com/ReportServlet/any.class?operation=confirm&amp;dealID=154262430&amp;dt=Apr-24-01"/>
    <hyperlink ref="B26" r:id="rId11" display="https://www.intcx.com/ReportServlet/any.class?operation=confirm&amp;dealID=557475749&amp;dt=Apr-24-01"/>
    <hyperlink ref="B27" r:id="rId12" display="https://www.intcx.com/ReportServlet/any.class?operation=confirm&amp;dealID=189845977&amp;dt=Apr-24-01"/>
    <hyperlink ref="B28" r:id="rId13" display="https://www.intcx.com/ReportServlet/any.class?operation=confirm&amp;dealID=36373938046&amp;dt=Apr-24-01"/>
    <hyperlink ref="B29" r:id="rId14" display="https://www.intcx.com/ReportServlet/any.class?operation=confirm&amp;dealID=122748667&amp;dt=Apr-24-01"/>
    <hyperlink ref="B30" r:id="rId15" display="https://www.intcx.com/ReportServlet/any.class?operation=confirm&amp;dealID=998153483&amp;dt=Apr-24-01"/>
    <hyperlink ref="B31" r:id="rId16" display="https://www.intcx.com/ReportServlet/any.class?operation=confirm&amp;dealID=289190034&amp;dt=Apr-24-01"/>
    <hyperlink ref="B32" r:id="rId17" display="https://www.intcx.com/ReportServlet/any.class?operation=confirm&amp;dealID=333702358&amp;dt=Apr-2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37005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295</v>
      </c>
    </row>
    <row r="11" spans="1:20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697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2023-09-10T15:34:05Z</dcterms:modified>
</cp:coreProperties>
</file>