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68" windowWidth="15216" windowHeight="4116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<sst xmlns="http://schemas.openxmlformats.org/spreadsheetml/2006/main" count="1512" uniqueCount="648">
  <si>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</si>
  <si>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</si>
  <si>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</si>
  <si>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</si>
  <si>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</si>
  <si>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</si>
  <si>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</si>
  <si>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</si>
  <si>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</si>
  <si>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</si>
  <si>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</si>
  <si>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</si>
  <si>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</si>
  <si>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</si>
  <si>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</si>
  <si>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</si>
  <si>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</si>
  <si>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</si>
  <si>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</si>
  <si>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</si>
  <si>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</si>
  <si>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</si>
  <si>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</si>
  <si>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</si>
  <si>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</si>
  <si>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</si>
  <si>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</si>
  <si>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</si>
  <si>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</si>
  <si>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</si>
  <si>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</si>
  <si>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</si>
  <si>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</si>
  <si>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</si>
  <si>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</si>
  <si>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</si>
  <si>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</si>
  <si>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</si>
  <si>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</si>
  <si>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</si>
  <si>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</si>
  <si>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</si>
  <si>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</si>
  <si>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</si>
  <si>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</si>
  <si>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</si>
  <si>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</si>
  <si>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</si>
  <si>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</si>
  <si>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</si>
  <si>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</si>
  <si>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</si>
  <si>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</si>
  <si>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</si>
  <si>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</si>
  <si>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</si>
  <si>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</si>
  <si>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</si>
  <si>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</si>
  <si>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</si>
  <si>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</si>
  <si>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</si>
  <si>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</si>
  <si>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</si>
  <si>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</si>
  <si>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</si>
  <si>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</si>
  <si>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</si>
  <si>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</si>
  <si>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</si>
  <si>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</si>
  <si>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</si>
  <si>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</si>
  <si>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</si>
  <si>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</si>
  <si>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</si>
  <si>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</si>
  <si>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</si>
  <si>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</si>
  <si>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</si>
  <si>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</si>
  <si>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</si>
  <si>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</si>
  <si>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</si>
  <si>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</si>
  <si>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</si>
  <si>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</si>
  <si>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</si>
  <si>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</si>
  <si>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</si>
  <si>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</si>
  <si>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</si>
  <si>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</si>
  <si>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</si>
  <si>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</si>
  <si>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</si>
  <si>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</si>
  <si>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</si>
  <si>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</si>
  <si>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</si>
  <si>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</si>
  <si>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</si>
  <si>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</si>
  <si>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</si>
  <si>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</si>
  <si>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</si>
  <si>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</si>
  <si>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</si>
  <si>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</si>
  <si>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</si>
  <si>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</si>
  <si>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</si>
  <si>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</si>
  <si>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</si>
  <si>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</si>
  <si>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</si>
  <si>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</si>
  <si>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</si>
  <si>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</si>
  <si>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</si>
  <si>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</si>
  <si>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</si>
  <si>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</si>
  <si>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</si>
  <si>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</si>
  <si>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</si>
  <si>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</si>
  <si>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</si>
  <si>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</si>
  <si>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</si>
  <si>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</si>
  <si>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</si>
  <si>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</si>
  <si>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</si>
  <si>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</si>
  <si>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</si>
  <si>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</si>
  <si>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</si>
  <si>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</si>
  <si>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</si>
  <si>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</si>
  <si>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</si>
  <si>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</si>
  <si>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</si>
  <si>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</si>
  <si>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</si>
  <si>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</si>
  <si>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</si>
  <si>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</si>
  <si>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</si>
  <si>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</si>
  <si>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</si>
  <si>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</si>
  <si>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</si>
  <si>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</si>
  <si>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</si>
  <si>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</si>
  <si>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</si>
  <si>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</si>
  <si>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</si>
  <si>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</si>
  <si>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</si>
  <si>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</si>
  <si>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</si>
  <si>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</si>
  <si>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</si>
  <si>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</si>
  <si>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</si>
  <si>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</si>
  <si>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</si>
  <si>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</si>
  <si>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</si>
  <si>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</si>
  <si>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</si>
  <si>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</si>
  <si>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</si>
  <si>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</si>
  <si>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</si>
  <si>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</si>
  <si>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</si>
  <si>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</si>
  <si>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</si>
  <si>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</si>
  <si>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</si>
  <si>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</si>
  <si>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</si>
  <si>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</si>
  <si>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</si>
  <si>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</si>
  <si>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</si>
  <si>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</si>
  <si>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</si>
  <si>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</si>
  <si>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</si>
  <si>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</si>
  <si>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</si>
  <si>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</si>
  <si>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</si>
  <si>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</si>
  <si>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</si>
  <si>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</si>
  <si>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</si>
  <si>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</si>
  <si>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</si>
  <si>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</si>
  <si>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</si>
  <si>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</si>
  <si>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</si>
  <si>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</si>
  <si>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</si>
  <si>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</si>
  <si>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</si>
  <si>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</si>
  <si>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</si>
  <si>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</si>
  <si>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</si>
  <si>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</si>
  <si>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</si>
  <si>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</si>
  <si>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</si>
  <si>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</si>
  <si>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</si>
  <si>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</si>
  <si>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</si>
  <si>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</si>
  <si>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</si>
  <si>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</si>
  <si>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</si>
  <si>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</si>
  <si>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</si>
  <si>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</si>
  <si>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</si>
  <si>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</si>
  <si>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</si>
  <si>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</si>
  <si>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</si>
  <si>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</si>
  <si>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</si>
  <si>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</si>
  <si>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</si>
  <si>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</si>
  <si>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</si>
  <si>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</si>
  <si>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</si>
  <si>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</si>
  <si>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</si>
  <si>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</si>
  <si>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</si>
  <si>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</si>
  <si>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</si>
  <si>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</si>
  <si>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</si>
  <si>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</si>
  <si>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</si>
  <si>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</si>
  <si>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</si>
  <si>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</si>
  <si>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</si>
  <si>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</si>
  <si>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</si>
  <si>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</si>
  <si>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</si>
  <si>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</si>
  <si>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</si>
  <si>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</si>
  <si>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</si>
  <si>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</si>
  <si>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</si>
  <si>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</si>
  <si>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</si>
  <si>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</si>
  <si>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</si>
  <si>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</si>
  <si>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</si>
  <si>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</si>
  <si>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</si>
  <si>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</si>
  <si>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</si>
  <si>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</si>
  <si>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</si>
  <si>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</si>
  <si>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</si>
  <si>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</si>
  <si>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</si>
  <si>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</si>
  <si>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</si>
  <si>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</si>
  <si>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</si>
  <si>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</si>
  <si>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</si>
  <si>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</si>
  <si>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</si>
  <si>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</si>
  <si>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</si>
  <si>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</si>
  <si>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</si>
  <si>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</si>
  <si>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</si>
  <si>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</si>
  <si>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</si>
  <si>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</si>
  <si>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 Commodity Type:  All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</si>
  <si>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</si>
  <si>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</si>
  <si>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</si>
  <si>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</si>
  <si>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</si>
  <si>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</si>
  <si>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</si>
  <si>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</si>
  <si>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</si>
  <si>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</si>
  <si>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</si>
  <si>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</si>
  <si>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</si>
  <si>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</si>
  <si>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</si>
  <si>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</si>
  <si>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</si>
  <si>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</si>
  <si>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</si>
  <si>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</si>
  <si>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</si>
  <si>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</si>
  <si>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</si>
  <si>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</si>
  <si>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</si>
  <si>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</si>
  <si>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</si>
  <si>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</si>
  <si>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</si>
  <si>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</si>
  <si>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</si>
  <si>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</si>
  <si>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</si>
  <si>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</si>
  <si>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</si>
  <si>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</si>
  <si>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</si>
  <si>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</si>
  <si>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</si>
  <si>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</si>
  <si>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</si>
  <si>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</si>
  <si>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</si>
  <si>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</si>
  <si>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</si>
  <si>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</si>
  <si>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TGT-SL - May01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</si>
  <si>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</si>
  <si>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</si>
  <si>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</si>
  <si>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</si>
  <si>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</si>
  <si>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</si>
  <si>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</si>
  <si>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</si>
  <si>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</si>
  <si>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</si>
  <si>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</si>
  <si>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</si>
  <si>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</si>
  <si>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</si>
  <si>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</si>
  <si>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</si>
  <si>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</si>
  <si>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</si>
  <si>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</si>
  <si>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</si>
  <si>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</si>
  <si>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</si>
  <si>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</si>
  <si>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</si>
  <si>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</si>
  <si>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</si>
  <si>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</si>
  <si>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</si>
  <si>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</si>
  <si>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</si>
  <si>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</si>
  <si>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</si>
  <si>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</si>
  <si>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</si>
  <si>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</si>
  <si>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</si>
  <si>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    NG Fin BS, LD1 for GDM - Mich - Nov01-Mar02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</si>
  <si>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</si>
  <si>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</si>
  <si>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</si>
  <si>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</si>
  <si>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</si>
  <si>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</si>
  <si>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</si>
  <si>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</si>
  <si>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</si>
  <si>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    Firm-LD Peak - Cin - Custom</t>
  </si>
  <si>
    <t>Custom</t>
  </si>
  <si>
    <t>    NG Firm Phys, ID, GDD - TCO - Next Day Gas</t>
  </si>
  <si>
    <t>    NG Firm Phys, ID, GDD - Henry - Next Day Gas</t>
  </si>
  <si>
    <t>    NG Firm Phys, ID, GDD - NGPL-Nicor - Next Day Gas</t>
  </si>
  <si>
    <t>    NG Firm Phys, ID, GDD - Waha - Next Day Gas</t>
  </si>
  <si>
    <t>    NG Fin BS, LD1 for IF - HSC - Sep01</t>
  </si>
  <si>
    <t>    NG Fin BS, LD1 for IF - SJ - May01</t>
  </si>
  <si>
    <t>    NG Fin BS, LD1 for NGI - Chicago - May01</t>
  </si>
  <si>
    <t>    NG Fin, FP for LD1 - Henry - Cal 03</t>
  </si>
  <si>
    <t>Cal 03</t>
  </si>
  <si>
    <t>Aquila Energy Marketing Corp</t>
  </si>
  <si>
    <t>DYNTTU</t>
  </si>
  <si>
    <t>ng.TETCO ELA</t>
  </si>
  <si>
    <t>ng.Next Day</t>
  </si>
  <si>
    <t>BUY</t>
  </si>
  <si>
    <t>DYNFMOR</t>
  </si>
  <si>
    <t>08:18 A.M.</t>
  </si>
  <si>
    <t>pwr.East Coast Spot Power</t>
  </si>
  <si>
    <t>pwr.May01</t>
  </si>
  <si>
    <t>DYNATAY</t>
  </si>
  <si>
    <t>    Fin Swap-Peak - NYPOOL J - Jun01</t>
  </si>
  <si>
    <t>    Firm-LD Peak - Nepool - Jun01</t>
  </si>
  <si>
    <t>    Firm-LD Peak - PJM-W - Custom</t>
  </si>
  <si>
    <t>Bal Month</t>
  </si>
  <si>
    <t>    Firm-LD Peak - PJM-W - Sep01</t>
  </si>
  <si>
    <t>    Firm-LD Peak - Palo - Bal Month</t>
  </si>
  <si>
    <t>    Firm-LD Peak - Palo - May01</t>
  </si>
  <si>
    <t>    Firm-LD Peak - SP-15 - Next Day</t>
  </si>
  <si>
    <t>    Firm-LD Peak - SP-15 - Bal Month</t>
  </si>
  <si>
    <t>    NG Firm Phys, FP - ANR-SW - Next Day Gas</t>
  </si>
  <si>
    <t>    NG Firm Phys, ID, GDD - NGPL-TxOk East-GC - Next Day Gas</t>
  </si>
  <si>
    <t>    NG Fin BS, LD1 for IF - CNG-SP - May01</t>
  </si>
  <si>
    <t>    NG Fin BS, LD1 for IF - HSC - Jun01</t>
  </si>
  <si>
    <t>NG Fin Sw Swap, IF for GDD</t>
  </si>
  <si>
    <t>Henry</t>
  </si>
  <si>
    <t>Arnold, J</t>
  </si>
  <si>
    <t>Apr-20-01</t>
  </si>
  <si>
    <t>Carson , M</t>
  </si>
  <si>
    <t>Cinergy Services, Inc.</t>
  </si>
  <si>
    <t>Mirant Americas Energy Marketing, LP</t>
  </si>
  <si>
    <t>Apr-23-01</t>
  </si>
  <si>
    <t>Apr-27-01</t>
  </si>
  <si>
    <t>Reliant Energy Services, Inc.</t>
  </si>
  <si>
    <t>El Paso Merchant Energy L.P.</t>
  </si>
  <si>
    <t>Palo</t>
  </si>
  <si>
    <t>Motley, M</t>
  </si>
  <si>
    <t>DYNCMCG</t>
  </si>
  <si>
    <t>ng.Henry Hub</t>
  </si>
  <si>
    <t>08:20 A.M.</t>
  </si>
  <si>
    <t>ng.Transco Zone 3, Station 65</t>
  </si>
  <si>
    <t>pwr.Cinergy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</si>
  <si>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</si>
  <si>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Apr-20-01 thru Apr-20-01</t>
    </r>
  </si>
  <si>
    <t>    Fin Swap-Peak - NYPOOL J - May01</t>
  </si>
  <si>
    <t>Apr-20-01 17:28 GMT</t>
  </si>
  <si>
    <t>Apr-20-01 14:50 GMT</t>
  </si>
  <si>
    <t>    Fin Swap-Peak - NYPOOL J - Jul01-Aug01</t>
  </si>
  <si>
    <t>Apr-20-01 13:04 GMT</t>
  </si>
  <si>
    <t>    Fin Swap-Peak - NYPOOL A - Next Day</t>
  </si>
  <si>
    <t>Apr-20-01 12:50 GMT</t>
  </si>
  <si>
    <t>    Fin Swap-Peak - NYPOOL A - Jun01</t>
  </si>
  <si>
    <t>Apr-20-01 19:07 GMT</t>
  </si>
  <si>
    <t>    Fin Swap-Peak - NYPOOL G - Bal Month</t>
  </si>
  <si>
    <t>Apr-20-01 13:02 GMT</t>
  </si>
  <si>
    <t>    Fin Swap-Peak - NYPOOL G - May01</t>
  </si>
  <si>
    <t>Apr-20-01 14:57 GMT</t>
  </si>
  <si>
    <t>    Firm-LD Off-Peak - Mid C Off-Peak - Q4 01</t>
  </si>
  <si>
    <t>Apr-20-01 17:24 GMT</t>
  </si>
  <si>
    <t>Apr-20-01 14:19 GMT</t>
  </si>
  <si>
    <t>Apr-20-01 17:43 GMT</t>
  </si>
  <si>
    <t>    Firm-LD Peak - Cin - Bal Week</t>
  </si>
  <si>
    <t>Bal Week</t>
  </si>
  <si>
    <t>Apr-20-01 17:08 GMT</t>
  </si>
  <si>
    <t>Apr-20-01 19:17 GMT</t>
  </si>
  <si>
    <t>Apr-20-01 20:38 GMT</t>
  </si>
  <si>
    <t>    Firm-LD Peak - Cin - Jul01-Aug01</t>
  </si>
  <si>
    <t>    Firm-LD Peak - Cin - Sep01</t>
  </si>
  <si>
    <t>Apr-20-01 18:03 GMT</t>
  </si>
  <si>
    <t>    Firm-LD Peak - Cin - Jan02-Feb02</t>
  </si>
  <si>
    <t>Apr-20-01 14:10 GMT</t>
  </si>
  <si>
    <t>Apr-20-01 12:56 GMT</t>
  </si>
  <si>
    <t>Apr-20-01 14:21 GMT</t>
  </si>
  <si>
    <t>Apr-20-01 16:12 GMT</t>
  </si>
  <si>
    <t>Apr-20-01 15:58 GMT</t>
  </si>
  <si>
    <t>    Firm-LD Peak - Ent - Dec01</t>
  </si>
  <si>
    <t>Apr-20-01 12:17 GMT</t>
  </si>
  <si>
    <t>    Firm-LD Peak - Ent - Jan02-Feb02</t>
  </si>
  <si>
    <t>Apr-20-01 19:19 GMT</t>
  </si>
  <si>
    <t>    Firm-LD Peak - Ent - Cal 02</t>
  </si>
  <si>
    <t>Apr-20-01 17:05 GMT</t>
  </si>
  <si>
    <t>    Firm-LD Peak - Mid C - May01</t>
  </si>
  <si>
    <t>Apr-20-01 13:30 GMT</t>
  </si>
  <si>
    <t>    Firm-LD Peak - NP-15 - Q4 01</t>
  </si>
  <si>
    <t>Apr-20-01 16:58 GMT</t>
  </si>
  <si>
    <t>    Firm-LD Peak - Nepool - Custom</t>
  </si>
  <si>
    <t>Apr-20-01 17:46 GMT</t>
  </si>
  <si>
    <t>Apr-20-01 12:57 GMT</t>
  </si>
  <si>
    <t>    Firm-LD Peak - Nepool - Next Week</t>
  </si>
  <si>
    <t>Apr-20-01 12:21 GMT</t>
  </si>
  <si>
    <t>Apr-20-01 15:14 GMT</t>
  </si>
  <si>
    <t>Apr-20-01 18:10 GMT</t>
  </si>
  <si>
    <t>Apr-20-01 14:22 GMT</t>
  </si>
  <si>
    <t>Apr-20-01 17:52 GMT</t>
  </si>
  <si>
    <t>Apr-20-01 17:15 GMT</t>
  </si>
  <si>
    <t>    Firm-LD Peak - PJM-W - Jul01-Aug01</t>
  </si>
  <si>
    <t>Apr-20-01 14:59 GMT</t>
  </si>
  <si>
    <t>Apr-20-01 15:00 GMT</t>
  </si>
  <si>
    <t>    Firm-LD Peak - PJM-W - Mar02-Apr02</t>
  </si>
  <si>
    <t>Mar02-Apr02</t>
  </si>
  <si>
    <t>Apr-20-01 13:18 GMT</t>
  </si>
  <si>
    <t>    Firm-LD Peak - PJM-W - Jun02</t>
  </si>
  <si>
    <t>Apr-20-01 13:09 GMT</t>
  </si>
  <si>
    <t>Apr-20-01 18:31 GMT</t>
  </si>
  <si>
    <t>Apr-20-01 18:17 GMT</t>
  </si>
  <si>
    <t>    Firm-LD Peak - Palo - Q2 02</t>
  </si>
  <si>
    <t>Q2 02</t>
  </si>
  <si>
    <t>Apr-20-01 14:09 GMT</t>
  </si>
  <si>
    <t>Apr-20-01 13:29 GMT</t>
  </si>
  <si>
    <t>Apr-20-01 14:58 GMT</t>
  </si>
  <si>
    <t>Apr-20-01 13:10 GMT</t>
  </si>
  <si>
    <t>    Firm-LD Peak - TVA - Jun01</t>
  </si>
  <si>
    <t>Apr-20-01 16:55 GMT</t>
  </si>
  <si>
    <t>    Firm-LD Peak - TVA - Jan02-Feb02</t>
  </si>
  <si>
    <t>Apr-20-01 13:25 GMT</t>
  </si>
  <si>
    <t>Apr-20-01 13:27 GMT</t>
  </si>
  <si>
    <t>Apr-20-01 16:00 GMT</t>
  </si>
  <si>
    <t>Apr-20-01 15:18 GMT</t>
  </si>
  <si>
    <t>Apr-20-01 14:07 GMT</t>
  </si>
  <si>
    <t>Apr-20-01 13:01 GMT</t>
  </si>
  <si>
    <t>Apr-20-01 15:52 GMT</t>
  </si>
  <si>
    <t>Apr-20-01 14:28 GMT</t>
  </si>
  <si>
    <t>Apr-20-01 14:45 GMT</t>
  </si>
  <si>
    <t>Apr-20-01 14:34 GMT</t>
  </si>
  <si>
    <t>Apr-20-01 13:52 GMT</t>
  </si>
  <si>
    <t>Apr-20-01 14:46 GMT</t>
  </si>
  <si>
    <t>Apr-20-01 13:32 GMT</t>
  </si>
  <si>
    <t>Apr-20-01 13:45 GMT</t>
  </si>
  <si>
    <t>Apr-20-01 15:11 GMT</t>
  </si>
  <si>
    <t>Apr-20-01 13:24 GMT</t>
  </si>
  <si>
    <t>Apr-20-01 14:32 GMT</t>
  </si>
  <si>
    <t>    NG Firm Phys, FP - PGLC - Next Day Gas</t>
  </si>
  <si>
    <t>Apr-20-01 14:26 GMT</t>
  </si>
  <si>
    <t>Apr-20-01 14:17 GMT</t>
  </si>
  <si>
    <t>Apr-20-01 14:47 GMT</t>
  </si>
  <si>
    <t>Apr-20-01 14:23 GMT</t>
  </si>
  <si>
    <t>Apr-20-01 14:30 GMT</t>
  </si>
  <si>
    <t>Apr-20-01 15:04 GMT</t>
  </si>
  <si>
    <t>Apr-20-01 13:47 GMT</t>
  </si>
  <si>
    <t>    NG Firm Phys, FP - Hunt - Next Day Gas</t>
  </si>
  <si>
    <t>Apr-20-01 13:37 GMT</t>
  </si>
  <si>
    <t>Apr-20-01 13:15 GMT</t>
  </si>
  <si>
    <t>    NG Firm Phys, ID, GDD - CG-ONSH - May01</t>
  </si>
  <si>
    <t>Apr-20-01 16:31 GMT</t>
  </si>
  <si>
    <t>    NG Firm Phys, ID, GDD - CNG-SP - Next Day Gas</t>
  </si>
  <si>
    <t>    NG Firm Phys, ID, GDD - CNG-SP - Bal Month Gas</t>
  </si>
  <si>
    <t>Apr-20-01 12:19 GMT</t>
  </si>
  <si>
    <t>Apr-20-01 12:25 GMT</t>
  </si>
  <si>
    <t>    NG Firm Phys, ID, GDD - Mich - Next Day Gas</t>
  </si>
  <si>
    <t>Apr-20-01 13:50 GMT</t>
  </si>
  <si>
    <t>Apr-20-01 13:59 GMT</t>
  </si>
  <si>
    <t>Apr-20-01 12:26 GMT</t>
  </si>
  <si>
    <t>    NG Firm Phys, ID, GDD - NGPL-STX - Next Day Gas</t>
  </si>
  <si>
    <t>Apr-20-01 13:07 GMT</t>
  </si>
  <si>
    <t>Apr-20-01 13:16 GMT</t>
  </si>
  <si>
    <t>Apr-20-01 12:24 GMT</t>
  </si>
  <si>
    <t>Apr-20-01 12:51 GMT</t>
  </si>
  <si>
    <t>Apr-20-01 13:20 GMT</t>
  </si>
  <si>
    <t>Apr-20-01 12:42 GMT</t>
  </si>
  <si>
    <t>    NG Firm Phys, ID, GDD - TET ELA - Next Day Gas</t>
  </si>
  <si>
    <t>Apr-20-01 12:54 GMT</t>
  </si>
  <si>
    <t>    NG Firm Phys, ID, GDD - TGT-SL - Next Day Gas</t>
  </si>
  <si>
    <t>Apr-20-01 11:40 GMT</t>
  </si>
  <si>
    <t>    NG Firm Phys, ID, GDD - Tran 65 - Next Day Gas</t>
  </si>
  <si>
    <t>Apr-20-01 11:41 GMT</t>
  </si>
  <si>
    <t>    NG Firm Phys, ID, IF - Tenn-5L - May01-Oct01</t>
  </si>
  <si>
    <t>Apr-20-01 20:58 GMT</t>
  </si>
  <si>
    <t>    NG Firm Phys, ID, IF - Tenn-8L - May01-Oct01</t>
  </si>
  <si>
    <t>Apr-20-01 21:02 GMT</t>
  </si>
  <si>
    <t>Apr-20-01 21:05 GMT</t>
  </si>
  <si>
    <t>    NG Firm Phys, ID, IF - TGT-SL - May01-Oct01</t>
  </si>
  <si>
    <t>Apr-20-01 16:33 GMT</t>
  </si>
  <si>
    <t>    NG Firm Phys, ID, IF - Tran 65 - May01</t>
  </si>
  <si>
    <t>Apr-20-01 12:37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</si>
  <si>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</si>
  <si>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</si>
  <si>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May01</t>
  </si>
  <si>
    <t>Apr-20-01 15:16 GMT</t>
  </si>
  <si>
    <t>    NG Fin BS, LD1 for IF - ANR-SE - May01</t>
  </si>
  <si>
    <t>    NG Fin BS, LD1 for IF - TCO - May01</t>
  </si>
  <si>
    <t>Apr-20-01 20:06 GMT</t>
  </si>
  <si>
    <t>    NG Fin BS, LD1 for IF - TCO - Jun01</t>
  </si>
  <si>
    <t>Apr-20-01 19:48 GMT</t>
  </si>
  <si>
    <t>    NG Fin BS, LD1 for IF - TCO - Nov01-Mar02</t>
  </si>
  <si>
    <t>Apr-20-01 15:49 GMT</t>
  </si>
  <si>
    <t>Apr-20-01 17:45 GMT</t>
  </si>
  <si>
    <t>    NG Fin BS, LD1 for IF - CNG-SP - Apr02-Oct02</t>
  </si>
  <si>
    <t>Apr02-Oct02</t>
  </si>
  <si>
    <t>Apr-20-01 13:57 GMT</t>
  </si>
  <si>
    <t>    NG Fin BS, LD1 for IF - HSC - May01</t>
  </si>
  <si>
    <t>Apr-20-01 15:35 GMT</t>
  </si>
  <si>
    <t>Apr-20-01 19:09 GMT</t>
  </si>
  <si>
    <t>Apr-20-01 14:40 GMT</t>
  </si>
  <si>
    <t>    NG Fin BS, LD1 for IF - HSC - May01-Oct01</t>
  </si>
  <si>
    <t>Apr-20-01 15:26 GMT</t>
  </si>
  <si>
    <t>    NG Fin BS, LD1 for IF - NNG-Demarc - May01</t>
  </si>
  <si>
    <t>    NG Fin BS, LD1 for IF - NNG-Demarc - Jun01-Oct01</t>
  </si>
  <si>
    <t>Jun01-Oct01</t>
  </si>
  <si>
    <t>    NG Fin BS, LD1 for IF - Panhandle - Jul01</t>
  </si>
  <si>
    <t>    NG Fin BS, LD1 for IF - Perm - May01</t>
  </si>
  <si>
    <t>    NG Fin BS, LD1 for IF - SJ - Jun01</t>
  </si>
  <si>
    <t>Apr-20-01 18:47 GMT</t>
  </si>
  <si>
    <t>    NG Fin BS, LD1 for IF - TET ELA - May01</t>
  </si>
  <si>
    <t>Apr-20-01 13:23 GMT</t>
  </si>
  <si>
    <t>    NG Fin BS, LD1 for IF - Tran 65 - May01</t>
  </si>
  <si>
    <t>Apr-20-01 18:42 GMT</t>
  </si>
  <si>
    <t>Apr-20-01 18:04 GMT</t>
  </si>
  <si>
    <t>NG Fin Sw Swap, GDM for GDD</t>
  </si>
  <si>
    <t>    NG Fin Sw Swap, GDM for GDD - Mich - May01</t>
  </si>
  <si>
    <t>Apr-20-01 18:16 GMT</t>
  </si>
  <si>
    <t>    NG Fin Sw Swap, IF for GDD - SJ - May01</t>
  </si>
  <si>
    <t>Apr-20-01 14:02 GMT</t>
  </si>
  <si>
    <t>Apr-20-01 20:00 GMT</t>
  </si>
  <si>
    <t>Apr-20-01 18:45 GMT</t>
  </si>
  <si>
    <t>Apr-20-01 19:13 GMT</t>
  </si>
  <si>
    <t>Apr-20-01 19:51 GMT</t>
  </si>
  <si>
    <t>Apr-20-01 19:05 GMT</t>
  </si>
  <si>
    <t> Trade Dates:  Apr-20-01 thru Apr-20-01</t>
  </si>
  <si>
    <t>CNG-SP</t>
  </si>
  <si>
    <t>Apr-01-02</t>
  </si>
  <si>
    <t>Oct-31-02</t>
  </si>
  <si>
    <t>Mckay, B</t>
  </si>
  <si>
    <t>Jan-01-02</t>
  </si>
  <si>
    <t>Dec-31-02</t>
  </si>
  <si>
    <t>Apr-20-01  Deals</t>
  </si>
  <si>
    <t>Apr-24-01</t>
  </si>
  <si>
    <t>Jun-30-02</t>
  </si>
  <si>
    <t>Apr-30-01</t>
  </si>
  <si>
    <t>May-04-01</t>
  </si>
  <si>
    <t>NP-15</t>
  </si>
  <si>
    <t>Oct-01-01</t>
  </si>
  <si>
    <t>Dec-31-01</t>
  </si>
  <si>
    <t>Mid C Off-Peak</t>
  </si>
  <si>
    <t>08:34 A.M.</t>
  </si>
  <si>
    <t>09:10 A.M.</t>
  </si>
  <si>
    <t>ng.TGT Zone SL</t>
  </si>
  <si>
    <t>08:19 A.M.</t>
  </si>
  <si>
    <t>10:08 A.M.</t>
  </si>
  <si>
    <t>08:32 A.M.</t>
  </si>
  <si>
    <t>pwr.June01</t>
  </si>
  <si>
    <t>08:55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</si>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</sst>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32298032407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4.322476504633" createdVersion="1" recordCount="24">
  <cacheSource type="worksheet">
    <worksheetSource ref="A15:T39" sheet="ICE-EPM"/>
  </cacheSource>
  <cacheFields count="20">
    <cacheField name="Trade Date" numFmtId="0">
      <sharedItems count="1">
        <s v="Apr-20-01"/>
      </sharedItems>
    </cacheField>
    <cacheField name="Deal ID" numFmtId="0">
      <sharedItems containsSemiMixedTypes="0" containsString="0" containsNumber="1" containsInteger="1" minValue="100142099" maxValue="1754540015" count="24">
        <n v="289973621"/>
        <n v="391361362"/>
        <n v="537322640"/>
        <n v="598420516"/>
        <n v="142008636"/>
        <n v="100142099"/>
        <n v="210529730"/>
        <n v="108714562"/>
        <n v="772804084"/>
        <n v="183366113"/>
        <n v="161310184"/>
        <n v="188391200"/>
        <n v="192772586"/>
        <n v="141094854"/>
        <n v="978842490"/>
        <n v="175087182"/>
        <n v="934048810"/>
        <n v="1754540015"/>
        <n v="197154288"/>
        <n v="141075032"/>
        <n v="967250011"/>
        <n v="661246658"/>
        <n v="148826840"/>
        <n v="20847401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6">
        <s v="TVA"/>
        <s v="Ent"/>
        <s v="Cin"/>
        <s v="Palo"/>
        <s v="NP-15"/>
        <s v="Mid C Off-Peak"/>
      </sharedItems>
    </cacheField>
    <cacheField name="Strip" numFmtId="0">
      <sharedItems containsDate="1" containsMixedTypes="1" minDate="2001-05-01T00:00:00" maxDate="2001-05-02T00:00:00" count="6">
        <s v="Next Day"/>
        <d v="2001-05-01T00:00:00"/>
        <s v="Bal Week"/>
        <s v="Q2 02"/>
        <s v="Custom"/>
        <s v="Q4 01"/>
      </sharedItems>
    </cacheField>
    <cacheField name="START" numFmtId="0">
      <sharedItems count="6">
        <s v="Apr-23-01"/>
        <s v="May-01-01"/>
        <s v="Apr-24-01"/>
        <s v="Apr-01-02"/>
        <s v="Apr-30-01"/>
        <s v="Oct-01-01"/>
      </sharedItems>
    </cacheField>
    <cacheField name="END" numFmtId="0">
      <sharedItems count="7">
        <s v="Apr-23-01"/>
        <s v="May-31-01"/>
        <s v="Apr-27-01"/>
        <s v="Jun-30-02"/>
        <s v="May-04-01"/>
        <s v="Dec-31-01"/>
        <s v="Apr-24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Mirant Americas Energy Marketing, LP"/>
        <s v="Morgan Stanley Capital Group, Inc."/>
        <s v="Aquila Energy Marketing Corp"/>
        <s v="El Paso Merchant Energy L.P."/>
        <s v="Cinergy Services, Inc."/>
      </sharedItems>
    </cacheField>
    <cacheField name="Price" numFmtId="0">
      <sharedItems containsSemiMixedTypes="0" containsString="0" containsNumber="1" minValue="46.5" maxValue="245" count="19">
        <n v="59.5"/>
        <n v="65.25"/>
        <n v="65"/>
        <n v="64.75"/>
        <n v="60.5"/>
        <n v="62"/>
        <n v="58"/>
        <n v="61"/>
        <n v="58.25"/>
        <n v="52"/>
        <n v="46.5"/>
        <n v="111"/>
        <n v="53.5"/>
        <n v="47"/>
        <n v="52.3"/>
        <n v="47.5"/>
        <n v="207"/>
        <n v="245"/>
        <n v="56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25"/>
        <n v="1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0800" count="7">
        <n v="800"/>
        <n v="17600"/>
        <n v="3200"/>
        <n v="30800"/>
        <n v="4000"/>
        <n v="24425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Motley, M"/>
        <s v="Fischer, M" u="1"/>
        <s v="Herndon, R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4.322852314814" createdVersion="1" recordCount="3">
  <cacheSource type="worksheet">
    <worksheetSource ref="A9:AB12" sheet="DD-EPM"/>
  </cacheSource>
  <cacheFields count="28">
    <cacheField name="Enron Trader" numFmtId="0">
      <sharedItems count="5">
        <s v="Clint Dean"/>
        <s v="Mike Carson"/>
        <s v="Jeff King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30"/>
        <n v="31"/>
        <n v="1"/>
      </sharedItems>
    </cacheField>
    <cacheField name="Total Volume" numFmtId="0">
      <sharedItems containsSemiMixedTypes="0" containsString="0" containsNumber="1" containsInteger="1" minValue="800" maxValue="24800" count="3">
        <n v="24000"/>
        <n v="24800"/>
        <n v="800"/>
      </sharedItems>
    </cacheField>
    <cacheField name="Notional Value" numFmtId="0">
      <sharedItems containsSemiMixedTypes="0" containsString="0" containsNumber="1" containsInteger="1" minValue="51200" maxValue="1656000" count="3">
        <n v="1656000"/>
        <n v="1450800"/>
        <n v="5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CDEANEPM"/>
        <s v="MCARSON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inergy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June01"/>
        <s v="pwr.May01"/>
        <s v="pwr.East Coast Spot Power"/>
      </sharedItems>
    </cacheField>
    <cacheField name="Term Start Date " numFmtId="0">
      <sharedItems containsSemiMixedTypes="0" containsNonDate="0" containsDate="1" containsString="0" minDate="2001-04-23T00:00:00" maxDate="2001-06-02T00:00:00" count="3">
        <d v="2001-06-01T00:00:00"/>
        <d v="2001-05-01T00:00:00"/>
        <d v="2001-04-23T00:00:00"/>
      </sharedItems>
    </cacheField>
    <cacheField name="Term End Date " numFmtId="0">
      <sharedItems containsSemiMixedTypes="0" containsNonDate="0" containsDate="1" containsString="0" minDate="2001-04-23T00:00:00" maxDate="2001-07-01T00:00:00" count="3">
        <d v="2001-06-30T00:00:00"/>
        <d v="2001-05-31T00:00:00"/>
        <d v="2001-04-2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0T00:00:00" maxDate="2001-04-21T00:00:00" count="1">
        <d v="2001-04-20T00:00:00"/>
      </sharedItems>
    </cacheField>
    <cacheField name="Transaction Time " numFmtId="0">
      <sharedItems count="3">
        <s v="08:19 A.M."/>
        <s v="08:18 A.M."/>
        <s v="08:55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58.5" maxValue="69" count="3">
        <n v="69"/>
        <n v="58.5"/>
        <n v="64"/>
      </sharedItems>
    </cacheField>
    <cacheField name="Deal Number " numFmtId="0">
      <sharedItems containsSemiMixedTypes="0" containsString="0" containsNumber="1" containsInteger="1" minValue="25383" maxValue="25459" count="3">
        <n v="25384"/>
        <n v="25383"/>
        <n v="25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4.322718402778" createdVersion="1" recordCount="6">
  <cacheSource type="worksheet">
    <worksheetSource ref="A10:Y16" sheet="DD-ENA"/>
  </cacheSource>
  <cacheFields count="25">
    <cacheField name="Enron Trader" numFmtId="0">
      <sharedItems count="16">
        <s v="Chris Germany"/>
        <s v="Susan Pereira"/>
        <s v="Dan Junek" u="1"/>
        <s v="John Arnold" u="1"/>
        <s v="Kelli Stevens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60000" count="3">
        <n v="30000"/>
        <n v="15000"/>
        <n v="6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PEREI"/>
      </sharedItems>
    </cacheField>
    <cacheField name="Dynegy User Name " numFmtId="0">
      <sharedItems count="3">
        <s v="DYNCMCG"/>
        <s v="DYNTTU"/>
        <s v="DYNFMOR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GT Zone SL"/>
        <s v="ng.Henry Hub"/>
        <s v="ng.Transco Zone 3, Station 65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1T00:00:00" maxDate="2001-04-22T00:00:00" count="1">
        <d v="2001-04-21T00:00:00"/>
      </sharedItems>
    </cacheField>
    <cacheField name="Term End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0T00:00:00" maxDate="2001-04-21T00:00:00" count="1">
        <d v="2001-04-20T00:00:00"/>
      </sharedItems>
    </cacheField>
    <cacheField name="Transaction Time " numFmtId="0">
      <sharedItems count="6">
        <s v="08:20 A.M."/>
        <s v="08:34 A.M."/>
        <s v="09:10 A.M."/>
        <s v="08:19 A.M."/>
        <s v="10:08 A.M."/>
        <s v="08:32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20000" count="3">
        <n v="10000"/>
        <n v="5000"/>
        <n v="20000"/>
      </sharedItems>
    </cacheField>
    <cacheField name="Price " numFmtId="0">
      <sharedItems containsSemiMixedTypes="0" containsString="0" containsNumber="1" minValue="4.87" maxValue="5.0250000000000004" count="5">
        <n v="4.87"/>
        <n v="4.88"/>
        <n v="4.91"/>
        <n v="4.97"/>
        <n v="5.0250000000000004"/>
      </sharedItems>
    </cacheField>
    <cacheField name="Deal Number " numFmtId="0">
      <sharedItems containsSemiMixedTypes="0" containsString="0" containsNumber="1" containsInteger="1" minValue="25385" maxValue="25552" count="6">
        <n v="25386"/>
        <n v="25402"/>
        <n v="25478"/>
        <n v="25385"/>
        <n v="25552"/>
        <n v="253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4.322340162034" createdVersion="1" recordCount="4">
  <cacheSource type="worksheet">
    <worksheetSource ref="A15:T19" sheet="ICE-ENA"/>
  </cacheSource>
  <cacheFields count="20">
    <cacheField name="Trade Date" numFmtId="0">
      <sharedItems count="1">
        <s v="Apr-20-01"/>
      </sharedItems>
    </cacheField>
    <cacheField name="Deal ID" numFmtId="0">
      <sharedItems containsSemiMixedTypes="0" containsString="0" containsNumber="1" containsInteger="1" minValue="122494392" maxValue="593307728" count="4">
        <n v="199070280"/>
        <n v="122494392"/>
        <n v="593307728"/>
        <n v="203049893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6">
        <s v="NG Fin BS, LD1 for IF"/>
        <s v="NG Fin, FP for LD1"/>
        <s v="Firm-LD Peak" u="1"/>
        <m u="1"/>
        <s v="NG Fin BS, LD1 for GDM" u="1"/>
        <s v="NG Fin Sw Swap, IF for GDD" u="1"/>
      </sharedItems>
    </cacheField>
    <cacheField name="Hub" numFmtId="0">
      <sharedItems count="2">
        <s v="CNG-SP"/>
        <s v="Henry"/>
      </sharedItems>
    </cacheField>
    <cacheField name="Strip" numFmtId="0">
      <sharedItems containsDate="1" containsMixedTypes="1" minDate="2001-05-01T00:00:00" maxDate="2001-05-02T00:00:00" count="3">
        <s v="Apr02-Oct02"/>
        <d v="2001-05-01T00:00:00"/>
        <s v="Cal 02"/>
      </sharedItems>
    </cacheField>
    <cacheField name="START" numFmtId="0">
      <sharedItems count="3">
        <s v="Apr-01-02"/>
        <s v="May-01-01"/>
        <s v="Jan-01-02"/>
      </sharedItems>
    </cacheField>
    <cacheField name="END" numFmtId="0">
      <sharedItems count="3">
        <s v="Oct-31-02"/>
        <s v="May-31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El Paso Merchant Energy L.P."/>
        <s v="AEP Energy Services, Inc."/>
        <s v="Reliant Energy Services, Inc."/>
      </sharedItems>
    </cacheField>
    <cacheField name="Price" numFmtId="0">
      <sharedItems containsSemiMixedTypes="0" containsString="0" containsNumber="1" minValue="0.27250000000000002" maxValue="5.0549999999999997" count="4">
        <n v="0.27250000000000002"/>
        <n v="5.0549999999999997"/>
        <n v="4.87"/>
        <n v="4.8849999999999998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10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1825000" count="4">
        <n v="1070000"/>
        <n v="310000"/>
        <n v="1825000"/>
        <n v="9125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0">
        <s v="Mckay, B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1"/>
    <x v="0"/>
    <x v="0"/>
    <x v="0"/>
    <x v="0"/>
    <x v="0"/>
    <x v="0"/>
    <x v="0"/>
    <x v="2"/>
    <x v="0"/>
    <x v="0"/>
    <x v="0"/>
    <x v="0"/>
    <x v="0"/>
    <x v="0"/>
  </r>
  <r>
    <x v="0"/>
    <x v="3"/>
    <x v="0"/>
    <x v="0"/>
    <x v="0"/>
    <x v="1"/>
    <x v="0"/>
    <x v="0"/>
    <x v="0"/>
    <x v="0"/>
    <x v="0"/>
    <x v="0"/>
    <x v="1"/>
    <x v="3"/>
    <x v="0"/>
    <x v="0"/>
    <x v="0"/>
    <x v="0"/>
    <x v="0"/>
    <x v="0"/>
  </r>
  <r>
    <x v="0"/>
    <x v="4"/>
    <x v="0"/>
    <x v="0"/>
    <x v="0"/>
    <x v="0"/>
    <x v="0"/>
    <x v="0"/>
    <x v="0"/>
    <x v="0"/>
    <x v="0"/>
    <x v="0"/>
    <x v="0"/>
    <x v="4"/>
    <x v="0"/>
    <x v="0"/>
    <x v="0"/>
    <x v="0"/>
    <x v="0"/>
    <x v="0"/>
  </r>
  <r>
    <x v="0"/>
    <x v="5"/>
    <x v="0"/>
    <x v="1"/>
    <x v="0"/>
    <x v="2"/>
    <x v="0"/>
    <x v="0"/>
    <x v="0"/>
    <x v="0"/>
    <x v="0"/>
    <x v="0"/>
    <x v="0"/>
    <x v="5"/>
    <x v="0"/>
    <x v="0"/>
    <x v="0"/>
    <x v="0"/>
    <x v="0"/>
    <x v="1"/>
  </r>
  <r>
    <x v="0"/>
    <x v="6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7"/>
    <x v="0"/>
    <x v="0"/>
    <x v="0"/>
    <x v="1"/>
    <x v="0"/>
    <x v="0"/>
    <x v="0"/>
    <x v="0"/>
    <x v="0"/>
    <x v="0"/>
    <x v="0"/>
    <x v="7"/>
    <x v="0"/>
    <x v="0"/>
    <x v="0"/>
    <x v="0"/>
    <x v="0"/>
    <x v="0"/>
  </r>
  <r>
    <x v="0"/>
    <x v="8"/>
    <x v="0"/>
    <x v="0"/>
    <x v="0"/>
    <x v="0"/>
    <x v="0"/>
    <x v="0"/>
    <x v="0"/>
    <x v="0"/>
    <x v="0"/>
    <x v="0"/>
    <x v="2"/>
    <x v="8"/>
    <x v="0"/>
    <x v="0"/>
    <x v="0"/>
    <x v="0"/>
    <x v="0"/>
    <x v="0"/>
  </r>
  <r>
    <x v="0"/>
    <x v="9"/>
    <x v="0"/>
    <x v="0"/>
    <x v="0"/>
    <x v="1"/>
    <x v="0"/>
    <x v="0"/>
    <x v="0"/>
    <x v="0"/>
    <x v="0"/>
    <x v="0"/>
    <x v="0"/>
    <x v="5"/>
    <x v="0"/>
    <x v="0"/>
    <x v="0"/>
    <x v="0"/>
    <x v="0"/>
    <x v="0"/>
  </r>
  <r>
    <x v="0"/>
    <x v="10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11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12"/>
    <x v="0"/>
    <x v="0"/>
    <x v="0"/>
    <x v="2"/>
    <x v="1"/>
    <x v="1"/>
    <x v="1"/>
    <x v="0"/>
    <x v="0"/>
    <x v="0"/>
    <x v="0"/>
    <x v="9"/>
    <x v="0"/>
    <x v="0"/>
    <x v="0"/>
    <x v="1"/>
    <x v="0"/>
    <x v="1"/>
  </r>
  <r>
    <x v="0"/>
    <x v="13"/>
    <x v="0"/>
    <x v="1"/>
    <x v="0"/>
    <x v="2"/>
    <x v="2"/>
    <x v="2"/>
    <x v="2"/>
    <x v="0"/>
    <x v="0"/>
    <x v="0"/>
    <x v="3"/>
    <x v="10"/>
    <x v="0"/>
    <x v="0"/>
    <x v="0"/>
    <x v="2"/>
    <x v="0"/>
    <x v="1"/>
  </r>
  <r>
    <x v="0"/>
    <x v="14"/>
    <x v="0"/>
    <x v="0"/>
    <x v="0"/>
    <x v="3"/>
    <x v="3"/>
    <x v="3"/>
    <x v="3"/>
    <x v="0"/>
    <x v="0"/>
    <x v="0"/>
    <x v="4"/>
    <x v="11"/>
    <x v="0"/>
    <x v="1"/>
    <x v="0"/>
    <x v="3"/>
    <x v="0"/>
    <x v="2"/>
  </r>
  <r>
    <x v="0"/>
    <x v="15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6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7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8"/>
    <x v="0"/>
    <x v="1"/>
    <x v="0"/>
    <x v="2"/>
    <x v="2"/>
    <x v="2"/>
    <x v="2"/>
    <x v="0"/>
    <x v="0"/>
    <x v="0"/>
    <x v="5"/>
    <x v="13"/>
    <x v="0"/>
    <x v="0"/>
    <x v="0"/>
    <x v="2"/>
    <x v="0"/>
    <x v="1"/>
  </r>
  <r>
    <x v="0"/>
    <x v="19"/>
    <x v="0"/>
    <x v="0"/>
    <x v="0"/>
    <x v="2"/>
    <x v="1"/>
    <x v="1"/>
    <x v="1"/>
    <x v="0"/>
    <x v="0"/>
    <x v="0"/>
    <x v="4"/>
    <x v="14"/>
    <x v="0"/>
    <x v="0"/>
    <x v="0"/>
    <x v="1"/>
    <x v="0"/>
    <x v="1"/>
  </r>
  <r>
    <x v="0"/>
    <x v="20"/>
    <x v="0"/>
    <x v="1"/>
    <x v="0"/>
    <x v="2"/>
    <x v="2"/>
    <x v="2"/>
    <x v="2"/>
    <x v="0"/>
    <x v="0"/>
    <x v="0"/>
    <x v="3"/>
    <x v="15"/>
    <x v="0"/>
    <x v="0"/>
    <x v="0"/>
    <x v="2"/>
    <x v="0"/>
    <x v="1"/>
  </r>
  <r>
    <x v="0"/>
    <x v="21"/>
    <x v="0"/>
    <x v="1"/>
    <x v="0"/>
    <x v="4"/>
    <x v="5"/>
    <x v="5"/>
    <x v="5"/>
    <x v="0"/>
    <x v="0"/>
    <x v="0"/>
    <x v="2"/>
    <x v="16"/>
    <x v="0"/>
    <x v="1"/>
    <x v="0"/>
    <x v="3"/>
    <x v="0"/>
    <x v="2"/>
  </r>
  <r>
    <x v="0"/>
    <x v="22"/>
    <x v="0"/>
    <x v="1"/>
    <x v="1"/>
    <x v="5"/>
    <x v="5"/>
    <x v="5"/>
    <x v="5"/>
    <x v="0"/>
    <x v="0"/>
    <x v="0"/>
    <x v="0"/>
    <x v="17"/>
    <x v="0"/>
    <x v="1"/>
    <x v="0"/>
    <x v="5"/>
    <x v="0"/>
    <x v="2"/>
  </r>
  <r>
    <x v="0"/>
    <x v="23"/>
    <x v="0"/>
    <x v="1"/>
    <x v="0"/>
    <x v="2"/>
    <x v="0"/>
    <x v="2"/>
    <x v="6"/>
    <x v="0"/>
    <x v="0"/>
    <x v="0"/>
    <x v="3"/>
    <x v="18"/>
    <x v="0"/>
    <x v="2"/>
    <x v="0"/>
    <x v="6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1"/>
    <x v="0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1"/>
    <x v="2"/>
    <x v="2"/>
  </r>
  <r>
    <x v="0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3"/>
    <x v="1"/>
    <x v="1"/>
    <x v="3"/>
    <x v="3"/>
  </r>
  <r>
    <x v="1"/>
    <x v="0"/>
    <x v="2"/>
    <x v="0"/>
    <x v="0"/>
    <x v="0"/>
    <x v="1"/>
    <x v="2"/>
    <x v="0"/>
    <x v="0"/>
    <x v="0"/>
    <x v="2"/>
    <x v="0"/>
    <x v="0"/>
    <x v="0"/>
    <x v="0"/>
    <x v="0"/>
    <x v="0"/>
    <x v="0"/>
    <x v="0"/>
    <x v="4"/>
    <x v="0"/>
    <x v="2"/>
    <x v="3"/>
    <x v="4"/>
  </r>
  <r>
    <x v="1"/>
    <x v="0"/>
    <x v="0"/>
    <x v="0"/>
    <x v="0"/>
    <x v="0"/>
    <x v="1"/>
    <x v="2"/>
    <x v="0"/>
    <x v="0"/>
    <x v="0"/>
    <x v="3"/>
    <x v="0"/>
    <x v="0"/>
    <x v="0"/>
    <x v="0"/>
    <x v="0"/>
    <x v="0"/>
    <x v="0"/>
    <x v="0"/>
    <x v="5"/>
    <x v="0"/>
    <x v="0"/>
    <x v="4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1"/>
    <x v="1"/>
    <x v="2"/>
    <x v="2"/>
    <x v="2"/>
    <x v="0"/>
    <x v="0"/>
    <x v="0"/>
    <x v="1"/>
    <x v="2"/>
    <x v="0"/>
    <x v="0"/>
    <x v="0"/>
    <x v="2"/>
    <x v="0"/>
    <x v="1"/>
  </r>
  <r>
    <x v="0"/>
    <x v="3"/>
    <x v="0"/>
    <x v="0"/>
    <x v="1"/>
    <x v="1"/>
    <x v="2"/>
    <x v="2"/>
    <x v="2"/>
    <x v="0"/>
    <x v="0"/>
    <x v="0"/>
    <x v="2"/>
    <x v="3"/>
    <x v="0"/>
    <x v="2"/>
    <x v="0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x="1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0">
        <item m="1" x="2"/>
        <item m="1" x="3"/>
        <item m="1" x="4"/>
        <item m="1" x="5"/>
        <item m="1" x="6"/>
        <item m="1" x="7"/>
        <item m="1" x="8"/>
        <item x="1"/>
        <item m="1" x="9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9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m="1" x="4"/>
        <item x="2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4"/>
      <x/>
      <x/>
    </i>
    <i r="1"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m="1" x="4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593307728&amp;dt=Apr-20-01" TargetMode="External"/><Relationship Id="rId2" Type="http://schemas.openxmlformats.org/officeDocument/2006/relationships/hyperlink" Target="https://www.intcx.com/ReportServlet/any.class?operation=confirm&amp;dealID=122494392&amp;dt=Apr-20-01" TargetMode="External"/><Relationship Id="rId1" Type="http://schemas.openxmlformats.org/officeDocument/2006/relationships/hyperlink" Target="https://www.intcx.com/ReportServlet/any.class?operation=confirm&amp;dealID=199070280&amp;dt=Apr-20-01" TargetMode="External"/><Relationship Id="rId4" Type="http://schemas.openxmlformats.org/officeDocument/2006/relationships/hyperlink" Target="https://www.intcx.com/ReportServlet/any.class?operation=confirm&amp;dealID=203049893&amp;dt=Apr-2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08714562&amp;dt=Apr-20-01" TargetMode="External"/><Relationship Id="rId13" Type="http://schemas.openxmlformats.org/officeDocument/2006/relationships/hyperlink" Target="https://www.intcx.com/ReportServlet/any.class?operation=confirm&amp;dealID=192772586&amp;dt=Apr-20-01" TargetMode="External"/><Relationship Id="rId18" Type="http://schemas.openxmlformats.org/officeDocument/2006/relationships/hyperlink" Target="https://www.intcx.com/ReportServlet/any.class?operation=confirm&amp;dealID=1754540015&amp;dt=Apr-20-01" TargetMode="External"/><Relationship Id="rId3" Type="http://schemas.openxmlformats.org/officeDocument/2006/relationships/hyperlink" Target="https://www.intcx.com/ReportServlet/any.class?operation=confirm&amp;dealID=537322640&amp;dt=Apr-20-01" TargetMode="External"/><Relationship Id="rId21" Type="http://schemas.openxmlformats.org/officeDocument/2006/relationships/hyperlink" Target="https://www.intcx.com/ReportServlet/any.class?operation=confirm&amp;dealID=967250011&amp;dt=Apr-20-01" TargetMode="External"/><Relationship Id="rId7" Type="http://schemas.openxmlformats.org/officeDocument/2006/relationships/hyperlink" Target="https://www.intcx.com/ReportServlet/any.class?operation=confirm&amp;dealID=210529730&amp;dt=Apr-20-01" TargetMode="External"/><Relationship Id="rId12" Type="http://schemas.openxmlformats.org/officeDocument/2006/relationships/hyperlink" Target="https://www.intcx.com/ReportServlet/any.class?operation=confirm&amp;dealID=188391200&amp;dt=Apr-20-01" TargetMode="External"/><Relationship Id="rId17" Type="http://schemas.openxmlformats.org/officeDocument/2006/relationships/hyperlink" Target="https://www.intcx.com/ReportServlet/any.class?operation=confirm&amp;dealID=934048810&amp;dt=Apr-20-01" TargetMode="External"/><Relationship Id="rId2" Type="http://schemas.openxmlformats.org/officeDocument/2006/relationships/hyperlink" Target="https://www.intcx.com/ReportServlet/any.class?operation=confirm&amp;dealID=391361362&amp;dt=Apr-20-01" TargetMode="External"/><Relationship Id="rId16" Type="http://schemas.openxmlformats.org/officeDocument/2006/relationships/hyperlink" Target="https://www.intcx.com/ReportServlet/any.class?operation=confirm&amp;dealID=175087182&amp;dt=Apr-20-01" TargetMode="External"/><Relationship Id="rId20" Type="http://schemas.openxmlformats.org/officeDocument/2006/relationships/hyperlink" Target="https://www.intcx.com/ReportServlet/any.class?operation=confirm&amp;dealID=141075032&amp;dt=Apr-20-01" TargetMode="External"/><Relationship Id="rId1" Type="http://schemas.openxmlformats.org/officeDocument/2006/relationships/hyperlink" Target="https://www.intcx.com/ReportServlet/any.class?operation=confirm&amp;dealID=289973621&amp;dt=Apr-20-01" TargetMode="External"/><Relationship Id="rId6" Type="http://schemas.openxmlformats.org/officeDocument/2006/relationships/hyperlink" Target="https://www.intcx.com/ReportServlet/any.class?operation=confirm&amp;dealID=100142099&amp;dt=Apr-20-01" TargetMode="External"/><Relationship Id="rId11" Type="http://schemas.openxmlformats.org/officeDocument/2006/relationships/hyperlink" Target="https://www.intcx.com/ReportServlet/any.class?operation=confirm&amp;dealID=161310184&amp;dt=Apr-20-01" TargetMode="External"/><Relationship Id="rId24" Type="http://schemas.openxmlformats.org/officeDocument/2006/relationships/hyperlink" Target="https://www.intcx.com/ReportServlet/any.class?operation=confirm&amp;dealID=208474014&amp;dt=Apr-20-01" TargetMode="External"/><Relationship Id="rId5" Type="http://schemas.openxmlformats.org/officeDocument/2006/relationships/hyperlink" Target="https://www.intcx.com/ReportServlet/any.class?operation=confirm&amp;dealID=142008636&amp;dt=Apr-20-01" TargetMode="External"/><Relationship Id="rId15" Type="http://schemas.openxmlformats.org/officeDocument/2006/relationships/hyperlink" Target="https://www.intcx.com/ReportServlet/any.class?operation=confirm&amp;dealID=978842490&amp;dt=Apr-20-01" TargetMode="External"/><Relationship Id="rId23" Type="http://schemas.openxmlformats.org/officeDocument/2006/relationships/hyperlink" Target="https://www.intcx.com/ReportServlet/any.class?operation=confirm&amp;dealID=148826840&amp;dt=Apr-20-01" TargetMode="External"/><Relationship Id="rId10" Type="http://schemas.openxmlformats.org/officeDocument/2006/relationships/hyperlink" Target="https://www.intcx.com/ReportServlet/any.class?operation=confirm&amp;dealID=183366113&amp;dt=Apr-20-01" TargetMode="External"/><Relationship Id="rId19" Type="http://schemas.openxmlformats.org/officeDocument/2006/relationships/hyperlink" Target="https://www.intcx.com/ReportServlet/any.class?operation=confirm&amp;dealID=197154288&amp;dt=Apr-20-01" TargetMode="External"/><Relationship Id="rId4" Type="http://schemas.openxmlformats.org/officeDocument/2006/relationships/hyperlink" Target="https://www.intcx.com/ReportServlet/any.class?operation=confirm&amp;dealID=598420516&amp;dt=Apr-20-01" TargetMode="External"/><Relationship Id="rId9" Type="http://schemas.openxmlformats.org/officeDocument/2006/relationships/hyperlink" Target="https://www.intcx.com/ReportServlet/any.class?operation=confirm&amp;dealID=772804084&amp;dt=Apr-20-01" TargetMode="External"/><Relationship Id="rId14" Type="http://schemas.openxmlformats.org/officeDocument/2006/relationships/hyperlink" Target="https://www.intcx.com/ReportServlet/any.class?operation=confirm&amp;dealID=141094854&amp;dt=Apr-20-01" TargetMode="External"/><Relationship Id="rId22" Type="http://schemas.openxmlformats.org/officeDocument/2006/relationships/hyperlink" Target="https://www.intcx.com/ReportServlet/any.class?operation=confirm&amp;dealID=661246658&amp;dt=Apr-20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>
      <selection activeCell="A2" sqref="A2"/>
    </sheetView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>
      <c r="B1" s="146">
        <v>37001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8" thickBot="1" x14ac:dyDescent="0.3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5">
      <c r="B5" s="140" t="s">
        <v>268</v>
      </c>
      <c r="C5" s="141">
        <f>'ICE-Power'!H1</f>
        <v>3789225</v>
      </c>
      <c r="D5" s="128"/>
      <c r="E5" s="142" t="s">
        <v>84</v>
      </c>
      <c r="F5" s="143" t="s">
        <v>19</v>
      </c>
      <c r="G5" s="144">
        <f>'ICE-EPM'!B6</f>
        <v>24</v>
      </c>
      <c r="H5" s="145">
        <f>'ICE-EPM'!C6</f>
        <v>154025</v>
      </c>
    </row>
    <row r="6" spans="2:8" x14ac:dyDescent="0.25">
      <c r="B6" s="126" t="s">
        <v>269</v>
      </c>
      <c r="C6" s="127">
        <f>SUM(C7:C8)</f>
        <v>106785000</v>
      </c>
      <c r="D6" s="125"/>
      <c r="E6" s="129" t="s">
        <v>83</v>
      </c>
      <c r="F6" s="130" t="s">
        <v>279</v>
      </c>
      <c r="G6" s="131">
        <f>'ICE-ENA'!B6</f>
        <v>4</v>
      </c>
      <c r="H6" s="132">
        <f>'ICE-ENA'!C6</f>
        <v>4117500</v>
      </c>
    </row>
    <row r="7" spans="2:8" x14ac:dyDescent="0.25">
      <c r="B7" s="133" t="s">
        <v>266</v>
      </c>
      <c r="C7" s="127">
        <f>'ICE-Physical Gas'!H1</f>
        <v>30285000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3">
      <c r="B8" s="134" t="s">
        <v>267</v>
      </c>
      <c r="C8" s="135">
        <f>'ICE-Financial Gas'!H1</f>
        <v>76500000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75" t="s">
        <v>284</v>
      </c>
      <c r="F10" s="176"/>
      <c r="G10" s="176"/>
      <c r="H10" s="177"/>
    </row>
    <row r="11" spans="2:8" ht="13.8" thickBot="1" x14ac:dyDescent="0.3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3</v>
      </c>
      <c r="H12" s="145">
        <f>'DD-EPM'!C6</f>
        <v>49600</v>
      </c>
    </row>
    <row r="13" spans="2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83</v>
      </c>
      <c r="F14" s="130" t="s">
        <v>291</v>
      </c>
      <c r="G14" s="131">
        <f>'DD-ENA'!B7</f>
        <v>6</v>
      </c>
      <c r="H14" s="132">
        <f>'DD-ENA'!C7</f>
        <v>180000</v>
      </c>
    </row>
    <row r="15" spans="2:8" x14ac:dyDescent="0.25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3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A4"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37001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5">
      <c r="A7" s="17" t="s">
        <v>61</v>
      </c>
      <c r="B7" s="21">
        <f>COUNTIF($F$10:$F$5000,A7)</f>
        <v>6</v>
      </c>
      <c r="C7" s="21">
        <f>SUMIF($F$10:$F$5001,A7,$C$10:$C$5001)</f>
        <v>180000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3</v>
      </c>
      <c r="C11" s="31">
        <f>B11*W11</f>
        <v>30000</v>
      </c>
      <c r="D11" s="76" t="s">
        <v>365</v>
      </c>
      <c r="E11" s="76" t="s">
        <v>366</v>
      </c>
      <c r="F11" s="76" t="s">
        <v>61</v>
      </c>
      <c r="G11" s="76" t="s">
        <v>62</v>
      </c>
      <c r="H11" s="76" t="s">
        <v>442</v>
      </c>
      <c r="I11" s="76" t="s">
        <v>367</v>
      </c>
      <c r="J11" s="76" t="s">
        <v>368</v>
      </c>
      <c r="K11" s="76" t="s">
        <v>369</v>
      </c>
      <c r="L11" s="76" t="s">
        <v>408</v>
      </c>
      <c r="M11" s="76" t="s">
        <v>370</v>
      </c>
      <c r="N11" s="76"/>
      <c r="O11" s="76" t="s">
        <v>409</v>
      </c>
      <c r="P11" s="80">
        <v>37002</v>
      </c>
      <c r="Q11" s="80">
        <v>37004</v>
      </c>
      <c r="R11" s="76"/>
      <c r="S11" s="76"/>
      <c r="T11" s="77">
        <v>37001</v>
      </c>
      <c r="U11" s="76" t="s">
        <v>444</v>
      </c>
      <c r="V11" s="76" t="s">
        <v>410</v>
      </c>
      <c r="W11" s="76">
        <v>10000</v>
      </c>
      <c r="X11" s="76">
        <v>4.87</v>
      </c>
      <c r="Y11" s="76">
        <v>25386</v>
      </c>
    </row>
    <row r="12" spans="1:25" x14ac:dyDescent="0.25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3</v>
      </c>
      <c r="C12" s="31">
        <f t="shared" ref="C12:C74" si="2">B12*W12</f>
        <v>30000</v>
      </c>
      <c r="D12" s="78" t="s">
        <v>365</v>
      </c>
      <c r="E12" s="78" t="s">
        <v>366</v>
      </c>
      <c r="F12" s="78" t="s">
        <v>61</v>
      </c>
      <c r="G12" s="78" t="s">
        <v>62</v>
      </c>
      <c r="H12" s="78" t="s">
        <v>442</v>
      </c>
      <c r="I12" s="78" t="s">
        <v>367</v>
      </c>
      <c r="J12" s="78" t="s">
        <v>368</v>
      </c>
      <c r="K12" s="78" t="s">
        <v>369</v>
      </c>
      <c r="L12" s="78" t="s">
        <v>408</v>
      </c>
      <c r="M12" s="78" t="s">
        <v>370</v>
      </c>
      <c r="N12" s="78"/>
      <c r="O12" s="78" t="s">
        <v>409</v>
      </c>
      <c r="P12" s="81">
        <v>37002</v>
      </c>
      <c r="Q12" s="81">
        <v>37004</v>
      </c>
      <c r="R12" s="78"/>
      <c r="S12" s="78"/>
      <c r="T12" s="79">
        <v>37001</v>
      </c>
      <c r="U12" s="78" t="s">
        <v>638</v>
      </c>
      <c r="V12" s="78" t="s">
        <v>410</v>
      </c>
      <c r="W12" s="78">
        <v>10000</v>
      </c>
      <c r="X12" s="78">
        <v>4.88</v>
      </c>
      <c r="Y12" s="78">
        <v>25402</v>
      </c>
    </row>
    <row r="13" spans="1:25" x14ac:dyDescent="0.25">
      <c r="A13" s="31" t="str">
        <f t="shared" si="0"/>
        <v>Chris Germany</v>
      </c>
      <c r="B13" s="30">
        <f t="shared" si="1"/>
        <v>3</v>
      </c>
      <c r="C13" s="31">
        <f t="shared" si="2"/>
        <v>15000</v>
      </c>
      <c r="D13" s="76" t="s">
        <v>365</v>
      </c>
      <c r="E13" s="76" t="s">
        <v>366</v>
      </c>
      <c r="F13" s="76" t="s">
        <v>61</v>
      </c>
      <c r="G13" s="76" t="s">
        <v>62</v>
      </c>
      <c r="H13" s="76" t="s">
        <v>407</v>
      </c>
      <c r="I13" s="76" t="s">
        <v>367</v>
      </c>
      <c r="J13" s="76" t="s">
        <v>368</v>
      </c>
      <c r="K13" s="76" t="s">
        <v>369</v>
      </c>
      <c r="L13" s="76" t="s">
        <v>408</v>
      </c>
      <c r="M13" s="76" t="s">
        <v>370</v>
      </c>
      <c r="N13" s="76"/>
      <c r="O13" s="76" t="s">
        <v>409</v>
      </c>
      <c r="P13" s="80">
        <v>37002</v>
      </c>
      <c r="Q13" s="80">
        <v>37004</v>
      </c>
      <c r="R13" s="76"/>
      <c r="S13" s="76"/>
      <c r="T13" s="77">
        <v>37001</v>
      </c>
      <c r="U13" s="76" t="s">
        <v>639</v>
      </c>
      <c r="V13" s="76" t="s">
        <v>410</v>
      </c>
      <c r="W13" s="76">
        <v>5000</v>
      </c>
      <c r="X13" s="76">
        <v>4.91</v>
      </c>
      <c r="Y13" s="76">
        <v>25478</v>
      </c>
    </row>
    <row r="14" spans="1:25" x14ac:dyDescent="0.25">
      <c r="A14" s="31" t="str">
        <f t="shared" si="0"/>
        <v>Chris Germany</v>
      </c>
      <c r="B14" s="30">
        <f t="shared" si="1"/>
        <v>3</v>
      </c>
      <c r="C14" s="31">
        <f t="shared" si="2"/>
        <v>15000</v>
      </c>
      <c r="D14" s="78" t="s">
        <v>365</v>
      </c>
      <c r="E14" s="78" t="s">
        <v>366</v>
      </c>
      <c r="F14" s="78" t="s">
        <v>61</v>
      </c>
      <c r="G14" s="78" t="s">
        <v>62</v>
      </c>
      <c r="H14" s="78" t="s">
        <v>407</v>
      </c>
      <c r="I14" s="78" t="s">
        <v>367</v>
      </c>
      <c r="J14" s="78" t="s">
        <v>368</v>
      </c>
      <c r="K14" s="78" t="s">
        <v>369</v>
      </c>
      <c r="L14" s="78" t="s">
        <v>640</v>
      </c>
      <c r="M14" s="78" t="s">
        <v>370</v>
      </c>
      <c r="N14" s="78"/>
      <c r="O14" s="78" t="s">
        <v>409</v>
      </c>
      <c r="P14" s="81">
        <v>37002</v>
      </c>
      <c r="Q14" s="81">
        <v>37004</v>
      </c>
      <c r="R14" s="78"/>
      <c r="S14" s="78"/>
      <c r="T14" s="79">
        <v>37001</v>
      </c>
      <c r="U14" s="78" t="s">
        <v>641</v>
      </c>
      <c r="V14" s="78" t="s">
        <v>394</v>
      </c>
      <c r="W14" s="78">
        <v>5000</v>
      </c>
      <c r="X14" s="78">
        <v>4.97</v>
      </c>
      <c r="Y14" s="78">
        <v>25385</v>
      </c>
    </row>
    <row r="15" spans="1:25" x14ac:dyDescent="0.25">
      <c r="A15" s="31" t="str">
        <f t="shared" si="0"/>
        <v>Susan Pereira</v>
      </c>
      <c r="B15" s="30">
        <f t="shared" si="1"/>
        <v>3</v>
      </c>
      <c r="C15" s="31">
        <f t="shared" si="2"/>
        <v>60000</v>
      </c>
      <c r="D15" s="76" t="s">
        <v>365</v>
      </c>
      <c r="E15" s="76" t="s">
        <v>366</v>
      </c>
      <c r="F15" s="76" t="s">
        <v>61</v>
      </c>
      <c r="G15" s="76" t="s">
        <v>66</v>
      </c>
      <c r="H15" s="76" t="s">
        <v>411</v>
      </c>
      <c r="I15" s="76" t="s">
        <v>367</v>
      </c>
      <c r="J15" s="76" t="s">
        <v>368</v>
      </c>
      <c r="K15" s="76" t="s">
        <v>369</v>
      </c>
      <c r="L15" s="76" t="s">
        <v>443</v>
      </c>
      <c r="M15" s="76" t="s">
        <v>370</v>
      </c>
      <c r="N15" s="76"/>
      <c r="O15" s="76" t="s">
        <v>409</v>
      </c>
      <c r="P15" s="80">
        <v>37002</v>
      </c>
      <c r="Q15" s="80">
        <v>37004</v>
      </c>
      <c r="R15" s="76"/>
      <c r="S15" s="76"/>
      <c r="T15" s="77">
        <v>37001</v>
      </c>
      <c r="U15" s="76" t="s">
        <v>642</v>
      </c>
      <c r="V15" s="76" t="s">
        <v>410</v>
      </c>
      <c r="W15" s="76">
        <v>20000</v>
      </c>
      <c r="X15" s="76">
        <v>4.97</v>
      </c>
      <c r="Y15" s="76">
        <v>25552</v>
      </c>
    </row>
    <row r="16" spans="1:25" x14ac:dyDescent="0.25">
      <c r="A16" s="31" t="str">
        <f t="shared" si="0"/>
        <v>Susan Pereira</v>
      </c>
      <c r="B16" s="30">
        <f t="shared" si="1"/>
        <v>3</v>
      </c>
      <c r="C16" s="31">
        <f t="shared" si="2"/>
        <v>30000</v>
      </c>
      <c r="D16" s="78" t="s">
        <v>365</v>
      </c>
      <c r="E16" s="78" t="s">
        <v>366</v>
      </c>
      <c r="F16" s="78" t="s">
        <v>61</v>
      </c>
      <c r="G16" s="78" t="s">
        <v>66</v>
      </c>
      <c r="H16" s="78" t="s">
        <v>411</v>
      </c>
      <c r="I16" s="78" t="s">
        <v>367</v>
      </c>
      <c r="J16" s="78" t="s">
        <v>368</v>
      </c>
      <c r="K16" s="78" t="s">
        <v>369</v>
      </c>
      <c r="L16" s="78" t="s">
        <v>445</v>
      </c>
      <c r="M16" s="78" t="s">
        <v>370</v>
      </c>
      <c r="N16" s="78"/>
      <c r="O16" s="78" t="s">
        <v>409</v>
      </c>
      <c r="P16" s="81">
        <v>37002</v>
      </c>
      <c r="Q16" s="81">
        <v>37004</v>
      </c>
      <c r="R16" s="78"/>
      <c r="S16" s="78"/>
      <c r="T16" s="79">
        <v>37001</v>
      </c>
      <c r="U16" s="78" t="s">
        <v>643</v>
      </c>
      <c r="V16" s="78" t="s">
        <v>410</v>
      </c>
      <c r="W16" s="78">
        <v>10000</v>
      </c>
      <c r="X16" s="78">
        <v>5.0250000000000004</v>
      </c>
      <c r="Y16" s="78">
        <v>25398</v>
      </c>
    </row>
    <row r="17" spans="1:25" x14ac:dyDescent="0.25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5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5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5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5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5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5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5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5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5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5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5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5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37001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3</v>
      </c>
      <c r="C6" s="21">
        <f>SUMIF($I$9:$I$4994,A6,$E$9:$E$4994)</f>
        <v>49600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30</v>
      </c>
      <c r="E10" s="40">
        <f t="shared" ref="E10:E33" si="2">Z10*(C10-B10+1)*D10</f>
        <v>24000</v>
      </c>
      <c r="F10" s="41">
        <f t="shared" ref="F10:F33" si="3">E10*AA10</f>
        <v>1656000</v>
      </c>
      <c r="G10" s="76" t="s">
        <v>365</v>
      </c>
      <c r="H10" s="76" t="s">
        <v>371</v>
      </c>
      <c r="I10" s="76" t="s">
        <v>59</v>
      </c>
      <c r="J10" s="76" t="s">
        <v>73</v>
      </c>
      <c r="K10" s="76" t="s">
        <v>372</v>
      </c>
      <c r="L10" s="76" t="s">
        <v>373</v>
      </c>
      <c r="M10" s="76" t="s">
        <v>368</v>
      </c>
      <c r="N10" s="76" t="s">
        <v>369</v>
      </c>
      <c r="O10" s="76" t="s">
        <v>374</v>
      </c>
      <c r="P10" s="76" t="s">
        <v>370</v>
      </c>
      <c r="Q10" s="76"/>
      <c r="R10" s="76" t="s">
        <v>644</v>
      </c>
      <c r="S10" s="80">
        <v>37043</v>
      </c>
      <c r="T10" s="80">
        <v>37072</v>
      </c>
      <c r="U10" s="76" t="s">
        <v>375</v>
      </c>
      <c r="V10" s="76"/>
      <c r="W10" s="77">
        <v>37001</v>
      </c>
      <c r="X10" s="76" t="s">
        <v>641</v>
      </c>
      <c r="Y10" s="76" t="s">
        <v>394</v>
      </c>
      <c r="Z10" s="76">
        <v>50</v>
      </c>
      <c r="AA10" s="76">
        <v>69</v>
      </c>
      <c r="AB10" s="76">
        <v>25384</v>
      </c>
    </row>
    <row r="11" spans="1:28" x14ac:dyDescent="0.25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31</v>
      </c>
      <c r="E11" s="40">
        <f t="shared" si="2"/>
        <v>24800</v>
      </c>
      <c r="F11" s="41">
        <f t="shared" si="3"/>
        <v>1450800</v>
      </c>
      <c r="G11" s="78" t="s">
        <v>365</v>
      </c>
      <c r="H11" s="78" t="s">
        <v>371</v>
      </c>
      <c r="I11" s="78" t="s">
        <v>59</v>
      </c>
      <c r="J11" s="78" t="s">
        <v>73</v>
      </c>
      <c r="K11" s="78" t="s">
        <v>372</v>
      </c>
      <c r="L11" s="78" t="s">
        <v>373</v>
      </c>
      <c r="M11" s="78" t="s">
        <v>368</v>
      </c>
      <c r="N11" s="78" t="s">
        <v>369</v>
      </c>
      <c r="O11" s="78" t="s">
        <v>374</v>
      </c>
      <c r="P11" s="78" t="s">
        <v>370</v>
      </c>
      <c r="Q11" s="78"/>
      <c r="R11" s="78" t="s">
        <v>414</v>
      </c>
      <c r="S11" s="81">
        <v>37012</v>
      </c>
      <c r="T11" s="81">
        <v>37042</v>
      </c>
      <c r="U11" s="78" t="s">
        <v>375</v>
      </c>
      <c r="V11" s="78"/>
      <c r="W11" s="79">
        <v>37001</v>
      </c>
      <c r="X11" s="78" t="s">
        <v>412</v>
      </c>
      <c r="Y11" s="78" t="s">
        <v>394</v>
      </c>
      <c r="Z11" s="78">
        <v>50</v>
      </c>
      <c r="AA11" s="78">
        <v>58.5</v>
      </c>
      <c r="AB11" s="78">
        <v>25383</v>
      </c>
    </row>
    <row r="12" spans="1:28" x14ac:dyDescent="0.25">
      <c r="A12" s="41" t="str">
        <f t="shared" si="0"/>
        <v>Mike Carson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51200</v>
      </c>
      <c r="G12" s="76" t="s">
        <v>365</v>
      </c>
      <c r="H12" s="76" t="s">
        <v>371</v>
      </c>
      <c r="I12" s="76" t="s">
        <v>59</v>
      </c>
      <c r="J12" s="76" t="s">
        <v>75</v>
      </c>
      <c r="K12" s="76" t="s">
        <v>415</v>
      </c>
      <c r="L12" s="76" t="s">
        <v>373</v>
      </c>
      <c r="M12" s="76" t="s">
        <v>368</v>
      </c>
      <c r="N12" s="76" t="s">
        <v>369</v>
      </c>
      <c r="O12" s="76" t="s">
        <v>446</v>
      </c>
      <c r="P12" s="76" t="s">
        <v>370</v>
      </c>
      <c r="Q12" s="76"/>
      <c r="R12" s="76" t="s">
        <v>413</v>
      </c>
      <c r="S12" s="80">
        <v>37004</v>
      </c>
      <c r="T12" s="80">
        <v>37004</v>
      </c>
      <c r="U12" s="76" t="s">
        <v>375</v>
      </c>
      <c r="V12" s="76"/>
      <c r="W12" s="77">
        <v>37001</v>
      </c>
      <c r="X12" s="76" t="s">
        <v>645</v>
      </c>
      <c r="Y12" s="76" t="s">
        <v>410</v>
      </c>
      <c r="Z12" s="76">
        <v>50</v>
      </c>
      <c r="AA12" s="76">
        <v>64</v>
      </c>
      <c r="AB12" s="76">
        <v>25459</v>
      </c>
    </row>
    <row r="13" spans="1:28" x14ac:dyDescent="0.25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5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5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37001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>No Activity</v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9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37001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61">
        <f>'E-Mail'!C6</f>
        <v>106785000</v>
      </c>
      <c r="C7" s="181" t="s">
        <v>290</v>
      </c>
      <c r="D7" s="182"/>
      <c r="E7" s="104">
        <f>VLOOKUP("Grand Total",$A$9:$E$23,5,FALSE)/B7</f>
        <v>3.8558786346396964E-2</v>
      </c>
      <c r="F7" s="167"/>
      <c r="G7" s="162" t="s">
        <v>274</v>
      </c>
      <c r="H7" s="103">
        <f>'E-Mail'!C5</f>
        <v>3789225</v>
      </c>
      <c r="I7" s="35"/>
      <c r="J7" s="6" t="s">
        <v>290</v>
      </c>
      <c r="K7" s="104">
        <f>VLOOKUP("Grand Total",$G$9:$K$23,5,FALSE)/H7</f>
        <v>4.0648153646194139E-2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431</v>
      </c>
      <c r="B10" s="10" t="s">
        <v>354</v>
      </c>
      <c r="C10" s="10" t="s">
        <v>16</v>
      </c>
      <c r="D10" s="13">
        <v>3</v>
      </c>
      <c r="E10" s="15">
        <v>3047500</v>
      </c>
      <c r="F10" s="157"/>
      <c r="G10" s="10" t="s">
        <v>433</v>
      </c>
      <c r="H10" s="10" t="s">
        <v>10</v>
      </c>
      <c r="I10" s="10" t="s">
        <v>13</v>
      </c>
      <c r="J10" s="13">
        <v>11</v>
      </c>
      <c r="K10" s="15">
        <v>8800</v>
      </c>
    </row>
    <row r="11" spans="1:19" x14ac:dyDescent="0.25">
      <c r="A11" s="10" t="s">
        <v>626</v>
      </c>
      <c r="B11" s="10" t="s">
        <v>349</v>
      </c>
      <c r="C11" s="10" t="s">
        <v>16</v>
      </c>
      <c r="D11" s="13">
        <v>1</v>
      </c>
      <c r="E11" s="15">
        <v>1070000</v>
      </c>
      <c r="F11" s="157"/>
      <c r="G11" s="10" t="s">
        <v>364</v>
      </c>
      <c r="H11" s="10" t="s">
        <v>10</v>
      </c>
      <c r="I11" s="10" t="s">
        <v>13</v>
      </c>
      <c r="J11" s="13">
        <v>10</v>
      </c>
      <c r="K11" s="15">
        <v>59200</v>
      </c>
    </row>
    <row r="12" spans="1:19" x14ac:dyDescent="0.25">
      <c r="A12" s="11" t="s">
        <v>45</v>
      </c>
      <c r="B12" s="12"/>
      <c r="C12" s="12"/>
      <c r="D12" s="14">
        <v>4</v>
      </c>
      <c r="E12" s="16">
        <v>4117500</v>
      </c>
      <c r="F12" s="157"/>
      <c r="G12" s="10" t="s">
        <v>441</v>
      </c>
      <c r="H12" s="10" t="s">
        <v>10</v>
      </c>
      <c r="I12" s="10" t="s">
        <v>13</v>
      </c>
      <c r="J12" s="13">
        <v>2</v>
      </c>
      <c r="K12" s="15">
        <v>61600</v>
      </c>
    </row>
    <row r="13" spans="1:19" x14ac:dyDescent="0.25">
      <c r="F13" s="157"/>
      <c r="G13" s="160"/>
      <c r="H13" s="10" t="s">
        <v>303</v>
      </c>
      <c r="I13" s="10" t="s">
        <v>13</v>
      </c>
      <c r="J13" s="13">
        <v>1</v>
      </c>
      <c r="K13" s="15">
        <v>24425</v>
      </c>
    </row>
    <row r="14" spans="1:19" x14ac:dyDescent="0.25">
      <c r="F14" s="157"/>
      <c r="G14" s="11" t="s">
        <v>45</v>
      </c>
      <c r="H14" s="12"/>
      <c r="I14" s="12"/>
      <c r="J14" s="14">
        <v>24</v>
      </c>
      <c r="K14" s="16">
        <v>154025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37001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61</v>
      </c>
      <c r="B11" s="10" t="s">
        <v>112</v>
      </c>
      <c r="C11" s="13">
        <v>4</v>
      </c>
      <c r="D11" s="15">
        <v>90000</v>
      </c>
      <c r="F11" s="156" t="s">
        <v>59</v>
      </c>
      <c r="G11" s="10" t="s">
        <v>100</v>
      </c>
      <c r="H11" s="52">
        <v>2</v>
      </c>
      <c r="I11" s="15">
        <v>48800</v>
      </c>
      <c r="J11" s="93"/>
      <c r="K11" s="10" t="s">
        <v>646</v>
      </c>
      <c r="L11" s="10" t="s">
        <v>54</v>
      </c>
      <c r="M11" s="13">
        <v>1</v>
      </c>
      <c r="N11" s="15">
        <v>0</v>
      </c>
    </row>
    <row r="12" spans="1:14" x14ac:dyDescent="0.25">
      <c r="A12" s="160"/>
      <c r="B12" s="168" t="s">
        <v>132</v>
      </c>
      <c r="C12" s="169">
        <v>2</v>
      </c>
      <c r="D12" s="170">
        <v>90000</v>
      </c>
      <c r="F12" s="172"/>
      <c r="G12" s="168" t="s">
        <v>179</v>
      </c>
      <c r="H12" s="171">
        <v>1</v>
      </c>
      <c r="I12" s="170">
        <v>800</v>
      </c>
      <c r="J12" s="93"/>
      <c r="K12" s="10" t="s">
        <v>647</v>
      </c>
      <c r="L12" s="109"/>
      <c r="M12" s="83">
        <v>1</v>
      </c>
      <c r="N12" s="84">
        <v>0</v>
      </c>
    </row>
    <row r="13" spans="1:14" x14ac:dyDescent="0.25">
      <c r="A13" s="154" t="s">
        <v>376</v>
      </c>
      <c r="B13" s="155"/>
      <c r="C13" s="83">
        <v>6</v>
      </c>
      <c r="D13" s="84">
        <v>180000</v>
      </c>
      <c r="F13" s="154" t="s">
        <v>377</v>
      </c>
      <c r="G13" s="155"/>
      <c r="H13" s="85">
        <v>3</v>
      </c>
      <c r="I13" s="84">
        <v>49600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5">
      <c r="A14" s="11" t="s">
        <v>45</v>
      </c>
      <c r="B14" s="12"/>
      <c r="C14" s="14">
        <v>6</v>
      </c>
      <c r="D14" s="16">
        <v>180000</v>
      </c>
      <c r="F14" s="86" t="s">
        <v>45</v>
      </c>
      <c r="G14" s="87"/>
      <c r="H14" s="88">
        <v>3</v>
      </c>
      <c r="I14" s="89">
        <v>49600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3789225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37001</v>
      </c>
      <c r="B3" s="3"/>
      <c r="F3" s="4"/>
      <c r="G3" s="61"/>
      <c r="H3" s="63"/>
    </row>
    <row r="5" spans="1:9" s="53" customFormat="1" ht="9.75" customHeight="1" x14ac:dyDescent="0.25">
      <c r="A5" s="54" t="s">
        <v>447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</row>
    <row r="10" spans="1:9" s="53" customFormat="1" ht="25.5" customHeight="1" thickBot="1" x14ac:dyDescent="0.3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</row>
    <row r="11" spans="1:9" s="53" customFormat="1" ht="10.5" customHeight="1" thickTop="1" thickBot="1" x14ac:dyDescent="0.3">
      <c r="A11" s="185" t="s">
        <v>302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14.4" thickTop="1" thickBot="1" x14ac:dyDescent="0.3">
      <c r="A12" s="57" t="s">
        <v>449</v>
      </c>
      <c r="B12" s="58">
        <v>37012</v>
      </c>
      <c r="C12" s="59">
        <v>67.25</v>
      </c>
      <c r="D12" s="59">
        <v>68.5</v>
      </c>
      <c r="E12" s="59">
        <v>67.917000000000002</v>
      </c>
      <c r="F12" s="59">
        <v>68.5</v>
      </c>
      <c r="G12" s="59" t="s">
        <v>450</v>
      </c>
      <c r="H12" s="60">
        <v>52800</v>
      </c>
      <c r="I12" s="57" t="s">
        <v>13</v>
      </c>
    </row>
    <row r="13" spans="1:9" s="53" customFormat="1" ht="14.4" thickTop="1" thickBot="1" x14ac:dyDescent="0.3">
      <c r="A13" s="57" t="s">
        <v>416</v>
      </c>
      <c r="B13" s="58">
        <v>37043</v>
      </c>
      <c r="C13" s="59">
        <v>88.75</v>
      </c>
      <c r="D13" s="59">
        <v>88.75</v>
      </c>
      <c r="E13" s="59">
        <v>88.75</v>
      </c>
      <c r="F13" s="59">
        <v>88.75</v>
      </c>
      <c r="G13" s="59" t="s">
        <v>451</v>
      </c>
      <c r="H13" s="60">
        <v>16800</v>
      </c>
      <c r="I13" s="57" t="s">
        <v>13</v>
      </c>
    </row>
    <row r="14" spans="1:9" s="53" customFormat="1" ht="21.6" thickTop="1" thickBot="1" x14ac:dyDescent="0.3">
      <c r="A14" s="57" t="s">
        <v>452</v>
      </c>
      <c r="B14" s="57" t="s">
        <v>14</v>
      </c>
      <c r="C14" s="59">
        <v>130.5</v>
      </c>
      <c r="D14" s="59">
        <v>130.5</v>
      </c>
      <c r="E14" s="59">
        <v>130.5</v>
      </c>
      <c r="F14" s="59">
        <v>130.5</v>
      </c>
      <c r="G14" s="59" t="s">
        <v>453</v>
      </c>
      <c r="H14" s="60">
        <v>35200</v>
      </c>
      <c r="I14" s="57" t="s">
        <v>13</v>
      </c>
    </row>
    <row r="15" spans="1:9" s="53" customFormat="1" ht="14.4" thickTop="1" thickBot="1" x14ac:dyDescent="0.3">
      <c r="A15" s="57" t="s">
        <v>454</v>
      </c>
      <c r="B15" s="57" t="s">
        <v>12</v>
      </c>
      <c r="C15" s="59">
        <v>47.75</v>
      </c>
      <c r="D15" s="59">
        <v>47.75</v>
      </c>
      <c r="E15" s="59">
        <v>47.75</v>
      </c>
      <c r="F15" s="59">
        <v>47.75</v>
      </c>
      <c r="G15" s="59" t="s">
        <v>455</v>
      </c>
      <c r="H15" s="59">
        <v>800</v>
      </c>
      <c r="I15" s="57" t="s">
        <v>13</v>
      </c>
    </row>
    <row r="16" spans="1:9" s="53" customFormat="1" ht="14.4" thickTop="1" thickBot="1" x14ac:dyDescent="0.3">
      <c r="A16" s="57" t="s">
        <v>456</v>
      </c>
      <c r="B16" s="58">
        <v>37043</v>
      </c>
      <c r="C16" s="59">
        <v>56.6</v>
      </c>
      <c r="D16" s="59">
        <v>56.6</v>
      </c>
      <c r="E16" s="59">
        <v>56.6</v>
      </c>
      <c r="F16" s="59">
        <v>56.6</v>
      </c>
      <c r="G16" s="59" t="s">
        <v>457</v>
      </c>
      <c r="H16" s="60">
        <v>16800</v>
      </c>
      <c r="I16" s="57" t="s">
        <v>13</v>
      </c>
    </row>
    <row r="17" spans="1:9" s="53" customFormat="1" ht="14.4" thickTop="1" thickBot="1" x14ac:dyDescent="0.3">
      <c r="A17" s="57" t="s">
        <v>458</v>
      </c>
      <c r="B17" s="57" t="s">
        <v>419</v>
      </c>
      <c r="C17" s="59">
        <v>55</v>
      </c>
      <c r="D17" s="59">
        <v>55</v>
      </c>
      <c r="E17" s="59">
        <v>55</v>
      </c>
      <c r="F17" s="59">
        <v>55</v>
      </c>
      <c r="G17" s="59" t="s">
        <v>459</v>
      </c>
      <c r="H17" s="60">
        <v>4800</v>
      </c>
      <c r="I17" s="57" t="s">
        <v>13</v>
      </c>
    </row>
    <row r="18" spans="1:9" s="53" customFormat="1" ht="14.4" thickTop="1" thickBot="1" x14ac:dyDescent="0.3">
      <c r="A18" s="57" t="s">
        <v>460</v>
      </c>
      <c r="B18" s="58">
        <v>37012</v>
      </c>
      <c r="C18" s="59">
        <v>59.25</v>
      </c>
      <c r="D18" s="59">
        <v>59.25</v>
      </c>
      <c r="E18" s="59">
        <v>59.25</v>
      </c>
      <c r="F18" s="59">
        <v>59.25</v>
      </c>
      <c r="G18" s="59" t="s">
        <v>461</v>
      </c>
      <c r="H18" s="60">
        <v>17600</v>
      </c>
      <c r="I18" s="57" t="s">
        <v>13</v>
      </c>
    </row>
    <row r="19" spans="1:9" s="53" customFormat="1" ht="14.4" thickTop="1" thickBot="1" x14ac:dyDescent="0.3">
      <c r="A19" s="185" t="s">
        <v>303</v>
      </c>
      <c r="B19" s="186"/>
      <c r="C19" s="186"/>
      <c r="D19" s="186"/>
      <c r="E19" s="186"/>
      <c r="F19" s="186"/>
      <c r="G19" s="186"/>
      <c r="H19" s="186"/>
      <c r="I19" s="187"/>
    </row>
    <row r="20" spans="1:9" s="53" customFormat="1" ht="21.6" thickTop="1" thickBot="1" x14ac:dyDescent="0.3">
      <c r="A20" s="57" t="s">
        <v>462</v>
      </c>
      <c r="B20" s="57" t="s">
        <v>299</v>
      </c>
      <c r="C20" s="59">
        <v>245</v>
      </c>
      <c r="D20" s="59">
        <v>245</v>
      </c>
      <c r="E20" s="59">
        <v>245</v>
      </c>
      <c r="F20" s="59">
        <v>245</v>
      </c>
      <c r="G20" s="59" t="s">
        <v>463</v>
      </c>
      <c r="H20" s="60">
        <v>24425</v>
      </c>
      <c r="I20" s="57" t="s">
        <v>13</v>
      </c>
    </row>
    <row r="21" spans="1:9" s="53" customFormat="1" ht="14.4" thickTop="1" thickBot="1" x14ac:dyDescent="0.3">
      <c r="A21" s="185" t="s">
        <v>10</v>
      </c>
      <c r="B21" s="186"/>
      <c r="C21" s="186"/>
      <c r="D21" s="186"/>
      <c r="E21" s="186"/>
      <c r="F21" s="186"/>
      <c r="G21" s="186"/>
      <c r="H21" s="186"/>
      <c r="I21" s="187"/>
    </row>
    <row r="22" spans="1:9" s="53" customFormat="1" ht="14.4" thickTop="1" thickBot="1" x14ac:dyDescent="0.3">
      <c r="A22" s="57" t="s">
        <v>395</v>
      </c>
      <c r="B22" s="57" t="s">
        <v>396</v>
      </c>
      <c r="C22" s="59">
        <v>53.5</v>
      </c>
      <c r="D22" s="59">
        <v>53.5</v>
      </c>
      <c r="E22" s="59">
        <v>53.5</v>
      </c>
      <c r="F22" s="59">
        <v>53.5</v>
      </c>
      <c r="G22" s="59" t="s">
        <v>464</v>
      </c>
      <c r="H22" s="60">
        <v>12000</v>
      </c>
      <c r="I22" s="57" t="s">
        <v>13</v>
      </c>
    </row>
    <row r="23" spans="1:9" s="53" customFormat="1" ht="14.4" thickTop="1" thickBot="1" x14ac:dyDescent="0.3">
      <c r="A23" s="57" t="s">
        <v>11</v>
      </c>
      <c r="B23" s="57" t="s">
        <v>12</v>
      </c>
      <c r="C23" s="59">
        <v>56</v>
      </c>
      <c r="D23" s="59">
        <v>64</v>
      </c>
      <c r="E23" s="59">
        <v>60.448</v>
      </c>
      <c r="F23" s="59">
        <v>56.5</v>
      </c>
      <c r="G23" s="59" t="s">
        <v>465</v>
      </c>
      <c r="H23" s="60">
        <v>23200</v>
      </c>
      <c r="I23" s="57" t="s">
        <v>13</v>
      </c>
    </row>
    <row r="24" spans="1:9" s="53" customFormat="1" ht="14.4" thickTop="1" thickBot="1" x14ac:dyDescent="0.3">
      <c r="A24" s="57" t="s">
        <v>466</v>
      </c>
      <c r="B24" s="57" t="s">
        <v>467</v>
      </c>
      <c r="C24" s="59">
        <v>46</v>
      </c>
      <c r="D24" s="59">
        <v>48</v>
      </c>
      <c r="E24" s="59">
        <v>47.179000000000002</v>
      </c>
      <c r="F24" s="59">
        <v>48</v>
      </c>
      <c r="G24" s="59" t="s">
        <v>468</v>
      </c>
      <c r="H24" s="60">
        <v>22400</v>
      </c>
      <c r="I24" s="57" t="s">
        <v>13</v>
      </c>
    </row>
    <row r="25" spans="1:9" s="53" customFormat="1" ht="14.4" thickTop="1" thickBot="1" x14ac:dyDescent="0.3">
      <c r="A25" s="57" t="s">
        <v>17</v>
      </c>
      <c r="B25" s="58">
        <v>37012</v>
      </c>
      <c r="C25" s="59">
        <v>51.85</v>
      </c>
      <c r="D25" s="59">
        <v>52.65</v>
      </c>
      <c r="E25" s="59">
        <v>52.142000000000003</v>
      </c>
      <c r="F25" s="59">
        <v>52.5</v>
      </c>
      <c r="G25" s="59" t="s">
        <v>469</v>
      </c>
      <c r="H25" s="60">
        <v>1513600</v>
      </c>
      <c r="I25" s="57" t="s">
        <v>13</v>
      </c>
    </row>
    <row r="26" spans="1:9" s="53" customFormat="1" ht="14.4" thickTop="1" thickBot="1" x14ac:dyDescent="0.3">
      <c r="A26" s="57" t="s">
        <v>24</v>
      </c>
      <c r="B26" s="58">
        <v>37043</v>
      </c>
      <c r="C26" s="59">
        <v>76</v>
      </c>
      <c r="D26" s="59">
        <v>77</v>
      </c>
      <c r="E26" s="59">
        <v>76.5</v>
      </c>
      <c r="F26" s="59">
        <v>77</v>
      </c>
      <c r="G26" s="59" t="s">
        <v>470</v>
      </c>
      <c r="H26" s="60">
        <v>369600</v>
      </c>
      <c r="I26" s="57" t="s">
        <v>13</v>
      </c>
    </row>
    <row r="27" spans="1:9" s="53" customFormat="1" ht="21.6" thickTop="1" thickBot="1" x14ac:dyDescent="0.3">
      <c r="A27" s="57" t="s">
        <v>471</v>
      </c>
      <c r="B27" s="57" t="s">
        <v>14</v>
      </c>
      <c r="C27" s="59">
        <v>123</v>
      </c>
      <c r="D27" s="59">
        <v>123.5</v>
      </c>
      <c r="E27" s="59">
        <v>123.167</v>
      </c>
      <c r="F27" s="59">
        <v>123.5</v>
      </c>
      <c r="G27" s="59" t="s">
        <v>465</v>
      </c>
      <c r="H27" s="60">
        <v>105600</v>
      </c>
      <c r="I27" s="57" t="s">
        <v>13</v>
      </c>
    </row>
    <row r="28" spans="1:9" s="53" customFormat="1" ht="14.4" thickTop="1" thickBot="1" x14ac:dyDescent="0.3">
      <c r="A28" s="57" t="s">
        <v>472</v>
      </c>
      <c r="B28" s="58">
        <v>37135</v>
      </c>
      <c r="C28" s="59">
        <v>45.25</v>
      </c>
      <c r="D28" s="59">
        <v>45.25</v>
      </c>
      <c r="E28" s="59">
        <v>45.25</v>
      </c>
      <c r="F28" s="59">
        <v>45.25</v>
      </c>
      <c r="G28" s="59" t="s">
        <v>473</v>
      </c>
      <c r="H28" s="60">
        <v>15200</v>
      </c>
      <c r="I28" s="57" t="s">
        <v>13</v>
      </c>
    </row>
    <row r="29" spans="1:9" s="53" customFormat="1" ht="21.6" thickTop="1" thickBot="1" x14ac:dyDescent="0.3">
      <c r="A29" s="57" t="s">
        <v>474</v>
      </c>
      <c r="B29" s="57" t="s">
        <v>305</v>
      </c>
      <c r="C29" s="59">
        <v>46.75</v>
      </c>
      <c r="D29" s="59">
        <v>46.75</v>
      </c>
      <c r="E29" s="59">
        <v>46.75</v>
      </c>
      <c r="F29" s="59">
        <v>46.75</v>
      </c>
      <c r="G29" s="59" t="s">
        <v>475</v>
      </c>
      <c r="H29" s="60">
        <v>33600</v>
      </c>
      <c r="I29" s="57" t="s">
        <v>13</v>
      </c>
    </row>
    <row r="30" spans="1:9" s="53" customFormat="1" ht="14.4" thickTop="1" thickBot="1" x14ac:dyDescent="0.3">
      <c r="A30" s="57" t="s">
        <v>306</v>
      </c>
      <c r="B30" s="57" t="s">
        <v>12</v>
      </c>
      <c r="C30" s="59">
        <v>55</v>
      </c>
      <c r="D30" s="59">
        <v>55</v>
      </c>
      <c r="E30" s="59">
        <v>55</v>
      </c>
      <c r="F30" s="59">
        <v>55</v>
      </c>
      <c r="G30" s="59" t="s">
        <v>476</v>
      </c>
      <c r="H30" s="59">
        <v>800</v>
      </c>
      <c r="I30" s="57" t="s">
        <v>13</v>
      </c>
    </row>
    <row r="31" spans="1:9" s="53" customFormat="1" ht="14.4" thickTop="1" thickBot="1" x14ac:dyDescent="0.3">
      <c r="A31" s="57" t="s">
        <v>307</v>
      </c>
      <c r="B31" s="57" t="s">
        <v>12</v>
      </c>
      <c r="C31" s="59">
        <v>53</v>
      </c>
      <c r="D31" s="59">
        <v>67</v>
      </c>
      <c r="E31" s="59">
        <v>60.805999999999997</v>
      </c>
      <c r="F31" s="59">
        <v>53</v>
      </c>
      <c r="G31" s="59" t="s">
        <v>477</v>
      </c>
      <c r="H31" s="60">
        <v>14400</v>
      </c>
      <c r="I31" s="57" t="s">
        <v>13</v>
      </c>
    </row>
    <row r="32" spans="1:9" s="53" customFormat="1" ht="21.6" thickTop="1" thickBot="1" x14ac:dyDescent="0.3">
      <c r="A32" s="57" t="s">
        <v>308</v>
      </c>
      <c r="B32" s="57" t="s">
        <v>304</v>
      </c>
      <c r="C32" s="59">
        <v>56</v>
      </c>
      <c r="D32" s="59">
        <v>56</v>
      </c>
      <c r="E32" s="59">
        <v>56</v>
      </c>
      <c r="F32" s="59">
        <v>56</v>
      </c>
      <c r="G32" s="59" t="s">
        <v>478</v>
      </c>
      <c r="H32" s="60">
        <v>8000</v>
      </c>
      <c r="I32" s="57" t="s">
        <v>13</v>
      </c>
    </row>
    <row r="33" spans="1:9" s="53" customFormat="1" ht="14.4" thickTop="1" thickBot="1" x14ac:dyDescent="0.3">
      <c r="A33" s="57" t="s">
        <v>309</v>
      </c>
      <c r="B33" s="58">
        <v>37043</v>
      </c>
      <c r="C33" s="59">
        <v>85.75</v>
      </c>
      <c r="D33" s="59">
        <v>86.5</v>
      </c>
      <c r="E33" s="59">
        <v>86.188000000000002</v>
      </c>
      <c r="F33" s="59">
        <v>86.25</v>
      </c>
      <c r="G33" s="59" t="s">
        <v>479</v>
      </c>
      <c r="H33" s="60">
        <v>134400</v>
      </c>
      <c r="I33" s="57" t="s">
        <v>13</v>
      </c>
    </row>
    <row r="34" spans="1:9" s="53" customFormat="1" ht="14.4" thickTop="1" thickBot="1" x14ac:dyDescent="0.3">
      <c r="A34" s="57" t="s">
        <v>480</v>
      </c>
      <c r="B34" s="58">
        <v>37226</v>
      </c>
      <c r="C34" s="59">
        <v>48.5</v>
      </c>
      <c r="D34" s="59">
        <v>48.5</v>
      </c>
      <c r="E34" s="59">
        <v>48.5</v>
      </c>
      <c r="F34" s="59">
        <v>48.5</v>
      </c>
      <c r="G34" s="59" t="s">
        <v>481</v>
      </c>
      <c r="H34" s="60">
        <v>16000</v>
      </c>
      <c r="I34" s="57" t="s">
        <v>13</v>
      </c>
    </row>
    <row r="35" spans="1:9" s="53" customFormat="1" ht="21.6" thickTop="1" thickBot="1" x14ac:dyDescent="0.3">
      <c r="A35" s="57" t="s">
        <v>482</v>
      </c>
      <c r="B35" s="57" t="s">
        <v>305</v>
      </c>
      <c r="C35" s="59">
        <v>49.25</v>
      </c>
      <c r="D35" s="59">
        <v>49.25</v>
      </c>
      <c r="E35" s="59">
        <v>49.25</v>
      </c>
      <c r="F35" s="59">
        <v>49.25</v>
      </c>
      <c r="G35" s="59" t="s">
        <v>483</v>
      </c>
      <c r="H35" s="60">
        <v>33600</v>
      </c>
      <c r="I35" s="57" t="s">
        <v>13</v>
      </c>
    </row>
    <row r="36" spans="1:9" s="53" customFormat="1" ht="14.4" thickTop="1" thickBot="1" x14ac:dyDescent="0.3">
      <c r="A36" s="57" t="s">
        <v>484</v>
      </c>
      <c r="B36" s="57" t="s">
        <v>360</v>
      </c>
      <c r="C36" s="59">
        <v>52.75</v>
      </c>
      <c r="D36" s="59">
        <v>52.75</v>
      </c>
      <c r="E36" s="59">
        <v>52.75</v>
      </c>
      <c r="F36" s="59">
        <v>52.75</v>
      </c>
      <c r="G36" s="59" t="s">
        <v>485</v>
      </c>
      <c r="H36" s="60">
        <v>204000</v>
      </c>
      <c r="I36" s="57" t="s">
        <v>13</v>
      </c>
    </row>
    <row r="37" spans="1:9" s="53" customFormat="1" ht="14.4" thickTop="1" thickBot="1" x14ac:dyDescent="0.3">
      <c r="A37" s="57" t="s">
        <v>486</v>
      </c>
      <c r="B37" s="58">
        <v>37012</v>
      </c>
      <c r="C37" s="59">
        <v>317</v>
      </c>
      <c r="D37" s="59">
        <v>317</v>
      </c>
      <c r="E37" s="59">
        <v>317</v>
      </c>
      <c r="F37" s="59">
        <v>317</v>
      </c>
      <c r="G37" s="59" t="s">
        <v>487</v>
      </c>
      <c r="H37" s="60">
        <v>10400</v>
      </c>
      <c r="I37" s="57" t="s">
        <v>13</v>
      </c>
    </row>
    <row r="38" spans="1:9" s="53" customFormat="1" ht="14.4" thickTop="1" thickBot="1" x14ac:dyDescent="0.3">
      <c r="A38" s="57" t="s">
        <v>488</v>
      </c>
      <c r="B38" s="57" t="s">
        <v>299</v>
      </c>
      <c r="C38" s="59">
        <v>207</v>
      </c>
      <c r="D38" s="59">
        <v>208</v>
      </c>
      <c r="E38" s="59">
        <v>207.5</v>
      </c>
      <c r="F38" s="59">
        <v>207</v>
      </c>
      <c r="G38" s="59" t="s">
        <v>489</v>
      </c>
      <c r="H38" s="60">
        <v>61600</v>
      </c>
      <c r="I38" s="57" t="s">
        <v>13</v>
      </c>
    </row>
    <row r="39" spans="1:9" s="53" customFormat="1" ht="14.4" thickTop="1" thickBot="1" x14ac:dyDescent="0.3">
      <c r="A39" s="57" t="s">
        <v>490</v>
      </c>
      <c r="B39" s="57" t="s">
        <v>396</v>
      </c>
      <c r="C39" s="59">
        <v>51.5</v>
      </c>
      <c r="D39" s="59">
        <v>52.5</v>
      </c>
      <c r="E39" s="59">
        <v>52</v>
      </c>
      <c r="F39" s="59">
        <v>52.5</v>
      </c>
      <c r="G39" s="59" t="s">
        <v>491</v>
      </c>
      <c r="H39" s="60">
        <v>1600</v>
      </c>
      <c r="I39" s="57" t="s">
        <v>13</v>
      </c>
    </row>
    <row r="40" spans="1:9" s="53" customFormat="1" ht="14.4" thickTop="1" thickBot="1" x14ac:dyDescent="0.3">
      <c r="A40" s="57" t="s">
        <v>300</v>
      </c>
      <c r="B40" s="57" t="s">
        <v>12</v>
      </c>
      <c r="C40" s="59">
        <v>48.5</v>
      </c>
      <c r="D40" s="59">
        <v>51.5</v>
      </c>
      <c r="E40" s="59">
        <v>49.875</v>
      </c>
      <c r="F40" s="59">
        <v>51.5</v>
      </c>
      <c r="G40" s="59" t="s">
        <v>492</v>
      </c>
      <c r="H40" s="60">
        <v>9600</v>
      </c>
      <c r="I40" s="57" t="s">
        <v>13</v>
      </c>
    </row>
    <row r="41" spans="1:9" s="53" customFormat="1" ht="21.6" thickTop="1" thickBot="1" x14ac:dyDescent="0.3">
      <c r="A41" s="57" t="s">
        <v>493</v>
      </c>
      <c r="B41" s="57" t="s">
        <v>304</v>
      </c>
      <c r="C41" s="59">
        <v>52</v>
      </c>
      <c r="D41" s="59">
        <v>52</v>
      </c>
      <c r="E41" s="59">
        <v>52</v>
      </c>
      <c r="F41" s="59">
        <v>52</v>
      </c>
      <c r="G41" s="59" t="s">
        <v>494</v>
      </c>
      <c r="H41" s="60">
        <v>12000</v>
      </c>
      <c r="I41" s="57" t="s">
        <v>13</v>
      </c>
    </row>
    <row r="42" spans="1:9" s="53" customFormat="1" ht="14.4" thickTop="1" thickBot="1" x14ac:dyDescent="0.3">
      <c r="A42" s="57" t="s">
        <v>310</v>
      </c>
      <c r="B42" s="58">
        <v>37012</v>
      </c>
      <c r="C42" s="59">
        <v>56</v>
      </c>
      <c r="D42" s="59">
        <v>56</v>
      </c>
      <c r="E42" s="59">
        <v>56</v>
      </c>
      <c r="F42" s="59">
        <v>56</v>
      </c>
      <c r="G42" s="59" t="s">
        <v>495</v>
      </c>
      <c r="H42" s="60">
        <v>17600</v>
      </c>
      <c r="I42" s="57" t="s">
        <v>13</v>
      </c>
    </row>
    <row r="43" spans="1:9" s="53" customFormat="1" ht="14.4" thickTop="1" thickBot="1" x14ac:dyDescent="0.3">
      <c r="A43" s="57" t="s">
        <v>417</v>
      </c>
      <c r="B43" s="58">
        <v>37043</v>
      </c>
      <c r="C43" s="59">
        <v>73.75</v>
      </c>
      <c r="D43" s="59">
        <v>74.25</v>
      </c>
      <c r="E43" s="59">
        <v>74</v>
      </c>
      <c r="F43" s="59">
        <v>74.25</v>
      </c>
      <c r="G43" s="59" t="s">
        <v>496</v>
      </c>
      <c r="H43" s="60">
        <v>33600</v>
      </c>
      <c r="I43" s="57" t="s">
        <v>13</v>
      </c>
    </row>
    <row r="44" spans="1:9" s="53" customFormat="1" ht="14.4" thickTop="1" thickBot="1" x14ac:dyDescent="0.3">
      <c r="A44" s="57" t="s">
        <v>418</v>
      </c>
      <c r="B44" s="57" t="s">
        <v>396</v>
      </c>
      <c r="C44" s="59">
        <v>47.5</v>
      </c>
      <c r="D44" s="59">
        <v>54.5</v>
      </c>
      <c r="E44" s="59">
        <v>49.610999999999997</v>
      </c>
      <c r="F44" s="59">
        <v>54.5</v>
      </c>
      <c r="G44" s="59" t="s">
        <v>497</v>
      </c>
      <c r="H44" s="60">
        <v>26400</v>
      </c>
      <c r="I44" s="57" t="s">
        <v>13</v>
      </c>
    </row>
    <row r="45" spans="1:9" s="53" customFormat="1" ht="14.4" thickTop="1" thickBot="1" x14ac:dyDescent="0.3">
      <c r="A45" s="57" t="s">
        <v>15</v>
      </c>
      <c r="B45" s="57" t="s">
        <v>12</v>
      </c>
      <c r="C45" s="59">
        <v>54</v>
      </c>
      <c r="D45" s="59">
        <v>55.5</v>
      </c>
      <c r="E45" s="59">
        <v>54.636000000000003</v>
      </c>
      <c r="F45" s="59">
        <v>54.75</v>
      </c>
      <c r="G45" s="59" t="s">
        <v>498</v>
      </c>
      <c r="H45" s="60">
        <v>16800</v>
      </c>
      <c r="I45" s="57" t="s">
        <v>13</v>
      </c>
    </row>
    <row r="46" spans="1:9" s="53" customFormat="1" ht="14.4" thickTop="1" thickBot="1" x14ac:dyDescent="0.3">
      <c r="A46" s="57" t="s">
        <v>289</v>
      </c>
      <c r="B46" s="58">
        <v>37012</v>
      </c>
      <c r="C46" s="59">
        <v>50.5</v>
      </c>
      <c r="D46" s="59">
        <v>51.25</v>
      </c>
      <c r="E46" s="59">
        <v>50.817</v>
      </c>
      <c r="F46" s="59">
        <v>51.25</v>
      </c>
      <c r="G46" s="59" t="s">
        <v>499</v>
      </c>
      <c r="H46" s="60">
        <v>563200</v>
      </c>
      <c r="I46" s="57" t="s">
        <v>13</v>
      </c>
    </row>
    <row r="47" spans="1:9" s="53" customFormat="1" ht="14.4" thickTop="1" thickBot="1" x14ac:dyDescent="0.3">
      <c r="A47" s="57" t="s">
        <v>311</v>
      </c>
      <c r="B47" s="58">
        <v>37043</v>
      </c>
      <c r="C47" s="59">
        <v>74.5</v>
      </c>
      <c r="D47" s="59">
        <v>75.25</v>
      </c>
      <c r="E47" s="59">
        <v>74.971999999999994</v>
      </c>
      <c r="F47" s="59">
        <v>75.25</v>
      </c>
      <c r="G47" s="59" t="s">
        <v>470</v>
      </c>
      <c r="H47" s="60">
        <v>151200</v>
      </c>
      <c r="I47" s="57" t="s">
        <v>13</v>
      </c>
    </row>
    <row r="48" spans="1:9" s="53" customFormat="1" ht="21.6" thickTop="1" thickBot="1" x14ac:dyDescent="0.3">
      <c r="A48" s="57" t="s">
        <v>500</v>
      </c>
      <c r="B48" s="57" t="s">
        <v>14</v>
      </c>
      <c r="C48" s="59">
        <v>115.5</v>
      </c>
      <c r="D48" s="59">
        <v>115.5</v>
      </c>
      <c r="E48" s="59">
        <v>115.5</v>
      </c>
      <c r="F48" s="59">
        <v>115.5</v>
      </c>
      <c r="G48" s="59" t="s">
        <v>501</v>
      </c>
      <c r="H48" s="60">
        <v>35200</v>
      </c>
      <c r="I48" s="57" t="s">
        <v>13</v>
      </c>
    </row>
    <row r="49" spans="1:9" s="53" customFormat="1" ht="14.4" thickTop="1" thickBot="1" x14ac:dyDescent="0.3">
      <c r="A49" s="57" t="s">
        <v>420</v>
      </c>
      <c r="B49" s="58">
        <v>37135</v>
      </c>
      <c r="C49" s="59">
        <v>46.5</v>
      </c>
      <c r="D49" s="59">
        <v>46.5</v>
      </c>
      <c r="E49" s="59">
        <v>46.5</v>
      </c>
      <c r="F49" s="59">
        <v>46.5</v>
      </c>
      <c r="G49" s="59" t="s">
        <v>502</v>
      </c>
      <c r="H49" s="60">
        <v>15200</v>
      </c>
      <c r="I49" s="57" t="s">
        <v>13</v>
      </c>
    </row>
    <row r="50" spans="1:9" s="53" customFormat="1" ht="21.6" thickTop="1" thickBot="1" x14ac:dyDescent="0.3">
      <c r="A50" s="57" t="s">
        <v>503</v>
      </c>
      <c r="B50" s="57" t="s">
        <v>504</v>
      </c>
      <c r="C50" s="59">
        <v>40.5</v>
      </c>
      <c r="D50" s="59">
        <v>40.5</v>
      </c>
      <c r="E50" s="59">
        <v>40.5</v>
      </c>
      <c r="F50" s="59">
        <v>40.5</v>
      </c>
      <c r="G50" s="59" t="s">
        <v>505</v>
      </c>
      <c r="H50" s="60">
        <v>34400</v>
      </c>
      <c r="I50" s="57" t="s">
        <v>13</v>
      </c>
    </row>
    <row r="51" spans="1:9" s="53" customFormat="1" ht="14.4" thickTop="1" thickBot="1" x14ac:dyDescent="0.3">
      <c r="A51" s="57" t="s">
        <v>506</v>
      </c>
      <c r="B51" s="58">
        <v>37044</v>
      </c>
      <c r="C51" s="59">
        <v>62.5</v>
      </c>
      <c r="D51" s="59">
        <v>62.5</v>
      </c>
      <c r="E51" s="59">
        <v>62.5</v>
      </c>
      <c r="F51" s="59">
        <v>62.5</v>
      </c>
      <c r="G51" s="59" t="s">
        <v>507</v>
      </c>
      <c r="H51" s="60">
        <v>16000</v>
      </c>
      <c r="I51" s="57" t="s">
        <v>13</v>
      </c>
    </row>
    <row r="52" spans="1:9" s="53" customFormat="1" ht="14.4" thickTop="1" thickBot="1" x14ac:dyDescent="0.3">
      <c r="A52" s="57" t="s">
        <v>421</v>
      </c>
      <c r="B52" s="57" t="s">
        <v>419</v>
      </c>
      <c r="C52" s="59">
        <v>215</v>
      </c>
      <c r="D52" s="59">
        <v>220</v>
      </c>
      <c r="E52" s="59">
        <v>217</v>
      </c>
      <c r="F52" s="59">
        <v>220</v>
      </c>
      <c r="G52" s="59" t="s">
        <v>508</v>
      </c>
      <c r="H52" s="60">
        <v>7200</v>
      </c>
      <c r="I52" s="57" t="s">
        <v>13</v>
      </c>
    </row>
    <row r="53" spans="1:9" s="53" customFormat="1" ht="14.4" thickTop="1" thickBot="1" x14ac:dyDescent="0.3">
      <c r="A53" s="57" t="s">
        <v>422</v>
      </c>
      <c r="B53" s="58">
        <v>37012</v>
      </c>
      <c r="C53" s="59">
        <v>279</v>
      </c>
      <c r="D53" s="59">
        <v>279</v>
      </c>
      <c r="E53" s="59">
        <v>279</v>
      </c>
      <c r="F53" s="59">
        <v>279</v>
      </c>
      <c r="G53" s="59" t="s">
        <v>509</v>
      </c>
      <c r="H53" s="60">
        <v>10400</v>
      </c>
      <c r="I53" s="57" t="s">
        <v>13</v>
      </c>
    </row>
    <row r="54" spans="1:9" s="53" customFormat="1" ht="14.4" thickTop="1" thickBot="1" x14ac:dyDescent="0.3">
      <c r="A54" s="57" t="s">
        <v>510</v>
      </c>
      <c r="B54" s="57" t="s">
        <v>511</v>
      </c>
      <c r="C54" s="59">
        <v>111</v>
      </c>
      <c r="D54" s="59">
        <v>111</v>
      </c>
      <c r="E54" s="59">
        <v>111</v>
      </c>
      <c r="F54" s="59">
        <v>111</v>
      </c>
      <c r="G54" s="59" t="s">
        <v>512</v>
      </c>
      <c r="H54" s="60">
        <v>30800</v>
      </c>
      <c r="I54" s="57" t="s">
        <v>13</v>
      </c>
    </row>
    <row r="55" spans="1:9" s="53" customFormat="1" ht="14.4" thickTop="1" thickBot="1" x14ac:dyDescent="0.3">
      <c r="A55" s="57" t="s">
        <v>423</v>
      </c>
      <c r="B55" s="57" t="s">
        <v>12</v>
      </c>
      <c r="C55" s="59">
        <v>192</v>
      </c>
      <c r="D55" s="59">
        <v>200</v>
      </c>
      <c r="E55" s="59">
        <v>195.8</v>
      </c>
      <c r="F55" s="59">
        <v>198</v>
      </c>
      <c r="G55" s="59" t="s">
        <v>513</v>
      </c>
      <c r="H55" s="60">
        <v>2000</v>
      </c>
      <c r="I55" s="57" t="s">
        <v>13</v>
      </c>
    </row>
    <row r="56" spans="1:9" s="53" customFormat="1" ht="14.4" thickTop="1" thickBot="1" x14ac:dyDescent="0.3">
      <c r="A56" s="57" t="s">
        <v>424</v>
      </c>
      <c r="B56" s="57" t="s">
        <v>419</v>
      </c>
      <c r="C56" s="59">
        <v>216</v>
      </c>
      <c r="D56" s="59">
        <v>216</v>
      </c>
      <c r="E56" s="59">
        <v>216</v>
      </c>
      <c r="F56" s="59">
        <v>216</v>
      </c>
      <c r="G56" s="59" t="s">
        <v>514</v>
      </c>
      <c r="H56" s="60">
        <v>2400</v>
      </c>
      <c r="I56" s="57" t="s">
        <v>13</v>
      </c>
    </row>
    <row r="57" spans="1:9" ht="14.4" thickTop="1" thickBot="1" x14ac:dyDescent="0.3">
      <c r="A57" s="57" t="s">
        <v>312</v>
      </c>
      <c r="B57" s="57" t="s">
        <v>12</v>
      </c>
      <c r="C57" s="59">
        <v>58</v>
      </c>
      <c r="D57" s="59">
        <v>60.5</v>
      </c>
      <c r="E57" s="59">
        <v>58.75</v>
      </c>
      <c r="F57" s="59">
        <v>58</v>
      </c>
      <c r="G57" s="59" t="s">
        <v>515</v>
      </c>
      <c r="H57" s="60">
        <v>5600</v>
      </c>
      <c r="I57" s="57" t="s">
        <v>13</v>
      </c>
    </row>
    <row r="58" spans="1:9" ht="14.4" thickTop="1" thickBot="1" x14ac:dyDescent="0.3">
      <c r="A58" s="57" t="s">
        <v>516</v>
      </c>
      <c r="B58" s="58">
        <v>37043</v>
      </c>
      <c r="C58" s="59">
        <v>82.75</v>
      </c>
      <c r="D58" s="59">
        <v>82.75</v>
      </c>
      <c r="E58" s="59">
        <v>82.75</v>
      </c>
      <c r="F58" s="59">
        <v>82.75</v>
      </c>
      <c r="G58" s="59" t="s">
        <v>517</v>
      </c>
      <c r="H58" s="60">
        <v>16800</v>
      </c>
      <c r="I58" s="57" t="s">
        <v>13</v>
      </c>
    </row>
    <row r="59" spans="1:9" ht="21.6" thickTop="1" thickBot="1" x14ac:dyDescent="0.3">
      <c r="A59" s="57" t="s">
        <v>518</v>
      </c>
      <c r="B59" s="57" t="s">
        <v>305</v>
      </c>
      <c r="C59" s="59">
        <v>46.75</v>
      </c>
      <c r="D59" s="59">
        <v>46.75</v>
      </c>
      <c r="E59" s="59">
        <v>46.75</v>
      </c>
      <c r="F59" s="59">
        <v>46.75</v>
      </c>
      <c r="G59" s="59" t="s">
        <v>475</v>
      </c>
      <c r="H59" s="60">
        <v>33600</v>
      </c>
      <c r="I59" s="57" t="s">
        <v>13</v>
      </c>
    </row>
    <row r="60" spans="1:9" ht="14.4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</row>
    <row r="61" spans="1:9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4" thickTop="1" thickBot="1" x14ac:dyDescent="0.3">
      <c r="A64" s="57"/>
      <c r="B64" s="57"/>
      <c r="C64" s="59"/>
      <c r="D64" s="59"/>
      <c r="E64" s="59"/>
      <c r="F64" s="59"/>
      <c r="G64" s="59"/>
      <c r="H64" s="60"/>
      <c r="I64" s="57"/>
    </row>
    <row r="65" spans="1:9" ht="14.4" thickTop="1" thickBot="1" x14ac:dyDescent="0.3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3.8" thickTop="1" x14ac:dyDescent="0.25"/>
  </sheetData>
  <mergeCells count="11">
    <mergeCell ref="F9:F10"/>
    <mergeCell ref="A9:A10"/>
    <mergeCell ref="A19:I19"/>
    <mergeCell ref="A21:I21"/>
    <mergeCell ref="B9:B10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>
      <selection activeCell="A4" sqref="A4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30285000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37001</v>
      </c>
      <c r="F3" s="61"/>
      <c r="G3" s="65"/>
      <c r="H3" s="63"/>
    </row>
    <row r="5" spans="1:12" ht="9.75" customHeight="1" x14ac:dyDescent="0.25">
      <c r="A5" s="54" t="s">
        <v>287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448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  <c r="L9" s="53"/>
    </row>
    <row r="10" spans="1:12" ht="25.5" customHeight="1" thickBot="1" x14ac:dyDescent="0.3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  <c r="L10" s="53"/>
    </row>
    <row r="11" spans="1:12" ht="10.5" customHeight="1" thickTop="1" thickBot="1" x14ac:dyDescent="0.3">
      <c r="A11" s="185" t="s">
        <v>313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3">
      <c r="A12" s="57" t="s">
        <v>425</v>
      </c>
      <c r="B12" s="57" t="s">
        <v>315</v>
      </c>
      <c r="C12" s="59">
        <v>4.92</v>
      </c>
      <c r="D12" s="59">
        <v>4.93</v>
      </c>
      <c r="E12" s="59">
        <v>4.923</v>
      </c>
      <c r="F12" s="59">
        <v>4.92</v>
      </c>
      <c r="G12" s="59" t="s">
        <v>519</v>
      </c>
      <c r="H12" s="60">
        <v>22500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314</v>
      </c>
      <c r="B13" s="57" t="s">
        <v>315</v>
      </c>
      <c r="C13" s="59">
        <v>4.95</v>
      </c>
      <c r="D13" s="59">
        <v>4.97</v>
      </c>
      <c r="E13" s="59">
        <v>4.96</v>
      </c>
      <c r="F13" s="59">
        <v>4.95</v>
      </c>
      <c r="G13" s="59" t="s">
        <v>520</v>
      </c>
      <c r="H13" s="60">
        <v>60000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316</v>
      </c>
      <c r="B14" s="57" t="s">
        <v>315</v>
      </c>
      <c r="C14" s="59">
        <v>5.29</v>
      </c>
      <c r="D14" s="59">
        <v>5.3650000000000002</v>
      </c>
      <c r="E14" s="59">
        <v>5.335</v>
      </c>
      <c r="F14" s="59">
        <v>5.35</v>
      </c>
      <c r="G14" s="59" t="s">
        <v>521</v>
      </c>
      <c r="H14" s="60">
        <v>740000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317</v>
      </c>
      <c r="B15" s="57" t="s">
        <v>315</v>
      </c>
      <c r="C15" s="59">
        <v>4.9400000000000004</v>
      </c>
      <c r="D15" s="59">
        <v>5.04</v>
      </c>
      <c r="E15" s="59">
        <v>4.9790000000000001</v>
      </c>
      <c r="F15" s="59">
        <v>4.9400000000000004</v>
      </c>
      <c r="G15" s="59" t="s">
        <v>522</v>
      </c>
      <c r="H15" s="60">
        <v>330000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318</v>
      </c>
      <c r="B16" s="57" t="s">
        <v>315</v>
      </c>
      <c r="C16" s="59">
        <v>5.32</v>
      </c>
      <c r="D16" s="59">
        <v>5.39</v>
      </c>
      <c r="E16" s="59">
        <v>5.3579999999999997</v>
      </c>
      <c r="F16" s="59">
        <v>5.335</v>
      </c>
      <c r="G16" s="59" t="s">
        <v>523</v>
      </c>
      <c r="H16" s="60">
        <v>195000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319</v>
      </c>
      <c r="B17" s="57" t="s">
        <v>315</v>
      </c>
      <c r="C17" s="59">
        <v>5.2949999999999999</v>
      </c>
      <c r="D17" s="59">
        <v>5.2949999999999999</v>
      </c>
      <c r="E17" s="59">
        <v>5.2949999999999999</v>
      </c>
      <c r="F17" s="59">
        <v>5.2949999999999999</v>
      </c>
      <c r="G17" s="59" t="s">
        <v>524</v>
      </c>
      <c r="H17" s="60">
        <v>15000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320</v>
      </c>
      <c r="B18" s="57" t="s">
        <v>315</v>
      </c>
      <c r="C18" s="59">
        <v>4.84</v>
      </c>
      <c r="D18" s="59">
        <v>5</v>
      </c>
      <c r="E18" s="59">
        <v>4.899</v>
      </c>
      <c r="F18" s="59">
        <v>5</v>
      </c>
      <c r="G18" s="59" t="s">
        <v>525</v>
      </c>
      <c r="H18" s="60">
        <v>877500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321</v>
      </c>
      <c r="B19" s="57" t="s">
        <v>315</v>
      </c>
      <c r="C19" s="59">
        <v>4.125</v>
      </c>
      <c r="D19" s="59">
        <v>4.28</v>
      </c>
      <c r="E19" s="59">
        <v>4.1719999999999997</v>
      </c>
      <c r="F19" s="59">
        <v>4.25</v>
      </c>
      <c r="G19" s="59" t="s">
        <v>526</v>
      </c>
      <c r="H19" s="60">
        <v>630000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322</v>
      </c>
      <c r="B20" s="57" t="s">
        <v>315</v>
      </c>
      <c r="C20" s="59">
        <v>4.9649999999999999</v>
      </c>
      <c r="D20" s="59">
        <v>5.05</v>
      </c>
      <c r="E20" s="59">
        <v>5.0049999999999999</v>
      </c>
      <c r="F20" s="59">
        <v>4.9850000000000003</v>
      </c>
      <c r="G20" s="59" t="s">
        <v>527</v>
      </c>
      <c r="H20" s="60">
        <v>570000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323</v>
      </c>
      <c r="B21" s="57" t="s">
        <v>315</v>
      </c>
      <c r="C21" s="59">
        <v>4.05</v>
      </c>
      <c r="D21" s="59">
        <v>4.25</v>
      </c>
      <c r="E21" s="59">
        <v>4.1159999999999997</v>
      </c>
      <c r="F21" s="59">
        <v>4.25</v>
      </c>
      <c r="G21" s="59" t="s">
        <v>528</v>
      </c>
      <c r="H21" s="60">
        <v>90000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324</v>
      </c>
      <c r="B22" s="57" t="s">
        <v>315</v>
      </c>
      <c r="C22" s="59">
        <v>5.2930000000000001</v>
      </c>
      <c r="D22" s="59">
        <v>5.335</v>
      </c>
      <c r="E22" s="59">
        <v>5.3140000000000001</v>
      </c>
      <c r="F22" s="59">
        <v>5.2930000000000001</v>
      </c>
      <c r="G22" s="59" t="s">
        <v>529</v>
      </c>
      <c r="H22" s="60">
        <v>180000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325</v>
      </c>
      <c r="B23" s="57" t="s">
        <v>315</v>
      </c>
      <c r="C23" s="59">
        <v>4.93</v>
      </c>
      <c r="D23" s="59">
        <v>4.96</v>
      </c>
      <c r="E23" s="59">
        <v>4.9400000000000004</v>
      </c>
      <c r="F23" s="59">
        <v>4.9400000000000004</v>
      </c>
      <c r="G23" s="59" t="s">
        <v>528</v>
      </c>
      <c r="H23" s="60">
        <v>180000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326</v>
      </c>
      <c r="B24" s="57" t="s">
        <v>315</v>
      </c>
      <c r="C24" s="59">
        <v>4.87</v>
      </c>
      <c r="D24" s="59">
        <v>4.8899999999999997</v>
      </c>
      <c r="E24" s="59">
        <v>4.8760000000000003</v>
      </c>
      <c r="F24" s="59">
        <v>4.87</v>
      </c>
      <c r="G24" s="59" t="s">
        <v>530</v>
      </c>
      <c r="H24" s="60">
        <v>150000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327</v>
      </c>
      <c r="B25" s="57" t="s">
        <v>315</v>
      </c>
      <c r="C25" s="59">
        <v>5.1100000000000003</v>
      </c>
      <c r="D25" s="59">
        <v>5.1580000000000004</v>
      </c>
      <c r="E25" s="59">
        <v>5.1360000000000001</v>
      </c>
      <c r="F25" s="59">
        <v>5.1100000000000003</v>
      </c>
      <c r="G25" s="59" t="s">
        <v>501</v>
      </c>
      <c r="H25" s="60">
        <v>652500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378</v>
      </c>
      <c r="B26" s="57" t="s">
        <v>315</v>
      </c>
      <c r="C26" s="59">
        <v>5.13</v>
      </c>
      <c r="D26" s="59">
        <v>5.1580000000000004</v>
      </c>
      <c r="E26" s="59">
        <v>5.1449999999999996</v>
      </c>
      <c r="F26" s="59">
        <v>5.13</v>
      </c>
      <c r="G26" s="59" t="s">
        <v>531</v>
      </c>
      <c r="H26" s="60">
        <v>90000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328</v>
      </c>
      <c r="B27" s="57" t="s">
        <v>315</v>
      </c>
      <c r="C27" s="59">
        <v>4.8600000000000003</v>
      </c>
      <c r="D27" s="59">
        <v>4.8600000000000003</v>
      </c>
      <c r="E27" s="59">
        <v>4.8600000000000003</v>
      </c>
      <c r="F27" s="59">
        <v>4.8600000000000003</v>
      </c>
      <c r="G27" s="59" t="s">
        <v>532</v>
      </c>
      <c r="H27" s="60">
        <v>15000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329</v>
      </c>
      <c r="B28" s="57" t="s">
        <v>315</v>
      </c>
      <c r="C28" s="59">
        <v>4.92</v>
      </c>
      <c r="D28" s="59">
        <v>4.93</v>
      </c>
      <c r="E28" s="59">
        <v>4.923</v>
      </c>
      <c r="F28" s="59">
        <v>4.92</v>
      </c>
      <c r="G28" s="59" t="s">
        <v>533</v>
      </c>
      <c r="H28" s="60">
        <v>67500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330</v>
      </c>
      <c r="B29" s="57" t="s">
        <v>315</v>
      </c>
      <c r="C29" s="59">
        <v>4.9249999999999998</v>
      </c>
      <c r="D29" s="59">
        <v>4.9400000000000004</v>
      </c>
      <c r="E29" s="59">
        <v>4.93</v>
      </c>
      <c r="F29" s="59">
        <v>4.93</v>
      </c>
      <c r="G29" s="59" t="s">
        <v>528</v>
      </c>
      <c r="H29" s="60">
        <v>120000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331</v>
      </c>
      <c r="B30" s="57" t="s">
        <v>315</v>
      </c>
      <c r="C30" s="59">
        <v>11.45</v>
      </c>
      <c r="D30" s="59">
        <v>11.55</v>
      </c>
      <c r="E30" s="59">
        <v>11.531000000000001</v>
      </c>
      <c r="F30" s="59">
        <v>11.55</v>
      </c>
      <c r="G30" s="59" t="s">
        <v>534</v>
      </c>
      <c r="H30" s="60">
        <v>120000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332</v>
      </c>
      <c r="B31" s="57" t="s">
        <v>315</v>
      </c>
      <c r="C31" s="59">
        <v>4.8899999999999997</v>
      </c>
      <c r="D31" s="59">
        <v>4.8899999999999997</v>
      </c>
      <c r="E31" s="59">
        <v>4.8899999999999997</v>
      </c>
      <c r="F31" s="59">
        <v>4.8899999999999997</v>
      </c>
      <c r="G31" s="59" t="s">
        <v>535</v>
      </c>
      <c r="H31" s="60">
        <v>15000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536</v>
      </c>
      <c r="B32" s="57" t="s">
        <v>315</v>
      </c>
      <c r="C32" s="59">
        <v>5.13</v>
      </c>
      <c r="D32" s="59">
        <v>5.1349999999999998</v>
      </c>
      <c r="E32" s="59">
        <v>5.1319999999999997</v>
      </c>
      <c r="F32" s="59">
        <v>5.1349999999999998</v>
      </c>
      <c r="G32" s="59" t="s">
        <v>537</v>
      </c>
      <c r="H32" s="60">
        <v>45000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333</v>
      </c>
      <c r="B33" s="57" t="s">
        <v>315</v>
      </c>
      <c r="C33" s="59">
        <v>12.5</v>
      </c>
      <c r="D33" s="59">
        <v>12.7</v>
      </c>
      <c r="E33" s="59">
        <v>12.55</v>
      </c>
      <c r="F33" s="59">
        <v>12.7</v>
      </c>
      <c r="G33" s="59" t="s">
        <v>537</v>
      </c>
      <c r="H33" s="60">
        <v>60000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334</v>
      </c>
      <c r="B34" s="57" t="s">
        <v>315</v>
      </c>
      <c r="C34" s="59">
        <v>4.92</v>
      </c>
      <c r="D34" s="59">
        <v>4.97</v>
      </c>
      <c r="E34" s="59">
        <v>4.944</v>
      </c>
      <c r="F34" s="59">
        <v>4.93</v>
      </c>
      <c r="G34" s="59" t="s">
        <v>538</v>
      </c>
      <c r="H34" s="60">
        <v>165000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335</v>
      </c>
      <c r="B35" s="57" t="s">
        <v>315</v>
      </c>
      <c r="C35" s="59">
        <v>4.92</v>
      </c>
      <c r="D35" s="59">
        <v>4.93</v>
      </c>
      <c r="E35" s="59">
        <v>4.9219999999999997</v>
      </c>
      <c r="F35" s="59">
        <v>4.93</v>
      </c>
      <c r="G35" s="59" t="s">
        <v>477</v>
      </c>
      <c r="H35" s="60">
        <v>75000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336</v>
      </c>
      <c r="B36" s="57" t="s">
        <v>315</v>
      </c>
      <c r="C36" s="59">
        <v>4.88</v>
      </c>
      <c r="D36" s="59">
        <v>4.97</v>
      </c>
      <c r="E36" s="59">
        <v>4.9260000000000002</v>
      </c>
      <c r="F36" s="59">
        <v>4.96</v>
      </c>
      <c r="G36" s="59" t="s">
        <v>539</v>
      </c>
      <c r="H36" s="60">
        <v>247500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337</v>
      </c>
      <c r="B37" s="57" t="s">
        <v>315</v>
      </c>
      <c r="C37" s="59">
        <v>4.84</v>
      </c>
      <c r="D37" s="59">
        <v>4.92</v>
      </c>
      <c r="E37" s="59">
        <v>4.8680000000000003</v>
      </c>
      <c r="F37" s="59">
        <v>4.87</v>
      </c>
      <c r="G37" s="59" t="s">
        <v>540</v>
      </c>
      <c r="H37" s="60">
        <v>135000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338</v>
      </c>
      <c r="B38" s="57" t="s">
        <v>315</v>
      </c>
      <c r="C38" s="59">
        <v>4.84</v>
      </c>
      <c r="D38" s="59">
        <v>4.95</v>
      </c>
      <c r="E38" s="59">
        <v>4.8739999999999997</v>
      </c>
      <c r="F38" s="59">
        <v>4.88</v>
      </c>
      <c r="G38" s="59" t="s">
        <v>502</v>
      </c>
      <c r="H38" s="60">
        <v>217500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339</v>
      </c>
      <c r="B39" s="57" t="s">
        <v>315</v>
      </c>
      <c r="C39" s="59">
        <v>4.96</v>
      </c>
      <c r="D39" s="59">
        <v>5.04</v>
      </c>
      <c r="E39" s="59">
        <v>4.9880000000000004</v>
      </c>
      <c r="F39" s="59">
        <v>4.97</v>
      </c>
      <c r="G39" s="59" t="s">
        <v>541</v>
      </c>
      <c r="H39" s="60">
        <v>285000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340</v>
      </c>
      <c r="B40" s="57" t="s">
        <v>315</v>
      </c>
      <c r="C40" s="59">
        <v>5.0250000000000004</v>
      </c>
      <c r="D40" s="59">
        <v>5.03</v>
      </c>
      <c r="E40" s="59">
        <v>5.0270000000000001</v>
      </c>
      <c r="F40" s="59">
        <v>5.03</v>
      </c>
      <c r="G40" s="59" t="s">
        <v>475</v>
      </c>
      <c r="H40" s="60">
        <v>60000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341</v>
      </c>
      <c r="B41" s="57" t="s">
        <v>315</v>
      </c>
      <c r="C41" s="59">
        <v>4.71</v>
      </c>
      <c r="D41" s="59">
        <v>4.8499999999999996</v>
      </c>
      <c r="E41" s="59">
        <v>4.7949999999999999</v>
      </c>
      <c r="F41" s="59">
        <v>4.71</v>
      </c>
      <c r="G41" s="59" t="s">
        <v>542</v>
      </c>
      <c r="H41" s="60">
        <v>75000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342</v>
      </c>
      <c r="B42" s="57" t="s">
        <v>315</v>
      </c>
      <c r="C42" s="59">
        <v>4.8899999999999997</v>
      </c>
      <c r="D42" s="59">
        <v>4.9400000000000004</v>
      </c>
      <c r="E42" s="59">
        <v>4.9000000000000004</v>
      </c>
      <c r="F42" s="59">
        <v>4.9000000000000004</v>
      </c>
      <c r="G42" s="59" t="s">
        <v>543</v>
      </c>
      <c r="H42" s="60">
        <v>105000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544</v>
      </c>
      <c r="B43" s="57" t="s">
        <v>315</v>
      </c>
      <c r="C43" s="59">
        <v>5.0999999999999996</v>
      </c>
      <c r="D43" s="59">
        <v>5.0999999999999996</v>
      </c>
      <c r="E43" s="59">
        <v>5.0999999999999996</v>
      </c>
      <c r="F43" s="59">
        <v>5.0999999999999996</v>
      </c>
      <c r="G43" s="59" t="s">
        <v>545</v>
      </c>
      <c r="H43" s="60">
        <v>15000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185" t="s">
        <v>343</v>
      </c>
      <c r="B44" s="186"/>
      <c r="C44" s="186"/>
      <c r="D44" s="186"/>
      <c r="E44" s="186"/>
      <c r="F44" s="186"/>
      <c r="G44" s="186"/>
      <c r="H44" s="186"/>
      <c r="I44" s="187"/>
      <c r="J44" s="53"/>
      <c r="K44" s="53"/>
      <c r="L44" s="53"/>
    </row>
    <row r="45" spans="1:12" ht="10.5" customHeight="1" thickTop="1" thickBot="1" x14ac:dyDescent="0.3">
      <c r="A45" s="57" t="s">
        <v>397</v>
      </c>
      <c r="B45" s="57" t="s">
        <v>315</v>
      </c>
      <c r="C45" s="59">
        <v>0</v>
      </c>
      <c r="D45" s="59">
        <v>0</v>
      </c>
      <c r="E45" s="59">
        <v>0</v>
      </c>
      <c r="F45" s="59">
        <v>0</v>
      </c>
      <c r="G45" s="59" t="s">
        <v>492</v>
      </c>
      <c r="H45" s="60">
        <v>135000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379</v>
      </c>
      <c r="B46" s="57" t="s">
        <v>315</v>
      </c>
      <c r="C46" s="59">
        <v>0</v>
      </c>
      <c r="D46" s="59">
        <v>0</v>
      </c>
      <c r="E46" s="59">
        <v>0</v>
      </c>
      <c r="F46" s="59">
        <v>0</v>
      </c>
      <c r="G46" s="59" t="s">
        <v>546</v>
      </c>
      <c r="H46" s="60">
        <v>150000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547</v>
      </c>
      <c r="B47" s="58">
        <v>37012</v>
      </c>
      <c r="C47" s="59">
        <v>0</v>
      </c>
      <c r="D47" s="59">
        <v>0</v>
      </c>
      <c r="E47" s="59">
        <v>0</v>
      </c>
      <c r="F47" s="59">
        <v>0</v>
      </c>
      <c r="G47" s="59" t="s">
        <v>548</v>
      </c>
      <c r="H47" s="60">
        <v>310000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57" t="s">
        <v>549</v>
      </c>
      <c r="B48" s="57" t="s">
        <v>315</v>
      </c>
      <c r="C48" s="59">
        <v>0</v>
      </c>
      <c r="D48" s="59">
        <v>0</v>
      </c>
      <c r="E48" s="59">
        <v>0</v>
      </c>
      <c r="F48" s="59">
        <v>0</v>
      </c>
      <c r="G48" s="59" t="s">
        <v>494</v>
      </c>
      <c r="H48" s="60">
        <v>210000</v>
      </c>
      <c r="I48" s="57" t="s">
        <v>16</v>
      </c>
      <c r="J48" s="53"/>
      <c r="K48" s="53"/>
      <c r="L48" s="53"/>
    </row>
    <row r="49" spans="1:12" ht="14.25" customHeight="1" thickTop="1" thickBot="1" x14ac:dyDescent="0.3">
      <c r="A49" s="57" t="s">
        <v>550</v>
      </c>
      <c r="B49" s="57" t="s">
        <v>353</v>
      </c>
      <c r="C49" s="59">
        <v>0</v>
      </c>
      <c r="D49" s="59">
        <v>0</v>
      </c>
      <c r="E49" s="59">
        <v>0</v>
      </c>
      <c r="F49" s="59">
        <v>0</v>
      </c>
      <c r="G49" s="59" t="s">
        <v>551</v>
      </c>
      <c r="H49" s="60">
        <v>150000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398</v>
      </c>
      <c r="B50" s="57" t="s">
        <v>315</v>
      </c>
      <c r="C50" s="59">
        <v>0</v>
      </c>
      <c r="D50" s="59">
        <v>0</v>
      </c>
      <c r="E50" s="59">
        <v>0</v>
      </c>
      <c r="F50" s="59">
        <v>0</v>
      </c>
      <c r="G50" s="59" t="s">
        <v>552</v>
      </c>
      <c r="H50" s="60">
        <v>135000</v>
      </c>
      <c r="I50" s="57" t="s">
        <v>16</v>
      </c>
      <c r="J50" s="53"/>
      <c r="K50" s="53"/>
      <c r="L50" s="53"/>
    </row>
    <row r="51" spans="1:12" ht="9.75" customHeight="1" thickTop="1" thickBot="1" x14ac:dyDescent="0.3">
      <c r="A51" s="57" t="s">
        <v>553</v>
      </c>
      <c r="B51" s="57" t="s">
        <v>315</v>
      </c>
      <c r="C51" s="59">
        <v>5.0000000000000001E-3</v>
      </c>
      <c r="D51" s="59">
        <v>8.0000000000000002E-3</v>
      </c>
      <c r="E51" s="59">
        <v>7.0000000000000001E-3</v>
      </c>
      <c r="F51" s="59">
        <v>5.0000000000000001E-3</v>
      </c>
      <c r="G51" s="59" t="s">
        <v>554</v>
      </c>
      <c r="H51" s="60">
        <v>45000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380</v>
      </c>
      <c r="B52" s="57" t="s">
        <v>315</v>
      </c>
      <c r="C52" s="59">
        <v>0</v>
      </c>
      <c r="D52" s="59">
        <v>0</v>
      </c>
      <c r="E52" s="59">
        <v>0</v>
      </c>
      <c r="F52" s="59">
        <v>0</v>
      </c>
      <c r="G52" s="59" t="s">
        <v>555</v>
      </c>
      <c r="H52" s="60">
        <v>150000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399</v>
      </c>
      <c r="B53" s="57" t="s">
        <v>315</v>
      </c>
      <c r="C53" s="59">
        <v>0</v>
      </c>
      <c r="D53" s="59">
        <v>0</v>
      </c>
      <c r="E53" s="59">
        <v>0</v>
      </c>
      <c r="F53" s="59">
        <v>0</v>
      </c>
      <c r="G53" s="59" t="s">
        <v>556</v>
      </c>
      <c r="H53" s="60">
        <v>240000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557</v>
      </c>
      <c r="B54" s="57" t="s">
        <v>315</v>
      </c>
      <c r="C54" s="59">
        <v>0</v>
      </c>
      <c r="D54" s="59">
        <v>0</v>
      </c>
      <c r="E54" s="59">
        <v>0</v>
      </c>
      <c r="F54" s="59">
        <v>0</v>
      </c>
      <c r="G54" s="59" t="s">
        <v>558</v>
      </c>
      <c r="H54" s="60">
        <v>7500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426</v>
      </c>
      <c r="B55" s="57" t="s">
        <v>315</v>
      </c>
      <c r="C55" s="59">
        <v>0</v>
      </c>
      <c r="D55" s="59">
        <v>0</v>
      </c>
      <c r="E55" s="59">
        <v>0</v>
      </c>
      <c r="F55" s="59">
        <v>0</v>
      </c>
      <c r="G55" s="59" t="s">
        <v>559</v>
      </c>
      <c r="H55" s="60">
        <v>15000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381</v>
      </c>
      <c r="B56" s="57" t="s">
        <v>315</v>
      </c>
      <c r="C56" s="59">
        <v>0</v>
      </c>
      <c r="D56" s="59">
        <v>0</v>
      </c>
      <c r="E56" s="59">
        <v>0</v>
      </c>
      <c r="F56" s="59">
        <v>0</v>
      </c>
      <c r="G56" s="59" t="s">
        <v>560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382</v>
      </c>
      <c r="B57" s="57" t="s">
        <v>315</v>
      </c>
      <c r="C57" s="59">
        <v>0</v>
      </c>
      <c r="D57" s="59">
        <v>0</v>
      </c>
      <c r="E57" s="59">
        <v>0</v>
      </c>
      <c r="F57" s="59">
        <v>0</v>
      </c>
      <c r="G57" s="59" t="s">
        <v>561</v>
      </c>
      <c r="H57" s="60">
        <v>67500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344</v>
      </c>
      <c r="B58" s="57" t="s">
        <v>315</v>
      </c>
      <c r="C58" s="59">
        <v>0</v>
      </c>
      <c r="D58" s="59">
        <v>0</v>
      </c>
      <c r="E58" s="59">
        <v>0</v>
      </c>
      <c r="F58" s="59">
        <v>0</v>
      </c>
      <c r="G58" s="59" t="s">
        <v>562</v>
      </c>
      <c r="H58" s="60">
        <v>135000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345</v>
      </c>
      <c r="B59" s="57" t="s">
        <v>315</v>
      </c>
      <c r="C59" s="59">
        <v>0</v>
      </c>
      <c r="D59" s="59">
        <v>0</v>
      </c>
      <c r="E59" s="59">
        <v>0</v>
      </c>
      <c r="F59" s="59">
        <v>0</v>
      </c>
      <c r="G59" s="59" t="s">
        <v>563</v>
      </c>
      <c r="H59" s="60">
        <v>90000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564</v>
      </c>
      <c r="B60" s="57" t="s">
        <v>315</v>
      </c>
      <c r="C60" s="59">
        <v>0</v>
      </c>
      <c r="D60" s="59">
        <v>0</v>
      </c>
      <c r="E60" s="59">
        <v>0</v>
      </c>
      <c r="F60" s="59">
        <v>0</v>
      </c>
      <c r="G60" s="59" t="s">
        <v>565</v>
      </c>
      <c r="H60" s="60">
        <v>90000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566</v>
      </c>
      <c r="B61" s="57" t="s">
        <v>315</v>
      </c>
      <c r="C61" s="59">
        <v>0</v>
      </c>
      <c r="D61" s="59">
        <v>0</v>
      </c>
      <c r="E61" s="59">
        <v>0</v>
      </c>
      <c r="F61" s="59">
        <v>0</v>
      </c>
      <c r="G61" s="59" t="s">
        <v>567</v>
      </c>
      <c r="H61" s="60">
        <v>60000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568</v>
      </c>
      <c r="B62" s="57" t="s">
        <v>315</v>
      </c>
      <c r="C62" s="59">
        <v>0</v>
      </c>
      <c r="D62" s="59">
        <v>0</v>
      </c>
      <c r="E62" s="59">
        <v>0</v>
      </c>
      <c r="F62" s="59">
        <v>0</v>
      </c>
      <c r="G62" s="59" t="s">
        <v>546</v>
      </c>
      <c r="H62" s="60">
        <v>60000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383</v>
      </c>
      <c r="B63" s="57" t="s">
        <v>315</v>
      </c>
      <c r="C63" s="59">
        <v>0</v>
      </c>
      <c r="D63" s="59">
        <v>0</v>
      </c>
      <c r="E63" s="59">
        <v>0</v>
      </c>
      <c r="F63" s="59">
        <v>0</v>
      </c>
      <c r="G63" s="59" t="s">
        <v>569</v>
      </c>
      <c r="H63" s="60">
        <v>60000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400</v>
      </c>
      <c r="B64" s="57" t="s">
        <v>315</v>
      </c>
      <c r="C64" s="59">
        <v>0</v>
      </c>
      <c r="D64" s="59">
        <v>0</v>
      </c>
      <c r="E64" s="59">
        <v>0</v>
      </c>
      <c r="F64" s="59">
        <v>0</v>
      </c>
      <c r="G64" s="59" t="s">
        <v>505</v>
      </c>
      <c r="H64" s="60">
        <v>60000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185" t="s">
        <v>347</v>
      </c>
      <c r="B65" s="186"/>
      <c r="C65" s="186"/>
      <c r="D65" s="186"/>
      <c r="E65" s="186"/>
      <c r="F65" s="186"/>
      <c r="G65" s="186"/>
      <c r="H65" s="186"/>
      <c r="I65" s="187"/>
    </row>
    <row r="66" spans="1:12" ht="14.25" customHeight="1" thickTop="1" thickBot="1" x14ac:dyDescent="0.3">
      <c r="A66" s="57" t="s">
        <v>570</v>
      </c>
      <c r="B66" s="57" t="s">
        <v>350</v>
      </c>
      <c r="C66" s="59">
        <v>0</v>
      </c>
      <c r="D66" s="59">
        <v>0</v>
      </c>
      <c r="E66" s="59">
        <v>0</v>
      </c>
      <c r="F66" s="59">
        <v>0</v>
      </c>
      <c r="G66" s="59" t="s">
        <v>571</v>
      </c>
      <c r="H66" s="60">
        <v>9200000</v>
      </c>
      <c r="I66" s="57" t="s">
        <v>16</v>
      </c>
    </row>
    <row r="67" spans="1:12" ht="14.25" customHeight="1" thickTop="1" thickBot="1" x14ac:dyDescent="0.3">
      <c r="A67" s="57" t="s">
        <v>572</v>
      </c>
      <c r="B67" s="57" t="s">
        <v>350</v>
      </c>
      <c r="C67" s="59">
        <v>0</v>
      </c>
      <c r="D67" s="59">
        <v>0</v>
      </c>
      <c r="E67" s="59">
        <v>0</v>
      </c>
      <c r="F67" s="59">
        <v>0</v>
      </c>
      <c r="G67" s="59" t="s">
        <v>573</v>
      </c>
      <c r="H67" s="60">
        <v>9200000</v>
      </c>
      <c r="I67" s="57" t="s">
        <v>16</v>
      </c>
    </row>
    <row r="68" spans="1:12" ht="14.25" customHeight="1" thickTop="1" thickBot="1" x14ac:dyDescent="0.3">
      <c r="A68" s="57" t="s">
        <v>348</v>
      </c>
      <c r="B68" s="58">
        <v>37012</v>
      </c>
      <c r="C68" s="59">
        <v>0</v>
      </c>
      <c r="D68" s="59">
        <v>0</v>
      </c>
      <c r="E68" s="59">
        <v>0</v>
      </c>
      <c r="F68" s="59">
        <v>0</v>
      </c>
      <c r="G68" s="59" t="s">
        <v>574</v>
      </c>
      <c r="H68" s="60">
        <v>930000</v>
      </c>
      <c r="I68" s="57" t="s">
        <v>16</v>
      </c>
    </row>
    <row r="69" spans="1:12" ht="14.4" thickTop="1" thickBot="1" x14ac:dyDescent="0.3">
      <c r="A69" s="57" t="s">
        <v>575</v>
      </c>
      <c r="B69" s="57" t="s">
        <v>350</v>
      </c>
      <c r="C69" s="59">
        <v>0</v>
      </c>
      <c r="D69" s="59">
        <v>0</v>
      </c>
      <c r="E69" s="59">
        <v>0</v>
      </c>
      <c r="F69" s="59">
        <v>0</v>
      </c>
      <c r="G69" s="59" t="s">
        <v>576</v>
      </c>
      <c r="H69" s="60">
        <v>1840000</v>
      </c>
      <c r="I69" s="57" t="s">
        <v>16</v>
      </c>
    </row>
    <row r="70" spans="1:12" ht="14.4" thickTop="1" thickBot="1" x14ac:dyDescent="0.3">
      <c r="A70" s="57" t="s">
        <v>577</v>
      </c>
      <c r="B70" s="58">
        <v>37012</v>
      </c>
      <c r="C70" s="59">
        <v>5.0000000000000001E-3</v>
      </c>
      <c r="D70" s="59">
        <v>5.0000000000000001E-3</v>
      </c>
      <c r="E70" s="59">
        <v>5.0000000000000001E-3</v>
      </c>
      <c r="F70" s="59">
        <v>5.0000000000000001E-3</v>
      </c>
      <c r="G70" s="59" t="s">
        <v>578</v>
      </c>
      <c r="H70" s="60">
        <v>310000</v>
      </c>
      <c r="I70" s="57" t="s">
        <v>16</v>
      </c>
    </row>
    <row r="71" spans="1:12" ht="14.4" thickTop="1" thickBot="1" x14ac:dyDescent="0.3">
      <c r="A71" s="185"/>
      <c r="B71" s="186"/>
      <c r="C71" s="186"/>
      <c r="D71" s="186"/>
      <c r="E71" s="186"/>
      <c r="F71" s="186"/>
      <c r="G71" s="186"/>
      <c r="H71" s="186"/>
      <c r="I71" s="187"/>
    </row>
    <row r="72" spans="1:12" ht="14.4" thickTop="1" thickBot="1" x14ac:dyDescent="0.3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4" thickTop="1" thickBot="1" x14ac:dyDescent="0.3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4" thickTop="1" thickBot="1" x14ac:dyDescent="0.3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4" thickTop="1" thickBot="1" x14ac:dyDescent="0.3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4" thickTop="1" thickBot="1" x14ac:dyDescent="0.3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8" thickTop="1" x14ac:dyDescent="0.25"/>
  </sheetData>
  <mergeCells count="12">
    <mergeCell ref="A71:I71"/>
    <mergeCell ref="F9:F10"/>
    <mergeCell ref="G9:G10"/>
    <mergeCell ref="A11:I11"/>
    <mergeCell ref="A9:A10"/>
    <mergeCell ref="B9:B10"/>
    <mergeCell ref="H9:H10"/>
    <mergeCell ref="I9:I10"/>
    <mergeCell ref="A44:I44"/>
    <mergeCell ref="A65:I65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76500000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37001</v>
      </c>
      <c r="F3" s="64"/>
      <c r="G3" s="65"/>
      <c r="H3" s="63"/>
    </row>
    <row r="5" spans="1:11" ht="9.75" customHeight="1" x14ac:dyDescent="0.25">
      <c r="A5" s="54" t="s">
        <v>579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448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</row>
    <row r="10" spans="1:11" ht="21" thickBot="1" x14ac:dyDescent="0.3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</row>
    <row r="11" spans="1:11" ht="10.5" customHeight="1" thickTop="1" thickBot="1" x14ac:dyDescent="0.3">
      <c r="A11" s="185" t="s">
        <v>580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3">
      <c r="A12" s="57" t="s">
        <v>581</v>
      </c>
      <c r="B12" s="58">
        <v>37012</v>
      </c>
      <c r="C12" s="59">
        <v>-0.13</v>
      </c>
      <c r="D12" s="59">
        <v>-0.13</v>
      </c>
      <c r="E12" s="59">
        <v>-0.13</v>
      </c>
      <c r="F12" s="59">
        <v>-0.13</v>
      </c>
      <c r="G12" s="59" t="s">
        <v>582</v>
      </c>
      <c r="H12" s="60">
        <v>155000</v>
      </c>
      <c r="I12" s="57" t="s">
        <v>16</v>
      </c>
      <c r="J12" s="53"/>
      <c r="K12" s="53"/>
    </row>
    <row r="13" spans="1:11" ht="14.25" customHeight="1" thickTop="1" thickBot="1" x14ac:dyDescent="0.3">
      <c r="A13" s="185" t="s">
        <v>384</v>
      </c>
      <c r="B13" s="186"/>
      <c r="C13" s="186"/>
      <c r="D13" s="186"/>
      <c r="E13" s="186"/>
      <c r="F13" s="186"/>
      <c r="G13" s="186"/>
      <c r="H13" s="186"/>
      <c r="I13" s="187"/>
      <c r="J13" s="53"/>
      <c r="K13" s="53"/>
    </row>
    <row r="14" spans="1:11" ht="14.25" customHeight="1" thickTop="1" thickBot="1" x14ac:dyDescent="0.3">
      <c r="A14" s="57" t="s">
        <v>385</v>
      </c>
      <c r="B14" s="57" t="s">
        <v>346</v>
      </c>
      <c r="C14" s="59">
        <v>0.28499999999999998</v>
      </c>
      <c r="D14" s="59">
        <v>0.28499999999999998</v>
      </c>
      <c r="E14" s="59">
        <v>0.28499999999999998</v>
      </c>
      <c r="F14" s="59">
        <v>0.28499999999999998</v>
      </c>
      <c r="G14" s="59" t="s">
        <v>542</v>
      </c>
      <c r="H14" s="60">
        <v>1510000</v>
      </c>
      <c r="I14" s="57" t="s">
        <v>16</v>
      </c>
      <c r="J14" s="53"/>
      <c r="K14" s="53"/>
    </row>
    <row r="15" spans="1:11" ht="14.25" customHeight="1" thickTop="1" thickBot="1" x14ac:dyDescent="0.3">
      <c r="A15" s="185" t="s">
        <v>349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3">
      <c r="A16" s="57" t="s">
        <v>583</v>
      </c>
      <c r="B16" s="58">
        <v>37012</v>
      </c>
      <c r="C16" s="59">
        <v>-0.08</v>
      </c>
      <c r="D16" s="59">
        <v>-0.08</v>
      </c>
      <c r="E16" s="59">
        <v>-0.08</v>
      </c>
      <c r="F16" s="59">
        <v>-0.08</v>
      </c>
      <c r="G16" s="59" t="s">
        <v>562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584</v>
      </c>
      <c r="B17" s="58">
        <v>37012</v>
      </c>
      <c r="C17" s="59">
        <v>0.25</v>
      </c>
      <c r="D17" s="59">
        <v>0.253</v>
      </c>
      <c r="E17" s="59">
        <v>0.252</v>
      </c>
      <c r="F17" s="59">
        <v>0.253</v>
      </c>
      <c r="G17" s="59" t="s">
        <v>585</v>
      </c>
      <c r="H17" s="60">
        <v>775000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586</v>
      </c>
      <c r="B18" s="58">
        <v>37043</v>
      </c>
      <c r="C18" s="59">
        <v>0.24299999999999999</v>
      </c>
      <c r="D18" s="59">
        <v>0.24299999999999999</v>
      </c>
      <c r="E18" s="59">
        <v>0.24299999999999999</v>
      </c>
      <c r="F18" s="59">
        <v>0.24299999999999999</v>
      </c>
      <c r="G18" s="59" t="s">
        <v>587</v>
      </c>
      <c r="H18" s="60">
        <v>150000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588</v>
      </c>
      <c r="B19" s="57" t="s">
        <v>346</v>
      </c>
      <c r="C19" s="59">
        <v>0.32</v>
      </c>
      <c r="D19" s="59">
        <v>0.32</v>
      </c>
      <c r="E19" s="59">
        <v>0.32</v>
      </c>
      <c r="F19" s="59">
        <v>0.32</v>
      </c>
      <c r="G19" s="59" t="s">
        <v>589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427</v>
      </c>
      <c r="B20" s="58">
        <v>37012</v>
      </c>
      <c r="C20" s="59">
        <v>0.33</v>
      </c>
      <c r="D20" s="59">
        <v>0.33</v>
      </c>
      <c r="E20" s="59">
        <v>0.33</v>
      </c>
      <c r="F20" s="59">
        <v>0.33</v>
      </c>
      <c r="G20" s="59" t="s">
        <v>590</v>
      </c>
      <c r="H20" s="60">
        <v>465000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591</v>
      </c>
      <c r="B21" s="57" t="s">
        <v>592</v>
      </c>
      <c r="C21" s="59">
        <v>0.27300000000000002</v>
      </c>
      <c r="D21" s="59">
        <v>0.27300000000000002</v>
      </c>
      <c r="E21" s="59">
        <v>0.27300000000000002</v>
      </c>
      <c r="F21" s="59">
        <v>0.27300000000000002</v>
      </c>
      <c r="G21" s="59" t="s">
        <v>593</v>
      </c>
      <c r="H21" s="60">
        <v>1070000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594</v>
      </c>
      <c r="B22" s="58">
        <v>37012</v>
      </c>
      <c r="C22" s="59">
        <v>1.4999999999999999E-2</v>
      </c>
      <c r="D22" s="59">
        <v>1.4999999999999999E-2</v>
      </c>
      <c r="E22" s="59">
        <v>1.4999999999999999E-2</v>
      </c>
      <c r="F22" s="59">
        <v>1.4999999999999999E-2</v>
      </c>
      <c r="G22" s="59" t="s">
        <v>595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428</v>
      </c>
      <c r="B23" s="58">
        <v>37043</v>
      </c>
      <c r="C23" s="59">
        <v>3.3000000000000002E-2</v>
      </c>
      <c r="D23" s="59">
        <v>3.3000000000000002E-2</v>
      </c>
      <c r="E23" s="59">
        <v>3.3000000000000002E-2</v>
      </c>
      <c r="F23" s="59">
        <v>3.3000000000000002E-2</v>
      </c>
      <c r="G23" s="59" t="s">
        <v>596</v>
      </c>
      <c r="H23" s="60">
        <v>450000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401</v>
      </c>
      <c r="B24" s="58">
        <v>37135</v>
      </c>
      <c r="C24" s="59">
        <v>0.04</v>
      </c>
      <c r="D24" s="59">
        <v>0.04</v>
      </c>
      <c r="E24" s="59">
        <v>0.04</v>
      </c>
      <c r="F24" s="59">
        <v>0.04</v>
      </c>
      <c r="G24" s="59" t="s">
        <v>597</v>
      </c>
      <c r="H24" s="60">
        <v>150000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598</v>
      </c>
      <c r="B25" s="57" t="s">
        <v>350</v>
      </c>
      <c r="C25" s="59">
        <v>3.5000000000000003E-2</v>
      </c>
      <c r="D25" s="59">
        <v>3.5000000000000003E-2</v>
      </c>
      <c r="E25" s="59">
        <v>3.5000000000000003E-2</v>
      </c>
      <c r="F25" s="59">
        <v>3.5000000000000003E-2</v>
      </c>
      <c r="G25" s="59" t="s">
        <v>599</v>
      </c>
      <c r="H25" s="60">
        <v>3680000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600</v>
      </c>
      <c r="B26" s="58">
        <v>37012</v>
      </c>
      <c r="C26" s="59">
        <v>-0.03</v>
      </c>
      <c r="D26" s="59">
        <v>-0.03</v>
      </c>
      <c r="E26" s="59">
        <v>-0.03</v>
      </c>
      <c r="F26" s="59">
        <v>-0.03</v>
      </c>
      <c r="G26" s="59" t="s">
        <v>593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601</v>
      </c>
      <c r="B27" s="57" t="s">
        <v>602</v>
      </c>
      <c r="C27" s="59">
        <v>-1.4999999999999999E-2</v>
      </c>
      <c r="D27" s="59">
        <v>-1.4999999999999999E-2</v>
      </c>
      <c r="E27" s="59">
        <v>-1.4999999999999999E-2</v>
      </c>
      <c r="F27" s="59">
        <v>-1.4999999999999999E-2</v>
      </c>
      <c r="G27" s="59" t="s">
        <v>531</v>
      </c>
      <c r="H27" s="60">
        <v>765000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603</v>
      </c>
      <c r="B28" s="58">
        <v>37073</v>
      </c>
      <c r="C28" s="59">
        <v>-9.8000000000000004E-2</v>
      </c>
      <c r="D28" s="59">
        <v>-9.8000000000000004E-2</v>
      </c>
      <c r="E28" s="59">
        <v>-9.8000000000000004E-2</v>
      </c>
      <c r="F28" s="59">
        <v>-9.8000000000000004E-2</v>
      </c>
      <c r="G28" s="59" t="s">
        <v>525</v>
      </c>
      <c r="H28" s="60">
        <v>155000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604</v>
      </c>
      <c r="B29" s="58">
        <v>37012</v>
      </c>
      <c r="C29" s="59">
        <v>-5.5E-2</v>
      </c>
      <c r="D29" s="59">
        <v>-5.5E-2</v>
      </c>
      <c r="E29" s="59">
        <v>-5.5E-2</v>
      </c>
      <c r="F29" s="59">
        <v>-5.5E-2</v>
      </c>
      <c r="G29" s="59" t="s">
        <v>521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402</v>
      </c>
      <c r="B30" s="58">
        <v>37012</v>
      </c>
      <c r="C30" s="59">
        <v>-0.72</v>
      </c>
      <c r="D30" s="59">
        <v>-0.72</v>
      </c>
      <c r="E30" s="59">
        <v>-0.72</v>
      </c>
      <c r="F30" s="59">
        <v>-0.72</v>
      </c>
      <c r="G30" s="59" t="s">
        <v>473</v>
      </c>
      <c r="H30" s="60">
        <v>465000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605</v>
      </c>
      <c r="B31" s="58">
        <v>37043</v>
      </c>
      <c r="C31" s="59">
        <v>-0.6</v>
      </c>
      <c r="D31" s="59">
        <v>-0.6</v>
      </c>
      <c r="E31" s="59">
        <v>-0.6</v>
      </c>
      <c r="F31" s="59">
        <v>-0.6</v>
      </c>
      <c r="G31" s="59" t="s">
        <v>606</v>
      </c>
      <c r="H31" s="60">
        <v>300000</v>
      </c>
      <c r="I31" s="57" t="s">
        <v>16</v>
      </c>
      <c r="J31" s="53"/>
      <c r="K31" s="53"/>
    </row>
    <row r="32" spans="1:11" ht="14.25" customHeight="1" thickTop="1" thickBot="1" x14ac:dyDescent="0.3">
      <c r="A32" s="57" t="s">
        <v>607</v>
      </c>
      <c r="B32" s="58">
        <v>37012</v>
      </c>
      <c r="C32" s="59">
        <v>-0.08</v>
      </c>
      <c r="D32" s="59">
        <v>-7.8E-2</v>
      </c>
      <c r="E32" s="59">
        <v>-7.9000000000000001E-2</v>
      </c>
      <c r="F32" s="59">
        <v>-0.08</v>
      </c>
      <c r="G32" s="59" t="s">
        <v>608</v>
      </c>
      <c r="H32" s="60">
        <v>620000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609</v>
      </c>
      <c r="B33" s="58">
        <v>37012</v>
      </c>
      <c r="C33" s="59">
        <v>1.4999999999999999E-2</v>
      </c>
      <c r="D33" s="59">
        <v>1.4999999999999999E-2</v>
      </c>
      <c r="E33" s="59">
        <v>1.4999999999999999E-2</v>
      </c>
      <c r="F33" s="59">
        <v>1.4999999999999999E-2</v>
      </c>
      <c r="G33" s="59" t="s">
        <v>519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3">
      <c r="A34" s="185" t="s">
        <v>386</v>
      </c>
      <c r="B34" s="186"/>
      <c r="C34" s="186"/>
      <c r="D34" s="186"/>
      <c r="E34" s="186"/>
      <c r="F34" s="186"/>
      <c r="G34" s="186"/>
      <c r="H34" s="186"/>
      <c r="I34" s="187"/>
      <c r="J34" s="53"/>
      <c r="K34" s="53"/>
    </row>
    <row r="35" spans="1:11" ht="10.5" customHeight="1" thickTop="1" thickBot="1" x14ac:dyDescent="0.3">
      <c r="A35" s="57" t="s">
        <v>403</v>
      </c>
      <c r="B35" s="58">
        <v>37012</v>
      </c>
      <c r="C35" s="59">
        <v>0.125</v>
      </c>
      <c r="D35" s="59">
        <v>0.125</v>
      </c>
      <c r="E35" s="59">
        <v>0.125</v>
      </c>
      <c r="F35" s="59">
        <v>0.125</v>
      </c>
      <c r="G35" s="59" t="s">
        <v>610</v>
      </c>
      <c r="H35" s="60">
        <v>620000</v>
      </c>
      <c r="I35" s="57" t="s">
        <v>16</v>
      </c>
      <c r="J35" s="53"/>
      <c r="K35" s="53"/>
    </row>
    <row r="36" spans="1:11" ht="14.25" customHeight="1" thickTop="1" thickBot="1" x14ac:dyDescent="0.3">
      <c r="A36" s="185" t="s">
        <v>351</v>
      </c>
      <c r="B36" s="186"/>
      <c r="C36" s="186"/>
      <c r="D36" s="186"/>
      <c r="E36" s="186"/>
      <c r="F36" s="186"/>
      <c r="G36" s="186"/>
      <c r="H36" s="186"/>
      <c r="I36" s="187"/>
      <c r="J36" s="53"/>
      <c r="K36" s="53"/>
    </row>
    <row r="37" spans="1:11" ht="10.5" customHeight="1" thickTop="1" thickBot="1" x14ac:dyDescent="0.3">
      <c r="A37" s="57" t="s">
        <v>352</v>
      </c>
      <c r="B37" s="57" t="s">
        <v>353</v>
      </c>
      <c r="C37" s="59">
        <v>4.9729999999999999</v>
      </c>
      <c r="D37" s="59">
        <v>5.0650000000000004</v>
      </c>
      <c r="E37" s="59">
        <v>5.0170000000000003</v>
      </c>
      <c r="F37" s="59">
        <v>5.0449999999999999</v>
      </c>
      <c r="G37" s="59" t="s">
        <v>611</v>
      </c>
      <c r="H37" s="60">
        <v>1265000</v>
      </c>
      <c r="I37" s="57" t="s">
        <v>16</v>
      </c>
      <c r="J37" s="53"/>
      <c r="K37" s="53"/>
    </row>
    <row r="38" spans="1:11" ht="14.25" customHeight="1" thickTop="1" thickBot="1" x14ac:dyDescent="0.3">
      <c r="A38" s="185" t="s">
        <v>612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3">
      <c r="A39" s="57" t="s">
        <v>613</v>
      </c>
      <c r="B39" s="58">
        <v>37012</v>
      </c>
      <c r="C39" s="59">
        <v>0.01</v>
      </c>
      <c r="D39" s="59">
        <v>1.2999999999999999E-2</v>
      </c>
      <c r="E39" s="59">
        <v>1.0999999999999999E-2</v>
      </c>
      <c r="F39" s="59">
        <v>1.2999999999999999E-2</v>
      </c>
      <c r="G39" s="59" t="s">
        <v>614</v>
      </c>
      <c r="H39" s="60">
        <v>620000</v>
      </c>
      <c r="I39" s="57" t="s">
        <v>16</v>
      </c>
      <c r="J39" s="53"/>
      <c r="K39" s="53"/>
    </row>
    <row r="40" spans="1:11" ht="14.25" customHeight="1" thickTop="1" thickBot="1" x14ac:dyDescent="0.3">
      <c r="A40" s="185" t="s">
        <v>429</v>
      </c>
      <c r="B40" s="186"/>
      <c r="C40" s="186"/>
      <c r="D40" s="186"/>
      <c r="E40" s="186"/>
      <c r="F40" s="186"/>
      <c r="G40" s="186"/>
      <c r="H40" s="186"/>
      <c r="I40" s="187"/>
      <c r="J40" s="53"/>
      <c r="K40" s="53"/>
    </row>
    <row r="41" spans="1:11" ht="10.5" customHeight="1" thickTop="1" thickBot="1" x14ac:dyDescent="0.3">
      <c r="A41" s="57" t="s">
        <v>615</v>
      </c>
      <c r="B41" s="58">
        <v>37012</v>
      </c>
      <c r="C41" s="59">
        <v>5.0000000000000001E-3</v>
      </c>
      <c r="D41" s="59">
        <v>5.0000000000000001E-3</v>
      </c>
      <c r="E41" s="59">
        <v>5.0000000000000001E-3</v>
      </c>
      <c r="F41" s="59">
        <v>5.0000000000000001E-3</v>
      </c>
      <c r="G41" s="59" t="s">
        <v>616</v>
      </c>
      <c r="H41" s="60">
        <v>310000</v>
      </c>
      <c r="I41" s="57" t="s">
        <v>16</v>
      </c>
      <c r="J41" s="53"/>
      <c r="K41" s="53"/>
    </row>
    <row r="42" spans="1:11" ht="14.25" customHeight="1" thickTop="1" thickBot="1" x14ac:dyDescent="0.3">
      <c r="A42" s="185" t="s">
        <v>354</v>
      </c>
      <c r="B42" s="186"/>
      <c r="C42" s="186"/>
      <c r="D42" s="186"/>
      <c r="E42" s="186"/>
      <c r="F42" s="186"/>
      <c r="G42" s="186"/>
      <c r="H42" s="186"/>
      <c r="I42" s="187"/>
      <c r="J42" s="53"/>
      <c r="K42" s="53"/>
    </row>
    <row r="43" spans="1:11" ht="14.4" thickTop="1" thickBot="1" x14ac:dyDescent="0.3">
      <c r="A43" s="57" t="s">
        <v>355</v>
      </c>
      <c r="B43" s="58">
        <v>37012</v>
      </c>
      <c r="C43" s="59">
        <v>5.0149999999999997</v>
      </c>
      <c r="D43" s="59">
        <v>5.15</v>
      </c>
      <c r="E43" s="59">
        <v>5.0759999999999996</v>
      </c>
      <c r="F43" s="59">
        <v>5.15</v>
      </c>
      <c r="G43" s="59" t="s">
        <v>617</v>
      </c>
      <c r="H43" s="60">
        <v>16042500</v>
      </c>
      <c r="I43" s="57" t="s">
        <v>16</v>
      </c>
      <c r="J43" s="53"/>
      <c r="K43" s="53"/>
    </row>
    <row r="44" spans="1:11" ht="14.25" customHeight="1" thickTop="1" thickBot="1" x14ac:dyDescent="0.3">
      <c r="A44" s="57" t="s">
        <v>356</v>
      </c>
      <c r="B44" s="58">
        <v>37043</v>
      </c>
      <c r="C44" s="59">
        <v>5.0830000000000002</v>
      </c>
      <c r="D44" s="59">
        <v>5.19</v>
      </c>
      <c r="E44" s="59">
        <v>5.1260000000000003</v>
      </c>
      <c r="F44" s="59">
        <v>5.1100000000000003</v>
      </c>
      <c r="G44" s="59" t="s">
        <v>618</v>
      </c>
      <c r="H44" s="60">
        <v>3000000</v>
      </c>
      <c r="I44" s="57" t="s">
        <v>16</v>
      </c>
      <c r="J44" s="53"/>
      <c r="K44" s="53"/>
    </row>
    <row r="45" spans="1:11" ht="14.25" customHeight="1" thickTop="1" thickBot="1" x14ac:dyDescent="0.3">
      <c r="A45" s="57" t="s">
        <v>357</v>
      </c>
      <c r="B45" s="57" t="s">
        <v>350</v>
      </c>
      <c r="C45" s="59">
        <v>5.15</v>
      </c>
      <c r="D45" s="59">
        <v>5.26</v>
      </c>
      <c r="E45" s="59">
        <v>5.2009999999999996</v>
      </c>
      <c r="F45" s="59">
        <v>5.26</v>
      </c>
      <c r="G45" s="59" t="s">
        <v>619</v>
      </c>
      <c r="H45" s="60">
        <v>15640000</v>
      </c>
      <c r="I45" s="57" t="s">
        <v>16</v>
      </c>
      <c r="J45" s="53"/>
      <c r="K45" s="53"/>
    </row>
    <row r="46" spans="1:11" ht="14.4" thickTop="1" thickBot="1" x14ac:dyDescent="0.3">
      <c r="A46" s="57" t="s">
        <v>358</v>
      </c>
      <c r="B46" s="57" t="s">
        <v>346</v>
      </c>
      <c r="C46" s="59">
        <v>5.3949999999999996</v>
      </c>
      <c r="D46" s="59">
        <v>5.52</v>
      </c>
      <c r="E46" s="59">
        <v>5.46</v>
      </c>
      <c r="F46" s="59">
        <v>5.52</v>
      </c>
      <c r="G46" s="59" t="s">
        <v>620</v>
      </c>
      <c r="H46" s="60">
        <v>13212500</v>
      </c>
      <c r="I46" s="57" t="s">
        <v>16</v>
      </c>
      <c r="J46" s="53"/>
      <c r="K46" s="53"/>
    </row>
    <row r="47" spans="1:11" ht="14.25" customHeight="1" thickTop="1" thickBot="1" x14ac:dyDescent="0.3">
      <c r="A47" s="57" t="s">
        <v>359</v>
      </c>
      <c r="B47" s="57" t="s">
        <v>360</v>
      </c>
      <c r="C47" s="59">
        <v>4.84</v>
      </c>
      <c r="D47" s="59">
        <v>4.91</v>
      </c>
      <c r="E47" s="59">
        <v>4.8730000000000002</v>
      </c>
      <c r="F47" s="59">
        <v>4.91</v>
      </c>
      <c r="G47" s="59" t="s">
        <v>610</v>
      </c>
      <c r="H47" s="60">
        <v>9125000</v>
      </c>
      <c r="I47" s="57" t="s">
        <v>16</v>
      </c>
      <c r="J47" s="53"/>
      <c r="K47" s="53"/>
    </row>
    <row r="48" spans="1:11" ht="14.4" thickTop="1" thickBot="1" x14ac:dyDescent="0.3">
      <c r="A48" s="57" t="s">
        <v>404</v>
      </c>
      <c r="B48" s="57" t="s">
        <v>405</v>
      </c>
      <c r="C48" s="59">
        <v>4.3099999999999996</v>
      </c>
      <c r="D48" s="59">
        <v>4.38</v>
      </c>
      <c r="E48" s="59">
        <v>4.3449999999999998</v>
      </c>
      <c r="F48" s="59">
        <v>4.38</v>
      </c>
      <c r="G48" s="59" t="s">
        <v>621</v>
      </c>
      <c r="H48" s="60">
        <v>3650000</v>
      </c>
      <c r="I48" s="57" t="s">
        <v>16</v>
      </c>
      <c r="J48" s="53"/>
      <c r="K48" s="53"/>
    </row>
    <row r="49" spans="1:11" ht="14.25" customHeight="1" thickTop="1" thickBot="1" x14ac:dyDescent="0.3">
      <c r="A49" s="57"/>
      <c r="B49" s="57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4" thickTop="1" thickBot="1" x14ac:dyDescent="0.3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3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4" thickTop="1" thickBot="1" x14ac:dyDescent="0.3">
      <c r="A52" s="57"/>
      <c r="B52" s="57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4" thickTop="1" thickBot="1" x14ac:dyDescent="0.3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4" thickTop="1" thickBot="1" x14ac:dyDescent="0.3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4" thickTop="1" thickBot="1" x14ac:dyDescent="0.3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4" thickTop="1" thickBot="1" x14ac:dyDescent="0.3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8" thickTop="1" x14ac:dyDescent="0.25"/>
    <row r="59" spans="1:11" ht="14.25" customHeight="1" x14ac:dyDescent="0.25"/>
    <row r="63" spans="1:1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B9:B10"/>
    <mergeCell ref="D9:D10"/>
    <mergeCell ref="C9:C10"/>
    <mergeCell ref="H9:H10"/>
    <mergeCell ref="A38:I38"/>
    <mergeCell ref="A42:I42"/>
    <mergeCell ref="A36:I36"/>
    <mergeCell ref="A40:I40"/>
    <mergeCell ref="A13:I13"/>
    <mergeCell ref="A15:I15"/>
    <mergeCell ref="A34:I34"/>
    <mergeCell ref="I9:I10"/>
    <mergeCell ref="F9:F10"/>
    <mergeCell ref="A11:I11"/>
    <mergeCell ref="G9:G10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4" zoomScale="85" workbookViewId="0">
      <selection activeCell="G10" sqref="G10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37001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4</v>
      </c>
      <c r="C6" s="21">
        <f>SUMIF($S$15:$S$4990,A6,$R$15:$R$4990)</f>
        <v>4117500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294</v>
      </c>
    </row>
    <row r="11" spans="1:20" ht="10.5" customHeight="1" x14ac:dyDescent="0.25">
      <c r="A11" s="67" t="s">
        <v>301</v>
      </c>
    </row>
    <row r="12" spans="1:20" x14ac:dyDescent="0.25">
      <c r="A12" s="67" t="s">
        <v>25</v>
      </c>
    </row>
    <row r="13" spans="1:20" x14ac:dyDescent="0.25">
      <c r="A13" s="67" t="s">
        <v>622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432</v>
      </c>
      <c r="B16" s="71">
        <v>199070280</v>
      </c>
      <c r="C16" s="70"/>
      <c r="D16" s="70" t="s">
        <v>43</v>
      </c>
      <c r="E16" s="70" t="s">
        <v>349</v>
      </c>
      <c r="F16" s="70" t="s">
        <v>623</v>
      </c>
      <c r="G16" s="70" t="s">
        <v>592</v>
      </c>
      <c r="H16" s="69" t="s">
        <v>624</v>
      </c>
      <c r="I16" s="69" t="s">
        <v>625</v>
      </c>
      <c r="J16" s="70"/>
      <c r="K16" s="72"/>
      <c r="L16" s="70"/>
      <c r="M16" s="70" t="s">
        <v>439</v>
      </c>
      <c r="N16" s="72">
        <v>0.27250000000000002</v>
      </c>
      <c r="O16" s="70" t="s">
        <v>387</v>
      </c>
      <c r="P16" s="74">
        <v>5000</v>
      </c>
      <c r="Q16" s="70" t="s">
        <v>388</v>
      </c>
      <c r="R16" s="74">
        <v>1070000</v>
      </c>
      <c r="S16" s="70" t="s">
        <v>16</v>
      </c>
      <c r="T16" s="70" t="s">
        <v>626</v>
      </c>
    </row>
    <row r="17" spans="1:20" ht="14.4" thickTop="1" thickBot="1" x14ac:dyDescent="0.3">
      <c r="A17" s="69" t="s">
        <v>432</v>
      </c>
      <c r="B17" s="71">
        <v>122494392</v>
      </c>
      <c r="C17" s="70"/>
      <c r="D17" s="70" t="s">
        <v>43</v>
      </c>
      <c r="E17" s="70" t="s">
        <v>354</v>
      </c>
      <c r="F17" s="70" t="s">
        <v>430</v>
      </c>
      <c r="G17" s="73">
        <v>37012</v>
      </c>
      <c r="H17" s="69" t="s">
        <v>389</v>
      </c>
      <c r="I17" s="69" t="s">
        <v>390</v>
      </c>
      <c r="J17" s="70"/>
      <c r="K17" s="72"/>
      <c r="L17" s="70"/>
      <c r="M17" s="70" t="s">
        <v>391</v>
      </c>
      <c r="N17" s="72">
        <v>5.0549999999999997</v>
      </c>
      <c r="O17" s="70" t="s">
        <v>387</v>
      </c>
      <c r="P17" s="74">
        <v>10000</v>
      </c>
      <c r="Q17" s="70" t="s">
        <v>388</v>
      </c>
      <c r="R17" s="74">
        <v>310000</v>
      </c>
      <c r="S17" s="70" t="s">
        <v>16</v>
      </c>
      <c r="T17" s="70" t="s">
        <v>431</v>
      </c>
    </row>
    <row r="18" spans="1:20" ht="14.4" thickTop="1" thickBot="1" x14ac:dyDescent="0.3">
      <c r="A18" s="69" t="s">
        <v>432</v>
      </c>
      <c r="B18" s="71">
        <v>593307728</v>
      </c>
      <c r="C18" s="70"/>
      <c r="D18" s="70" t="s">
        <v>43</v>
      </c>
      <c r="E18" s="70" t="s">
        <v>354</v>
      </c>
      <c r="F18" s="70" t="s">
        <v>430</v>
      </c>
      <c r="G18" s="70" t="s">
        <v>360</v>
      </c>
      <c r="H18" s="69" t="s">
        <v>627</v>
      </c>
      <c r="I18" s="69" t="s">
        <v>628</v>
      </c>
      <c r="J18" s="70"/>
      <c r="K18" s="72"/>
      <c r="L18" s="70"/>
      <c r="M18" s="70" t="s">
        <v>391</v>
      </c>
      <c r="N18" s="72">
        <v>4.87</v>
      </c>
      <c r="O18" s="70" t="s">
        <v>387</v>
      </c>
      <c r="P18" s="74">
        <v>5000</v>
      </c>
      <c r="Q18" s="70" t="s">
        <v>388</v>
      </c>
      <c r="R18" s="74">
        <v>1825000</v>
      </c>
      <c r="S18" s="70" t="s">
        <v>16</v>
      </c>
      <c r="T18" s="70" t="s">
        <v>431</v>
      </c>
    </row>
    <row r="19" spans="1:20" ht="14.4" thickTop="1" thickBot="1" x14ac:dyDescent="0.3">
      <c r="A19" s="69" t="s">
        <v>432</v>
      </c>
      <c r="B19" s="71">
        <v>203049893</v>
      </c>
      <c r="C19" s="70"/>
      <c r="D19" s="70" t="s">
        <v>43</v>
      </c>
      <c r="E19" s="70" t="s">
        <v>354</v>
      </c>
      <c r="F19" s="70" t="s">
        <v>430</v>
      </c>
      <c r="G19" s="70" t="s">
        <v>360</v>
      </c>
      <c r="H19" s="69" t="s">
        <v>627</v>
      </c>
      <c r="I19" s="69" t="s">
        <v>628</v>
      </c>
      <c r="J19" s="70"/>
      <c r="K19" s="72"/>
      <c r="L19" s="70"/>
      <c r="M19" s="70" t="s">
        <v>438</v>
      </c>
      <c r="N19" s="72">
        <v>4.8849999999999998</v>
      </c>
      <c r="O19" s="70" t="s">
        <v>387</v>
      </c>
      <c r="P19" s="74">
        <v>2500</v>
      </c>
      <c r="Q19" s="70" t="s">
        <v>388</v>
      </c>
      <c r="R19" s="74">
        <v>912500</v>
      </c>
      <c r="S19" s="70" t="s">
        <v>16</v>
      </c>
      <c r="T19" s="70" t="s">
        <v>431</v>
      </c>
    </row>
    <row r="20" spans="1:20" ht="14.4" thickTop="1" thickBot="1" x14ac:dyDescent="0.3">
      <c r="A20" s="190" t="s">
        <v>629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2"/>
    </row>
    <row r="21" spans="1:20" ht="13.8" thickTop="1" x14ac:dyDescent="0.25"/>
    <row r="22" spans="1:20" ht="12.75" customHeight="1" x14ac:dyDescent="0.25"/>
    <row r="23" spans="1:20" ht="10.5" customHeight="1" x14ac:dyDescent="0.25"/>
    <row r="26" spans="1:20" ht="12.75" customHeight="1" x14ac:dyDescent="0.25"/>
    <row r="27" spans="1:20" ht="10.5" customHeight="1" x14ac:dyDescent="0.25"/>
  </sheetData>
  <mergeCells count="1">
    <mergeCell ref="A20:T20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99070280&amp;dt=Apr-20-01"/>
    <hyperlink ref="B17" r:id="rId2" display="https://www.intcx.com/ReportServlet/any.class?operation=confirm&amp;dealID=122494392&amp;dt=Apr-20-01"/>
    <hyperlink ref="B18" r:id="rId3" display="https://www.intcx.com/ReportServlet/any.class?operation=confirm&amp;dealID=593307728&amp;dt=Apr-20-01"/>
    <hyperlink ref="B19" r:id="rId4" display="https://www.intcx.com/ReportServlet/any.class?operation=confirm&amp;dealID=203049893&amp;dt=Apr-2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37001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24</v>
      </c>
      <c r="C6" s="21">
        <f>SUMIF($S$15:$S$4967,A6,$R$15:$R$4967)</f>
        <v>154025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622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432</v>
      </c>
      <c r="B16" s="71">
        <v>289973621</v>
      </c>
      <c r="C16" s="70"/>
      <c r="D16" s="70" t="s">
        <v>392</v>
      </c>
      <c r="E16" s="70" t="s">
        <v>10</v>
      </c>
      <c r="F16" s="70" t="s">
        <v>363</v>
      </c>
      <c r="G16" s="70" t="s">
        <v>12</v>
      </c>
      <c r="H16" s="69" t="s">
        <v>436</v>
      </c>
      <c r="I16" s="69" t="s">
        <v>436</v>
      </c>
      <c r="J16" s="70"/>
      <c r="K16" s="72"/>
      <c r="L16" s="70"/>
      <c r="M16" s="70" t="s">
        <v>362</v>
      </c>
      <c r="N16" s="72">
        <v>59.5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433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432</v>
      </c>
      <c r="B17" s="71">
        <v>391361362</v>
      </c>
      <c r="C17" s="70"/>
      <c r="D17" s="70" t="s">
        <v>392</v>
      </c>
      <c r="E17" s="70" t="s">
        <v>10</v>
      </c>
      <c r="F17" s="70" t="s">
        <v>361</v>
      </c>
      <c r="G17" s="70" t="s">
        <v>12</v>
      </c>
      <c r="H17" s="69" t="s">
        <v>436</v>
      </c>
      <c r="I17" s="69" t="s">
        <v>436</v>
      </c>
      <c r="J17" s="70"/>
      <c r="K17" s="72"/>
      <c r="L17" s="70"/>
      <c r="M17" s="70" t="s">
        <v>435</v>
      </c>
      <c r="N17" s="72">
        <v>65.25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433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432</v>
      </c>
      <c r="B18" s="71">
        <v>537322640</v>
      </c>
      <c r="C18" s="70"/>
      <c r="D18" s="70" t="s">
        <v>392</v>
      </c>
      <c r="E18" s="70" t="s">
        <v>10</v>
      </c>
      <c r="F18" s="70" t="s">
        <v>361</v>
      </c>
      <c r="G18" s="70" t="s">
        <v>12</v>
      </c>
      <c r="H18" s="69" t="s">
        <v>436</v>
      </c>
      <c r="I18" s="69" t="s">
        <v>436</v>
      </c>
      <c r="J18" s="70"/>
      <c r="K18" s="72"/>
      <c r="L18" s="70"/>
      <c r="M18" s="70" t="s">
        <v>362</v>
      </c>
      <c r="N18" s="72">
        <v>65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433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432</v>
      </c>
      <c r="B19" s="71">
        <v>598420516</v>
      </c>
      <c r="C19" s="70"/>
      <c r="D19" s="70" t="s">
        <v>392</v>
      </c>
      <c r="E19" s="70" t="s">
        <v>10</v>
      </c>
      <c r="F19" s="70" t="s">
        <v>361</v>
      </c>
      <c r="G19" s="70" t="s">
        <v>12</v>
      </c>
      <c r="H19" s="69" t="s">
        <v>436</v>
      </c>
      <c r="I19" s="69" t="s">
        <v>436</v>
      </c>
      <c r="J19" s="70"/>
      <c r="K19" s="72"/>
      <c r="L19" s="70"/>
      <c r="M19" s="70" t="s">
        <v>435</v>
      </c>
      <c r="N19" s="72">
        <v>64.75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433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432</v>
      </c>
      <c r="B20" s="71">
        <v>142008636</v>
      </c>
      <c r="C20" s="70"/>
      <c r="D20" s="70" t="s">
        <v>392</v>
      </c>
      <c r="E20" s="70" t="s">
        <v>10</v>
      </c>
      <c r="F20" s="70" t="s">
        <v>363</v>
      </c>
      <c r="G20" s="70" t="s">
        <v>12</v>
      </c>
      <c r="H20" s="69" t="s">
        <v>436</v>
      </c>
      <c r="I20" s="69" t="s">
        <v>436</v>
      </c>
      <c r="J20" s="70"/>
      <c r="K20" s="72"/>
      <c r="L20" s="70"/>
      <c r="M20" s="70" t="s">
        <v>362</v>
      </c>
      <c r="N20" s="72">
        <v>60.5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433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432</v>
      </c>
      <c r="B21" s="71">
        <v>100142099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436</v>
      </c>
      <c r="I21" s="69" t="s">
        <v>436</v>
      </c>
      <c r="J21" s="70"/>
      <c r="K21" s="72"/>
      <c r="L21" s="70"/>
      <c r="M21" s="70" t="s">
        <v>362</v>
      </c>
      <c r="N21" s="72">
        <v>62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364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432</v>
      </c>
      <c r="B22" s="71">
        <v>210529730</v>
      </c>
      <c r="C22" s="70"/>
      <c r="D22" s="70" t="s">
        <v>392</v>
      </c>
      <c r="E22" s="70" t="s">
        <v>10</v>
      </c>
      <c r="F22" s="70" t="s">
        <v>363</v>
      </c>
      <c r="G22" s="70" t="s">
        <v>12</v>
      </c>
      <c r="H22" s="69" t="s">
        <v>436</v>
      </c>
      <c r="I22" s="69" t="s">
        <v>436</v>
      </c>
      <c r="J22" s="70"/>
      <c r="K22" s="72"/>
      <c r="L22" s="70"/>
      <c r="M22" s="70" t="s">
        <v>362</v>
      </c>
      <c r="N22" s="72">
        <v>58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433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432</v>
      </c>
      <c r="B23" s="71">
        <v>108714562</v>
      </c>
      <c r="C23" s="70"/>
      <c r="D23" s="70" t="s">
        <v>392</v>
      </c>
      <c r="E23" s="70" t="s">
        <v>10</v>
      </c>
      <c r="F23" s="70" t="s">
        <v>361</v>
      </c>
      <c r="G23" s="70" t="s">
        <v>12</v>
      </c>
      <c r="H23" s="69" t="s">
        <v>436</v>
      </c>
      <c r="I23" s="69" t="s">
        <v>436</v>
      </c>
      <c r="J23" s="70"/>
      <c r="K23" s="72"/>
      <c r="L23" s="70"/>
      <c r="M23" s="70" t="s">
        <v>362</v>
      </c>
      <c r="N23" s="72">
        <v>61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433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432</v>
      </c>
      <c r="B24" s="71">
        <v>772804084</v>
      </c>
      <c r="C24" s="70"/>
      <c r="D24" s="70" t="s">
        <v>392</v>
      </c>
      <c r="E24" s="70" t="s">
        <v>10</v>
      </c>
      <c r="F24" s="70" t="s">
        <v>363</v>
      </c>
      <c r="G24" s="70" t="s">
        <v>12</v>
      </c>
      <c r="H24" s="69" t="s">
        <v>436</v>
      </c>
      <c r="I24" s="69" t="s">
        <v>436</v>
      </c>
      <c r="J24" s="70"/>
      <c r="K24" s="72"/>
      <c r="L24" s="70"/>
      <c r="M24" s="70" t="s">
        <v>393</v>
      </c>
      <c r="N24" s="72">
        <v>58.25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433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432</v>
      </c>
      <c r="B25" s="71">
        <v>183366113</v>
      </c>
      <c r="C25" s="70"/>
      <c r="D25" s="70" t="s">
        <v>392</v>
      </c>
      <c r="E25" s="70" t="s">
        <v>10</v>
      </c>
      <c r="F25" s="70" t="s">
        <v>361</v>
      </c>
      <c r="G25" s="70" t="s">
        <v>12</v>
      </c>
      <c r="H25" s="69" t="s">
        <v>436</v>
      </c>
      <c r="I25" s="69" t="s">
        <v>436</v>
      </c>
      <c r="J25" s="70"/>
      <c r="K25" s="72"/>
      <c r="L25" s="70"/>
      <c r="M25" s="70" t="s">
        <v>362</v>
      </c>
      <c r="N25" s="72">
        <v>62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433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432</v>
      </c>
      <c r="B26" s="71">
        <v>161310184</v>
      </c>
      <c r="C26" s="70"/>
      <c r="D26" s="70" t="s">
        <v>392</v>
      </c>
      <c r="E26" s="70" t="s">
        <v>10</v>
      </c>
      <c r="F26" s="70" t="s">
        <v>363</v>
      </c>
      <c r="G26" s="70" t="s">
        <v>12</v>
      </c>
      <c r="H26" s="69" t="s">
        <v>436</v>
      </c>
      <c r="I26" s="69" t="s">
        <v>436</v>
      </c>
      <c r="J26" s="70"/>
      <c r="K26" s="72"/>
      <c r="L26" s="70"/>
      <c r="M26" s="70" t="s">
        <v>362</v>
      </c>
      <c r="N26" s="72">
        <v>58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433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 t="s">
        <v>432</v>
      </c>
      <c r="B27" s="71">
        <v>188391200</v>
      </c>
      <c r="C27" s="70"/>
      <c r="D27" s="70" t="s">
        <v>392</v>
      </c>
      <c r="E27" s="70" t="s">
        <v>10</v>
      </c>
      <c r="F27" s="70" t="s">
        <v>363</v>
      </c>
      <c r="G27" s="70" t="s">
        <v>12</v>
      </c>
      <c r="H27" s="69" t="s">
        <v>436</v>
      </c>
      <c r="I27" s="69" t="s">
        <v>436</v>
      </c>
      <c r="J27" s="70"/>
      <c r="K27" s="72"/>
      <c r="L27" s="70"/>
      <c r="M27" s="70" t="s">
        <v>362</v>
      </c>
      <c r="N27" s="72">
        <v>58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433</v>
      </c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 t="s">
        <v>432</v>
      </c>
      <c r="B28" s="71">
        <v>192772586</v>
      </c>
      <c r="C28" s="70"/>
      <c r="D28" s="70" t="s">
        <v>392</v>
      </c>
      <c r="E28" s="70" t="s">
        <v>10</v>
      </c>
      <c r="F28" s="70" t="s">
        <v>51</v>
      </c>
      <c r="G28" s="73">
        <v>37012</v>
      </c>
      <c r="H28" s="69" t="s">
        <v>389</v>
      </c>
      <c r="I28" s="69" t="s">
        <v>390</v>
      </c>
      <c r="J28" s="70"/>
      <c r="K28" s="72"/>
      <c r="L28" s="70"/>
      <c r="M28" s="70" t="s">
        <v>362</v>
      </c>
      <c r="N28" s="72">
        <v>52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364</v>
      </c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 t="s">
        <v>432</v>
      </c>
      <c r="B29" s="71">
        <v>141094854</v>
      </c>
      <c r="C29" s="70"/>
      <c r="D29" s="70" t="s">
        <v>43</v>
      </c>
      <c r="E29" s="70" t="s">
        <v>10</v>
      </c>
      <c r="F29" s="70" t="s">
        <v>51</v>
      </c>
      <c r="G29" s="70" t="s">
        <v>467</v>
      </c>
      <c r="H29" s="69" t="s">
        <v>630</v>
      </c>
      <c r="I29" s="69" t="s">
        <v>437</v>
      </c>
      <c r="J29" s="70"/>
      <c r="K29" s="72"/>
      <c r="L29" s="70"/>
      <c r="M29" s="70" t="s">
        <v>406</v>
      </c>
      <c r="N29" s="72">
        <v>46.5</v>
      </c>
      <c r="O29" s="70" t="s">
        <v>49</v>
      </c>
      <c r="P29" s="72">
        <v>50</v>
      </c>
      <c r="Q29" s="70" t="s">
        <v>50</v>
      </c>
      <c r="R29" s="74">
        <v>3200</v>
      </c>
      <c r="S29" s="70" t="s">
        <v>13</v>
      </c>
      <c r="T29" s="70" t="s">
        <v>364</v>
      </c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 t="s">
        <v>432</v>
      </c>
      <c r="B30" s="71">
        <v>978842490</v>
      </c>
      <c r="C30" s="70"/>
      <c r="D30" s="70" t="s">
        <v>392</v>
      </c>
      <c r="E30" s="70" t="s">
        <v>10</v>
      </c>
      <c r="F30" s="70" t="s">
        <v>440</v>
      </c>
      <c r="G30" s="70" t="s">
        <v>511</v>
      </c>
      <c r="H30" s="69" t="s">
        <v>624</v>
      </c>
      <c r="I30" s="69" t="s">
        <v>631</v>
      </c>
      <c r="J30" s="70"/>
      <c r="K30" s="72"/>
      <c r="L30" s="70"/>
      <c r="M30" s="70" t="s">
        <v>439</v>
      </c>
      <c r="N30" s="72">
        <v>111</v>
      </c>
      <c r="O30" s="70" t="s">
        <v>49</v>
      </c>
      <c r="P30" s="72">
        <v>25</v>
      </c>
      <c r="Q30" s="70" t="s">
        <v>50</v>
      </c>
      <c r="R30" s="74">
        <v>30800</v>
      </c>
      <c r="S30" s="70" t="s">
        <v>13</v>
      </c>
      <c r="T30" s="70" t="s">
        <v>441</v>
      </c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 t="s">
        <v>432</v>
      </c>
      <c r="B31" s="71">
        <v>175087182</v>
      </c>
      <c r="C31" s="70"/>
      <c r="D31" s="70" t="s">
        <v>392</v>
      </c>
      <c r="E31" s="70" t="s">
        <v>10</v>
      </c>
      <c r="F31" s="70" t="s">
        <v>51</v>
      </c>
      <c r="G31" s="70" t="s">
        <v>396</v>
      </c>
      <c r="H31" s="69" t="s">
        <v>632</v>
      </c>
      <c r="I31" s="69" t="s">
        <v>633</v>
      </c>
      <c r="J31" s="70"/>
      <c r="K31" s="72"/>
      <c r="L31" s="70"/>
      <c r="M31" s="70" t="s">
        <v>362</v>
      </c>
      <c r="N31" s="72">
        <v>53.5</v>
      </c>
      <c r="O31" s="70" t="s">
        <v>49</v>
      </c>
      <c r="P31" s="72">
        <v>50</v>
      </c>
      <c r="Q31" s="70" t="s">
        <v>50</v>
      </c>
      <c r="R31" s="74">
        <v>4000</v>
      </c>
      <c r="S31" s="70" t="s">
        <v>13</v>
      </c>
      <c r="T31" s="70" t="s">
        <v>364</v>
      </c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 t="s">
        <v>432</v>
      </c>
      <c r="B32" s="71">
        <v>934048810</v>
      </c>
      <c r="C32" s="70"/>
      <c r="D32" s="70" t="s">
        <v>392</v>
      </c>
      <c r="E32" s="70" t="s">
        <v>10</v>
      </c>
      <c r="F32" s="70" t="s">
        <v>51</v>
      </c>
      <c r="G32" s="70" t="s">
        <v>396</v>
      </c>
      <c r="H32" s="69" t="s">
        <v>632</v>
      </c>
      <c r="I32" s="69" t="s">
        <v>633</v>
      </c>
      <c r="J32" s="70"/>
      <c r="K32" s="72"/>
      <c r="L32" s="70"/>
      <c r="M32" s="70" t="s">
        <v>362</v>
      </c>
      <c r="N32" s="72">
        <v>53.5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364</v>
      </c>
      <c r="U32" s="53"/>
      <c r="V32" s="53"/>
      <c r="W32" s="53"/>
      <c r="X32" s="53"/>
      <c r="Y32" s="53"/>
      <c r="Z32" s="53"/>
    </row>
    <row r="33" spans="1:26" ht="14.4" thickTop="1" thickBot="1" x14ac:dyDescent="0.3">
      <c r="A33" s="69" t="s">
        <v>432</v>
      </c>
      <c r="B33" s="71">
        <v>1754540015</v>
      </c>
      <c r="C33" s="70"/>
      <c r="D33" s="70" t="s">
        <v>392</v>
      </c>
      <c r="E33" s="70" t="s">
        <v>10</v>
      </c>
      <c r="F33" s="70" t="s">
        <v>51</v>
      </c>
      <c r="G33" s="70" t="s">
        <v>396</v>
      </c>
      <c r="H33" s="69" t="s">
        <v>632</v>
      </c>
      <c r="I33" s="69" t="s">
        <v>633</v>
      </c>
      <c r="J33" s="70"/>
      <c r="K33" s="72"/>
      <c r="L33" s="70"/>
      <c r="M33" s="70" t="s">
        <v>362</v>
      </c>
      <c r="N33" s="72">
        <v>53.5</v>
      </c>
      <c r="O33" s="70" t="s">
        <v>49</v>
      </c>
      <c r="P33" s="72">
        <v>50</v>
      </c>
      <c r="Q33" s="70" t="s">
        <v>50</v>
      </c>
      <c r="R33" s="74">
        <v>4000</v>
      </c>
      <c r="S33" s="70" t="s">
        <v>13</v>
      </c>
      <c r="T33" s="70" t="s">
        <v>364</v>
      </c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 t="s">
        <v>432</v>
      </c>
      <c r="B34" s="71">
        <v>197154288</v>
      </c>
      <c r="C34" s="70"/>
      <c r="D34" s="70" t="s">
        <v>43</v>
      </c>
      <c r="E34" s="70" t="s">
        <v>10</v>
      </c>
      <c r="F34" s="70" t="s">
        <v>51</v>
      </c>
      <c r="G34" s="70" t="s">
        <v>467</v>
      </c>
      <c r="H34" s="69" t="s">
        <v>630</v>
      </c>
      <c r="I34" s="69" t="s">
        <v>437</v>
      </c>
      <c r="J34" s="70"/>
      <c r="K34" s="72"/>
      <c r="L34" s="70"/>
      <c r="M34" s="70" t="s">
        <v>434</v>
      </c>
      <c r="N34" s="72">
        <v>47</v>
      </c>
      <c r="O34" s="70" t="s">
        <v>49</v>
      </c>
      <c r="P34" s="72">
        <v>50</v>
      </c>
      <c r="Q34" s="70" t="s">
        <v>50</v>
      </c>
      <c r="R34" s="74">
        <v>3200</v>
      </c>
      <c r="S34" s="70" t="s">
        <v>13</v>
      </c>
      <c r="T34" s="70" t="s">
        <v>364</v>
      </c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 t="s">
        <v>432</v>
      </c>
      <c r="B35" s="71">
        <v>141075032</v>
      </c>
      <c r="C35" s="70"/>
      <c r="D35" s="70" t="s">
        <v>392</v>
      </c>
      <c r="E35" s="70" t="s">
        <v>10</v>
      </c>
      <c r="F35" s="70" t="s">
        <v>51</v>
      </c>
      <c r="G35" s="73">
        <v>37012</v>
      </c>
      <c r="H35" s="69" t="s">
        <v>389</v>
      </c>
      <c r="I35" s="69" t="s">
        <v>390</v>
      </c>
      <c r="J35" s="70"/>
      <c r="K35" s="72"/>
      <c r="L35" s="70"/>
      <c r="M35" s="70" t="s">
        <v>439</v>
      </c>
      <c r="N35" s="72">
        <v>52.3</v>
      </c>
      <c r="O35" s="70" t="s">
        <v>49</v>
      </c>
      <c r="P35" s="72">
        <v>50</v>
      </c>
      <c r="Q35" s="70" t="s">
        <v>50</v>
      </c>
      <c r="R35" s="74">
        <v>17600</v>
      </c>
      <c r="S35" s="70" t="s">
        <v>13</v>
      </c>
      <c r="T35" s="70" t="s">
        <v>364</v>
      </c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 t="s">
        <v>432</v>
      </c>
      <c r="B36" s="71">
        <v>967250011</v>
      </c>
      <c r="C36" s="70"/>
      <c r="D36" s="70" t="s">
        <v>43</v>
      </c>
      <c r="E36" s="70" t="s">
        <v>10</v>
      </c>
      <c r="F36" s="70" t="s">
        <v>51</v>
      </c>
      <c r="G36" s="70" t="s">
        <v>467</v>
      </c>
      <c r="H36" s="69" t="s">
        <v>630</v>
      </c>
      <c r="I36" s="69" t="s">
        <v>437</v>
      </c>
      <c r="J36" s="70"/>
      <c r="K36" s="72"/>
      <c r="L36" s="70"/>
      <c r="M36" s="70" t="s">
        <v>406</v>
      </c>
      <c r="N36" s="72">
        <v>47.5</v>
      </c>
      <c r="O36" s="70" t="s">
        <v>49</v>
      </c>
      <c r="P36" s="72">
        <v>50</v>
      </c>
      <c r="Q36" s="70" t="s">
        <v>50</v>
      </c>
      <c r="R36" s="74">
        <v>3200</v>
      </c>
      <c r="S36" s="70" t="s">
        <v>13</v>
      </c>
      <c r="T36" s="70" t="s">
        <v>364</v>
      </c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 t="s">
        <v>432</v>
      </c>
      <c r="B37" s="71">
        <v>661246658</v>
      </c>
      <c r="C37" s="70"/>
      <c r="D37" s="70" t="s">
        <v>43</v>
      </c>
      <c r="E37" s="70" t="s">
        <v>10</v>
      </c>
      <c r="F37" s="70" t="s">
        <v>634</v>
      </c>
      <c r="G37" s="70" t="s">
        <v>299</v>
      </c>
      <c r="H37" s="69" t="s">
        <v>635</v>
      </c>
      <c r="I37" s="69" t="s">
        <v>636</v>
      </c>
      <c r="J37" s="70"/>
      <c r="K37" s="72"/>
      <c r="L37" s="70"/>
      <c r="M37" s="70" t="s">
        <v>393</v>
      </c>
      <c r="N37" s="72">
        <v>207</v>
      </c>
      <c r="O37" s="70" t="s">
        <v>49</v>
      </c>
      <c r="P37" s="72">
        <v>25</v>
      </c>
      <c r="Q37" s="70" t="s">
        <v>50</v>
      </c>
      <c r="R37" s="74">
        <v>30800</v>
      </c>
      <c r="S37" s="70" t="s">
        <v>13</v>
      </c>
      <c r="T37" s="70" t="s">
        <v>441</v>
      </c>
      <c r="U37" s="53"/>
      <c r="V37" s="53"/>
      <c r="W37" s="53"/>
      <c r="X37" s="53"/>
      <c r="Y37" s="53"/>
      <c r="Z37" s="53"/>
    </row>
    <row r="38" spans="1:26" ht="14.4" thickTop="1" thickBot="1" x14ac:dyDescent="0.3">
      <c r="A38" s="69" t="s">
        <v>432</v>
      </c>
      <c r="B38" s="71">
        <v>148826840</v>
      </c>
      <c r="C38" s="70"/>
      <c r="D38" s="70" t="s">
        <v>43</v>
      </c>
      <c r="E38" s="70" t="s">
        <v>303</v>
      </c>
      <c r="F38" s="70" t="s">
        <v>637</v>
      </c>
      <c r="G38" s="70" t="s">
        <v>299</v>
      </c>
      <c r="H38" s="69" t="s">
        <v>635</v>
      </c>
      <c r="I38" s="69" t="s">
        <v>636</v>
      </c>
      <c r="J38" s="70"/>
      <c r="K38" s="72"/>
      <c r="L38" s="70"/>
      <c r="M38" s="70" t="s">
        <v>362</v>
      </c>
      <c r="N38" s="72">
        <v>245</v>
      </c>
      <c r="O38" s="70" t="s">
        <v>49</v>
      </c>
      <c r="P38" s="72">
        <v>25</v>
      </c>
      <c r="Q38" s="70" t="s">
        <v>50</v>
      </c>
      <c r="R38" s="74">
        <v>24425</v>
      </c>
      <c r="S38" s="70" t="s">
        <v>13</v>
      </c>
      <c r="T38" s="70" t="s">
        <v>441</v>
      </c>
      <c r="U38" s="53"/>
      <c r="V38" s="53"/>
      <c r="W38" s="53"/>
      <c r="X38" s="53"/>
      <c r="Y38" s="53"/>
      <c r="Z38" s="53"/>
    </row>
    <row r="39" spans="1:26" ht="14.4" thickTop="1" thickBot="1" x14ac:dyDescent="0.3">
      <c r="A39" s="69" t="s">
        <v>432</v>
      </c>
      <c r="B39" s="71">
        <v>208474014</v>
      </c>
      <c r="C39" s="70"/>
      <c r="D39" s="70" t="s">
        <v>43</v>
      </c>
      <c r="E39" s="70" t="s">
        <v>10</v>
      </c>
      <c r="F39" s="70" t="s">
        <v>51</v>
      </c>
      <c r="G39" s="70" t="s">
        <v>12</v>
      </c>
      <c r="H39" s="69" t="s">
        <v>630</v>
      </c>
      <c r="I39" s="69" t="s">
        <v>630</v>
      </c>
      <c r="J39" s="70"/>
      <c r="K39" s="72"/>
      <c r="L39" s="70"/>
      <c r="M39" s="70" t="s">
        <v>406</v>
      </c>
      <c r="N39" s="72">
        <v>56</v>
      </c>
      <c r="O39" s="70" t="s">
        <v>49</v>
      </c>
      <c r="P39" s="72">
        <v>100</v>
      </c>
      <c r="Q39" s="70" t="s">
        <v>50</v>
      </c>
      <c r="R39" s="74">
        <v>1600</v>
      </c>
      <c r="S39" s="70" t="s">
        <v>13</v>
      </c>
      <c r="T39" s="70" t="s">
        <v>364</v>
      </c>
      <c r="U39" s="53"/>
      <c r="V39" s="53"/>
      <c r="W39" s="53"/>
      <c r="X39" s="53"/>
      <c r="Y39" s="53"/>
      <c r="Z39" s="53"/>
    </row>
    <row r="40" spans="1:26" ht="14.4" thickTop="1" thickBot="1" x14ac:dyDescent="0.3">
      <c r="A40" s="190" t="s">
        <v>629</v>
      </c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4" thickTop="1" thickBot="1" x14ac:dyDescent="0.3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4" thickTop="1" thickBot="1" x14ac:dyDescent="0.3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4" thickTop="1" thickBot="1" x14ac:dyDescent="0.3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4" thickTop="1" thickBot="1" x14ac:dyDescent="0.3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4" thickTop="1" thickBot="1" x14ac:dyDescent="0.3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4" thickTop="1" thickBot="1" x14ac:dyDescent="0.3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4" thickTop="1" thickBot="1" x14ac:dyDescent="0.3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4" thickTop="1" thickBot="1" x14ac:dyDescent="0.3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4" thickTop="1" thickBot="1" x14ac:dyDescent="0.3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4" thickTop="1" thickBot="1" x14ac:dyDescent="0.3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4" thickTop="1" thickBot="1" x14ac:dyDescent="0.3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8" thickTop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2">
    <mergeCell ref="A51:T51"/>
    <mergeCell ref="A40:T40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289973621&amp;dt=Apr-20-01"/>
    <hyperlink ref="B17" r:id="rId2" display="https://www.intcx.com/ReportServlet/any.class?operation=confirm&amp;dealID=391361362&amp;dt=Apr-20-01"/>
    <hyperlink ref="B18" r:id="rId3" display="https://www.intcx.com/ReportServlet/any.class?operation=confirm&amp;dealID=537322640&amp;dt=Apr-20-01"/>
    <hyperlink ref="B19" r:id="rId4" display="https://www.intcx.com/ReportServlet/any.class?operation=confirm&amp;dealID=598420516&amp;dt=Apr-20-01"/>
    <hyperlink ref="B20" r:id="rId5" display="https://www.intcx.com/ReportServlet/any.class?operation=confirm&amp;dealID=142008636&amp;dt=Apr-20-01"/>
    <hyperlink ref="B21" r:id="rId6" display="https://www.intcx.com/ReportServlet/any.class?operation=confirm&amp;dealID=100142099&amp;dt=Apr-20-01"/>
    <hyperlink ref="B22" r:id="rId7" display="https://www.intcx.com/ReportServlet/any.class?operation=confirm&amp;dealID=210529730&amp;dt=Apr-20-01"/>
    <hyperlink ref="B23" r:id="rId8" display="https://www.intcx.com/ReportServlet/any.class?operation=confirm&amp;dealID=108714562&amp;dt=Apr-20-01"/>
    <hyperlink ref="B24" r:id="rId9" display="https://www.intcx.com/ReportServlet/any.class?operation=confirm&amp;dealID=772804084&amp;dt=Apr-20-01"/>
    <hyperlink ref="B25" r:id="rId10" display="https://www.intcx.com/ReportServlet/any.class?operation=confirm&amp;dealID=183366113&amp;dt=Apr-20-01"/>
    <hyperlink ref="B26" r:id="rId11" display="https://www.intcx.com/ReportServlet/any.class?operation=confirm&amp;dealID=161310184&amp;dt=Apr-20-01"/>
    <hyperlink ref="B27" r:id="rId12" display="https://www.intcx.com/ReportServlet/any.class?operation=confirm&amp;dealID=188391200&amp;dt=Apr-20-01"/>
    <hyperlink ref="B28" r:id="rId13" display="https://www.intcx.com/ReportServlet/any.class?operation=confirm&amp;dealID=192772586&amp;dt=Apr-20-01"/>
    <hyperlink ref="B29" r:id="rId14" display="https://www.intcx.com/ReportServlet/any.class?operation=confirm&amp;dealID=141094854&amp;dt=Apr-20-01"/>
    <hyperlink ref="B30" r:id="rId15" display="https://www.intcx.com/ReportServlet/any.class?operation=confirm&amp;dealID=978842490&amp;dt=Apr-20-01"/>
    <hyperlink ref="B31" r:id="rId16" display="https://www.intcx.com/ReportServlet/any.class?operation=confirm&amp;dealID=175087182&amp;dt=Apr-20-01"/>
    <hyperlink ref="B32" r:id="rId17" display="https://www.intcx.com/ReportServlet/any.class?operation=confirm&amp;dealID=934048810&amp;dt=Apr-20-01"/>
    <hyperlink ref="B33" r:id="rId18" display="https://www.intcx.com/ReportServlet/any.class?operation=confirm&amp;dealID=1754540015&amp;dt=Apr-20-01"/>
    <hyperlink ref="B34" r:id="rId19" display="https://www.intcx.com/ReportServlet/any.class?operation=confirm&amp;dealID=197154288&amp;dt=Apr-20-01"/>
    <hyperlink ref="B35" r:id="rId20" display="https://www.intcx.com/ReportServlet/any.class?operation=confirm&amp;dealID=141075032&amp;dt=Apr-20-01"/>
    <hyperlink ref="B36" r:id="rId21" display="https://www.intcx.com/ReportServlet/any.class?operation=confirm&amp;dealID=967250011&amp;dt=Apr-20-01"/>
    <hyperlink ref="B37" r:id="rId22" display="https://www.intcx.com/ReportServlet/any.class?operation=confirm&amp;dealID=661246658&amp;dt=Apr-20-01"/>
    <hyperlink ref="B38" r:id="rId23" display="https://www.intcx.com/ReportServlet/any.class?operation=confirm&amp;dealID=148826840&amp;dt=Apr-20-01"/>
    <hyperlink ref="B39" r:id="rId24" display="https://www.intcx.com/ReportServlet/any.class?operation=confirm&amp;dealID=208474014&amp;dt=Apr-2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37001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295</v>
      </c>
    </row>
    <row r="11" spans="1:20" x14ac:dyDescent="0.25">
      <c r="A11" s="67" t="s">
        <v>298</v>
      </c>
    </row>
    <row r="12" spans="1:20" x14ac:dyDescent="0.25">
      <c r="A12" s="67" t="s">
        <v>25</v>
      </c>
    </row>
    <row r="13" spans="1:20" x14ac:dyDescent="0.25">
      <c r="A13" s="67" t="s">
        <v>622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2023-09-10T15:34:05Z</dcterms:modified>
</cp:coreProperties>
</file>