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68" windowWidth="15216" windowHeight="4116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<sst xmlns="http://schemas.openxmlformats.org/spreadsheetml/2006/main" count="1548" uniqueCount="679">
  <si>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</si>
  <si>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</si>
  <si>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</si>
  <si>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</si>
  <si>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</si>
  <si>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</si>
  <si>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</si>
  <si>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</si>
  <si>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</si>
  <si>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</si>
  <si>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</si>
  <si>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</si>
  <si>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</si>
  <si>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</si>
  <si>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</si>
  <si>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</si>
  <si>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</si>
  <si>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</si>
  <si>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</si>
  <si>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</si>
  <si>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</si>
  <si>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</si>
  <si>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</si>
  <si>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</si>
  <si>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</si>
  <si>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</si>
  <si>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</si>
  <si>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</si>
  <si>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</si>
  <si>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</si>
  <si>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</si>
  <si>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</si>
  <si>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</si>
  <si>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</si>
  <si>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</si>
  <si>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</si>
  <si>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</si>
  <si>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</si>
  <si>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</si>
  <si>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</si>
  <si>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</si>
  <si>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</si>
  <si>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</si>
  <si>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</si>
  <si>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</si>
  <si>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</si>
  <si>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</si>
  <si>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</si>
  <si>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</si>
  <si>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</si>
  <si>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</si>
  <si>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</si>
  <si>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</si>
  <si>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</si>
  <si>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</si>
  <si>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</si>
  <si>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</si>
  <si>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</si>
  <si>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</si>
  <si>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</si>
  <si>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</si>
  <si>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</si>
  <si>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</si>
  <si>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</si>
  <si>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</si>
  <si>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</si>
  <si>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</si>
  <si>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</si>
  <si>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</si>
  <si>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</si>
  <si>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</si>
  <si>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</si>
  <si>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</si>
  <si>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</si>
  <si>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</si>
  <si>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</si>
  <si>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</si>
  <si>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</si>
  <si>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</si>
  <si>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</si>
  <si>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</si>
  <si>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</si>
  <si>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</si>
  <si>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</si>
  <si>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</si>
  <si>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</si>
  <si>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</si>
  <si>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</si>
  <si>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</si>
  <si>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</si>
  <si>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</si>
  <si>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</si>
  <si>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</si>
  <si>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</si>
  <si>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</si>
  <si>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</si>
  <si>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</si>
  <si>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</si>
  <si>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</si>
  <si>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</si>
  <si>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</si>
  <si>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</si>
  <si>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</si>
  <si>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</si>
  <si>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</si>
  <si>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</si>
  <si>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</si>
  <si>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</si>
  <si>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</si>
  <si>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</si>
  <si>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</si>
  <si>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</si>
  <si>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</si>
  <si>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</si>
  <si>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</si>
  <si>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</si>
  <si>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</si>
  <si>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</si>
  <si>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</si>
  <si>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</si>
  <si>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</si>
  <si>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</si>
  <si>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</si>
  <si>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</si>
  <si>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</si>
  <si>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</si>
  <si>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</si>
  <si>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</si>
  <si>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</si>
  <si>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</si>
  <si>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</si>
  <si>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</si>
  <si>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</si>
  <si>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</si>
  <si>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</si>
  <si>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</si>
  <si>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</si>
  <si>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</si>
  <si>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</si>
  <si>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</si>
  <si>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</si>
  <si>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</si>
  <si>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</si>
  <si>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</si>
  <si>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</si>
  <si>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</si>
  <si>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</si>
  <si>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</si>
  <si>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</si>
  <si>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</si>
  <si>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</si>
  <si>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</si>
  <si>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</si>
  <si>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</si>
  <si>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</si>
  <si>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</si>
  <si>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</si>
  <si>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</si>
  <si>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</si>
  <si>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</si>
  <si>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</si>
  <si>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</si>
  <si>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</si>
  <si>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</si>
  <si>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</si>
  <si>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</si>
  <si>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</si>
  <si>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</si>
  <si>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</si>
  <si>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</si>
  <si>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</si>
  <si>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</si>
  <si>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</si>
  <si>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</si>
  <si>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</si>
  <si>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</si>
  <si>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</si>
  <si>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</si>
  <si>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</si>
  <si>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</si>
  <si>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</si>
  <si>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</si>
  <si>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</si>
  <si>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</si>
  <si>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</si>
  <si>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</si>
  <si>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</si>
  <si>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</si>
  <si>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</si>
  <si>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</si>
  <si>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</si>
  <si>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</si>
  <si>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</si>
  <si>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</si>
  <si>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</si>
  <si>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</si>
  <si>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</si>
  <si>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</si>
  <si>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</si>
  <si>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</si>
  <si>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</si>
  <si>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</si>
  <si>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</si>
  <si>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</si>
  <si>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</si>
  <si>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</si>
  <si>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</si>
  <si>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</si>
  <si>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</si>
  <si>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</si>
  <si>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</si>
  <si>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</si>
  <si>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</si>
  <si>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</si>
  <si>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</si>
  <si>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</si>
  <si>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</si>
  <si>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</si>
  <si>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</si>
  <si>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</si>
  <si>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</si>
  <si>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</si>
  <si>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</si>
  <si>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</si>
  <si>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</si>
  <si>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</si>
  <si>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</si>
  <si>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</si>
  <si>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</si>
  <si>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</si>
  <si>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</si>
  <si>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</si>
  <si>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</si>
  <si>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</si>
  <si>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</si>
  <si>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</si>
  <si>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</si>
  <si>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</si>
  <si>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</si>
  <si>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</si>
  <si>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</si>
  <si>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</si>
  <si>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</si>
  <si>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</si>
  <si>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</si>
  <si>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</si>
  <si>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</si>
  <si>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</si>
  <si>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</si>
  <si>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</si>
  <si>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</si>
  <si>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</si>
  <si>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</si>
  <si>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</si>
  <si>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</si>
  <si>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</si>
  <si>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</si>
  <si>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</si>
  <si>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</si>
  <si>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</si>
  <si>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</si>
  <si>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</si>
  <si>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</si>
  <si>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</si>
  <si>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</si>
  <si>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</si>
  <si>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</si>
  <si>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</si>
  <si>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</si>
  <si>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</si>
  <si>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</si>
  <si>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</si>
  <si>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</si>
  <si>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</si>
  <si>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</si>
  <si>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</si>
  <si>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</si>
  <si>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</si>
  <si>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</si>
  <si>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</si>
  <si>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</si>
  <si>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</si>
  <si>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</si>
  <si>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</si>
  <si>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</si>
  <si>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</si>
  <si>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</si>
  <si>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</si>
  <si>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</si>
  <si>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</si>
  <si>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</si>
  <si>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</si>
  <si>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</si>
  <si>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</si>
  <si>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</si>
  <si>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</si>
  <si>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</si>
  <si>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</si>
  <si>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</si>
  <si>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</si>
  <si>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</si>
  <si>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</si>
  <si>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</si>
  <si>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</si>
  <si>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</si>
  <si>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</si>
  <si>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</si>
  <si>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(blank)</t>
  </si>
  <si>
    <t>(blank) Total</t>
  </si>
  <si>
    <t>Fin Swap-Peak</t>
  </si>
  <si>
    <t>Firm-LD Off-Peak</t>
  </si>
  <si>
    <t>    Firm-LD Peak - Cin - Bal Week</t>
  </si>
  <si>
    <t>    Firm-LD Peak - Cin - Next Week</t>
  </si>
  <si>
    <t>Next Week</t>
  </si>
  <si>
    <t>    Firm-LD Peak - Cin - Sep01</t>
  </si>
  <si>
    <t>    Firm-LD Peak - Cin - Jan02-Feb02</t>
  </si>
  <si>
    <t>Jan02-Feb02</t>
  </si>
  <si>
    <t>    Firm-LD Peak - Comed - Next Day</t>
  </si>
  <si>
    <t>    Firm-LD Peak - Comed - Nov01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</si>
  <si>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</si>
  <si>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</si>
  <si>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</si>
  <si>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</si>
  <si>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Next Week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</si>
  <si>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</si>
  <si>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</si>
  <si>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</si>
  <si>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</si>
  <si>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</si>
  <si>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ANR-SE - 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</si>
  <si>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</si>
  <si>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</si>
  <si>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</si>
  <si>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</si>
  <si>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</si>
  <si>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</si>
  <si>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</si>
  <si>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</si>
  <si>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</si>
  <si>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</si>
  <si>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</si>
  <si>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</si>
  <si>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</si>
  <si>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</si>
  <si>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</si>
  <si>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</si>
  <si>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</si>
  <si>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</si>
  <si>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</si>
  <si>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</si>
  <si>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</si>
  <si>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</si>
  <si>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</si>
  <si>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</si>
  <si>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</si>
  <si>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</si>
  <si>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</si>
  <si>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</si>
  <si>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</si>
  <si>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</si>
  <si>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</si>
  <si>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</si>
  <si>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</si>
  <si>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</si>
  <si>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</si>
  <si>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</si>
  <si>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Opal - May01</t>
  </si>
  <si>
    <t>    NG Firm Phys, ID, IF - TGT-SL - May01</t>
  </si>
  <si>
    <t>NG Fin BS, LD1 for IF</t>
  </si>
  <si>
    <t>May01-Oct01</t>
  </si>
  <si>
    <t>    NG Fin BS, LD1 for IF - Perm - May01</t>
  </si>
  <si>
    <t>    NG Fin BS, LD1 for IF - Perm - Nov01-Mar02</t>
  </si>
  <si>
    <t>    NG Fin BS, LD1 for IF - Waha - May01</t>
  </si>
  <si>
    <t>    NG Fin BS, LD1 for IF - Waha - 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</si>
  <si>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</si>
  <si>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</si>
  <si>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</si>
  <si>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</si>
  <si>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</si>
  <si>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</si>
  <si>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</si>
  <si>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</si>
  <si>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</si>
  <si>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</si>
  <si>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</si>
  <si>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</si>
  <si>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</si>
  <si>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</si>
  <si>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Apr-18-01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</si>
  <si>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</si>
  <si>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</si>
  <si>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</si>
  <si>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</si>
  <si>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</si>
  <si>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</si>
  <si>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</si>
  <si>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</si>
  <si>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</si>
  <si>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</si>
  <si>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</si>
  <si>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</si>
  <si>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</si>
  <si>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Fin Swap-Peak - NYPOOL J - Jul01-Aug01</t>
  </si>
  <si>
    <t>    Fin Swap-Peak - NYPOOL A - Jul01-Aug01</t>
  </si>
  <si>
    <t>    Fin Swap-Peak - NYPOOL G - Next Day</t>
  </si>
  <si>
    <t>    Firm-LD Peak - Comed - Sep01</t>
  </si>
  <si>
    <t>    Firm-LD Peak - Ent - Sep01</t>
  </si>
  <si>
    <t>    Firm-LD Peak - Ent - Jan02-Feb02</t>
  </si>
  <si>
    <t>    Firm-LD Peak - Ent - Cal 02</t>
  </si>
  <si>
    <t>    Firm-LD Peak - Nepool - Sep01</t>
  </si>
  <si>
    <t>    Firm-LD Peak - Nepool - Jan02-Feb02</t>
  </si>
  <si>
    <t>    Firm-LD Peak - PJM-W - Jan02-Feb02</t>
  </si>
  <si>
    <t>    Firm-LD Peak - TVA - Jan02-Feb02</t>
  </si>
  <si>
    <t>    NG Firm Phys, FP - FGT-Z2 - Next Day Gas</t>
  </si>
  <si>
    <t>    NG Firm Phys, FP - NGPL-Nipsco - Next Day Gas</t>
  </si>
  <si>
    <t>    NG Firm Phys, ID, GDD - CG-ONSH - Next Day Gas</t>
  </si>
  <si>
    <t>    NG Firm Phys, ID, GDD - CG-ONSH - May01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</si>
  <si>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</si>
  <si>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</si>
  <si>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</si>
  <si>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TGT-SL - Next Day Gas</t>
  </si>
  <si>
    <t>    NG Firm Phys, ID, GDD - Tran 65 - Next Day Gas</t>
  </si>
  <si>
    <t>    NG Firm Phys, ID, GDD - Trunk ELA - Next Day Gas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</si>
  <si>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</si>
  <si>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</si>
  <si>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May01</t>
  </si>
  <si>
    <t>    NG Fin BS, LD1 for GDM - Mich - May01-Oct01</t>
  </si>
  <si>
    <t>    NG Fin BS, LD1 for GDM - Mich - Nov01-Mar02</t>
  </si>
  <si>
    <t>    NG Fin BS, LD1 for IF - HSC - May01</t>
  </si>
  <si>
    <t>    NG Fin BS, LD1 for IF - NW-Rockies - May01</t>
  </si>
  <si>
    <t>    NG Fin BS, LD1 for IF - Perm - May01-Oct01</t>
  </si>
  <si>
    <t>NG Fin BS, LD1 for NGI</t>
  </si>
  <si>
    <t>    NG Fin BS, LD1 for NGI - Chicago - May01-Oct01</t>
  </si>
  <si>
    <t>Jan-01-02</t>
  </si>
  <si>
    <t>USD / MMBtu</t>
  </si>
  <si>
    <t>Daily</t>
  </si>
  <si>
    <t>May-01-01</t>
  </si>
  <si>
    <t>May-31-01</t>
  </si>
  <si>
    <t>AEP Energy Services, Inc.</t>
  </si>
  <si>
    <t>Storey, G</t>
  </si>
  <si>
    <t>Sold</t>
  </si>
  <si>
    <t>Comed</t>
  </si>
  <si>
    <t>Apr-19-01</t>
  </si>
  <si>
    <t>Morgan Stanley Capital Group, Inc.</t>
  </si>
  <si>
    <t>ng.Northern Natural Demarc</t>
  </si>
  <si>
    <t>SELL</t>
  </si>
  <si>
    <t>pwr.Jan-Feb 02</t>
  </si>
  <si>
    <t>pwr.Oct-Dec01</t>
  </si>
  <si>
    <r>
      <t> Trade Dates:  </t>
    </r>
    <r>
      <rPr>
        <sz val="8"/>
        <color indexed="8"/>
        <rFont val="Verdana"/>
        <family val="2"/>
      </rPr>
      <t>Apr-18-01 thru Apr-18-01</t>
    </r>
  </si>
  <si>
    <t>    Fin Swap-Peak - NYPOOL J - May01</t>
  </si>
  <si>
    <t>Apr-18-01 12:41 GMT</t>
  </si>
  <si>
    <t>    Fin Swap-Peak - NYPOOL J - Jan02-Feb02</t>
  </si>
  <si>
    <t>Apr-18-01 15:28 GMT</t>
  </si>
  <si>
    <t>Apr-18-01 18:29 GMT</t>
  </si>
  <si>
    <t>Apr-18-01 12:36 GMT</t>
  </si>
  <si>
    <t>    Fin Swap-Peak - NYPOOL G - May01</t>
  </si>
  <si>
    <t>Apr-18-01 12:35 GMT</t>
  </si>
  <si>
    <t>    Firm-LD Off-Peak - NP-15 Off-Peak - May01</t>
  </si>
  <si>
    <t>Apr-18-01 15:54 GMT</t>
  </si>
  <si>
    <t>    Firm-LD Off-Peak - SP-15 Off-Peak - May01</t>
  </si>
  <si>
    <t>Apr-18-01 17:44 GMT</t>
  </si>
  <si>
    <t>    Firm-LD Peak - Cin - Custom</t>
  </si>
  <si>
    <t>Custom</t>
  </si>
  <si>
    <t>Apr-18-01 15:49 GMT</t>
  </si>
  <si>
    <t>Apr-18-01 15:01 GMT</t>
  </si>
  <si>
    <t>Apr-18-01 15:57 GMT</t>
  </si>
  <si>
    <t>Apr-18-01 16:36 GMT</t>
  </si>
  <si>
    <t>Apr-18-01 19:46 GMT</t>
  </si>
  <si>
    <t>Apr-18-01 19:09 GMT</t>
  </si>
  <si>
    <t>Apr-18-01 16:54 GMT</t>
  </si>
  <si>
    <t>Apr-18-01 19:54 GMT</t>
  </si>
  <si>
    <t>    Firm-LD Peak - Cin - Q4 01</t>
  </si>
  <si>
    <t>Apr-18-01 19:24 GMT</t>
  </si>
  <si>
    <t>Apr-18-01 18:00 GMT</t>
  </si>
  <si>
    <t>    Firm-LD Peak - Cin - May02</t>
  </si>
  <si>
    <t>Apr-18-01 12:05 GMT</t>
  </si>
  <si>
    <t>    Firm-LD Peak - Cin - Jul03-Aug03</t>
  </si>
  <si>
    <t>Jul03-Aug03</t>
  </si>
  <si>
    <t>Apr-18-01 16:35 GMT</t>
  </si>
  <si>
    <t>Apr-18-01 14:33 GMT</t>
  </si>
  <si>
    <t>    Firm-LD Peak - Comed - May01</t>
  </si>
  <si>
    <t>Apr-18-01 16:12 GMT</t>
  </si>
  <si>
    <t>Apr-18-01 12:18 GMT</t>
  </si>
  <si>
    <t>Apr-18-01 13:37 GMT</t>
  </si>
  <si>
    <t>    Firm-LD Peak - Ent - Bal Week</t>
  </si>
  <si>
    <t>Apr-18-01 17:06 GMT</t>
  </si>
  <si>
    <t>Apr-18-01 17:28 GMT</t>
  </si>
  <si>
    <t>Apr-18-01 16:04 GMT</t>
  </si>
  <si>
    <t>Apr-18-01 18:43 GMT</t>
  </si>
  <si>
    <t>    Firm-LD Peak - Ent - Jul01-Aug01</t>
  </si>
  <si>
    <t>    Firm-LD Peak - Ent - Dec01</t>
  </si>
  <si>
    <t>Apr-18-01 18:22 GMT</t>
  </si>
  <si>
    <t>    Firm-LD Peak - Ent - Mar02-Apr02</t>
  </si>
  <si>
    <t>Mar02-Apr02</t>
  </si>
  <si>
    <t>Apr-18-01 17:48 GMT</t>
  </si>
  <si>
    <t>Apr-18-01 17:46 GMT</t>
  </si>
  <si>
    <t>    Firm-LD Peak - Nepool - Custom</t>
  </si>
  <si>
    <t>Apr-18-01 18:01 GMT</t>
  </si>
  <si>
    <t>Apr-18-01 12:09 GMT</t>
  </si>
  <si>
    <t>Apr-18-01 19:22 GMT</t>
  </si>
  <si>
    <t>    Firm-LD Peak - Nepool - Jul01-Aug01</t>
  </si>
  <si>
    <t>Apr-18-01 15:08 GMT</t>
  </si>
  <si>
    <t>Apr-18-01 14:39 GMT</t>
  </si>
  <si>
    <t>Apr-18-01 16:09 GMT</t>
  </si>
  <si>
    <t>Apr-18-01 13:23 GMT</t>
  </si>
  <si>
    <t>Apr-18-01 17:20 GMT</t>
  </si>
  <si>
    <t>Apr-18-01 20:19 GMT</t>
  </si>
  <si>
    <t>    Firm-LD Peak - PJM-W - Q4 01</t>
  </si>
  <si>
    <t>Apr-18-01 13:04 GMT</t>
  </si>
  <si>
    <t>    Firm-LD Peak - Palo - Q1 02</t>
  </si>
  <si>
    <t>Q1 02</t>
  </si>
  <si>
    <t>Apr-18-01 16:48 GMT</t>
  </si>
  <si>
    <t>Apr-18-01 13:38 GMT</t>
  </si>
  <si>
    <t>    Firm-LD Peak - TVA - Jul01-Aug01</t>
  </si>
  <si>
    <t>Apr-18-01 13:56 GMT</t>
  </si>
  <si>
    <t>    Firm-LD Peak - Ercot UBU - Next Day</t>
  </si>
  <si>
    <t>Apr-18-01 11:51 GMT</t>
  </si>
  <si>
    <t>Apr-18-01 14:51 GMT</t>
  </si>
  <si>
    <t>Apr-18-01 13:51 GMT</t>
  </si>
  <si>
    <t>Apr-18-01 18:46 GMT</t>
  </si>
  <si>
    <t>    NG Firm Phys, FP - CG-ML - Next Day Gas</t>
  </si>
  <si>
    <t>Apr-18-01 14:05 GMT</t>
  </si>
  <si>
    <t>Apr-18-01 15:19 GMT</t>
  </si>
  <si>
    <t>Apr-18-01 14:02 GMT</t>
  </si>
  <si>
    <t>Apr-18-01 13:52 GMT</t>
  </si>
  <si>
    <t>Apr-18-01 13:55 GMT</t>
  </si>
  <si>
    <t>Apr-18-01 14:18 GMT</t>
  </si>
  <si>
    <t>Apr-18-01 19:05 GMT</t>
  </si>
  <si>
    <t>Apr-18-01 13:50 GMT</t>
  </si>
  <si>
    <t>Apr-18-01 14:00 GMT</t>
  </si>
  <si>
    <t>Apr-18-01 14:43 GMT</t>
  </si>
  <si>
    <t>Apr-18-01 14:26 GMT</t>
  </si>
  <si>
    <t>Apr-18-01 14:13 GMT</t>
  </si>
  <si>
    <t>Apr-18-01 13:26 GMT</t>
  </si>
  <si>
    <t>Apr-18-01 14:44 GMT</t>
  </si>
  <si>
    <t>Apr-18-01 14:36 GMT</t>
  </si>
  <si>
    <t>    NG Firm Phys, FP - NW-Stanfield - Next Day Gas</t>
  </si>
  <si>
    <t>Apr-18-01 14:06 GMT</t>
  </si>
  <si>
    <t>Apr-18-01 14:37 GMT</t>
  </si>
  <si>
    <t>Apr-18-01 14:14 GMT</t>
  </si>
  <si>
    <t>Apr-18-01 14:45 GMT</t>
  </si>
  <si>
    <t>Apr-18-01 14:30 GMT</t>
  </si>
  <si>
    <t>Apr-18-01 15:23 GMT</t>
  </si>
  <si>
    <t>Apr-18-01 13:42 GMT</t>
  </si>
  <si>
    <t>Apr-18-01 14:24 GMT</t>
  </si>
  <si>
    <t>Apr-18-01 14:27 GMT</t>
  </si>
  <si>
    <t>Apr-18-01 13:29 GMT</t>
  </si>
  <si>
    <t>    NG Firm Phys, ID, GDD - TCO - Next Day Gas</t>
  </si>
  <si>
    <t>Apr-18-01 12:59 GMT</t>
  </si>
  <si>
    <t>Apr-18-01 11:48 GMT</t>
  </si>
  <si>
    <t>Apr-18-01 16:46 GMT</t>
  </si>
  <si>
    <t>    NG Firm Phys, ID, GDD - CNG-SP - Custom</t>
  </si>
  <si>
    <t>Apr-18-01 16:50 GMT</t>
  </si>
  <si>
    <t>    NG Firm Phys, ID, GDD - CNG-SP - Next Day Gas</t>
  </si>
  <si>
    <t>Apr-18-01 12:30 GMT</t>
  </si>
  <si>
    <t>    NG Firm Phys, ID, GDD - EP-Keystone - Next Day Gas</t>
  </si>
  <si>
    <t>    NG Firm Phys, ID, GDD - Henry - Next Day Gas</t>
  </si>
  <si>
    <t>Apr-18-01 13:05 GMT</t>
  </si>
  <si>
    <t>    NG Firm Phys, ID, GDD - NGPL-Nicor - Next Day Gas</t>
  </si>
  <si>
    <t>Apr-18-01 12:56 GMT</t>
  </si>
  <si>
    <t>Apr-18-01 12:44 GMT</t>
  </si>
  <si>
    <t>Apr-18-01 12:31 GMT</t>
  </si>
  <si>
    <t>    NG Firm Phys, ID, GDD - TET M3 - Custom</t>
  </si>
  <si>
    <t>    NG Firm Phys, ID, GDD - TET M3 - Next Day Gas</t>
  </si>
  <si>
    <t>Apr-18-01 12:26 GMT</t>
  </si>
  <si>
    <t>Apr-18-01 11:35 GMT</t>
  </si>
  <si>
    <t>    NG Firm Phys, ID, GDD - Transco Z-6 (NY) - Next Day Gas</t>
  </si>
  <si>
    <t>Apr-18-01 12:27 GMT</t>
  </si>
  <si>
    <t>Apr-18-01 11:36 GMT</t>
  </si>
  <si>
    <t>    NG Firm Phys, ID, GDD - Trunk ELA - May01</t>
  </si>
  <si>
    <t>Apr-18-01 13:03 GMT</t>
  </si>
  <si>
    <t>    NG Firm Phys, ID, GDD - Waha - Next Day Gas</t>
  </si>
  <si>
    <t>    NG Firm Phys, ID, IF - ANR-SW - May01</t>
  </si>
  <si>
    <t>Apr-18-01 18:57 GMT</t>
  </si>
  <si>
    <t>Apr-18-01 16:23 GMT</t>
  </si>
  <si>
    <t>Apr-18-01 13:30 GMT</t>
  </si>
  <si>
    <t>    NG Firm Phys, ID, IF - Tran 65 - May01-Oct01</t>
  </si>
  <si>
    <t>Apr-18-01 19:06 GMT</t>
  </si>
  <si>
    <t>    NG Firm Phys, ID, IF - Trunk ELA - May01</t>
  </si>
  <si>
    <t>Apr-18-01 19:13 GMT</t>
  </si>
  <si>
    <t>NG Fin BS, LD1 for CGPR</t>
  </si>
  <si>
    <t>    NG Fin BS, LD1 for CGPR - AB-NIT - Oct01</t>
  </si>
  <si>
    <t>Apr-18-01 14:40 GMT</t>
  </si>
  <si>
    <t>    NG Fin BS, LD1 for CGPR - AB-NIT - Nov01-Mar02</t>
  </si>
  <si>
    <t>Apr-18-01 17:00 GMT</t>
  </si>
  <si>
    <t>Apr-18-01 16:15 GMT</t>
  </si>
  <si>
    <t>    NG Fin BS, LD1 for IF - CIG-ML - May01</t>
  </si>
  <si>
    <t>Apr-18-01 13:09 GMT</t>
  </si>
  <si>
    <t>    NG Fin BS, LD1 for IF - CIG-ML - Jun01</t>
  </si>
  <si>
    <t>Apr-18-01 14:23 GMT</t>
  </si>
  <si>
    <t>    NG Fin BS, LD1 for IF - Henry - May01-Oct01</t>
  </si>
  <si>
    <t>Apr-18-01 17:10 GMT</t>
  </si>
  <si>
    <t>Apr-18-01 19:17 GMT</t>
  </si>
  <si>
    <t>    NG Fin BS, LD1 for IF - HSC - Sep01</t>
  </si>
  <si>
    <t>Apr-18-01 14:41 GMT</t>
  </si>
  <si>
    <t>Apr-18-01 13:07 GMT</t>
  </si>
  <si>
    <t>    NG Fin BS, LD1 for IF - NW-Rockies - Jun01</t>
  </si>
  <si>
    <t>Apr-18-01 17:15 GMT</t>
  </si>
  <si>
    <t>Apr-18-01 20:23 GMT</t>
  </si>
  <si>
    <t>Apr-18-01 19:30 GMT</t>
  </si>
  <si>
    <t>    NG Fin BS, LD1 for IF - SJ - May01</t>
  </si>
  <si>
    <t>    NG Fin BS, LD1 for IF - Tenn-LA - May01-Oct01</t>
  </si>
  <si>
    <t>Apr-18-01 13:44 GMT</t>
  </si>
  <si>
    <t>    NG Fin BS, LD1 for IF - TET M3 - Nov01-Mar02</t>
  </si>
  <si>
    <t>    NG Fin BS, LD1 for IF - TGT-SL - May01</t>
  </si>
  <si>
    <t>Apr-18-01 19:21 GMT</t>
  </si>
  <si>
    <t>    NG Fin BS, LD1 for IF - Transco Z6 (NY) - Nov01-Mar02</t>
  </si>
  <si>
    <t>    NG Fin BS, LD1 for IF - Trunk LA - May01</t>
  </si>
  <si>
    <t>Apr-18-01 15:32 GMT</t>
  </si>
  <si>
    <t>Apr-18-01 14:48 GMT</t>
  </si>
  <si>
    <t>    NG Fin BS, LD1 for NGI - Chicago - May01</t>
  </si>
  <si>
    <t>Apr-18-01 17:31 GMT</t>
  </si>
  <si>
    <t>Apr-18-01 16:51 GMT</t>
  </si>
  <si>
    <t>    NG Fin BS, LD1 for NGI - Socal - Nov01-Mar02</t>
  </si>
  <si>
    <t>Apr-18-01 14:35 GMT</t>
  </si>
  <si>
    <t>Apr-18-01 19:02 GMT</t>
  </si>
  <si>
    <t>Apr-18-01 12:43 GMT</t>
  </si>
  <si>
    <t>    NG Fin, FP for LD1 - Henry - Jul01</t>
  </si>
  <si>
    <t>Apr-18-01 16:52 GMT</t>
  </si>
  <si>
    <t>Apr-18-01 20:34 GMT</t>
  </si>
  <si>
    <t>Apr-18-01 20:37 GMT</t>
  </si>
  <si>
    <t>Apr-18-01 18:47 GMT</t>
  </si>
  <si>
    <t>    NG Fin, FP for LD1 - Henry - Cal 03</t>
  </si>
  <si>
    <t>Cal 03</t>
  </si>
  <si>
    <t>Apr-18-01 18:58 GMT</t>
  </si>
  <si>
    <t> Trade Dates:  Apr-18-01 thru Apr-18-01</t>
  </si>
  <si>
    <t>Perm</t>
  </si>
  <si>
    <t>BP Amoco Corporation</t>
  </si>
  <si>
    <t>Jul-01-01</t>
  </si>
  <si>
    <t>Aug-31-01</t>
  </si>
  <si>
    <t>Northern Indiana Public Service Company</t>
  </si>
  <si>
    <t>Apr-30-01</t>
  </si>
  <si>
    <t>Aquila Energy Marketing Corp</t>
  </si>
  <si>
    <t>Feb-28-02</t>
  </si>
  <si>
    <t>Jun-01-01</t>
  </si>
  <si>
    <t>Jun-30-01</t>
  </si>
  <si>
    <t>DYNTTU</t>
  </si>
  <si>
    <t>ng.TETCO ELA</t>
  </si>
  <si>
    <t>ng.Next Day</t>
  </si>
  <si>
    <t>08:49 A.M.</t>
  </si>
  <si>
    <t>BUY</t>
  </si>
  <si>
    <t>DYNFMOR</t>
  </si>
  <si>
    <t>ng.Columbia Gulf Onsh Pool</t>
  </si>
  <si>
    <t>08:11 A.M.</t>
  </si>
  <si>
    <t>08:18 A.M.</t>
  </si>
  <si>
    <t>08:41 A.M.</t>
  </si>
  <si>
    <t>DYNKMOLI</t>
  </si>
  <si>
    <t>ng.CNG South Point</t>
  </si>
  <si>
    <t>08:44 A.M.</t>
  </si>
  <si>
    <t>09:36 A.M.</t>
  </si>
  <si>
    <t>DYNJSIZ</t>
  </si>
  <si>
    <t>ng.ANR Southwest</t>
  </si>
  <si>
    <t>08:33 A.M.</t>
  </si>
  <si>
    <t>09:41 A.M.</t>
  </si>
  <si>
    <t>ng.Natural Gas Pipeline, Mid-Continent</t>
  </si>
  <si>
    <t>09:44 A.M.</t>
  </si>
  <si>
    <t>09:16 A.M.</t>
  </si>
  <si>
    <t>pwr.East Coast Spot Power</t>
  </si>
  <si>
    <t>07:07 A.M.</t>
  </si>
  <si>
    <t>12:33 P.M.</t>
  </si>
  <si>
    <t>pwr.Mar-Apr02</t>
  </si>
  <si>
    <t>pwr.May01</t>
  </si>
  <si>
    <t>12:32 P.M.</t>
  </si>
  <si>
    <t>09:19 A.M.</t>
  </si>
  <si>
    <t>DYNRABE</t>
  </si>
  <si>
    <t>pwr.NONFIRM</t>
  </si>
  <si>
    <t>pwr.IP/Ameren</t>
  </si>
  <si>
    <t>pwr.Hourly Power</t>
  </si>
  <si>
    <t>HE 16 CPT</t>
  </si>
  <si>
    <t>02:08 P.M.</t>
  </si>
  <si>
    <t>pwr.IP/TVA</t>
  </si>
  <si>
    <t>HE 10 CPT</t>
  </si>
  <si>
    <t>08:10 A.M.</t>
  </si>
  <si>
    <t>DYNATAY</t>
  </si>
  <si>
    <t>pwr.CE</t>
  </si>
  <si>
    <t>08:03 A.M.</t>
  </si>
  <si>
    <t>DYNCMOOR</t>
  </si>
  <si>
    <t>pwr.TVA</t>
  </si>
  <si>
    <t>07:04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</si>
</sst>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46" xfId="0" applyBorder="1"/>
    <xf numFmtId="3" fontId="0" fillId="0" borderId="46" xfId="0" applyNumberFormat="1" applyBorder="1"/>
    <xf numFmtId="3" fontId="0" fillId="0" borderId="47" xfId="0" applyNumberFormat="1" applyBorder="1"/>
    <xf numFmtId="0" fontId="0" fillId="0" borderId="46" xfId="0" applyNumberFormat="1" applyBorder="1"/>
    <xf numFmtId="0" fontId="32" fillId="0" borderId="34" xfId="0" applyFont="1" applyBorder="1"/>
    <xf numFmtId="0" fontId="3" fillId="12" borderId="37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/>
    </xf>
    <xf numFmtId="0" fontId="3" fillId="12" borderId="39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3" borderId="43" xfId="0" applyFont="1" applyFill="1" applyBorder="1" applyAlignment="1">
      <alignment horizontal="left" wrapText="1"/>
    </xf>
    <xf numFmtId="0" fontId="15" fillId="13" borderId="44" xfId="0" applyFont="1" applyFill="1" applyBorder="1" applyAlignment="1">
      <alignment horizontal="left" wrapText="1"/>
    </xf>
    <xf numFmtId="0" fontId="15" fillId="13" borderId="45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3" xfId="0" applyFont="1" applyFill="1" applyBorder="1" applyAlignment="1">
      <alignment wrapText="1"/>
    </xf>
    <xf numFmtId="0" fontId="15" fillId="13" borderId="44" xfId="0" applyFont="1" applyFill="1" applyBorder="1" applyAlignment="1">
      <alignment wrapText="1"/>
    </xf>
    <xf numFmtId="0" fontId="15" fillId="13" borderId="45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9.33799178240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0.356276620369" createdVersion="1" recordCount="10">
  <cacheSource type="worksheet">
    <worksheetSource ref="A9:AB19" sheet="DD-EPM"/>
  </cacheSource>
  <cacheFields count="28">
    <cacheField name="Enron Trader" numFmtId="0">
      <sharedItems count="5">
        <s v="Clint Dean"/>
        <s v="Don Baughm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92" count="5">
        <n v="1"/>
        <n v="59"/>
        <n v="61"/>
        <n v="31"/>
        <n v="92"/>
      </sharedItems>
    </cacheField>
    <cacheField name="Total Volume" numFmtId="0">
      <sharedItems containsSemiMixedTypes="0" containsString="0" containsNumber="1" containsInteger="1" minValue="450" maxValue="73600" count="7">
        <n v="800"/>
        <n v="47200"/>
        <n v="48800"/>
        <n v="24800"/>
        <n v="73600"/>
        <n v="900"/>
        <n v="450"/>
      </sharedItems>
    </cacheField>
    <cacheField name="Notional Value" numFmtId="0">
      <sharedItems containsSemiMixedTypes="0" containsString="0" containsNumber="1" containsInteger="1" minValue="18900" maxValue="3477600" count="10">
        <n v="42000"/>
        <n v="2230200"/>
        <n v="2086200"/>
        <n v="1481800"/>
        <n v="3477600"/>
        <n v="3459200"/>
        <n v="22500"/>
        <n v="18900"/>
        <n v="37600"/>
        <n v="36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4">
        <s v="CDEANEPM"/>
        <s v="DBAUGHMANPHY"/>
        <s v="JKINGEPM"/>
        <s v="MCARSONEPM"/>
      </sharedItems>
    </cacheField>
    <cacheField name="Dynegy User Name " numFmtId="0">
      <sharedItems count="4">
        <s v="DYNMSTE"/>
        <s v="DYNRAB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5">
        <s v="pwr.Ercot"/>
        <s v="pwr.IP/Ameren"/>
        <s v="pwr.IP/TVA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6">
        <s v="pwr.East Coast Spot Power"/>
        <s v="pwr.Jan-Feb 02"/>
        <s v="pwr.Mar-Apr02"/>
        <s v="pwr.May01"/>
        <s v="pwr.Oct-Dec01"/>
        <s v="pwr.Hourly Power"/>
      </sharedItems>
    </cacheField>
    <cacheField name="Term Start Date " numFmtId="0">
      <sharedItems containsSemiMixedTypes="0" containsNonDate="0" containsDate="1" containsString="0" minDate="2001-04-18T00:00:00" maxDate="2002-03-02T00:00:00" count="6">
        <d v="2001-04-19T00:00:00"/>
        <d v="2002-01-01T00:00:00"/>
        <d v="2002-03-01T00:00:00"/>
        <d v="2001-05-01T00:00:00"/>
        <d v="2001-10-01T00:00:00"/>
        <d v="2001-04-18T00:00:00"/>
      </sharedItems>
    </cacheField>
    <cacheField name="Term End Date " numFmtId="0">
      <sharedItems containsSemiMixedTypes="0" containsNonDate="0" containsDate="1" containsString="0" minDate="2001-04-18T00:00:00" maxDate="2002-05-01T00:00:00" count="6">
        <d v="2001-04-19T00:00:00"/>
        <d v="2002-02-28T00:00:00"/>
        <d v="2002-04-30T00:00:00"/>
        <d v="2001-05-31T00:00:00"/>
        <d v="2001-12-31T00:00:00"/>
        <d v="2001-04-18T00:00:00"/>
      </sharedItems>
    </cacheField>
    <cacheField name="Delivery Time " numFmtId="0">
      <sharedItems count="3">
        <s v="HE7-22CPT"/>
        <s v="HE 16 CPT"/>
        <s v="HE 10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8T00:00:00" maxDate="2001-04-19T00:00:00" count="1">
        <d v="2001-04-18T00:00:00"/>
      </sharedItems>
    </cacheField>
    <cacheField name="Transaction Time " numFmtId="0">
      <sharedItems count="8">
        <s v="07:07 A.M."/>
        <s v="12:33 P.M."/>
        <s v="12:32 P.M."/>
        <s v="09:19 A.M."/>
        <s v="02:08 P.M."/>
        <s v="08:10 A.M."/>
        <s v="08:03 A.M."/>
        <s v="07:0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100" count="2">
        <n v="50"/>
        <n v="100"/>
      </sharedItems>
    </cacheField>
    <cacheField name="Price " numFmtId="0">
      <sharedItems containsSemiMixedTypes="0" containsString="0" containsNumber="1" minValue="25" maxValue="59.75" count="8">
        <n v="52.5"/>
        <n v="47.25"/>
        <n v="42.75"/>
        <n v="59.75"/>
        <n v="47"/>
        <n v="25"/>
        <n v="42"/>
        <n v="45.75"/>
      </sharedItems>
    </cacheField>
    <cacheField name="Deal Number " numFmtId="0">
      <sharedItems containsSemiMixedTypes="0" containsString="0" containsNumber="1" containsInteger="1" minValue="24722" maxValue="24999" count="10">
        <n v="24725"/>
        <n v="24956"/>
        <n v="24957"/>
        <n v="24954"/>
        <n v="24885"/>
        <n v="24955"/>
        <n v="24999"/>
        <n v="24760"/>
        <n v="24747"/>
        <n v="247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0.355741666666" createdVersion="1" recordCount="2">
  <cacheSource type="worksheet">
    <worksheetSource ref="A15:T17" sheet="ICE-ENA"/>
  </cacheSource>
  <cacheFields count="20">
    <cacheField name="Trade Date" numFmtId="0">
      <sharedItems count="1">
        <s v="Apr-18-01"/>
      </sharedItems>
    </cacheField>
    <cacheField name="Deal ID" numFmtId="0">
      <sharedItems containsSemiMixedTypes="0" containsString="0" containsNumber="1" containsInteger="1" minValue="171677426" maxValue="905451455" count="2">
        <n v="905451455"/>
        <n v="171677426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IF"/>
        <s v="Firm-LD Peak" u="1"/>
        <m u="1"/>
        <s v="NG Fin, FP for LD1" u="1"/>
        <s v="NG Fin BS, LD1 for GDM" u="1"/>
        <s v="NG Fin Sw Swap, IF for GDD" u="1"/>
      </sharedItems>
    </cacheField>
    <cacheField name="Hub" numFmtId="0">
      <sharedItems count="1">
        <s v="Perm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EP Energy Services, Inc."/>
        <s v="BP Amoco Corporation"/>
      </sharedItems>
    </cacheField>
    <cacheField name="Price" numFmtId="0">
      <sharedItems containsSemiMixedTypes="0" containsString="0" containsNumber="1" minValue="-6.7500000000000004E-2" maxValue="-6.7500000000000004E-2" count="1">
        <n v="-6.7500000000000004E-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0000" maxValue="10000" count="1"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10000" count="1">
        <n v="31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9">
        <s v="Storey, G"/>
        <s v="Carson , M" u="1"/>
        <s v="Dorland , C" u="1"/>
        <s v="Fischer, M" u="1"/>
        <s v="Herndon, R" u="1"/>
        <s v="Motley, M" u="1"/>
        <m u="1"/>
        <s v="Crandall, S" u="1"/>
        <s v="Arnold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0.355890740742" createdVersion="1" recordCount="11">
  <cacheSource type="worksheet">
    <worksheetSource ref="A15:T26" sheet="ICE-EPM"/>
  </cacheSource>
  <cacheFields count="20">
    <cacheField name="Trade Date" numFmtId="0">
      <sharedItems count="1">
        <s v="Apr-18-01"/>
      </sharedItems>
    </cacheField>
    <cacheField name="Deal ID" numFmtId="0">
      <sharedItems containsSemiMixedTypes="0" containsString="0" containsNumber="1" containsInteger="1" minValue="105805062" maxValue="974426325" count="11">
        <n v="576516140"/>
        <n v="154981927"/>
        <n v="141788362"/>
        <n v="161221879"/>
        <n v="107228607"/>
        <n v="105805062"/>
        <n v="974426325"/>
        <n v="399039815"/>
        <n v="664467315"/>
        <n v="204478458"/>
        <n v="127256333"/>
      </sharedItems>
    </cacheField>
    <cacheField name="Leg ID" numFmtId="0">
      <sharedItems containsString="0" containsBlank="1" containsNumber="1" containsInteger="1" minValue="36150876847" maxValue="38037620044" count="5">
        <m/>
        <n v="36150876847"/>
        <n v="36630125439"/>
        <n v="37004948318"/>
        <n v="38037620044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Cin"/>
        <s v="TVA"/>
        <s v="Comed"/>
        <s v="Ent"/>
      </sharedItems>
    </cacheField>
    <cacheField name="Strip" numFmtId="0">
      <sharedItems containsDate="1" containsMixedTypes="1" minDate="2001-05-01T00:00:00" maxDate="2001-06-02T00:00:00" count="6">
        <s v="Next Day"/>
        <s v="Jul01-Aug01"/>
        <d v="2001-05-01T00:00:00"/>
        <s v="Custom"/>
        <s v="Jan02-Feb02"/>
        <d v="2001-06-01T00:00:00"/>
      </sharedItems>
    </cacheField>
    <cacheField name="START" numFmtId="0">
      <sharedItems count="6">
        <s v="Apr-19-01"/>
        <s v="Jul-01-01"/>
        <s v="May-01-01"/>
        <s v="Apr-30-01"/>
        <s v="Jan-01-02"/>
        <s v="Jun-01-01"/>
      </sharedItems>
    </cacheField>
    <cacheField name="END" numFmtId="0">
      <sharedItems count="6">
        <s v="Apr-19-01"/>
        <s v="Aug-31-01"/>
        <s v="May-31-01"/>
        <s v="Apr-30-01"/>
        <s v="Feb-28-02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Northern Indiana Public Service Company"/>
        <s v="Aquila Energy Marketing Corp"/>
        <s v="Morgan Stanley Capital Group, Inc."/>
      </sharedItems>
    </cacheField>
    <cacheField name="Price" numFmtId="0">
      <sharedItems containsSemiMixedTypes="0" containsString="0" containsNumber="1" minValue="46.5" maxValue="128.75" count="9">
        <n v="48.5"/>
        <n v="125"/>
        <n v="52.45"/>
        <n v="47"/>
        <n v="51"/>
        <n v="121"/>
        <n v="46.5"/>
        <n v="128.75"/>
        <n v="85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800"/>
        <n v="35200"/>
        <n v="17600"/>
        <n v="33600"/>
        <n v="168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Herndon, R"/>
        <s v="Carson , M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0.356120717595" createdVersion="1" recordCount="11">
  <cacheSource type="worksheet">
    <worksheetSource ref="A10:Y21" sheet="DD-ENA"/>
  </cacheSource>
  <cacheFields count="25">
    <cacheField name="Enron Trader" numFmtId="0">
      <sharedItems count="16">
        <s v="Chris Germany"/>
        <s v="Dan Junek"/>
        <s v="Kelli Stevens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1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UNEK"/>
        <s v="ENEkelli"/>
      </sharedItems>
    </cacheField>
    <cacheField name="Dynegy User Name " numFmtId="0">
      <sharedItems count="4">
        <s v="DYNTTU"/>
        <s v="DYNFMOR"/>
        <s v="DYNKMOLI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6">
        <s v="ng.TETCO ELA"/>
        <s v="ng.Columbia Gulf Onsh Pool"/>
        <s v="ng.CNG South Point"/>
        <s v="ng.ANR Southwest"/>
        <s v="ng.Natural Gas Pipeline, Mid-Continen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erm End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8T00:00:00" maxDate="2001-04-19T00:00:00" count="1">
        <d v="2001-04-18T00:00:00"/>
      </sharedItems>
    </cacheField>
    <cacheField name="Transaction Time " numFmtId="0">
      <sharedItems count="10">
        <s v="08:49 A.M."/>
        <s v="08:11 A.M."/>
        <s v="08:18 A.M."/>
        <s v="08:41 A.M."/>
        <s v="08:44 A.M."/>
        <s v="09:36 A.M."/>
        <s v="08:33 A.M."/>
        <s v="09:41 A.M."/>
        <s v="09:44 A.M."/>
        <s v="09:1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5.0350000000000001" maxValue="5.5750000000000002" count="9">
        <n v="5.165"/>
        <n v="5.14"/>
        <n v="5.1550000000000002"/>
        <n v="5.5750000000000002"/>
        <n v="5.5350000000000001"/>
        <n v="5.04"/>
        <n v="5.0549999999999997"/>
        <n v="5.0350000000000001"/>
        <n v="5.0599999999999996"/>
      </sharedItems>
    </cacheField>
    <cacheField name="Deal Number " numFmtId="0">
      <sharedItems containsSemiMixedTypes="0" containsString="0" containsNumber="1" containsInteger="1" minValue="24761" maxValue="24922" count="11">
        <n v="24816"/>
        <n v="24761"/>
        <n v="24764"/>
        <n v="24796"/>
        <n v="24804"/>
        <n v="24914"/>
        <n v="24785"/>
        <n v="24919"/>
        <n v="24786"/>
        <n v="24922"/>
        <n v="248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1"/>
    <x v="0"/>
    <x v="0"/>
    <x v="2"/>
    <x v="2"/>
  </r>
  <r>
    <x v="0"/>
    <x v="0"/>
    <x v="0"/>
    <x v="3"/>
    <x v="3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2"/>
    <x v="0"/>
    <x v="0"/>
    <x v="3"/>
    <x v="3"/>
  </r>
  <r>
    <x v="0"/>
    <x v="0"/>
    <x v="0"/>
    <x v="4"/>
    <x v="4"/>
    <x v="4"/>
    <x v="0"/>
    <x v="0"/>
    <x v="0"/>
    <x v="0"/>
    <x v="0"/>
    <x v="0"/>
    <x v="0"/>
    <x v="0"/>
    <x v="0"/>
    <x v="0"/>
    <x v="0"/>
    <x v="4"/>
    <x v="4"/>
    <x v="4"/>
    <x v="0"/>
    <x v="0"/>
    <x v="0"/>
    <x v="3"/>
    <x v="0"/>
    <x v="0"/>
    <x v="1"/>
    <x v="4"/>
  </r>
  <r>
    <x v="0"/>
    <x v="0"/>
    <x v="0"/>
    <x v="4"/>
    <x v="4"/>
    <x v="5"/>
    <x v="0"/>
    <x v="0"/>
    <x v="0"/>
    <x v="0"/>
    <x v="0"/>
    <x v="0"/>
    <x v="0"/>
    <x v="0"/>
    <x v="0"/>
    <x v="0"/>
    <x v="0"/>
    <x v="4"/>
    <x v="4"/>
    <x v="4"/>
    <x v="0"/>
    <x v="0"/>
    <x v="0"/>
    <x v="1"/>
    <x v="0"/>
    <x v="0"/>
    <x v="4"/>
    <x v="5"/>
  </r>
  <r>
    <x v="1"/>
    <x v="1"/>
    <x v="1"/>
    <x v="0"/>
    <x v="5"/>
    <x v="6"/>
    <x v="0"/>
    <x v="0"/>
    <x v="0"/>
    <x v="1"/>
    <x v="1"/>
    <x v="0"/>
    <x v="1"/>
    <x v="0"/>
    <x v="1"/>
    <x v="0"/>
    <x v="0"/>
    <x v="5"/>
    <x v="5"/>
    <x v="5"/>
    <x v="1"/>
    <x v="0"/>
    <x v="0"/>
    <x v="4"/>
    <x v="1"/>
    <x v="1"/>
    <x v="5"/>
    <x v="6"/>
  </r>
  <r>
    <x v="1"/>
    <x v="1"/>
    <x v="1"/>
    <x v="0"/>
    <x v="6"/>
    <x v="7"/>
    <x v="0"/>
    <x v="0"/>
    <x v="0"/>
    <x v="1"/>
    <x v="1"/>
    <x v="0"/>
    <x v="1"/>
    <x v="0"/>
    <x v="2"/>
    <x v="0"/>
    <x v="0"/>
    <x v="5"/>
    <x v="5"/>
    <x v="5"/>
    <x v="2"/>
    <x v="0"/>
    <x v="0"/>
    <x v="5"/>
    <x v="1"/>
    <x v="0"/>
    <x v="6"/>
    <x v="7"/>
  </r>
  <r>
    <x v="2"/>
    <x v="0"/>
    <x v="0"/>
    <x v="0"/>
    <x v="0"/>
    <x v="8"/>
    <x v="0"/>
    <x v="0"/>
    <x v="0"/>
    <x v="2"/>
    <x v="2"/>
    <x v="0"/>
    <x v="0"/>
    <x v="0"/>
    <x v="3"/>
    <x v="0"/>
    <x v="0"/>
    <x v="0"/>
    <x v="0"/>
    <x v="0"/>
    <x v="0"/>
    <x v="0"/>
    <x v="0"/>
    <x v="6"/>
    <x v="1"/>
    <x v="0"/>
    <x v="4"/>
    <x v="8"/>
  </r>
  <r>
    <x v="3"/>
    <x v="0"/>
    <x v="0"/>
    <x v="0"/>
    <x v="0"/>
    <x v="9"/>
    <x v="0"/>
    <x v="0"/>
    <x v="0"/>
    <x v="3"/>
    <x v="3"/>
    <x v="0"/>
    <x v="0"/>
    <x v="0"/>
    <x v="4"/>
    <x v="0"/>
    <x v="0"/>
    <x v="0"/>
    <x v="0"/>
    <x v="0"/>
    <x v="0"/>
    <x v="0"/>
    <x v="0"/>
    <x v="7"/>
    <x v="0"/>
    <x v="0"/>
    <x v="7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0"/>
    <x v="2"/>
    <x v="0"/>
    <x v="1"/>
    <x v="0"/>
    <x v="0"/>
    <x v="2"/>
    <x v="2"/>
    <x v="2"/>
    <x v="0"/>
    <x v="0"/>
    <x v="0"/>
    <x v="0"/>
    <x v="2"/>
    <x v="0"/>
    <x v="0"/>
    <x v="0"/>
    <x v="2"/>
    <x v="0"/>
    <x v="0"/>
  </r>
  <r>
    <x v="0"/>
    <x v="3"/>
    <x v="2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0"/>
    <x v="4"/>
    <x v="3"/>
    <x v="0"/>
    <x v="0"/>
    <x v="2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1"/>
    <x v="0"/>
    <x v="0"/>
    <x v="3"/>
    <x v="3"/>
    <x v="3"/>
    <x v="0"/>
    <x v="0"/>
    <x v="0"/>
    <x v="2"/>
    <x v="4"/>
    <x v="0"/>
    <x v="0"/>
    <x v="0"/>
    <x v="0"/>
    <x v="0"/>
    <x v="0"/>
  </r>
  <r>
    <x v="0"/>
    <x v="6"/>
    <x v="0"/>
    <x v="1"/>
    <x v="0"/>
    <x v="0"/>
    <x v="1"/>
    <x v="1"/>
    <x v="1"/>
    <x v="0"/>
    <x v="0"/>
    <x v="0"/>
    <x v="3"/>
    <x v="5"/>
    <x v="0"/>
    <x v="0"/>
    <x v="0"/>
    <x v="1"/>
    <x v="0"/>
    <x v="1"/>
  </r>
  <r>
    <x v="0"/>
    <x v="7"/>
    <x v="4"/>
    <x v="1"/>
    <x v="0"/>
    <x v="1"/>
    <x v="4"/>
    <x v="4"/>
    <x v="4"/>
    <x v="0"/>
    <x v="0"/>
    <x v="0"/>
    <x v="0"/>
    <x v="6"/>
    <x v="0"/>
    <x v="0"/>
    <x v="0"/>
    <x v="3"/>
    <x v="0"/>
    <x v="1"/>
  </r>
  <r>
    <x v="0"/>
    <x v="8"/>
    <x v="0"/>
    <x v="1"/>
    <x v="0"/>
    <x v="3"/>
    <x v="4"/>
    <x v="4"/>
    <x v="4"/>
    <x v="0"/>
    <x v="0"/>
    <x v="0"/>
    <x v="0"/>
    <x v="0"/>
    <x v="0"/>
    <x v="0"/>
    <x v="0"/>
    <x v="3"/>
    <x v="0"/>
    <x v="1"/>
  </r>
  <r>
    <x v="0"/>
    <x v="9"/>
    <x v="0"/>
    <x v="1"/>
    <x v="0"/>
    <x v="3"/>
    <x v="1"/>
    <x v="1"/>
    <x v="1"/>
    <x v="0"/>
    <x v="0"/>
    <x v="0"/>
    <x v="0"/>
    <x v="7"/>
    <x v="0"/>
    <x v="0"/>
    <x v="0"/>
    <x v="1"/>
    <x v="0"/>
    <x v="1"/>
  </r>
  <r>
    <x v="0"/>
    <x v="10"/>
    <x v="0"/>
    <x v="1"/>
    <x v="0"/>
    <x v="3"/>
    <x v="5"/>
    <x v="5"/>
    <x v="5"/>
    <x v="0"/>
    <x v="0"/>
    <x v="0"/>
    <x v="0"/>
    <x v="8"/>
    <x v="0"/>
    <x v="0"/>
    <x v="0"/>
    <x v="4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1"/>
    <x v="1"/>
    <x v="1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1"/>
    <x v="1"/>
    <x v="2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1"/>
    <x v="2"/>
    <x v="3"/>
  </r>
  <r>
    <x v="1"/>
    <x v="0"/>
    <x v="1"/>
    <x v="0"/>
    <x v="0"/>
    <x v="0"/>
    <x v="1"/>
    <x v="2"/>
    <x v="0"/>
    <x v="0"/>
    <x v="0"/>
    <x v="2"/>
    <x v="0"/>
    <x v="0"/>
    <x v="0"/>
    <x v="0"/>
    <x v="0"/>
    <x v="0"/>
    <x v="0"/>
    <x v="0"/>
    <x v="4"/>
    <x v="0"/>
    <x v="1"/>
    <x v="3"/>
    <x v="4"/>
  </r>
  <r>
    <x v="1"/>
    <x v="0"/>
    <x v="1"/>
    <x v="0"/>
    <x v="0"/>
    <x v="0"/>
    <x v="1"/>
    <x v="2"/>
    <x v="0"/>
    <x v="0"/>
    <x v="0"/>
    <x v="2"/>
    <x v="0"/>
    <x v="0"/>
    <x v="0"/>
    <x v="0"/>
    <x v="0"/>
    <x v="0"/>
    <x v="0"/>
    <x v="0"/>
    <x v="5"/>
    <x v="0"/>
    <x v="1"/>
    <x v="4"/>
    <x v="5"/>
  </r>
  <r>
    <x v="2"/>
    <x v="0"/>
    <x v="1"/>
    <x v="0"/>
    <x v="0"/>
    <x v="0"/>
    <x v="2"/>
    <x v="3"/>
    <x v="0"/>
    <x v="0"/>
    <x v="0"/>
    <x v="3"/>
    <x v="0"/>
    <x v="0"/>
    <x v="0"/>
    <x v="0"/>
    <x v="0"/>
    <x v="0"/>
    <x v="0"/>
    <x v="0"/>
    <x v="6"/>
    <x v="0"/>
    <x v="1"/>
    <x v="5"/>
    <x v="6"/>
  </r>
  <r>
    <x v="2"/>
    <x v="0"/>
    <x v="1"/>
    <x v="0"/>
    <x v="0"/>
    <x v="0"/>
    <x v="2"/>
    <x v="3"/>
    <x v="0"/>
    <x v="0"/>
    <x v="0"/>
    <x v="3"/>
    <x v="0"/>
    <x v="0"/>
    <x v="0"/>
    <x v="0"/>
    <x v="0"/>
    <x v="0"/>
    <x v="0"/>
    <x v="0"/>
    <x v="7"/>
    <x v="0"/>
    <x v="1"/>
    <x v="6"/>
    <x v="7"/>
  </r>
  <r>
    <x v="2"/>
    <x v="0"/>
    <x v="1"/>
    <x v="0"/>
    <x v="0"/>
    <x v="0"/>
    <x v="2"/>
    <x v="3"/>
    <x v="0"/>
    <x v="0"/>
    <x v="0"/>
    <x v="4"/>
    <x v="0"/>
    <x v="0"/>
    <x v="0"/>
    <x v="0"/>
    <x v="0"/>
    <x v="0"/>
    <x v="0"/>
    <x v="0"/>
    <x v="6"/>
    <x v="0"/>
    <x v="1"/>
    <x v="7"/>
    <x v="8"/>
  </r>
  <r>
    <x v="2"/>
    <x v="0"/>
    <x v="1"/>
    <x v="0"/>
    <x v="0"/>
    <x v="0"/>
    <x v="2"/>
    <x v="3"/>
    <x v="0"/>
    <x v="0"/>
    <x v="0"/>
    <x v="4"/>
    <x v="0"/>
    <x v="0"/>
    <x v="0"/>
    <x v="0"/>
    <x v="0"/>
    <x v="0"/>
    <x v="0"/>
    <x v="0"/>
    <x v="8"/>
    <x v="0"/>
    <x v="1"/>
    <x v="7"/>
    <x v="9"/>
  </r>
  <r>
    <x v="2"/>
    <x v="0"/>
    <x v="1"/>
    <x v="0"/>
    <x v="0"/>
    <x v="0"/>
    <x v="2"/>
    <x v="3"/>
    <x v="0"/>
    <x v="0"/>
    <x v="0"/>
    <x v="5"/>
    <x v="0"/>
    <x v="0"/>
    <x v="0"/>
    <x v="0"/>
    <x v="0"/>
    <x v="0"/>
    <x v="0"/>
    <x v="0"/>
    <x v="9"/>
    <x v="1"/>
    <x v="1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1"/>
        <item m="1" x="2"/>
        <item m="1" x="3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9">
        <item m="1" x="1"/>
        <item m="1" x="2"/>
        <item m="1" x="3"/>
        <item m="1" x="4"/>
        <item m="1" x="5"/>
        <item m="1" x="6"/>
        <item m="1" x="7"/>
        <item m="1" x="8"/>
        <item x="0"/>
      </items>
    </pivotField>
  </pivotFields>
  <rowFields count="3">
    <field x="19"/>
    <field x="4"/>
    <field x="18"/>
  </rowFields>
  <rowItems count="2">
    <i>
      <x v="8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6" firstHeaderRow="1" firstDataRow="2" firstDataCol="2"/>
  <pivotFields count="28">
    <pivotField axis="axisRow" dataField="1" compact="0" outline="0" subtotalTop="0" showAll="0" includeNewItemsInFilter="1">
      <items count="6">
        <item x="0"/>
        <item x="2"/>
        <item x="3"/>
        <item m="1" x="4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6">
    <i>
      <x/>
      <x/>
    </i>
    <i r="1">
      <x v="1"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71677426&amp;dt=Apr-18-01" TargetMode="External"/><Relationship Id="rId1" Type="http://schemas.openxmlformats.org/officeDocument/2006/relationships/hyperlink" Target="https://www.intcx.com/ReportServlet/any.class?operation=confirm&amp;dealID=905451455&amp;dt=Apr-18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8037620044&amp;dt=Apr-18-01" TargetMode="External"/><Relationship Id="rId3" Type="http://schemas.openxmlformats.org/officeDocument/2006/relationships/hyperlink" Target="https://www.intcx.com/ReportServlet/any.class?operation=confirm&amp;dealID=141788362&amp;dt=Apr-18-01" TargetMode="External"/><Relationship Id="rId7" Type="http://schemas.openxmlformats.org/officeDocument/2006/relationships/hyperlink" Target="https://www.intcx.com/ReportServlet/any.class?operation=confirm&amp;dealID=974426325&amp;dt=Apr-18-01" TargetMode="External"/><Relationship Id="rId2" Type="http://schemas.openxmlformats.org/officeDocument/2006/relationships/hyperlink" Target="https://www.intcx.com/ReportServlet/any.class?operation=confirm&amp;dealID=36150876847&amp;dt=Apr-18-01" TargetMode="External"/><Relationship Id="rId1" Type="http://schemas.openxmlformats.org/officeDocument/2006/relationships/hyperlink" Target="https://www.intcx.com/ReportServlet/any.class?operation=confirm&amp;dealID=576516140&amp;dt=Apr-18-01" TargetMode="External"/><Relationship Id="rId6" Type="http://schemas.openxmlformats.org/officeDocument/2006/relationships/hyperlink" Target="https://www.intcx.com/ReportServlet/any.class?operation=confirm&amp;dealID=105805062&amp;dt=Apr-18-01" TargetMode="External"/><Relationship Id="rId11" Type="http://schemas.openxmlformats.org/officeDocument/2006/relationships/hyperlink" Target="https://www.intcx.com/ReportServlet/any.class?operation=confirm&amp;dealID=127256333&amp;dt=Apr-18-01" TargetMode="External"/><Relationship Id="rId5" Type="http://schemas.openxmlformats.org/officeDocument/2006/relationships/hyperlink" Target="https://www.intcx.com/ReportServlet/any.class?operation=confirm&amp;dealID=37004948318&amp;dt=Apr-18-01" TargetMode="External"/><Relationship Id="rId10" Type="http://schemas.openxmlformats.org/officeDocument/2006/relationships/hyperlink" Target="https://www.intcx.com/ReportServlet/any.class?operation=confirm&amp;dealID=204478458&amp;dt=Apr-18-01" TargetMode="External"/><Relationship Id="rId4" Type="http://schemas.openxmlformats.org/officeDocument/2006/relationships/hyperlink" Target="https://www.intcx.com/ReportServlet/any.class?operation=confirm&amp;dealID=36630125439&amp;dt=Apr-18-01" TargetMode="External"/><Relationship Id="rId9" Type="http://schemas.openxmlformats.org/officeDocument/2006/relationships/hyperlink" Target="https://www.intcx.com/ReportServlet/any.class?operation=confirm&amp;dealID=664467315&amp;dt=Apr-18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/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36999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8" thickBot="1" x14ac:dyDescent="0.3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5">
      <c r="B5" s="140" t="s">
        <v>268</v>
      </c>
      <c r="C5" s="141">
        <f>'ICE-Power'!H1</f>
        <v>4234200</v>
      </c>
      <c r="D5" s="128"/>
      <c r="E5" s="142" t="s">
        <v>84</v>
      </c>
      <c r="F5" s="143" t="s">
        <v>19</v>
      </c>
      <c r="G5" s="144">
        <f>'ICE-EPM'!B6</f>
        <v>11</v>
      </c>
      <c r="H5" s="145">
        <f>'ICE-EPM'!C6</f>
        <v>244800</v>
      </c>
    </row>
    <row r="6" spans="2:8" x14ac:dyDescent="0.25">
      <c r="B6" s="126" t="s">
        <v>269</v>
      </c>
      <c r="C6" s="127">
        <f>SUM(C7:C8)</f>
        <v>88787500</v>
      </c>
      <c r="D6" s="125"/>
      <c r="E6" s="129" t="s">
        <v>83</v>
      </c>
      <c r="F6" s="130" t="s">
        <v>279</v>
      </c>
      <c r="G6" s="131">
        <f>'ICE-ENA'!B6</f>
        <v>2</v>
      </c>
      <c r="H6" s="132">
        <f>'ICE-ENA'!C6</f>
        <v>620000</v>
      </c>
    </row>
    <row r="7" spans="2:8" x14ac:dyDescent="0.25">
      <c r="B7" s="133" t="s">
        <v>266</v>
      </c>
      <c r="C7" s="127">
        <f>'ICE-Physical Gas'!H1</f>
        <v>7405000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267</v>
      </c>
      <c r="C8" s="135">
        <f>'ICE-Financial Gas'!H1</f>
        <v>81382500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75" t="s">
        <v>284</v>
      </c>
      <c r="F10" s="176"/>
      <c r="G10" s="176"/>
      <c r="H10" s="177"/>
    </row>
    <row r="11" spans="2:8" ht="13.8" thickBot="1" x14ac:dyDescent="0.3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10</v>
      </c>
      <c r="H12" s="145">
        <f>'DD-EPM'!C6</f>
        <v>271750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291</v>
      </c>
      <c r="G14" s="131">
        <f>'DD-ENA'!B7</f>
        <v>11</v>
      </c>
      <c r="H14" s="132">
        <f>'DD-ENA'!C7</f>
        <v>60000</v>
      </c>
    </row>
    <row r="15" spans="2:8" x14ac:dyDescent="0.25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36999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5">
      <c r="A7" s="17" t="s">
        <v>61</v>
      </c>
      <c r="B7" s="21">
        <f>COUNTIF($F$10:$F$5000,A7)</f>
        <v>11</v>
      </c>
      <c r="C7" s="21">
        <f>SUMIF($F$10:$F$5001,A7,$C$10:$C$5001)</f>
        <v>60000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10000</v>
      </c>
      <c r="D11" s="76" t="s">
        <v>389</v>
      </c>
      <c r="E11" s="76" t="s">
        <v>390</v>
      </c>
      <c r="F11" s="76" t="s">
        <v>61</v>
      </c>
      <c r="G11" s="76" t="s">
        <v>62</v>
      </c>
      <c r="H11" s="76" t="s">
        <v>636</v>
      </c>
      <c r="I11" s="76" t="s">
        <v>391</v>
      </c>
      <c r="J11" s="76" t="s">
        <v>392</v>
      </c>
      <c r="K11" s="76" t="s">
        <v>393</v>
      </c>
      <c r="L11" s="76" t="s">
        <v>637</v>
      </c>
      <c r="M11" s="76" t="s">
        <v>394</v>
      </c>
      <c r="N11" s="76"/>
      <c r="O11" s="76" t="s">
        <v>638</v>
      </c>
      <c r="P11" s="80">
        <v>37000</v>
      </c>
      <c r="Q11" s="80">
        <v>37000</v>
      </c>
      <c r="R11" s="76"/>
      <c r="S11" s="76"/>
      <c r="T11" s="77">
        <v>36999</v>
      </c>
      <c r="U11" s="76" t="s">
        <v>639</v>
      </c>
      <c r="V11" s="76" t="s">
        <v>640</v>
      </c>
      <c r="W11" s="76">
        <v>10000</v>
      </c>
      <c r="X11" s="76">
        <v>5.165</v>
      </c>
      <c r="Y11" s="76">
        <v>24816</v>
      </c>
    </row>
    <row r="12" spans="1:25" x14ac:dyDescent="0.25">
      <c r="A12" s="31" t="str">
        <f t="shared" si="0"/>
        <v>Dan Junek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5000</v>
      </c>
      <c r="D12" s="78" t="s">
        <v>389</v>
      </c>
      <c r="E12" s="78" t="s">
        <v>390</v>
      </c>
      <c r="F12" s="78" t="s">
        <v>61</v>
      </c>
      <c r="G12" s="78" t="s">
        <v>65</v>
      </c>
      <c r="H12" s="78" t="s">
        <v>641</v>
      </c>
      <c r="I12" s="78" t="s">
        <v>391</v>
      </c>
      <c r="J12" s="78" t="s">
        <v>392</v>
      </c>
      <c r="K12" s="78" t="s">
        <v>393</v>
      </c>
      <c r="L12" s="78" t="s">
        <v>642</v>
      </c>
      <c r="M12" s="78" t="s">
        <v>394</v>
      </c>
      <c r="N12" s="78"/>
      <c r="O12" s="78" t="s">
        <v>638</v>
      </c>
      <c r="P12" s="81">
        <v>37000</v>
      </c>
      <c r="Q12" s="81">
        <v>37000</v>
      </c>
      <c r="R12" s="78"/>
      <c r="S12" s="78"/>
      <c r="T12" s="79">
        <v>36999</v>
      </c>
      <c r="U12" s="78" t="s">
        <v>643</v>
      </c>
      <c r="V12" s="78" t="s">
        <v>640</v>
      </c>
      <c r="W12" s="78">
        <v>5000</v>
      </c>
      <c r="X12" s="78">
        <v>5.14</v>
      </c>
      <c r="Y12" s="78">
        <v>24761</v>
      </c>
    </row>
    <row r="13" spans="1:25" x14ac:dyDescent="0.25">
      <c r="A13" s="31" t="str">
        <f t="shared" si="0"/>
        <v>Dan Junek</v>
      </c>
      <c r="B13" s="30">
        <f t="shared" si="1"/>
        <v>1</v>
      </c>
      <c r="C13" s="31">
        <f t="shared" si="2"/>
        <v>5000</v>
      </c>
      <c r="D13" s="76" t="s">
        <v>389</v>
      </c>
      <c r="E13" s="76" t="s">
        <v>390</v>
      </c>
      <c r="F13" s="76" t="s">
        <v>61</v>
      </c>
      <c r="G13" s="76" t="s">
        <v>65</v>
      </c>
      <c r="H13" s="76" t="s">
        <v>641</v>
      </c>
      <c r="I13" s="76" t="s">
        <v>391</v>
      </c>
      <c r="J13" s="76" t="s">
        <v>392</v>
      </c>
      <c r="K13" s="76" t="s">
        <v>393</v>
      </c>
      <c r="L13" s="76" t="s">
        <v>642</v>
      </c>
      <c r="M13" s="76" t="s">
        <v>394</v>
      </c>
      <c r="N13" s="76"/>
      <c r="O13" s="76" t="s">
        <v>638</v>
      </c>
      <c r="P13" s="80">
        <v>37000</v>
      </c>
      <c r="Q13" s="80">
        <v>37000</v>
      </c>
      <c r="R13" s="76"/>
      <c r="S13" s="76"/>
      <c r="T13" s="77">
        <v>36999</v>
      </c>
      <c r="U13" s="76" t="s">
        <v>644</v>
      </c>
      <c r="V13" s="76" t="s">
        <v>640</v>
      </c>
      <c r="W13" s="76">
        <v>5000</v>
      </c>
      <c r="X13" s="76">
        <v>5.14</v>
      </c>
      <c r="Y13" s="76">
        <v>24764</v>
      </c>
    </row>
    <row r="14" spans="1:25" x14ac:dyDescent="0.25">
      <c r="A14" s="31" t="str">
        <f t="shared" si="0"/>
        <v>Dan Junek</v>
      </c>
      <c r="B14" s="30">
        <f t="shared" si="1"/>
        <v>1</v>
      </c>
      <c r="C14" s="31">
        <f t="shared" si="2"/>
        <v>5000</v>
      </c>
      <c r="D14" s="78" t="s">
        <v>389</v>
      </c>
      <c r="E14" s="78" t="s">
        <v>390</v>
      </c>
      <c r="F14" s="78" t="s">
        <v>61</v>
      </c>
      <c r="G14" s="78" t="s">
        <v>65</v>
      </c>
      <c r="H14" s="78" t="s">
        <v>641</v>
      </c>
      <c r="I14" s="78" t="s">
        <v>391</v>
      </c>
      <c r="J14" s="78" t="s">
        <v>392</v>
      </c>
      <c r="K14" s="78" t="s">
        <v>393</v>
      </c>
      <c r="L14" s="78" t="s">
        <v>642</v>
      </c>
      <c r="M14" s="78" t="s">
        <v>394</v>
      </c>
      <c r="N14" s="78"/>
      <c r="O14" s="78" t="s">
        <v>638</v>
      </c>
      <c r="P14" s="81">
        <v>37000</v>
      </c>
      <c r="Q14" s="81">
        <v>37000</v>
      </c>
      <c r="R14" s="78"/>
      <c r="S14" s="78"/>
      <c r="T14" s="79">
        <v>36999</v>
      </c>
      <c r="U14" s="78" t="s">
        <v>645</v>
      </c>
      <c r="V14" s="78" t="s">
        <v>640</v>
      </c>
      <c r="W14" s="78">
        <v>5000</v>
      </c>
      <c r="X14" s="78">
        <v>5.1550000000000002</v>
      </c>
      <c r="Y14" s="78">
        <v>24796</v>
      </c>
    </row>
    <row r="15" spans="1:25" x14ac:dyDescent="0.25">
      <c r="A15" s="31" t="str">
        <f t="shared" si="0"/>
        <v>Dan Junek</v>
      </c>
      <c r="B15" s="30">
        <f t="shared" si="1"/>
        <v>1</v>
      </c>
      <c r="C15" s="31">
        <f t="shared" si="2"/>
        <v>5000</v>
      </c>
      <c r="D15" s="76" t="s">
        <v>389</v>
      </c>
      <c r="E15" s="76" t="s">
        <v>390</v>
      </c>
      <c r="F15" s="76" t="s">
        <v>61</v>
      </c>
      <c r="G15" s="76" t="s">
        <v>65</v>
      </c>
      <c r="H15" s="76" t="s">
        <v>646</v>
      </c>
      <c r="I15" s="76" t="s">
        <v>391</v>
      </c>
      <c r="J15" s="76" t="s">
        <v>392</v>
      </c>
      <c r="K15" s="76" t="s">
        <v>393</v>
      </c>
      <c r="L15" s="76" t="s">
        <v>647</v>
      </c>
      <c r="M15" s="76" t="s">
        <v>394</v>
      </c>
      <c r="N15" s="76"/>
      <c r="O15" s="76" t="s">
        <v>638</v>
      </c>
      <c r="P15" s="80">
        <v>37000</v>
      </c>
      <c r="Q15" s="80">
        <v>37000</v>
      </c>
      <c r="R15" s="76"/>
      <c r="S15" s="76"/>
      <c r="T15" s="77">
        <v>36999</v>
      </c>
      <c r="U15" s="76" t="s">
        <v>648</v>
      </c>
      <c r="V15" s="76" t="s">
        <v>640</v>
      </c>
      <c r="W15" s="76">
        <v>5000</v>
      </c>
      <c r="X15" s="76">
        <v>5.5750000000000002</v>
      </c>
      <c r="Y15" s="76">
        <v>24804</v>
      </c>
    </row>
    <row r="16" spans="1:25" x14ac:dyDescent="0.25">
      <c r="A16" s="31" t="str">
        <f t="shared" si="0"/>
        <v>Dan Junek</v>
      </c>
      <c r="B16" s="30">
        <f t="shared" si="1"/>
        <v>1</v>
      </c>
      <c r="C16" s="31">
        <f t="shared" si="2"/>
        <v>5000</v>
      </c>
      <c r="D16" s="78" t="s">
        <v>389</v>
      </c>
      <c r="E16" s="78" t="s">
        <v>390</v>
      </c>
      <c r="F16" s="78" t="s">
        <v>61</v>
      </c>
      <c r="G16" s="78" t="s">
        <v>65</v>
      </c>
      <c r="H16" s="78" t="s">
        <v>646</v>
      </c>
      <c r="I16" s="78" t="s">
        <v>391</v>
      </c>
      <c r="J16" s="78" t="s">
        <v>392</v>
      </c>
      <c r="K16" s="78" t="s">
        <v>393</v>
      </c>
      <c r="L16" s="78" t="s">
        <v>647</v>
      </c>
      <c r="M16" s="78" t="s">
        <v>394</v>
      </c>
      <c r="N16" s="78"/>
      <c r="O16" s="78" t="s">
        <v>638</v>
      </c>
      <c r="P16" s="81">
        <v>37000</v>
      </c>
      <c r="Q16" s="81">
        <v>37000</v>
      </c>
      <c r="R16" s="78"/>
      <c r="S16" s="78"/>
      <c r="T16" s="79">
        <v>36999</v>
      </c>
      <c r="U16" s="78" t="s">
        <v>649</v>
      </c>
      <c r="V16" s="78" t="s">
        <v>640</v>
      </c>
      <c r="W16" s="78">
        <v>5000</v>
      </c>
      <c r="X16" s="78">
        <v>5.5350000000000001</v>
      </c>
      <c r="Y16" s="78">
        <v>24914</v>
      </c>
    </row>
    <row r="17" spans="1:25" x14ac:dyDescent="0.25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6" t="s">
        <v>389</v>
      </c>
      <c r="E17" s="76" t="s">
        <v>390</v>
      </c>
      <c r="F17" s="76" t="s">
        <v>61</v>
      </c>
      <c r="G17" s="76" t="s">
        <v>69</v>
      </c>
      <c r="H17" s="76" t="s">
        <v>650</v>
      </c>
      <c r="I17" s="76" t="s">
        <v>391</v>
      </c>
      <c r="J17" s="76" t="s">
        <v>392</v>
      </c>
      <c r="K17" s="76" t="s">
        <v>393</v>
      </c>
      <c r="L17" s="76" t="s">
        <v>651</v>
      </c>
      <c r="M17" s="76" t="s">
        <v>394</v>
      </c>
      <c r="N17" s="76"/>
      <c r="O17" s="76" t="s">
        <v>638</v>
      </c>
      <c r="P17" s="80">
        <v>37000</v>
      </c>
      <c r="Q17" s="80">
        <v>37000</v>
      </c>
      <c r="R17" s="76"/>
      <c r="S17" s="76"/>
      <c r="T17" s="77">
        <v>36999</v>
      </c>
      <c r="U17" s="76" t="s">
        <v>652</v>
      </c>
      <c r="V17" s="76" t="s">
        <v>640</v>
      </c>
      <c r="W17" s="76">
        <v>5000</v>
      </c>
      <c r="X17" s="76">
        <v>5.04</v>
      </c>
      <c r="Y17" s="76">
        <v>24785</v>
      </c>
    </row>
    <row r="18" spans="1:25" x14ac:dyDescent="0.25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78" t="s">
        <v>389</v>
      </c>
      <c r="E18" s="78" t="s">
        <v>390</v>
      </c>
      <c r="F18" s="78" t="s">
        <v>61</v>
      </c>
      <c r="G18" s="78" t="s">
        <v>69</v>
      </c>
      <c r="H18" s="78" t="s">
        <v>650</v>
      </c>
      <c r="I18" s="78" t="s">
        <v>391</v>
      </c>
      <c r="J18" s="78" t="s">
        <v>392</v>
      </c>
      <c r="K18" s="78" t="s">
        <v>393</v>
      </c>
      <c r="L18" s="78" t="s">
        <v>651</v>
      </c>
      <c r="M18" s="78" t="s">
        <v>394</v>
      </c>
      <c r="N18" s="78"/>
      <c r="O18" s="78" t="s">
        <v>638</v>
      </c>
      <c r="P18" s="81">
        <v>37000</v>
      </c>
      <c r="Q18" s="81">
        <v>37000</v>
      </c>
      <c r="R18" s="78"/>
      <c r="S18" s="78"/>
      <c r="T18" s="79">
        <v>36999</v>
      </c>
      <c r="U18" s="78" t="s">
        <v>653</v>
      </c>
      <c r="V18" s="78" t="s">
        <v>640</v>
      </c>
      <c r="W18" s="78">
        <v>5000</v>
      </c>
      <c r="X18" s="78">
        <v>5.0549999999999997</v>
      </c>
      <c r="Y18" s="78">
        <v>24919</v>
      </c>
    </row>
    <row r="19" spans="1:25" x14ac:dyDescent="0.25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6" t="s">
        <v>389</v>
      </c>
      <c r="E19" s="76" t="s">
        <v>390</v>
      </c>
      <c r="F19" s="76" t="s">
        <v>61</v>
      </c>
      <c r="G19" s="76" t="s">
        <v>69</v>
      </c>
      <c r="H19" s="76" t="s">
        <v>650</v>
      </c>
      <c r="I19" s="76" t="s">
        <v>391</v>
      </c>
      <c r="J19" s="76" t="s">
        <v>392</v>
      </c>
      <c r="K19" s="76" t="s">
        <v>393</v>
      </c>
      <c r="L19" s="76" t="s">
        <v>654</v>
      </c>
      <c r="M19" s="76" t="s">
        <v>394</v>
      </c>
      <c r="N19" s="76"/>
      <c r="O19" s="76" t="s">
        <v>638</v>
      </c>
      <c r="P19" s="80">
        <v>37000</v>
      </c>
      <c r="Q19" s="80">
        <v>37000</v>
      </c>
      <c r="R19" s="76"/>
      <c r="S19" s="76"/>
      <c r="T19" s="77">
        <v>36999</v>
      </c>
      <c r="U19" s="76" t="s">
        <v>652</v>
      </c>
      <c r="V19" s="76" t="s">
        <v>640</v>
      </c>
      <c r="W19" s="76">
        <v>5000</v>
      </c>
      <c r="X19" s="76">
        <v>5.0350000000000001</v>
      </c>
      <c r="Y19" s="76">
        <v>24786</v>
      </c>
    </row>
    <row r="20" spans="1:25" x14ac:dyDescent="0.25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78" t="s">
        <v>389</v>
      </c>
      <c r="E20" s="78" t="s">
        <v>390</v>
      </c>
      <c r="F20" s="78" t="s">
        <v>61</v>
      </c>
      <c r="G20" s="78" t="s">
        <v>69</v>
      </c>
      <c r="H20" s="78" t="s">
        <v>650</v>
      </c>
      <c r="I20" s="78" t="s">
        <v>391</v>
      </c>
      <c r="J20" s="78" t="s">
        <v>392</v>
      </c>
      <c r="K20" s="78" t="s">
        <v>393</v>
      </c>
      <c r="L20" s="78" t="s">
        <v>654</v>
      </c>
      <c r="M20" s="78" t="s">
        <v>394</v>
      </c>
      <c r="N20" s="78"/>
      <c r="O20" s="78" t="s">
        <v>638</v>
      </c>
      <c r="P20" s="81">
        <v>37000</v>
      </c>
      <c r="Q20" s="81">
        <v>37000</v>
      </c>
      <c r="R20" s="78"/>
      <c r="S20" s="78"/>
      <c r="T20" s="79">
        <v>36999</v>
      </c>
      <c r="U20" s="78" t="s">
        <v>655</v>
      </c>
      <c r="V20" s="78" t="s">
        <v>640</v>
      </c>
      <c r="W20" s="78">
        <v>5000</v>
      </c>
      <c r="X20" s="78">
        <v>5.0350000000000001</v>
      </c>
      <c r="Y20" s="78">
        <v>24922</v>
      </c>
    </row>
    <row r="21" spans="1:25" x14ac:dyDescent="0.25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6" t="s">
        <v>389</v>
      </c>
      <c r="E21" s="76" t="s">
        <v>390</v>
      </c>
      <c r="F21" s="76" t="s">
        <v>61</v>
      </c>
      <c r="G21" s="76" t="s">
        <v>69</v>
      </c>
      <c r="H21" s="76" t="s">
        <v>650</v>
      </c>
      <c r="I21" s="76" t="s">
        <v>391</v>
      </c>
      <c r="J21" s="76" t="s">
        <v>392</v>
      </c>
      <c r="K21" s="76" t="s">
        <v>393</v>
      </c>
      <c r="L21" s="76" t="s">
        <v>444</v>
      </c>
      <c r="M21" s="76" t="s">
        <v>394</v>
      </c>
      <c r="N21" s="76"/>
      <c r="O21" s="76" t="s">
        <v>638</v>
      </c>
      <c r="P21" s="80">
        <v>37000</v>
      </c>
      <c r="Q21" s="80">
        <v>37000</v>
      </c>
      <c r="R21" s="76"/>
      <c r="S21" s="76"/>
      <c r="T21" s="77">
        <v>36999</v>
      </c>
      <c r="U21" s="76" t="s">
        <v>656</v>
      </c>
      <c r="V21" s="76" t="s">
        <v>445</v>
      </c>
      <c r="W21" s="76">
        <v>5000</v>
      </c>
      <c r="X21" s="76">
        <v>5.0599999999999996</v>
      </c>
      <c r="Y21" s="76">
        <v>24878</v>
      </c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8"/>
      <c r="Q24" s="28"/>
      <c r="R24" s="33"/>
      <c r="S24" s="33"/>
      <c r="T24" s="34"/>
      <c r="U24" s="33"/>
      <c r="V24" s="33"/>
      <c r="W24" s="33"/>
      <c r="X24" s="33"/>
      <c r="Y24" s="33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5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5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5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5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5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5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5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5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5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5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5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5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E11" sqref="E11"/>
    </sheetView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36999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10</v>
      </c>
      <c r="C6" s="21">
        <f>SUMIF($I$9:$I$4994,A6,$E$9:$E$4994)</f>
        <v>271750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42000</v>
      </c>
      <c r="G10" s="76" t="s">
        <v>389</v>
      </c>
      <c r="H10" s="76" t="s">
        <v>395</v>
      </c>
      <c r="I10" s="76" t="s">
        <v>59</v>
      </c>
      <c r="J10" s="76" t="s">
        <v>73</v>
      </c>
      <c r="K10" s="76" t="s">
        <v>396</v>
      </c>
      <c r="L10" s="76" t="s">
        <v>397</v>
      </c>
      <c r="M10" s="76" t="s">
        <v>392</v>
      </c>
      <c r="N10" s="76" t="s">
        <v>393</v>
      </c>
      <c r="O10" s="76" t="s">
        <v>398</v>
      </c>
      <c r="P10" s="76" t="s">
        <v>394</v>
      </c>
      <c r="Q10" s="76"/>
      <c r="R10" s="76" t="s">
        <v>657</v>
      </c>
      <c r="S10" s="80">
        <v>37000</v>
      </c>
      <c r="T10" s="80">
        <v>37000</v>
      </c>
      <c r="U10" s="76" t="s">
        <v>399</v>
      </c>
      <c r="V10" s="76"/>
      <c r="W10" s="77">
        <v>36999</v>
      </c>
      <c r="X10" s="76" t="s">
        <v>658</v>
      </c>
      <c r="Y10" s="76" t="s">
        <v>445</v>
      </c>
      <c r="Z10" s="76">
        <v>50</v>
      </c>
      <c r="AA10" s="76">
        <v>52.5</v>
      </c>
      <c r="AB10" s="76">
        <v>24725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59</v>
      </c>
      <c r="E11" s="40">
        <f t="shared" si="2"/>
        <v>47200</v>
      </c>
      <c r="F11" s="41">
        <f t="shared" si="3"/>
        <v>2230200</v>
      </c>
      <c r="G11" s="78" t="s">
        <v>389</v>
      </c>
      <c r="H11" s="78" t="s">
        <v>395</v>
      </c>
      <c r="I11" s="78" t="s">
        <v>59</v>
      </c>
      <c r="J11" s="78" t="s">
        <v>73</v>
      </c>
      <c r="K11" s="78" t="s">
        <v>396</v>
      </c>
      <c r="L11" s="78" t="s">
        <v>397</v>
      </c>
      <c r="M11" s="78" t="s">
        <v>392</v>
      </c>
      <c r="N11" s="78" t="s">
        <v>393</v>
      </c>
      <c r="O11" s="78" t="s">
        <v>398</v>
      </c>
      <c r="P11" s="78" t="s">
        <v>394</v>
      </c>
      <c r="Q11" s="78"/>
      <c r="R11" s="78" t="s">
        <v>446</v>
      </c>
      <c r="S11" s="81">
        <v>37257</v>
      </c>
      <c r="T11" s="81">
        <v>37315</v>
      </c>
      <c r="U11" s="78" t="s">
        <v>399</v>
      </c>
      <c r="V11" s="78"/>
      <c r="W11" s="79">
        <v>36999</v>
      </c>
      <c r="X11" s="78" t="s">
        <v>659</v>
      </c>
      <c r="Y11" s="78" t="s">
        <v>445</v>
      </c>
      <c r="Z11" s="78">
        <v>50</v>
      </c>
      <c r="AA11" s="78">
        <v>47.25</v>
      </c>
      <c r="AB11" s="78">
        <v>24956</v>
      </c>
    </row>
    <row r="12" spans="1:28" x14ac:dyDescent="0.25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61</v>
      </c>
      <c r="E12" s="40">
        <f t="shared" si="2"/>
        <v>48800</v>
      </c>
      <c r="F12" s="41">
        <f t="shared" si="3"/>
        <v>2086200</v>
      </c>
      <c r="G12" s="76" t="s">
        <v>389</v>
      </c>
      <c r="H12" s="76" t="s">
        <v>395</v>
      </c>
      <c r="I12" s="76" t="s">
        <v>59</v>
      </c>
      <c r="J12" s="76" t="s">
        <v>73</v>
      </c>
      <c r="K12" s="76" t="s">
        <v>396</v>
      </c>
      <c r="L12" s="76" t="s">
        <v>397</v>
      </c>
      <c r="M12" s="76" t="s">
        <v>392</v>
      </c>
      <c r="N12" s="76" t="s">
        <v>393</v>
      </c>
      <c r="O12" s="76" t="s">
        <v>398</v>
      </c>
      <c r="P12" s="76" t="s">
        <v>394</v>
      </c>
      <c r="Q12" s="76"/>
      <c r="R12" s="76" t="s">
        <v>660</v>
      </c>
      <c r="S12" s="80">
        <v>37316</v>
      </c>
      <c r="T12" s="80">
        <v>37376</v>
      </c>
      <c r="U12" s="76" t="s">
        <v>399</v>
      </c>
      <c r="V12" s="76"/>
      <c r="W12" s="77">
        <v>36999</v>
      </c>
      <c r="X12" s="76" t="s">
        <v>659</v>
      </c>
      <c r="Y12" s="76" t="s">
        <v>445</v>
      </c>
      <c r="Z12" s="76">
        <v>50</v>
      </c>
      <c r="AA12" s="76">
        <v>42.75</v>
      </c>
      <c r="AB12" s="76">
        <v>24957</v>
      </c>
    </row>
    <row r="13" spans="1:28" x14ac:dyDescent="0.25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1481800</v>
      </c>
      <c r="G13" s="78" t="s">
        <v>389</v>
      </c>
      <c r="H13" s="78" t="s">
        <v>395</v>
      </c>
      <c r="I13" s="78" t="s">
        <v>59</v>
      </c>
      <c r="J13" s="78" t="s">
        <v>73</v>
      </c>
      <c r="K13" s="78" t="s">
        <v>396</v>
      </c>
      <c r="L13" s="78" t="s">
        <v>397</v>
      </c>
      <c r="M13" s="78" t="s">
        <v>392</v>
      </c>
      <c r="N13" s="78" t="s">
        <v>393</v>
      </c>
      <c r="O13" s="78" t="s">
        <v>398</v>
      </c>
      <c r="P13" s="78" t="s">
        <v>394</v>
      </c>
      <c r="Q13" s="78"/>
      <c r="R13" s="78" t="s">
        <v>661</v>
      </c>
      <c r="S13" s="81">
        <v>37012</v>
      </c>
      <c r="T13" s="81">
        <v>37042</v>
      </c>
      <c r="U13" s="78" t="s">
        <v>399</v>
      </c>
      <c r="V13" s="78"/>
      <c r="W13" s="79">
        <v>36999</v>
      </c>
      <c r="X13" s="78" t="s">
        <v>662</v>
      </c>
      <c r="Y13" s="78" t="s">
        <v>445</v>
      </c>
      <c r="Z13" s="78">
        <v>50</v>
      </c>
      <c r="AA13" s="78">
        <v>59.75</v>
      </c>
      <c r="AB13" s="78">
        <v>24954</v>
      </c>
    </row>
    <row r="14" spans="1:28" x14ac:dyDescent="0.25">
      <c r="A14" s="41" t="str">
        <f t="shared" si="0"/>
        <v>Clint Dean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92</v>
      </c>
      <c r="E14" s="40">
        <f t="shared" si="2"/>
        <v>73600</v>
      </c>
      <c r="F14" s="41">
        <f t="shared" si="3"/>
        <v>3477600</v>
      </c>
      <c r="G14" s="76" t="s">
        <v>389</v>
      </c>
      <c r="H14" s="76" t="s">
        <v>395</v>
      </c>
      <c r="I14" s="76" t="s">
        <v>59</v>
      </c>
      <c r="J14" s="76" t="s">
        <v>73</v>
      </c>
      <c r="K14" s="76" t="s">
        <v>396</v>
      </c>
      <c r="L14" s="76" t="s">
        <v>397</v>
      </c>
      <c r="M14" s="76" t="s">
        <v>392</v>
      </c>
      <c r="N14" s="76" t="s">
        <v>393</v>
      </c>
      <c r="O14" s="76" t="s">
        <v>398</v>
      </c>
      <c r="P14" s="76" t="s">
        <v>394</v>
      </c>
      <c r="Q14" s="76"/>
      <c r="R14" s="76" t="s">
        <v>447</v>
      </c>
      <c r="S14" s="80">
        <v>37165</v>
      </c>
      <c r="T14" s="80">
        <v>37256</v>
      </c>
      <c r="U14" s="76" t="s">
        <v>399</v>
      </c>
      <c r="V14" s="76"/>
      <c r="W14" s="77">
        <v>36999</v>
      </c>
      <c r="X14" s="76" t="s">
        <v>663</v>
      </c>
      <c r="Y14" s="76" t="s">
        <v>445</v>
      </c>
      <c r="Z14" s="76">
        <v>50</v>
      </c>
      <c r="AA14" s="76">
        <v>47.25</v>
      </c>
      <c r="AB14" s="76">
        <v>24885</v>
      </c>
    </row>
    <row r="15" spans="1:28" x14ac:dyDescent="0.25">
      <c r="A15" s="41" t="str">
        <f t="shared" si="0"/>
        <v>Clint Dean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92</v>
      </c>
      <c r="E15" s="40">
        <f t="shared" si="2"/>
        <v>73600</v>
      </c>
      <c r="F15" s="41">
        <f t="shared" si="3"/>
        <v>3459200</v>
      </c>
      <c r="G15" s="78" t="s">
        <v>389</v>
      </c>
      <c r="H15" s="78" t="s">
        <v>395</v>
      </c>
      <c r="I15" s="78" t="s">
        <v>59</v>
      </c>
      <c r="J15" s="78" t="s">
        <v>73</v>
      </c>
      <c r="K15" s="78" t="s">
        <v>396</v>
      </c>
      <c r="L15" s="78" t="s">
        <v>397</v>
      </c>
      <c r="M15" s="78" t="s">
        <v>392</v>
      </c>
      <c r="N15" s="78" t="s">
        <v>393</v>
      </c>
      <c r="O15" s="78" t="s">
        <v>398</v>
      </c>
      <c r="P15" s="78" t="s">
        <v>394</v>
      </c>
      <c r="Q15" s="78"/>
      <c r="R15" s="78" t="s">
        <v>447</v>
      </c>
      <c r="S15" s="81">
        <v>37165</v>
      </c>
      <c r="T15" s="81">
        <v>37256</v>
      </c>
      <c r="U15" s="78" t="s">
        <v>399</v>
      </c>
      <c r="V15" s="78"/>
      <c r="W15" s="79">
        <v>36999</v>
      </c>
      <c r="X15" s="78" t="s">
        <v>659</v>
      </c>
      <c r="Y15" s="78" t="s">
        <v>445</v>
      </c>
      <c r="Z15" s="78">
        <v>50</v>
      </c>
      <c r="AA15" s="78">
        <v>47</v>
      </c>
      <c r="AB15" s="78">
        <v>24955</v>
      </c>
    </row>
    <row r="16" spans="1:28" ht="26.4" x14ac:dyDescent="0.25">
      <c r="A16" s="41" t="str">
        <f t="shared" si="0"/>
        <v>Don Baughman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900</v>
      </c>
      <c r="F16" s="41">
        <f t="shared" si="3"/>
        <v>22500</v>
      </c>
      <c r="G16" s="76" t="s">
        <v>389</v>
      </c>
      <c r="H16" s="76" t="s">
        <v>395</v>
      </c>
      <c r="I16" s="76" t="s">
        <v>59</v>
      </c>
      <c r="J16" s="76" t="s">
        <v>210</v>
      </c>
      <c r="K16" s="76" t="s">
        <v>664</v>
      </c>
      <c r="L16" s="76" t="s">
        <v>397</v>
      </c>
      <c r="M16" s="76" t="s">
        <v>665</v>
      </c>
      <c r="N16" s="76" t="s">
        <v>393</v>
      </c>
      <c r="O16" s="76" t="s">
        <v>666</v>
      </c>
      <c r="P16" s="76" t="s">
        <v>394</v>
      </c>
      <c r="Q16" s="76"/>
      <c r="R16" s="76" t="s">
        <v>667</v>
      </c>
      <c r="S16" s="80">
        <v>36999</v>
      </c>
      <c r="T16" s="80">
        <v>36999</v>
      </c>
      <c r="U16" s="76" t="s">
        <v>668</v>
      </c>
      <c r="V16" s="76"/>
      <c r="W16" s="77">
        <v>36999</v>
      </c>
      <c r="X16" s="76" t="s">
        <v>669</v>
      </c>
      <c r="Y16" s="76" t="s">
        <v>640</v>
      </c>
      <c r="Z16" s="76">
        <v>100</v>
      </c>
      <c r="AA16" s="76">
        <v>25</v>
      </c>
      <c r="AB16" s="76">
        <v>24999</v>
      </c>
    </row>
    <row r="17" spans="1:28" ht="26.4" x14ac:dyDescent="0.25">
      <c r="A17" s="41" t="str">
        <f t="shared" si="0"/>
        <v>Don Baughman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450</v>
      </c>
      <c r="F17" s="41">
        <f t="shared" si="3"/>
        <v>18900</v>
      </c>
      <c r="G17" s="78" t="s">
        <v>389</v>
      </c>
      <c r="H17" s="78" t="s">
        <v>395</v>
      </c>
      <c r="I17" s="78" t="s">
        <v>59</v>
      </c>
      <c r="J17" s="78" t="s">
        <v>210</v>
      </c>
      <c r="K17" s="78" t="s">
        <v>664</v>
      </c>
      <c r="L17" s="78" t="s">
        <v>397</v>
      </c>
      <c r="M17" s="78" t="s">
        <v>665</v>
      </c>
      <c r="N17" s="78" t="s">
        <v>393</v>
      </c>
      <c r="O17" s="78" t="s">
        <v>670</v>
      </c>
      <c r="P17" s="78" t="s">
        <v>394</v>
      </c>
      <c r="Q17" s="78"/>
      <c r="R17" s="78" t="s">
        <v>667</v>
      </c>
      <c r="S17" s="81">
        <v>36999</v>
      </c>
      <c r="T17" s="81">
        <v>36999</v>
      </c>
      <c r="U17" s="78" t="s">
        <v>671</v>
      </c>
      <c r="V17" s="78"/>
      <c r="W17" s="79">
        <v>36999</v>
      </c>
      <c r="X17" s="78" t="s">
        <v>672</v>
      </c>
      <c r="Y17" s="78" t="s">
        <v>640</v>
      </c>
      <c r="Z17" s="78">
        <v>50</v>
      </c>
      <c r="AA17" s="78">
        <v>42</v>
      </c>
      <c r="AB17" s="78">
        <v>24760</v>
      </c>
    </row>
    <row r="18" spans="1:28" x14ac:dyDescent="0.25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37600</v>
      </c>
      <c r="G18" s="76" t="s">
        <v>389</v>
      </c>
      <c r="H18" s="76" t="s">
        <v>395</v>
      </c>
      <c r="I18" s="76" t="s">
        <v>59</v>
      </c>
      <c r="J18" s="76" t="s">
        <v>74</v>
      </c>
      <c r="K18" s="76" t="s">
        <v>673</v>
      </c>
      <c r="L18" s="76" t="s">
        <v>397</v>
      </c>
      <c r="M18" s="76" t="s">
        <v>392</v>
      </c>
      <c r="N18" s="76" t="s">
        <v>393</v>
      </c>
      <c r="O18" s="76" t="s">
        <v>674</v>
      </c>
      <c r="P18" s="76" t="s">
        <v>394</v>
      </c>
      <c r="Q18" s="76"/>
      <c r="R18" s="76" t="s">
        <v>657</v>
      </c>
      <c r="S18" s="80">
        <v>37000</v>
      </c>
      <c r="T18" s="80">
        <v>37000</v>
      </c>
      <c r="U18" s="76" t="s">
        <v>399</v>
      </c>
      <c r="V18" s="76"/>
      <c r="W18" s="77">
        <v>36999</v>
      </c>
      <c r="X18" s="76" t="s">
        <v>675</v>
      </c>
      <c r="Y18" s="76" t="s">
        <v>640</v>
      </c>
      <c r="Z18" s="76">
        <v>50</v>
      </c>
      <c r="AA18" s="76">
        <v>47</v>
      </c>
      <c r="AB18" s="76">
        <v>24747</v>
      </c>
    </row>
    <row r="19" spans="1:28" x14ac:dyDescent="0.25">
      <c r="A19" s="41" t="str">
        <f t="shared" si="0"/>
        <v>Mike Carson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36600</v>
      </c>
      <c r="G19" s="78" t="s">
        <v>389</v>
      </c>
      <c r="H19" s="78" t="s">
        <v>395</v>
      </c>
      <c r="I19" s="78" t="s">
        <v>59</v>
      </c>
      <c r="J19" s="78" t="s">
        <v>75</v>
      </c>
      <c r="K19" s="78" t="s">
        <v>676</v>
      </c>
      <c r="L19" s="78" t="s">
        <v>397</v>
      </c>
      <c r="M19" s="78" t="s">
        <v>392</v>
      </c>
      <c r="N19" s="78" t="s">
        <v>393</v>
      </c>
      <c r="O19" s="78" t="s">
        <v>677</v>
      </c>
      <c r="P19" s="78" t="s">
        <v>394</v>
      </c>
      <c r="Q19" s="78"/>
      <c r="R19" s="78" t="s">
        <v>657</v>
      </c>
      <c r="S19" s="81">
        <v>37000</v>
      </c>
      <c r="T19" s="81">
        <v>37000</v>
      </c>
      <c r="U19" s="78" t="s">
        <v>399</v>
      </c>
      <c r="V19" s="78"/>
      <c r="W19" s="79">
        <v>36999</v>
      </c>
      <c r="X19" s="78" t="s">
        <v>678</v>
      </c>
      <c r="Y19" s="78" t="s">
        <v>445</v>
      </c>
      <c r="Z19" s="78">
        <v>50</v>
      </c>
      <c r="AA19" s="78">
        <v>45.75</v>
      </c>
      <c r="AB19" s="78">
        <v>24722</v>
      </c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" sqref="B1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36999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300</v>
      </c>
      <c r="B75" s="78" t="s">
        <v>301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G8" sqref="G8"/>
    </sheetView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7.66406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36999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61">
        <f>'E-Mail'!C6</f>
        <v>88787500</v>
      </c>
      <c r="C7" s="181" t="s">
        <v>290</v>
      </c>
      <c r="D7" s="182"/>
      <c r="E7" s="104">
        <f>VLOOKUP("Grand Total",$A$9:$E$23,5,FALSE)/B7</f>
        <v>6.9829649443896944E-3</v>
      </c>
      <c r="F7" s="167"/>
      <c r="G7" s="162" t="s">
        <v>274</v>
      </c>
      <c r="H7" s="103">
        <f>'E-Mail'!C5</f>
        <v>4234200</v>
      </c>
      <c r="I7" s="35"/>
      <c r="J7" s="6" t="s">
        <v>290</v>
      </c>
      <c r="K7" s="104">
        <f>VLOOKUP("Grand Total",$G$9:$K$23,5,FALSE)/H7</f>
        <v>5.781493552501063E-2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439</v>
      </c>
      <c r="B10" s="10" t="s">
        <v>368</v>
      </c>
      <c r="C10" s="10" t="s">
        <v>16</v>
      </c>
      <c r="D10" s="13">
        <v>2</v>
      </c>
      <c r="E10" s="15">
        <v>620000</v>
      </c>
      <c r="F10" s="157"/>
      <c r="G10" s="10" t="s">
        <v>387</v>
      </c>
      <c r="H10" s="10" t="s">
        <v>10</v>
      </c>
      <c r="I10" s="10" t="s">
        <v>13</v>
      </c>
      <c r="J10" s="13">
        <v>4</v>
      </c>
      <c r="K10" s="15">
        <v>20000</v>
      </c>
    </row>
    <row r="11" spans="1:19" x14ac:dyDescent="0.25">
      <c r="A11" s="11" t="s">
        <v>45</v>
      </c>
      <c r="B11" s="12"/>
      <c r="C11" s="12"/>
      <c r="D11" s="14">
        <v>2</v>
      </c>
      <c r="E11" s="16">
        <v>620000</v>
      </c>
      <c r="F11" s="157"/>
      <c r="G11" s="10" t="s">
        <v>295</v>
      </c>
      <c r="H11" s="10" t="s">
        <v>10</v>
      </c>
      <c r="I11" s="10" t="s">
        <v>13</v>
      </c>
      <c r="J11" s="13">
        <v>7</v>
      </c>
      <c r="K11" s="15">
        <v>224800</v>
      </c>
    </row>
    <row r="12" spans="1:19" x14ac:dyDescent="0.25">
      <c r="F12" s="157"/>
      <c r="G12" s="11" t="s">
        <v>45</v>
      </c>
      <c r="H12" s="12"/>
      <c r="I12" s="12"/>
      <c r="J12" s="14">
        <v>11</v>
      </c>
      <c r="K12" s="16">
        <v>244800</v>
      </c>
    </row>
    <row r="13" spans="1:19" x14ac:dyDescent="0.25">
      <c r="F13" s="157"/>
    </row>
    <row r="14" spans="1:19" x14ac:dyDescent="0.25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zoomScale="85" workbookViewId="0">
      <selection activeCell="K11" sqref="K11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6.1093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36999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112</v>
      </c>
      <c r="C11" s="13">
        <v>1</v>
      </c>
      <c r="D11" s="15">
        <v>10000</v>
      </c>
      <c r="F11" s="156" t="s">
        <v>59</v>
      </c>
      <c r="G11" s="10" t="s">
        <v>100</v>
      </c>
      <c r="H11" s="52">
        <v>6</v>
      </c>
      <c r="I11" s="15">
        <v>268800</v>
      </c>
      <c r="J11" s="93"/>
      <c r="K11" s="10" t="s">
        <v>307</v>
      </c>
      <c r="L11" s="10" t="s">
        <v>54</v>
      </c>
      <c r="M11" s="13">
        <v>1</v>
      </c>
      <c r="N11" s="15">
        <v>0</v>
      </c>
    </row>
    <row r="12" spans="1:14" x14ac:dyDescent="0.25">
      <c r="A12" s="160"/>
      <c r="B12" s="168" t="s">
        <v>129</v>
      </c>
      <c r="C12" s="169">
        <v>5</v>
      </c>
      <c r="D12" s="170">
        <v>25000</v>
      </c>
      <c r="F12" s="172"/>
      <c r="G12" s="168" t="s">
        <v>156</v>
      </c>
      <c r="H12" s="171">
        <v>1</v>
      </c>
      <c r="I12" s="170">
        <v>800</v>
      </c>
      <c r="J12" s="93"/>
      <c r="K12" s="10" t="s">
        <v>308</v>
      </c>
      <c r="L12" s="109"/>
      <c r="M12" s="83">
        <v>1</v>
      </c>
      <c r="N12" s="84">
        <v>0</v>
      </c>
    </row>
    <row r="13" spans="1:14" x14ac:dyDescent="0.25">
      <c r="A13" s="160"/>
      <c r="B13" s="168" t="s">
        <v>143</v>
      </c>
      <c r="C13" s="169">
        <v>5</v>
      </c>
      <c r="D13" s="170">
        <v>25000</v>
      </c>
      <c r="F13" s="172"/>
      <c r="G13" s="168" t="s">
        <v>179</v>
      </c>
      <c r="H13" s="171">
        <v>1</v>
      </c>
      <c r="I13" s="170">
        <v>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A14" s="154" t="s">
        <v>400</v>
      </c>
      <c r="B14" s="155"/>
      <c r="C14" s="83">
        <v>11</v>
      </c>
      <c r="D14" s="84">
        <v>60000</v>
      </c>
      <c r="F14" s="172"/>
      <c r="G14" s="168" t="s">
        <v>104</v>
      </c>
      <c r="H14" s="171">
        <v>2</v>
      </c>
      <c r="I14" s="170">
        <v>1350</v>
      </c>
      <c r="J14" s="91"/>
    </row>
    <row r="15" spans="1:14" x14ac:dyDescent="0.25">
      <c r="A15" s="11" t="s">
        <v>45</v>
      </c>
      <c r="B15" s="12"/>
      <c r="C15" s="14">
        <v>11</v>
      </c>
      <c r="D15" s="16">
        <v>60000</v>
      </c>
      <c r="F15" s="154" t="s">
        <v>401</v>
      </c>
      <c r="G15" s="155"/>
      <c r="H15" s="85">
        <v>10</v>
      </c>
      <c r="I15" s="84">
        <v>271750</v>
      </c>
    </row>
    <row r="16" spans="1:14" x14ac:dyDescent="0.25">
      <c r="F16" s="86" t="s">
        <v>45</v>
      </c>
      <c r="G16" s="87"/>
      <c r="H16" s="88">
        <v>10</v>
      </c>
      <c r="I16" s="89">
        <v>271750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4234200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36999</v>
      </c>
      <c r="B3" s="3"/>
      <c r="F3" s="4"/>
      <c r="G3" s="61"/>
      <c r="H3" s="63"/>
    </row>
    <row r="5" spans="1:9" s="53" customFormat="1" ht="9.75" customHeight="1" x14ac:dyDescent="0.25">
      <c r="A5" s="54" t="s">
        <v>303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</row>
    <row r="10" spans="1:9" s="53" customFormat="1" ht="25.5" customHeight="1" thickBot="1" x14ac:dyDescent="0.3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</row>
    <row r="11" spans="1:9" s="53" customFormat="1" ht="10.5" customHeight="1" thickTop="1" thickBot="1" x14ac:dyDescent="0.3">
      <c r="A11" s="183" t="s">
        <v>309</v>
      </c>
      <c r="B11" s="184"/>
      <c r="C11" s="184"/>
      <c r="D11" s="184"/>
      <c r="E11" s="184"/>
      <c r="F11" s="184"/>
      <c r="G11" s="184"/>
      <c r="H11" s="184"/>
      <c r="I11" s="185"/>
    </row>
    <row r="12" spans="1:9" s="53" customFormat="1" ht="14.4" thickTop="1" thickBot="1" x14ac:dyDescent="0.3">
      <c r="A12" s="57" t="s">
        <v>449</v>
      </c>
      <c r="B12" s="58">
        <v>37012</v>
      </c>
      <c r="C12" s="59">
        <v>66</v>
      </c>
      <c r="D12" s="59">
        <v>67.75</v>
      </c>
      <c r="E12" s="59">
        <v>66.875</v>
      </c>
      <c r="F12" s="59">
        <v>66</v>
      </c>
      <c r="G12" s="59" t="s">
        <v>450</v>
      </c>
      <c r="H12" s="60">
        <v>35200</v>
      </c>
      <c r="I12" s="57" t="s">
        <v>13</v>
      </c>
    </row>
    <row r="13" spans="1:9" s="53" customFormat="1" ht="21.6" thickTop="1" thickBot="1" x14ac:dyDescent="0.3">
      <c r="A13" s="57" t="s">
        <v>402</v>
      </c>
      <c r="B13" s="57" t="s">
        <v>14</v>
      </c>
      <c r="C13" s="59">
        <v>129</v>
      </c>
      <c r="D13" s="59">
        <v>129</v>
      </c>
      <c r="E13" s="59">
        <v>129</v>
      </c>
      <c r="F13" s="59">
        <v>129</v>
      </c>
      <c r="G13" s="59" t="s">
        <v>450</v>
      </c>
      <c r="H13" s="60">
        <v>35200</v>
      </c>
      <c r="I13" s="57" t="s">
        <v>13</v>
      </c>
    </row>
    <row r="14" spans="1:9" s="53" customFormat="1" ht="21.6" thickTop="1" thickBot="1" x14ac:dyDescent="0.3">
      <c r="A14" s="57" t="s">
        <v>451</v>
      </c>
      <c r="B14" s="57" t="s">
        <v>316</v>
      </c>
      <c r="C14" s="59">
        <v>76.5</v>
      </c>
      <c r="D14" s="59">
        <v>76.5</v>
      </c>
      <c r="E14" s="59">
        <v>76.5</v>
      </c>
      <c r="F14" s="59">
        <v>76.5</v>
      </c>
      <c r="G14" s="59" t="s">
        <v>452</v>
      </c>
      <c r="H14" s="60">
        <v>33600</v>
      </c>
      <c r="I14" s="57" t="s">
        <v>13</v>
      </c>
    </row>
    <row r="15" spans="1:9" s="53" customFormat="1" ht="21.6" thickTop="1" thickBot="1" x14ac:dyDescent="0.3">
      <c r="A15" s="57" t="s">
        <v>403</v>
      </c>
      <c r="B15" s="57" t="s">
        <v>14</v>
      </c>
      <c r="C15" s="59">
        <v>70</v>
      </c>
      <c r="D15" s="59">
        <v>71.25</v>
      </c>
      <c r="E15" s="59">
        <v>70.625</v>
      </c>
      <c r="F15" s="59">
        <v>70</v>
      </c>
      <c r="G15" s="59" t="s">
        <v>453</v>
      </c>
      <c r="H15" s="60">
        <v>70400</v>
      </c>
      <c r="I15" s="57" t="s">
        <v>13</v>
      </c>
    </row>
    <row r="16" spans="1:9" s="53" customFormat="1" ht="14.4" thickTop="1" thickBot="1" x14ac:dyDescent="0.3">
      <c r="A16" s="57" t="s">
        <v>404</v>
      </c>
      <c r="B16" s="57" t="s">
        <v>12</v>
      </c>
      <c r="C16" s="59">
        <v>53.75</v>
      </c>
      <c r="D16" s="59">
        <v>54.5</v>
      </c>
      <c r="E16" s="59">
        <v>54.1</v>
      </c>
      <c r="F16" s="59">
        <v>53.75</v>
      </c>
      <c r="G16" s="59" t="s">
        <v>454</v>
      </c>
      <c r="H16" s="60">
        <v>4000</v>
      </c>
      <c r="I16" s="57" t="s">
        <v>13</v>
      </c>
    </row>
    <row r="17" spans="1:9" s="53" customFormat="1" ht="14.4" thickTop="1" thickBot="1" x14ac:dyDescent="0.3">
      <c r="A17" s="57" t="s">
        <v>455</v>
      </c>
      <c r="B17" s="58">
        <v>37012</v>
      </c>
      <c r="C17" s="59">
        <v>60.5</v>
      </c>
      <c r="D17" s="59">
        <v>60.5</v>
      </c>
      <c r="E17" s="59">
        <v>60.5</v>
      </c>
      <c r="F17" s="59">
        <v>60.5</v>
      </c>
      <c r="G17" s="59" t="s">
        <v>456</v>
      </c>
      <c r="H17" s="60">
        <v>17600</v>
      </c>
      <c r="I17" s="57" t="s">
        <v>13</v>
      </c>
    </row>
    <row r="18" spans="1:9" s="53" customFormat="1" ht="14.4" thickTop="1" thickBot="1" x14ac:dyDescent="0.3">
      <c r="A18" s="183" t="s">
        <v>310</v>
      </c>
      <c r="B18" s="184"/>
      <c r="C18" s="184"/>
      <c r="D18" s="184"/>
      <c r="E18" s="184"/>
      <c r="F18" s="184"/>
      <c r="G18" s="184"/>
      <c r="H18" s="184"/>
      <c r="I18" s="185"/>
    </row>
    <row r="19" spans="1:9" s="53" customFormat="1" ht="21.6" thickTop="1" thickBot="1" x14ac:dyDescent="0.3">
      <c r="A19" s="57" t="s">
        <v>457</v>
      </c>
      <c r="B19" s="58">
        <v>37012</v>
      </c>
      <c r="C19" s="59">
        <v>217.5</v>
      </c>
      <c r="D19" s="59">
        <v>217.5</v>
      </c>
      <c r="E19" s="59">
        <v>217.5</v>
      </c>
      <c r="F19" s="59">
        <v>217.5</v>
      </c>
      <c r="G19" s="59" t="s">
        <v>458</v>
      </c>
      <c r="H19" s="60">
        <v>8200</v>
      </c>
      <c r="I19" s="57" t="s">
        <v>13</v>
      </c>
    </row>
    <row r="20" spans="1:9" s="53" customFormat="1" ht="21.6" thickTop="1" thickBot="1" x14ac:dyDescent="0.3">
      <c r="A20" s="57" t="s">
        <v>459</v>
      </c>
      <c r="B20" s="58">
        <v>37012</v>
      </c>
      <c r="C20" s="59">
        <v>145</v>
      </c>
      <c r="D20" s="59">
        <v>148</v>
      </c>
      <c r="E20" s="59">
        <v>146.5</v>
      </c>
      <c r="F20" s="59">
        <v>148</v>
      </c>
      <c r="G20" s="59" t="s">
        <v>460</v>
      </c>
      <c r="H20" s="60">
        <v>16400</v>
      </c>
      <c r="I20" s="57" t="s">
        <v>13</v>
      </c>
    </row>
    <row r="21" spans="1:9" s="53" customFormat="1" ht="14.4" thickTop="1" thickBot="1" x14ac:dyDescent="0.3">
      <c r="A21" s="183" t="s">
        <v>10</v>
      </c>
      <c r="B21" s="184"/>
      <c r="C21" s="184"/>
      <c r="D21" s="184"/>
      <c r="E21" s="184"/>
      <c r="F21" s="184"/>
      <c r="G21" s="184"/>
      <c r="H21" s="184"/>
      <c r="I21" s="185"/>
    </row>
    <row r="22" spans="1:9" s="53" customFormat="1" ht="14.4" thickTop="1" thickBot="1" x14ac:dyDescent="0.3">
      <c r="A22" s="57" t="s">
        <v>461</v>
      </c>
      <c r="B22" s="57" t="s">
        <v>462</v>
      </c>
      <c r="C22" s="59">
        <v>51</v>
      </c>
      <c r="D22" s="59">
        <v>51</v>
      </c>
      <c r="E22" s="59">
        <v>51</v>
      </c>
      <c r="F22" s="59">
        <v>51</v>
      </c>
      <c r="G22" s="59" t="s">
        <v>463</v>
      </c>
      <c r="H22" s="59">
        <v>800</v>
      </c>
      <c r="I22" s="57" t="s">
        <v>13</v>
      </c>
    </row>
    <row r="23" spans="1:9" s="53" customFormat="1" ht="14.4" thickTop="1" thickBot="1" x14ac:dyDescent="0.3">
      <c r="A23" s="57" t="s">
        <v>11</v>
      </c>
      <c r="B23" s="57" t="s">
        <v>12</v>
      </c>
      <c r="C23" s="59">
        <v>42</v>
      </c>
      <c r="D23" s="59">
        <v>50</v>
      </c>
      <c r="E23" s="59">
        <v>47.354999999999997</v>
      </c>
      <c r="F23" s="59">
        <v>44</v>
      </c>
      <c r="G23" s="59" t="s">
        <v>464</v>
      </c>
      <c r="H23" s="60">
        <v>55200</v>
      </c>
      <c r="I23" s="57" t="s">
        <v>13</v>
      </c>
    </row>
    <row r="24" spans="1:9" s="53" customFormat="1" ht="14.4" thickTop="1" thickBot="1" x14ac:dyDescent="0.3">
      <c r="A24" s="57" t="s">
        <v>311</v>
      </c>
      <c r="B24" s="57" t="s">
        <v>296</v>
      </c>
      <c r="C24" s="59">
        <v>40.25</v>
      </c>
      <c r="D24" s="59">
        <v>41.5</v>
      </c>
      <c r="E24" s="59">
        <v>41.054000000000002</v>
      </c>
      <c r="F24" s="59">
        <v>41</v>
      </c>
      <c r="G24" s="59" t="s">
        <v>465</v>
      </c>
      <c r="H24" s="60">
        <v>11200</v>
      </c>
      <c r="I24" s="57" t="s">
        <v>13</v>
      </c>
    </row>
    <row r="25" spans="1:9" s="53" customFormat="1" ht="21.6" thickTop="1" thickBot="1" x14ac:dyDescent="0.3">
      <c r="A25" s="57" t="s">
        <v>312</v>
      </c>
      <c r="B25" s="57" t="s">
        <v>313</v>
      </c>
      <c r="C25" s="59">
        <v>49</v>
      </c>
      <c r="D25" s="59">
        <v>53</v>
      </c>
      <c r="E25" s="59">
        <v>50</v>
      </c>
      <c r="F25" s="59">
        <v>49</v>
      </c>
      <c r="G25" s="59" t="s">
        <v>466</v>
      </c>
      <c r="H25" s="60">
        <v>24000</v>
      </c>
      <c r="I25" s="57" t="s">
        <v>13</v>
      </c>
    </row>
    <row r="26" spans="1:9" s="53" customFormat="1" ht="14.4" thickTop="1" thickBot="1" x14ac:dyDescent="0.3">
      <c r="A26" s="57" t="s">
        <v>17</v>
      </c>
      <c r="B26" s="58">
        <v>37012</v>
      </c>
      <c r="C26" s="59">
        <v>52</v>
      </c>
      <c r="D26" s="59">
        <v>52.75</v>
      </c>
      <c r="E26" s="59">
        <v>52.424999999999997</v>
      </c>
      <c r="F26" s="59">
        <v>52</v>
      </c>
      <c r="G26" s="59" t="s">
        <v>467</v>
      </c>
      <c r="H26" s="60">
        <v>1566400</v>
      </c>
      <c r="I26" s="57" t="s">
        <v>13</v>
      </c>
    </row>
    <row r="27" spans="1:9" s="53" customFormat="1" ht="14.4" thickTop="1" thickBot="1" x14ac:dyDescent="0.3">
      <c r="A27" s="57" t="s">
        <v>24</v>
      </c>
      <c r="B27" s="58">
        <v>37043</v>
      </c>
      <c r="C27" s="59">
        <v>76</v>
      </c>
      <c r="D27" s="59">
        <v>76.75</v>
      </c>
      <c r="E27" s="59">
        <v>76.433000000000007</v>
      </c>
      <c r="F27" s="59">
        <v>76.25</v>
      </c>
      <c r="G27" s="59" t="s">
        <v>468</v>
      </c>
      <c r="H27" s="60">
        <v>252000</v>
      </c>
      <c r="I27" s="57" t="s">
        <v>13</v>
      </c>
    </row>
    <row r="28" spans="1:9" s="53" customFormat="1" ht="21.6" thickTop="1" thickBot="1" x14ac:dyDescent="0.3">
      <c r="A28" s="57" t="s">
        <v>298</v>
      </c>
      <c r="B28" s="57" t="s">
        <v>14</v>
      </c>
      <c r="C28" s="59">
        <v>121</v>
      </c>
      <c r="D28" s="59">
        <v>121.5</v>
      </c>
      <c r="E28" s="59">
        <v>121.333</v>
      </c>
      <c r="F28" s="59">
        <v>121.5</v>
      </c>
      <c r="G28" s="59" t="s">
        <v>469</v>
      </c>
      <c r="H28" s="60">
        <v>105600</v>
      </c>
      <c r="I28" s="57" t="s">
        <v>13</v>
      </c>
    </row>
    <row r="29" spans="1:9" s="53" customFormat="1" ht="14.4" thickTop="1" thickBot="1" x14ac:dyDescent="0.3">
      <c r="A29" s="57" t="s">
        <v>314</v>
      </c>
      <c r="B29" s="58">
        <v>37135</v>
      </c>
      <c r="C29" s="59">
        <v>44.75</v>
      </c>
      <c r="D29" s="59">
        <v>44.9</v>
      </c>
      <c r="E29" s="59">
        <v>44.825000000000003</v>
      </c>
      <c r="F29" s="59">
        <v>44.75</v>
      </c>
      <c r="G29" s="59" t="s">
        <v>470</v>
      </c>
      <c r="H29" s="60">
        <v>60800</v>
      </c>
      <c r="I29" s="57" t="s">
        <v>13</v>
      </c>
    </row>
    <row r="30" spans="1:9" s="53" customFormat="1" ht="14.4" thickTop="1" thickBot="1" x14ac:dyDescent="0.3">
      <c r="A30" s="57" t="s">
        <v>471</v>
      </c>
      <c r="B30" s="57" t="s">
        <v>304</v>
      </c>
      <c r="C30" s="59">
        <v>42.7</v>
      </c>
      <c r="D30" s="59">
        <v>42.8</v>
      </c>
      <c r="E30" s="59">
        <v>42.75</v>
      </c>
      <c r="F30" s="59">
        <v>42.75</v>
      </c>
      <c r="G30" s="59" t="s">
        <v>472</v>
      </c>
      <c r="H30" s="60">
        <v>204800</v>
      </c>
      <c r="I30" s="57" t="s">
        <v>13</v>
      </c>
    </row>
    <row r="31" spans="1:9" s="53" customFormat="1" ht="21.6" thickTop="1" thickBot="1" x14ac:dyDescent="0.3">
      <c r="A31" s="57" t="s">
        <v>315</v>
      </c>
      <c r="B31" s="57" t="s">
        <v>316</v>
      </c>
      <c r="C31" s="59">
        <v>46.75</v>
      </c>
      <c r="D31" s="59">
        <v>47.25</v>
      </c>
      <c r="E31" s="59">
        <v>47</v>
      </c>
      <c r="F31" s="59">
        <v>46.75</v>
      </c>
      <c r="G31" s="59" t="s">
        <v>473</v>
      </c>
      <c r="H31" s="60">
        <v>134400</v>
      </c>
      <c r="I31" s="57" t="s">
        <v>13</v>
      </c>
    </row>
    <row r="32" spans="1:9" s="53" customFormat="1" ht="14.4" thickTop="1" thickBot="1" x14ac:dyDescent="0.3">
      <c r="A32" s="57" t="s">
        <v>474</v>
      </c>
      <c r="B32" s="58">
        <v>37013</v>
      </c>
      <c r="C32" s="59">
        <v>43.25</v>
      </c>
      <c r="D32" s="59">
        <v>43.25</v>
      </c>
      <c r="E32" s="59">
        <v>43.25</v>
      </c>
      <c r="F32" s="59">
        <v>43.25</v>
      </c>
      <c r="G32" s="59" t="s">
        <v>475</v>
      </c>
      <c r="H32" s="60">
        <v>17600</v>
      </c>
      <c r="I32" s="57" t="s">
        <v>13</v>
      </c>
    </row>
    <row r="33" spans="1:9" s="53" customFormat="1" ht="21.6" thickTop="1" thickBot="1" x14ac:dyDescent="0.3">
      <c r="A33" s="57" t="s">
        <v>476</v>
      </c>
      <c r="B33" s="57" t="s">
        <v>477</v>
      </c>
      <c r="C33" s="59">
        <v>79</v>
      </c>
      <c r="D33" s="59">
        <v>79</v>
      </c>
      <c r="E33" s="59">
        <v>79</v>
      </c>
      <c r="F33" s="59">
        <v>79</v>
      </c>
      <c r="G33" s="59" t="s">
        <v>478</v>
      </c>
      <c r="H33" s="60">
        <v>34400</v>
      </c>
      <c r="I33" s="57" t="s">
        <v>13</v>
      </c>
    </row>
    <row r="34" spans="1:9" s="53" customFormat="1" ht="14.4" thickTop="1" thickBot="1" x14ac:dyDescent="0.3">
      <c r="A34" s="57" t="s">
        <v>317</v>
      </c>
      <c r="B34" s="57" t="s">
        <v>12</v>
      </c>
      <c r="C34" s="59">
        <v>45.5</v>
      </c>
      <c r="D34" s="59">
        <v>47</v>
      </c>
      <c r="E34" s="59">
        <v>46.25</v>
      </c>
      <c r="F34" s="59">
        <v>47</v>
      </c>
      <c r="G34" s="59" t="s">
        <v>479</v>
      </c>
      <c r="H34" s="60">
        <v>1600</v>
      </c>
      <c r="I34" s="57" t="s">
        <v>13</v>
      </c>
    </row>
    <row r="35" spans="1:9" s="53" customFormat="1" ht="14.4" thickTop="1" thickBot="1" x14ac:dyDescent="0.3">
      <c r="A35" s="57" t="s">
        <v>480</v>
      </c>
      <c r="B35" s="58">
        <v>37012</v>
      </c>
      <c r="C35" s="59">
        <v>47.25</v>
      </c>
      <c r="D35" s="59">
        <v>47.5</v>
      </c>
      <c r="E35" s="59">
        <v>47.375</v>
      </c>
      <c r="F35" s="59">
        <v>47.25</v>
      </c>
      <c r="G35" s="59" t="s">
        <v>481</v>
      </c>
      <c r="H35" s="60">
        <v>35200</v>
      </c>
      <c r="I35" s="57" t="s">
        <v>13</v>
      </c>
    </row>
    <row r="36" spans="1:9" s="53" customFormat="1" ht="14.4" thickTop="1" thickBot="1" x14ac:dyDescent="0.3">
      <c r="A36" s="57" t="s">
        <v>405</v>
      </c>
      <c r="B36" s="58">
        <v>37135</v>
      </c>
      <c r="C36" s="59">
        <v>42</v>
      </c>
      <c r="D36" s="59">
        <v>42</v>
      </c>
      <c r="E36" s="59">
        <v>42</v>
      </c>
      <c r="F36" s="59">
        <v>42</v>
      </c>
      <c r="G36" s="59" t="s">
        <v>470</v>
      </c>
      <c r="H36" s="60">
        <v>15200</v>
      </c>
      <c r="I36" s="57" t="s">
        <v>13</v>
      </c>
    </row>
    <row r="37" spans="1:9" s="53" customFormat="1" ht="14.4" thickTop="1" thickBot="1" x14ac:dyDescent="0.3">
      <c r="A37" s="57" t="s">
        <v>318</v>
      </c>
      <c r="B37" s="58">
        <v>37196</v>
      </c>
      <c r="C37" s="59">
        <v>38.5</v>
      </c>
      <c r="D37" s="59">
        <v>38.5</v>
      </c>
      <c r="E37" s="59">
        <v>38.5</v>
      </c>
      <c r="F37" s="59">
        <v>38.5</v>
      </c>
      <c r="G37" s="59" t="s">
        <v>482</v>
      </c>
      <c r="H37" s="60">
        <v>16800</v>
      </c>
      <c r="I37" s="57" t="s">
        <v>13</v>
      </c>
    </row>
    <row r="38" spans="1:9" s="53" customFormat="1" ht="14.4" thickTop="1" thickBot="1" x14ac:dyDescent="0.3">
      <c r="A38" s="57" t="s">
        <v>319</v>
      </c>
      <c r="B38" s="57" t="s">
        <v>12</v>
      </c>
      <c r="C38" s="59">
        <v>48</v>
      </c>
      <c r="D38" s="59">
        <v>55</v>
      </c>
      <c r="E38" s="59">
        <v>52.844000000000001</v>
      </c>
      <c r="F38" s="59">
        <v>48</v>
      </c>
      <c r="G38" s="59" t="s">
        <v>483</v>
      </c>
      <c r="H38" s="60">
        <v>12800</v>
      </c>
      <c r="I38" s="57" t="s">
        <v>13</v>
      </c>
    </row>
    <row r="39" spans="1:9" s="53" customFormat="1" ht="14.4" thickTop="1" thickBot="1" x14ac:dyDescent="0.3">
      <c r="A39" s="57" t="s">
        <v>484</v>
      </c>
      <c r="B39" s="57" t="s">
        <v>296</v>
      </c>
      <c r="C39" s="59">
        <v>48</v>
      </c>
      <c r="D39" s="59">
        <v>58</v>
      </c>
      <c r="E39" s="59">
        <v>50.875</v>
      </c>
      <c r="F39" s="59">
        <v>58</v>
      </c>
      <c r="G39" s="59" t="s">
        <v>485</v>
      </c>
      <c r="H39" s="60">
        <v>3200</v>
      </c>
      <c r="I39" s="57" t="s">
        <v>13</v>
      </c>
    </row>
    <row r="40" spans="1:9" s="53" customFormat="1" ht="21.6" thickTop="1" thickBot="1" x14ac:dyDescent="0.3">
      <c r="A40" s="57" t="s">
        <v>320</v>
      </c>
      <c r="B40" s="57" t="s">
        <v>313</v>
      </c>
      <c r="C40" s="59">
        <v>61</v>
      </c>
      <c r="D40" s="59">
        <v>66</v>
      </c>
      <c r="E40" s="59">
        <v>63.55</v>
      </c>
      <c r="F40" s="59">
        <v>61</v>
      </c>
      <c r="G40" s="59" t="s">
        <v>486</v>
      </c>
      <c r="H40" s="60">
        <v>20000</v>
      </c>
      <c r="I40" s="57" t="s">
        <v>13</v>
      </c>
    </row>
    <row r="41" spans="1:9" s="53" customFormat="1" ht="14.4" thickTop="1" thickBot="1" x14ac:dyDescent="0.3">
      <c r="A41" s="57" t="s">
        <v>297</v>
      </c>
      <c r="B41" s="58">
        <v>37012</v>
      </c>
      <c r="C41" s="59">
        <v>62.75</v>
      </c>
      <c r="D41" s="59">
        <v>63.25</v>
      </c>
      <c r="E41" s="59">
        <v>63</v>
      </c>
      <c r="F41" s="59">
        <v>62.75</v>
      </c>
      <c r="G41" s="59" t="s">
        <v>487</v>
      </c>
      <c r="H41" s="60">
        <v>70400</v>
      </c>
      <c r="I41" s="57" t="s">
        <v>13</v>
      </c>
    </row>
    <row r="42" spans="1:9" s="53" customFormat="1" ht="14.4" thickTop="1" thickBot="1" x14ac:dyDescent="0.3">
      <c r="A42" s="57" t="s">
        <v>321</v>
      </c>
      <c r="B42" s="58">
        <v>37043</v>
      </c>
      <c r="C42" s="59">
        <v>85.5</v>
      </c>
      <c r="D42" s="59">
        <v>87.25</v>
      </c>
      <c r="E42" s="59">
        <v>86.5</v>
      </c>
      <c r="F42" s="59">
        <v>85.75</v>
      </c>
      <c r="G42" s="59" t="s">
        <v>488</v>
      </c>
      <c r="H42" s="60">
        <v>84000</v>
      </c>
      <c r="I42" s="57" t="s">
        <v>13</v>
      </c>
    </row>
    <row r="43" spans="1:9" s="53" customFormat="1" ht="21.6" thickTop="1" thickBot="1" x14ac:dyDescent="0.3">
      <c r="A43" s="57" t="s">
        <v>489</v>
      </c>
      <c r="B43" s="57" t="s">
        <v>14</v>
      </c>
      <c r="C43" s="59">
        <v>128.75</v>
      </c>
      <c r="D43" s="59">
        <v>128.75</v>
      </c>
      <c r="E43" s="59">
        <v>128.75</v>
      </c>
      <c r="F43" s="59">
        <v>128.75</v>
      </c>
      <c r="G43" s="59" t="s">
        <v>473</v>
      </c>
      <c r="H43" s="60">
        <v>35200</v>
      </c>
      <c r="I43" s="57" t="s">
        <v>13</v>
      </c>
    </row>
    <row r="44" spans="1:9" s="53" customFormat="1" ht="14.4" thickTop="1" thickBot="1" x14ac:dyDescent="0.3">
      <c r="A44" s="57" t="s">
        <v>406</v>
      </c>
      <c r="B44" s="58">
        <v>37135</v>
      </c>
      <c r="C44" s="59">
        <v>53</v>
      </c>
      <c r="D44" s="59">
        <v>53.25</v>
      </c>
      <c r="E44" s="59">
        <v>53.125</v>
      </c>
      <c r="F44" s="59">
        <v>53</v>
      </c>
      <c r="G44" s="59" t="s">
        <v>485</v>
      </c>
      <c r="H44" s="60">
        <v>30400</v>
      </c>
      <c r="I44" s="57" t="s">
        <v>13</v>
      </c>
    </row>
    <row r="45" spans="1:9" s="53" customFormat="1" ht="14.4" thickTop="1" thickBot="1" x14ac:dyDescent="0.3">
      <c r="A45" s="57" t="s">
        <v>490</v>
      </c>
      <c r="B45" s="58">
        <v>37226</v>
      </c>
      <c r="C45" s="59">
        <v>49.25</v>
      </c>
      <c r="D45" s="59">
        <v>49.25</v>
      </c>
      <c r="E45" s="59">
        <v>49.25</v>
      </c>
      <c r="F45" s="59">
        <v>49.25</v>
      </c>
      <c r="G45" s="59" t="s">
        <v>491</v>
      </c>
      <c r="H45" s="60">
        <v>32000</v>
      </c>
      <c r="I45" s="57" t="s">
        <v>13</v>
      </c>
    </row>
    <row r="46" spans="1:9" s="53" customFormat="1" ht="21.6" thickTop="1" thickBot="1" x14ac:dyDescent="0.3">
      <c r="A46" s="57" t="s">
        <v>407</v>
      </c>
      <c r="B46" s="57" t="s">
        <v>316</v>
      </c>
      <c r="C46" s="59">
        <v>48.5</v>
      </c>
      <c r="D46" s="59">
        <v>48.5</v>
      </c>
      <c r="E46" s="59">
        <v>48.5</v>
      </c>
      <c r="F46" s="59">
        <v>48.5</v>
      </c>
      <c r="G46" s="59" t="s">
        <v>473</v>
      </c>
      <c r="H46" s="60">
        <v>33600</v>
      </c>
      <c r="I46" s="57" t="s">
        <v>13</v>
      </c>
    </row>
    <row r="47" spans="1:9" s="53" customFormat="1" ht="21.6" thickTop="1" thickBot="1" x14ac:dyDescent="0.3">
      <c r="A47" s="57" t="s">
        <v>492</v>
      </c>
      <c r="B47" s="57" t="s">
        <v>493</v>
      </c>
      <c r="C47" s="59">
        <v>41.5</v>
      </c>
      <c r="D47" s="59">
        <v>41.5</v>
      </c>
      <c r="E47" s="59">
        <v>41.5</v>
      </c>
      <c r="F47" s="59">
        <v>41.5</v>
      </c>
      <c r="G47" s="59" t="s">
        <v>494</v>
      </c>
      <c r="H47" s="60">
        <v>34400</v>
      </c>
      <c r="I47" s="57" t="s">
        <v>13</v>
      </c>
    </row>
    <row r="48" spans="1:9" s="53" customFormat="1" ht="14.4" thickTop="1" thickBot="1" x14ac:dyDescent="0.3">
      <c r="A48" s="57" t="s">
        <v>408</v>
      </c>
      <c r="B48" s="57" t="s">
        <v>383</v>
      </c>
      <c r="C48" s="59">
        <v>52.75</v>
      </c>
      <c r="D48" s="59">
        <v>52.75</v>
      </c>
      <c r="E48" s="59">
        <v>52.75</v>
      </c>
      <c r="F48" s="59">
        <v>52.75</v>
      </c>
      <c r="G48" s="59" t="s">
        <v>495</v>
      </c>
      <c r="H48" s="60">
        <v>204000</v>
      </c>
      <c r="I48" s="57" t="s">
        <v>13</v>
      </c>
    </row>
    <row r="49" spans="1:9" s="53" customFormat="1" ht="14.4" thickTop="1" thickBot="1" x14ac:dyDescent="0.3">
      <c r="A49" s="57" t="s">
        <v>496</v>
      </c>
      <c r="B49" s="57" t="s">
        <v>462</v>
      </c>
      <c r="C49" s="59">
        <v>49</v>
      </c>
      <c r="D49" s="59">
        <v>52.75</v>
      </c>
      <c r="E49" s="59">
        <v>51.308</v>
      </c>
      <c r="F49" s="59">
        <v>52.75</v>
      </c>
      <c r="G49" s="59" t="s">
        <v>497</v>
      </c>
      <c r="H49" s="60">
        <v>10400</v>
      </c>
      <c r="I49" s="57" t="s">
        <v>13</v>
      </c>
    </row>
    <row r="50" spans="1:9" s="53" customFormat="1" ht="14.4" thickTop="1" thickBot="1" x14ac:dyDescent="0.3">
      <c r="A50" s="57" t="s">
        <v>305</v>
      </c>
      <c r="B50" s="57" t="s">
        <v>12</v>
      </c>
      <c r="C50" s="59">
        <v>52</v>
      </c>
      <c r="D50" s="59">
        <v>52.5</v>
      </c>
      <c r="E50" s="59">
        <v>52.25</v>
      </c>
      <c r="F50" s="59">
        <v>52</v>
      </c>
      <c r="G50" s="59" t="s">
        <v>498</v>
      </c>
      <c r="H50" s="60">
        <v>1600</v>
      </c>
      <c r="I50" s="57" t="s">
        <v>13</v>
      </c>
    </row>
    <row r="51" spans="1:9" s="53" customFormat="1" ht="14.4" thickTop="1" thickBot="1" x14ac:dyDescent="0.3">
      <c r="A51" s="57" t="s">
        <v>322</v>
      </c>
      <c r="B51" s="58">
        <v>37012</v>
      </c>
      <c r="C51" s="59">
        <v>57</v>
      </c>
      <c r="D51" s="59">
        <v>57.5</v>
      </c>
      <c r="E51" s="59">
        <v>57.25</v>
      </c>
      <c r="F51" s="59">
        <v>57</v>
      </c>
      <c r="G51" s="59" t="s">
        <v>499</v>
      </c>
      <c r="H51" s="60">
        <v>52800</v>
      </c>
      <c r="I51" s="57" t="s">
        <v>13</v>
      </c>
    </row>
    <row r="52" spans="1:9" s="53" customFormat="1" ht="21.6" thickTop="1" thickBot="1" x14ac:dyDescent="0.3">
      <c r="A52" s="57" t="s">
        <v>500</v>
      </c>
      <c r="B52" s="57" t="s">
        <v>14</v>
      </c>
      <c r="C52" s="59">
        <v>99</v>
      </c>
      <c r="D52" s="59">
        <v>99</v>
      </c>
      <c r="E52" s="59">
        <v>99</v>
      </c>
      <c r="F52" s="59">
        <v>99</v>
      </c>
      <c r="G52" s="59" t="s">
        <v>501</v>
      </c>
      <c r="H52" s="60">
        <v>35200</v>
      </c>
      <c r="I52" s="57" t="s">
        <v>13</v>
      </c>
    </row>
    <row r="53" spans="1:9" s="53" customFormat="1" ht="14.4" thickTop="1" thickBot="1" x14ac:dyDescent="0.3">
      <c r="A53" s="57" t="s">
        <v>409</v>
      </c>
      <c r="B53" s="58">
        <v>37135</v>
      </c>
      <c r="C53" s="59">
        <v>57</v>
      </c>
      <c r="D53" s="59">
        <v>57</v>
      </c>
      <c r="E53" s="59">
        <v>57</v>
      </c>
      <c r="F53" s="59">
        <v>57</v>
      </c>
      <c r="G53" s="59" t="s">
        <v>502</v>
      </c>
      <c r="H53" s="60">
        <v>15200</v>
      </c>
      <c r="I53" s="57" t="s">
        <v>13</v>
      </c>
    </row>
    <row r="54" spans="1:9" s="53" customFormat="1" ht="21.6" thickTop="1" thickBot="1" x14ac:dyDescent="0.3">
      <c r="A54" s="57" t="s">
        <v>410</v>
      </c>
      <c r="B54" s="57" t="s">
        <v>316</v>
      </c>
      <c r="C54" s="59">
        <v>66.5</v>
      </c>
      <c r="D54" s="59">
        <v>66.5</v>
      </c>
      <c r="E54" s="59">
        <v>66.5</v>
      </c>
      <c r="F54" s="59">
        <v>66.5</v>
      </c>
      <c r="G54" s="59" t="s">
        <v>503</v>
      </c>
      <c r="H54" s="60">
        <v>33600</v>
      </c>
      <c r="I54" s="57" t="s">
        <v>13</v>
      </c>
    </row>
    <row r="55" spans="1:9" s="53" customFormat="1" ht="14.4" thickTop="1" thickBot="1" x14ac:dyDescent="0.3">
      <c r="A55" s="57" t="s">
        <v>15</v>
      </c>
      <c r="B55" s="57" t="s">
        <v>12</v>
      </c>
      <c r="C55" s="59">
        <v>48.05</v>
      </c>
      <c r="D55" s="59">
        <v>50</v>
      </c>
      <c r="E55" s="59">
        <v>48.762999999999998</v>
      </c>
      <c r="F55" s="59">
        <v>48.05</v>
      </c>
      <c r="G55" s="59" t="s">
        <v>504</v>
      </c>
      <c r="H55" s="60">
        <v>3200</v>
      </c>
      <c r="I55" s="57" t="s">
        <v>13</v>
      </c>
    </row>
    <row r="56" spans="1:9" s="53" customFormat="1" ht="21.6" thickTop="1" thickBot="1" x14ac:dyDescent="0.3">
      <c r="A56" s="57" t="s">
        <v>323</v>
      </c>
      <c r="B56" s="57" t="s">
        <v>313</v>
      </c>
      <c r="C56" s="59">
        <v>48.75</v>
      </c>
      <c r="D56" s="59">
        <v>51.5</v>
      </c>
      <c r="E56" s="59">
        <v>49.494999999999997</v>
      </c>
      <c r="F56" s="59">
        <v>49.25</v>
      </c>
      <c r="G56" s="59" t="s">
        <v>505</v>
      </c>
      <c r="H56" s="60">
        <v>44000</v>
      </c>
      <c r="I56" s="57" t="s">
        <v>13</v>
      </c>
    </row>
    <row r="57" spans="1:9" ht="14.4" thickTop="1" thickBot="1" x14ac:dyDescent="0.3">
      <c r="A57" s="57" t="s">
        <v>289</v>
      </c>
      <c r="B57" s="58">
        <v>37012</v>
      </c>
      <c r="C57" s="59">
        <v>50.75</v>
      </c>
      <c r="D57" s="59">
        <v>51.35</v>
      </c>
      <c r="E57" s="59">
        <v>51.058999999999997</v>
      </c>
      <c r="F57" s="59">
        <v>50.75</v>
      </c>
      <c r="G57" s="59" t="s">
        <v>506</v>
      </c>
      <c r="H57" s="60">
        <v>193600</v>
      </c>
      <c r="I57" s="57" t="s">
        <v>13</v>
      </c>
    </row>
    <row r="58" spans="1:9" ht="14.4" thickTop="1" thickBot="1" x14ac:dyDescent="0.3">
      <c r="A58" s="57" t="s">
        <v>324</v>
      </c>
      <c r="B58" s="58">
        <v>37043</v>
      </c>
      <c r="C58" s="59">
        <v>74.5</v>
      </c>
      <c r="D58" s="59">
        <v>75</v>
      </c>
      <c r="E58" s="59">
        <v>74.837999999999994</v>
      </c>
      <c r="F58" s="59">
        <v>74.75</v>
      </c>
      <c r="G58" s="59" t="s">
        <v>468</v>
      </c>
      <c r="H58" s="60">
        <v>134400</v>
      </c>
      <c r="I58" s="57" t="s">
        <v>13</v>
      </c>
    </row>
    <row r="59" spans="1:9" ht="14.4" thickTop="1" thickBot="1" x14ac:dyDescent="0.3">
      <c r="A59" s="57" t="s">
        <v>507</v>
      </c>
      <c r="B59" s="57" t="s">
        <v>304</v>
      </c>
      <c r="C59" s="59">
        <v>42.85</v>
      </c>
      <c r="D59" s="59">
        <v>42.9</v>
      </c>
      <c r="E59" s="59">
        <v>42.866999999999997</v>
      </c>
      <c r="F59" s="59">
        <v>42.9</v>
      </c>
      <c r="G59" s="59" t="s">
        <v>456</v>
      </c>
      <c r="H59" s="60">
        <v>153600</v>
      </c>
      <c r="I59" s="57" t="s">
        <v>13</v>
      </c>
    </row>
    <row r="60" spans="1:9" ht="21.6" thickTop="1" thickBot="1" x14ac:dyDescent="0.3">
      <c r="A60" s="57" t="s">
        <v>411</v>
      </c>
      <c r="B60" s="57" t="s">
        <v>316</v>
      </c>
      <c r="C60" s="59">
        <v>48</v>
      </c>
      <c r="D60" s="59">
        <v>48.25</v>
      </c>
      <c r="E60" s="59">
        <v>48.167000000000002</v>
      </c>
      <c r="F60" s="59">
        <v>48.25</v>
      </c>
      <c r="G60" s="59" t="s">
        <v>508</v>
      </c>
      <c r="H60" s="60">
        <v>100800</v>
      </c>
      <c r="I60" s="57" t="s">
        <v>13</v>
      </c>
    </row>
    <row r="61" spans="1:9" ht="14.4" thickTop="1" thickBot="1" x14ac:dyDescent="0.3">
      <c r="A61" s="57" t="s">
        <v>509</v>
      </c>
      <c r="B61" s="57" t="s">
        <v>510</v>
      </c>
      <c r="C61" s="59">
        <v>129</v>
      </c>
      <c r="D61" s="59">
        <v>129</v>
      </c>
      <c r="E61" s="59">
        <v>129</v>
      </c>
      <c r="F61" s="59">
        <v>129</v>
      </c>
      <c r="G61" s="59" t="s">
        <v>511</v>
      </c>
      <c r="H61" s="60">
        <v>30400</v>
      </c>
      <c r="I61" s="57" t="s">
        <v>13</v>
      </c>
    </row>
    <row r="62" spans="1:9" ht="14.4" thickTop="1" thickBot="1" x14ac:dyDescent="0.3">
      <c r="A62" s="57" t="s">
        <v>325</v>
      </c>
      <c r="B62" s="57" t="s">
        <v>12</v>
      </c>
      <c r="C62" s="59">
        <v>43</v>
      </c>
      <c r="D62" s="59">
        <v>47</v>
      </c>
      <c r="E62" s="59">
        <v>44.875</v>
      </c>
      <c r="F62" s="59">
        <v>43</v>
      </c>
      <c r="G62" s="59" t="s">
        <v>512</v>
      </c>
      <c r="H62" s="60">
        <v>3200</v>
      </c>
      <c r="I62" s="57" t="s">
        <v>13</v>
      </c>
    </row>
    <row r="63" spans="1:9" ht="21.6" thickTop="1" thickBot="1" x14ac:dyDescent="0.3">
      <c r="A63" s="57" t="s">
        <v>513</v>
      </c>
      <c r="B63" s="57" t="s">
        <v>14</v>
      </c>
      <c r="C63" s="59">
        <v>125</v>
      </c>
      <c r="D63" s="59">
        <v>125</v>
      </c>
      <c r="E63" s="59">
        <v>125</v>
      </c>
      <c r="F63" s="59">
        <v>125</v>
      </c>
      <c r="G63" s="59" t="s">
        <v>514</v>
      </c>
      <c r="H63" s="60">
        <v>70400</v>
      </c>
      <c r="I63" s="57" t="s">
        <v>13</v>
      </c>
    </row>
    <row r="64" spans="1:9" ht="21.6" thickTop="1" thickBot="1" x14ac:dyDescent="0.3">
      <c r="A64" s="57" t="s">
        <v>412</v>
      </c>
      <c r="B64" s="57" t="s">
        <v>316</v>
      </c>
      <c r="C64" s="59">
        <v>46.5</v>
      </c>
      <c r="D64" s="59">
        <v>46.5</v>
      </c>
      <c r="E64" s="59">
        <v>46.5</v>
      </c>
      <c r="F64" s="59">
        <v>46.5</v>
      </c>
      <c r="G64" s="59" t="s">
        <v>473</v>
      </c>
      <c r="H64" s="60">
        <v>33600</v>
      </c>
      <c r="I64" s="57" t="s">
        <v>13</v>
      </c>
    </row>
    <row r="65" spans="1:9" ht="14.4" thickTop="1" thickBot="1" x14ac:dyDescent="0.3">
      <c r="A65" s="57" t="s">
        <v>515</v>
      </c>
      <c r="B65" s="57" t="s">
        <v>12</v>
      </c>
      <c r="C65" s="59">
        <v>53</v>
      </c>
      <c r="D65" s="59">
        <v>53.25</v>
      </c>
      <c r="E65" s="59">
        <v>53.125</v>
      </c>
      <c r="F65" s="59">
        <v>53.25</v>
      </c>
      <c r="G65" s="59" t="s">
        <v>516</v>
      </c>
      <c r="H65" s="60">
        <v>1600</v>
      </c>
      <c r="I65" s="57" t="s">
        <v>13</v>
      </c>
    </row>
    <row r="66" spans="1:9" ht="13.8" thickTop="1" x14ac:dyDescent="0.25"/>
  </sheetData>
  <mergeCells count="11">
    <mergeCell ref="B9:B10"/>
    <mergeCell ref="A21:I21"/>
    <mergeCell ref="C9:C10"/>
    <mergeCell ref="D9:D10"/>
    <mergeCell ref="A11:I11"/>
    <mergeCell ref="G9:G10"/>
    <mergeCell ref="H9:H10"/>
    <mergeCell ref="I9:I10"/>
    <mergeCell ref="A18:I18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7405000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36999</v>
      </c>
      <c r="F3" s="61"/>
      <c r="G3" s="65"/>
      <c r="H3" s="63"/>
    </row>
    <row r="5" spans="1:12" ht="9.75" customHeight="1" x14ac:dyDescent="0.25">
      <c r="A5" s="54" t="s">
        <v>287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448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  <c r="J9" s="53"/>
      <c r="K9" s="53"/>
      <c r="L9" s="53"/>
    </row>
    <row r="10" spans="1:12" ht="25.5" customHeight="1" thickBot="1" x14ac:dyDescent="0.3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  <c r="J10" s="53"/>
      <c r="K10" s="53"/>
      <c r="L10" s="53"/>
    </row>
    <row r="11" spans="1:12" ht="10.5" customHeight="1" thickTop="1" thickBot="1" x14ac:dyDescent="0.3">
      <c r="A11" s="183" t="s">
        <v>326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  <c r="L11" s="53"/>
    </row>
    <row r="12" spans="1:12" ht="14.25" customHeight="1" thickTop="1" thickBot="1" x14ac:dyDescent="0.3">
      <c r="A12" s="57" t="s">
        <v>327</v>
      </c>
      <c r="B12" s="57" t="s">
        <v>328</v>
      </c>
      <c r="C12" s="59">
        <v>5.09</v>
      </c>
      <c r="D12" s="59">
        <v>5.15</v>
      </c>
      <c r="E12" s="59">
        <v>5.1239999999999997</v>
      </c>
      <c r="F12" s="59">
        <v>5.15</v>
      </c>
      <c r="G12" s="59" t="s">
        <v>517</v>
      </c>
      <c r="H12" s="60">
        <v>35000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329</v>
      </c>
      <c r="B13" s="57" t="s">
        <v>328</v>
      </c>
      <c r="C13" s="59">
        <v>5.0830000000000002</v>
      </c>
      <c r="D13" s="59">
        <v>5.0830000000000002</v>
      </c>
      <c r="E13" s="59">
        <v>5.0830000000000002</v>
      </c>
      <c r="F13" s="59">
        <v>5.0830000000000002</v>
      </c>
      <c r="G13" s="59" t="s">
        <v>518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330</v>
      </c>
      <c r="B14" s="57" t="s">
        <v>328</v>
      </c>
      <c r="C14" s="59">
        <v>5.36</v>
      </c>
      <c r="D14" s="59">
        <v>5.5430000000000001</v>
      </c>
      <c r="E14" s="59">
        <v>5.4630000000000001</v>
      </c>
      <c r="F14" s="59">
        <v>5.39</v>
      </c>
      <c r="G14" s="59" t="s">
        <v>519</v>
      </c>
      <c r="H14" s="60">
        <v>260000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520</v>
      </c>
      <c r="B15" s="57" t="s">
        <v>328</v>
      </c>
      <c r="C15" s="59">
        <v>5.18</v>
      </c>
      <c r="D15" s="59">
        <v>5.2</v>
      </c>
      <c r="E15" s="59">
        <v>5.19</v>
      </c>
      <c r="F15" s="59">
        <v>5.19</v>
      </c>
      <c r="G15" s="59" t="s">
        <v>521</v>
      </c>
      <c r="H15" s="60">
        <v>52500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331</v>
      </c>
      <c r="B16" s="57" t="s">
        <v>328</v>
      </c>
      <c r="C16" s="59">
        <v>5.12</v>
      </c>
      <c r="D16" s="59">
        <v>5.16</v>
      </c>
      <c r="E16" s="59">
        <v>5.1470000000000002</v>
      </c>
      <c r="F16" s="59">
        <v>5.15</v>
      </c>
      <c r="G16" s="59" t="s">
        <v>522</v>
      </c>
      <c r="H16" s="60">
        <v>105000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332</v>
      </c>
      <c r="B17" s="57" t="s">
        <v>328</v>
      </c>
      <c r="C17" s="59">
        <v>5.56</v>
      </c>
      <c r="D17" s="59">
        <v>5.58</v>
      </c>
      <c r="E17" s="59">
        <v>5.5739999999999998</v>
      </c>
      <c r="F17" s="59">
        <v>5.56</v>
      </c>
      <c r="G17" s="59" t="s">
        <v>523</v>
      </c>
      <c r="H17" s="60">
        <v>60000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333</v>
      </c>
      <c r="B18" s="57" t="s">
        <v>328</v>
      </c>
      <c r="C18" s="59">
        <v>5.3979999999999997</v>
      </c>
      <c r="D18" s="59">
        <v>5.43</v>
      </c>
      <c r="E18" s="59">
        <v>5.4160000000000004</v>
      </c>
      <c r="F18" s="59">
        <v>5.43</v>
      </c>
      <c r="G18" s="59" t="s">
        <v>524</v>
      </c>
      <c r="H18" s="60">
        <v>42500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334</v>
      </c>
      <c r="B19" s="57" t="s">
        <v>328</v>
      </c>
      <c r="C19" s="59">
        <v>5.01</v>
      </c>
      <c r="D19" s="59">
        <v>5.1100000000000003</v>
      </c>
      <c r="E19" s="59">
        <v>5.0670000000000002</v>
      </c>
      <c r="F19" s="59">
        <v>5.01</v>
      </c>
      <c r="G19" s="59" t="s">
        <v>523</v>
      </c>
      <c r="H19" s="60">
        <v>330000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335</v>
      </c>
      <c r="B20" s="57" t="s">
        <v>328</v>
      </c>
      <c r="C20" s="59">
        <v>4.45</v>
      </c>
      <c r="D20" s="59">
        <v>4.6500000000000004</v>
      </c>
      <c r="E20" s="59">
        <v>4.5919999999999996</v>
      </c>
      <c r="F20" s="59">
        <v>4.45</v>
      </c>
      <c r="G20" s="59" t="s">
        <v>525</v>
      </c>
      <c r="H20" s="60">
        <v>170000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413</v>
      </c>
      <c r="B21" s="57" t="s">
        <v>328</v>
      </c>
      <c r="C21" s="59">
        <v>5.14</v>
      </c>
      <c r="D21" s="59">
        <v>5.14</v>
      </c>
      <c r="E21" s="59">
        <v>5.14</v>
      </c>
      <c r="F21" s="59">
        <v>5.14</v>
      </c>
      <c r="G21" s="59" t="s">
        <v>526</v>
      </c>
      <c r="H21" s="60">
        <v>5000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336</v>
      </c>
      <c r="B22" s="57" t="s">
        <v>328</v>
      </c>
      <c r="C22" s="59">
        <v>5.05</v>
      </c>
      <c r="D22" s="59">
        <v>5.16</v>
      </c>
      <c r="E22" s="59">
        <v>5.1429999999999998</v>
      </c>
      <c r="F22" s="59">
        <v>5.05</v>
      </c>
      <c r="G22" s="59" t="s">
        <v>527</v>
      </c>
      <c r="H22" s="60">
        <v>75000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337</v>
      </c>
      <c r="B23" s="57" t="s">
        <v>328</v>
      </c>
      <c r="C23" s="59">
        <v>4.41</v>
      </c>
      <c r="D23" s="59">
        <v>4.5999999999999996</v>
      </c>
      <c r="E23" s="59">
        <v>4.5030000000000001</v>
      </c>
      <c r="F23" s="59">
        <v>4.4400000000000004</v>
      </c>
      <c r="G23" s="59" t="s">
        <v>528</v>
      </c>
      <c r="H23" s="60">
        <v>30000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338</v>
      </c>
      <c r="B24" s="57" t="s">
        <v>328</v>
      </c>
      <c r="C24" s="59">
        <v>5.41</v>
      </c>
      <c r="D24" s="59">
        <v>5.4649999999999999</v>
      </c>
      <c r="E24" s="59">
        <v>5.43</v>
      </c>
      <c r="F24" s="59">
        <v>5.43</v>
      </c>
      <c r="G24" s="59" t="s">
        <v>529</v>
      </c>
      <c r="H24" s="60">
        <v>52500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339</v>
      </c>
      <c r="B25" s="57" t="s">
        <v>328</v>
      </c>
      <c r="C25" s="59">
        <v>5.0599999999999996</v>
      </c>
      <c r="D25" s="59">
        <v>5.093</v>
      </c>
      <c r="E25" s="59">
        <v>5.0750000000000002</v>
      </c>
      <c r="F25" s="59">
        <v>5.09</v>
      </c>
      <c r="G25" s="59" t="s">
        <v>530</v>
      </c>
      <c r="H25" s="60">
        <v>150000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340</v>
      </c>
      <c r="B26" s="57" t="s">
        <v>328</v>
      </c>
      <c r="C26" s="59">
        <v>5.01</v>
      </c>
      <c r="D26" s="59">
        <v>5.04</v>
      </c>
      <c r="E26" s="59">
        <v>5.0270000000000001</v>
      </c>
      <c r="F26" s="59">
        <v>5.0250000000000004</v>
      </c>
      <c r="G26" s="59" t="s">
        <v>531</v>
      </c>
      <c r="H26" s="60">
        <v>45000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341</v>
      </c>
      <c r="B27" s="57" t="s">
        <v>328</v>
      </c>
      <c r="C27" s="59">
        <v>5.2549999999999999</v>
      </c>
      <c r="D27" s="59">
        <v>5.2830000000000004</v>
      </c>
      <c r="E27" s="59">
        <v>5.2649999999999997</v>
      </c>
      <c r="F27" s="59">
        <v>5.26</v>
      </c>
      <c r="G27" s="59" t="s">
        <v>532</v>
      </c>
      <c r="H27" s="60">
        <v>235000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414</v>
      </c>
      <c r="B28" s="57" t="s">
        <v>328</v>
      </c>
      <c r="C28" s="59">
        <v>5.26</v>
      </c>
      <c r="D28" s="59">
        <v>5.28</v>
      </c>
      <c r="E28" s="59">
        <v>5.2670000000000003</v>
      </c>
      <c r="F28" s="59">
        <v>5.2649999999999997</v>
      </c>
      <c r="G28" s="59" t="s">
        <v>533</v>
      </c>
      <c r="H28" s="60">
        <v>30000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342</v>
      </c>
      <c r="B29" s="57" t="s">
        <v>328</v>
      </c>
      <c r="C29" s="59">
        <v>5.0250000000000004</v>
      </c>
      <c r="D29" s="59">
        <v>5.04</v>
      </c>
      <c r="E29" s="59">
        <v>5.0339999999999998</v>
      </c>
      <c r="F29" s="59">
        <v>5.0250000000000004</v>
      </c>
      <c r="G29" s="59" t="s">
        <v>534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343</v>
      </c>
      <c r="B30" s="57" t="s">
        <v>328</v>
      </c>
      <c r="C30" s="59">
        <v>5.05</v>
      </c>
      <c r="D30" s="59">
        <v>5.07</v>
      </c>
      <c r="E30" s="59">
        <v>5.0620000000000003</v>
      </c>
      <c r="F30" s="59">
        <v>5.0549999999999997</v>
      </c>
      <c r="G30" s="59" t="s">
        <v>535</v>
      </c>
      <c r="H30" s="60">
        <v>22500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344</v>
      </c>
      <c r="B31" s="57" t="s">
        <v>328</v>
      </c>
      <c r="C31" s="59">
        <v>5.09</v>
      </c>
      <c r="D31" s="59">
        <v>5.09</v>
      </c>
      <c r="E31" s="59">
        <v>5.09</v>
      </c>
      <c r="F31" s="59">
        <v>5.09</v>
      </c>
      <c r="G31" s="59" t="s">
        <v>521</v>
      </c>
      <c r="H31" s="60">
        <v>5000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536</v>
      </c>
      <c r="B32" s="57" t="s">
        <v>328</v>
      </c>
      <c r="C32" s="59">
        <v>5.0999999999999996</v>
      </c>
      <c r="D32" s="59">
        <v>5.15</v>
      </c>
      <c r="E32" s="59">
        <v>5.117</v>
      </c>
      <c r="F32" s="59">
        <v>5.15</v>
      </c>
      <c r="G32" s="59" t="s">
        <v>521</v>
      </c>
      <c r="H32" s="60">
        <v>15000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345</v>
      </c>
      <c r="B33" s="57" t="s">
        <v>328</v>
      </c>
      <c r="C33" s="59">
        <v>11.8</v>
      </c>
      <c r="D33" s="59">
        <v>12.05</v>
      </c>
      <c r="E33" s="59">
        <v>11.95</v>
      </c>
      <c r="F33" s="59">
        <v>12.05</v>
      </c>
      <c r="G33" s="59" t="s">
        <v>528</v>
      </c>
      <c r="H33" s="60">
        <v>45000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346</v>
      </c>
      <c r="B34" s="57" t="s">
        <v>328</v>
      </c>
      <c r="C34" s="59">
        <v>11.5</v>
      </c>
      <c r="D34" s="59">
        <v>11.75</v>
      </c>
      <c r="E34" s="59">
        <v>11.667</v>
      </c>
      <c r="F34" s="59">
        <v>11.5</v>
      </c>
      <c r="G34" s="59" t="s">
        <v>537</v>
      </c>
      <c r="H34" s="60">
        <v>15000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347</v>
      </c>
      <c r="B35" s="57" t="s">
        <v>328</v>
      </c>
      <c r="C35" s="59">
        <v>5.05</v>
      </c>
      <c r="D35" s="59">
        <v>5.05</v>
      </c>
      <c r="E35" s="59">
        <v>5.05</v>
      </c>
      <c r="F35" s="59">
        <v>5.05</v>
      </c>
      <c r="G35" s="59" t="s">
        <v>538</v>
      </c>
      <c r="H35" s="60">
        <v>10000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348</v>
      </c>
      <c r="B36" s="57" t="s">
        <v>328</v>
      </c>
      <c r="C36" s="59">
        <v>12.6</v>
      </c>
      <c r="D36" s="59">
        <v>12.75</v>
      </c>
      <c r="E36" s="59">
        <v>12.677</v>
      </c>
      <c r="F36" s="59">
        <v>12.75</v>
      </c>
      <c r="G36" s="59" t="s">
        <v>532</v>
      </c>
      <c r="H36" s="60">
        <v>55000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349</v>
      </c>
      <c r="B37" s="57" t="s">
        <v>328</v>
      </c>
      <c r="C37" s="59">
        <v>12.65</v>
      </c>
      <c r="D37" s="59">
        <v>12.75</v>
      </c>
      <c r="E37" s="59">
        <v>12.7</v>
      </c>
      <c r="F37" s="59">
        <v>12.75</v>
      </c>
      <c r="G37" s="59" t="s">
        <v>539</v>
      </c>
      <c r="H37" s="60">
        <v>30000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350</v>
      </c>
      <c r="B38" s="57" t="s">
        <v>328</v>
      </c>
      <c r="C38" s="59">
        <v>5.04</v>
      </c>
      <c r="D38" s="59">
        <v>5.125</v>
      </c>
      <c r="E38" s="59">
        <v>5.07</v>
      </c>
      <c r="F38" s="59">
        <v>5.125</v>
      </c>
      <c r="G38" s="59" t="s">
        <v>540</v>
      </c>
      <c r="H38" s="60">
        <v>65000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351</v>
      </c>
      <c r="B39" s="57" t="s">
        <v>328</v>
      </c>
      <c r="C39" s="59">
        <v>5.0549999999999997</v>
      </c>
      <c r="D39" s="59">
        <v>5.08</v>
      </c>
      <c r="E39" s="59">
        <v>5.0599999999999996</v>
      </c>
      <c r="F39" s="59">
        <v>5.08</v>
      </c>
      <c r="G39" s="59" t="s">
        <v>541</v>
      </c>
      <c r="H39" s="60">
        <v>55000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352</v>
      </c>
      <c r="B40" s="57" t="s">
        <v>328</v>
      </c>
      <c r="C40" s="59">
        <v>5.0999999999999996</v>
      </c>
      <c r="D40" s="59">
        <v>5.15</v>
      </c>
      <c r="E40" s="59">
        <v>5.1319999999999997</v>
      </c>
      <c r="F40" s="59">
        <v>5.1349999999999998</v>
      </c>
      <c r="G40" s="59" t="s">
        <v>542</v>
      </c>
      <c r="H40" s="60">
        <v>50000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353</v>
      </c>
      <c r="B41" s="57" t="s">
        <v>328</v>
      </c>
      <c r="C41" s="59">
        <v>5.64</v>
      </c>
      <c r="D41" s="59">
        <v>5.64</v>
      </c>
      <c r="E41" s="59">
        <v>5.64</v>
      </c>
      <c r="F41" s="59">
        <v>5.64</v>
      </c>
      <c r="G41" s="59" t="s">
        <v>514</v>
      </c>
      <c r="H41" s="60">
        <v>10000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354</v>
      </c>
      <c r="B42" s="57" t="s">
        <v>328</v>
      </c>
      <c r="C42" s="59">
        <v>5.05</v>
      </c>
      <c r="D42" s="59">
        <v>5.09</v>
      </c>
      <c r="E42" s="59">
        <v>5.07</v>
      </c>
      <c r="F42" s="59">
        <v>5.09</v>
      </c>
      <c r="G42" s="59" t="s">
        <v>543</v>
      </c>
      <c r="H42" s="60">
        <v>30000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355</v>
      </c>
      <c r="B43" s="57" t="s">
        <v>328</v>
      </c>
      <c r="C43" s="59">
        <v>5.08</v>
      </c>
      <c r="D43" s="59">
        <v>5.12</v>
      </c>
      <c r="E43" s="59">
        <v>5.0999999999999996</v>
      </c>
      <c r="F43" s="59">
        <v>5.12</v>
      </c>
      <c r="G43" s="59" t="s">
        <v>518</v>
      </c>
      <c r="H43" s="60">
        <v>20000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356</v>
      </c>
      <c r="B44" s="57" t="s">
        <v>328</v>
      </c>
      <c r="C44" s="59">
        <v>5.13</v>
      </c>
      <c r="D44" s="59">
        <v>5.15</v>
      </c>
      <c r="E44" s="59">
        <v>5.14</v>
      </c>
      <c r="F44" s="59">
        <v>5.13</v>
      </c>
      <c r="G44" s="59" t="s">
        <v>544</v>
      </c>
      <c r="H44" s="60">
        <v>85000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357</v>
      </c>
      <c r="B45" s="57" t="s">
        <v>328</v>
      </c>
      <c r="C45" s="59">
        <v>5.14</v>
      </c>
      <c r="D45" s="59">
        <v>5.18</v>
      </c>
      <c r="E45" s="59">
        <v>5.1589999999999998</v>
      </c>
      <c r="F45" s="59">
        <v>5.17</v>
      </c>
      <c r="G45" s="59" t="s">
        <v>542</v>
      </c>
      <c r="H45" s="60">
        <v>70000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358</v>
      </c>
      <c r="B46" s="57" t="s">
        <v>328</v>
      </c>
      <c r="C46" s="59">
        <v>4.96</v>
      </c>
      <c r="D46" s="59">
        <v>4.97</v>
      </c>
      <c r="E46" s="59">
        <v>4.9640000000000004</v>
      </c>
      <c r="F46" s="59">
        <v>4.97</v>
      </c>
      <c r="G46" s="59" t="s">
        <v>545</v>
      </c>
      <c r="H46" s="60">
        <v>40000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359</v>
      </c>
      <c r="B47" s="57" t="s">
        <v>328</v>
      </c>
      <c r="C47" s="59">
        <v>5.07</v>
      </c>
      <c r="D47" s="59">
        <v>5.08</v>
      </c>
      <c r="E47" s="59">
        <v>5.0739999999999998</v>
      </c>
      <c r="F47" s="59">
        <v>5.08</v>
      </c>
      <c r="G47" s="59" t="s">
        <v>546</v>
      </c>
      <c r="H47" s="60">
        <v>25000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183" t="s">
        <v>360</v>
      </c>
      <c r="B48" s="184"/>
      <c r="C48" s="184"/>
      <c r="D48" s="184"/>
      <c r="E48" s="184"/>
      <c r="F48" s="184"/>
      <c r="G48" s="184"/>
      <c r="H48" s="184"/>
      <c r="I48" s="185"/>
      <c r="J48" s="53"/>
      <c r="K48" s="53"/>
      <c r="L48" s="53"/>
    </row>
    <row r="49" spans="1:12" ht="14.25" customHeight="1" thickTop="1" thickBot="1" x14ac:dyDescent="0.3">
      <c r="A49" s="57" t="s">
        <v>547</v>
      </c>
      <c r="B49" s="57" t="s">
        <v>328</v>
      </c>
      <c r="C49" s="59">
        <v>0</v>
      </c>
      <c r="D49" s="59">
        <v>0</v>
      </c>
      <c r="E49" s="59">
        <v>0</v>
      </c>
      <c r="F49" s="59">
        <v>0</v>
      </c>
      <c r="G49" s="59" t="s">
        <v>548</v>
      </c>
      <c r="H49" s="60">
        <v>22500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361</v>
      </c>
      <c r="B50" s="57" t="s">
        <v>328</v>
      </c>
      <c r="C50" s="59">
        <v>0</v>
      </c>
      <c r="D50" s="59">
        <v>0</v>
      </c>
      <c r="E50" s="59">
        <v>0</v>
      </c>
      <c r="F50" s="59">
        <v>0</v>
      </c>
      <c r="G50" s="59" t="s">
        <v>546</v>
      </c>
      <c r="H50" s="60">
        <v>55000</v>
      </c>
      <c r="I50" s="57" t="s">
        <v>16</v>
      </c>
      <c r="J50" s="53"/>
      <c r="K50" s="53"/>
      <c r="L50" s="53"/>
    </row>
    <row r="51" spans="1:12" ht="9.75" customHeight="1" thickTop="1" thickBot="1" x14ac:dyDescent="0.3">
      <c r="A51" s="57" t="s">
        <v>415</v>
      </c>
      <c r="B51" s="57" t="s">
        <v>328</v>
      </c>
      <c r="C51" s="59">
        <v>0</v>
      </c>
      <c r="D51" s="59">
        <v>0</v>
      </c>
      <c r="E51" s="59">
        <v>0</v>
      </c>
      <c r="F51" s="59">
        <v>0</v>
      </c>
      <c r="G51" s="59" t="s">
        <v>549</v>
      </c>
      <c r="H51" s="60">
        <v>25000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416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550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551</v>
      </c>
      <c r="B53" s="57" t="s">
        <v>462</v>
      </c>
      <c r="C53" s="59">
        <v>0</v>
      </c>
      <c r="D53" s="59">
        <v>0</v>
      </c>
      <c r="E53" s="59">
        <v>0</v>
      </c>
      <c r="F53" s="59">
        <v>0</v>
      </c>
      <c r="G53" s="59" t="s">
        <v>552</v>
      </c>
      <c r="H53" s="60">
        <v>280000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553</v>
      </c>
      <c r="B54" s="57" t="s">
        <v>328</v>
      </c>
      <c r="C54" s="59">
        <v>0</v>
      </c>
      <c r="D54" s="59">
        <v>0</v>
      </c>
      <c r="E54" s="59">
        <v>0</v>
      </c>
      <c r="F54" s="59">
        <v>0</v>
      </c>
      <c r="G54" s="59" t="s">
        <v>554</v>
      </c>
      <c r="H54" s="60">
        <v>50000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555</v>
      </c>
      <c r="B55" s="57" t="s">
        <v>328</v>
      </c>
      <c r="C55" s="59">
        <v>0</v>
      </c>
      <c r="D55" s="59">
        <v>0</v>
      </c>
      <c r="E55" s="59">
        <v>0</v>
      </c>
      <c r="F55" s="59">
        <v>0</v>
      </c>
      <c r="G55" s="59" t="s">
        <v>518</v>
      </c>
      <c r="H55" s="60">
        <v>35000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556</v>
      </c>
      <c r="B56" s="57" t="s">
        <v>328</v>
      </c>
      <c r="C56" s="59">
        <v>0</v>
      </c>
      <c r="D56" s="59">
        <v>0</v>
      </c>
      <c r="E56" s="59">
        <v>0</v>
      </c>
      <c r="F56" s="59">
        <v>0</v>
      </c>
      <c r="G56" s="59" t="s">
        <v>529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417</v>
      </c>
      <c r="B57" s="57" t="s">
        <v>328</v>
      </c>
      <c r="C57" s="59">
        <v>0</v>
      </c>
      <c r="D57" s="59">
        <v>0</v>
      </c>
      <c r="E57" s="59">
        <v>0</v>
      </c>
      <c r="F57" s="59">
        <v>0</v>
      </c>
      <c r="G57" s="59" t="s">
        <v>557</v>
      </c>
      <c r="H57" s="60">
        <v>10000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558</v>
      </c>
      <c r="B58" s="57" t="s">
        <v>328</v>
      </c>
      <c r="C58" s="59">
        <v>0</v>
      </c>
      <c r="D58" s="59">
        <v>0</v>
      </c>
      <c r="E58" s="59">
        <v>0</v>
      </c>
      <c r="F58" s="59">
        <v>0</v>
      </c>
      <c r="G58" s="59" t="s">
        <v>559</v>
      </c>
      <c r="H58" s="60">
        <v>50000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418</v>
      </c>
      <c r="B59" s="57" t="s">
        <v>328</v>
      </c>
      <c r="C59" s="59">
        <v>0</v>
      </c>
      <c r="D59" s="59">
        <v>0</v>
      </c>
      <c r="E59" s="59">
        <v>0</v>
      </c>
      <c r="F59" s="59">
        <v>0</v>
      </c>
      <c r="G59" s="59" t="s">
        <v>450</v>
      </c>
      <c r="H59" s="60">
        <v>10000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419</v>
      </c>
      <c r="B60" s="57" t="s">
        <v>328</v>
      </c>
      <c r="C60" s="59">
        <v>0</v>
      </c>
      <c r="D60" s="59">
        <v>0</v>
      </c>
      <c r="E60" s="59">
        <v>0</v>
      </c>
      <c r="F60" s="59">
        <v>0</v>
      </c>
      <c r="G60" s="59" t="s">
        <v>560</v>
      </c>
      <c r="H60" s="60">
        <v>10000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362</v>
      </c>
      <c r="B61" s="57" t="s">
        <v>328</v>
      </c>
      <c r="C61" s="59">
        <v>0</v>
      </c>
      <c r="D61" s="59">
        <v>0</v>
      </c>
      <c r="E61" s="59">
        <v>0</v>
      </c>
      <c r="F61" s="59">
        <v>0</v>
      </c>
      <c r="G61" s="59" t="s">
        <v>561</v>
      </c>
      <c r="H61" s="60">
        <v>15000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363</v>
      </c>
      <c r="B62" s="57" t="s">
        <v>328</v>
      </c>
      <c r="C62" s="59">
        <v>0</v>
      </c>
      <c r="D62" s="59">
        <v>0</v>
      </c>
      <c r="E62" s="59">
        <v>0</v>
      </c>
      <c r="F62" s="59">
        <v>0</v>
      </c>
      <c r="G62" s="59" t="s">
        <v>561</v>
      </c>
      <c r="H62" s="60">
        <v>15000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562</v>
      </c>
      <c r="B63" s="57" t="s">
        <v>462</v>
      </c>
      <c r="C63" s="59">
        <v>0</v>
      </c>
      <c r="D63" s="59">
        <v>0</v>
      </c>
      <c r="E63" s="59">
        <v>0</v>
      </c>
      <c r="F63" s="59">
        <v>0</v>
      </c>
      <c r="G63" s="59" t="s">
        <v>550</v>
      </c>
      <c r="H63" s="60">
        <v>40000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563</v>
      </c>
      <c r="B64" s="57" t="s">
        <v>328</v>
      </c>
      <c r="C64" s="59">
        <v>0</v>
      </c>
      <c r="D64" s="59">
        <v>0</v>
      </c>
      <c r="E64" s="59">
        <v>0</v>
      </c>
      <c r="F64" s="59">
        <v>0</v>
      </c>
      <c r="G64" s="59" t="s">
        <v>564</v>
      </c>
      <c r="H64" s="60">
        <v>10000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57" t="s">
        <v>420</v>
      </c>
      <c r="B65" s="57" t="s">
        <v>328</v>
      </c>
      <c r="C65" s="59">
        <v>0</v>
      </c>
      <c r="D65" s="59">
        <v>0</v>
      </c>
      <c r="E65" s="59">
        <v>0</v>
      </c>
      <c r="F65" s="59">
        <v>0</v>
      </c>
      <c r="G65" s="59" t="s">
        <v>549</v>
      </c>
      <c r="H65" s="60">
        <v>30000</v>
      </c>
      <c r="I65" s="57" t="s">
        <v>16</v>
      </c>
    </row>
    <row r="66" spans="1:12" ht="14.4" thickTop="1" thickBot="1" x14ac:dyDescent="0.3">
      <c r="A66" s="57" t="s">
        <v>421</v>
      </c>
      <c r="B66" s="57" t="s">
        <v>328</v>
      </c>
      <c r="C66" s="59">
        <v>0</v>
      </c>
      <c r="D66" s="59">
        <v>0</v>
      </c>
      <c r="E66" s="59">
        <v>0</v>
      </c>
      <c r="F66" s="59">
        <v>0</v>
      </c>
      <c r="G66" s="59" t="s">
        <v>565</v>
      </c>
      <c r="H66" s="60">
        <v>5000</v>
      </c>
      <c r="I66" s="57" t="s">
        <v>16</v>
      </c>
    </row>
    <row r="67" spans="1:12" ht="14.4" thickTop="1" thickBot="1" x14ac:dyDescent="0.3">
      <c r="A67" s="57" t="s">
        <v>566</v>
      </c>
      <c r="B67" s="57" t="s">
        <v>328</v>
      </c>
      <c r="C67" s="59">
        <v>0</v>
      </c>
      <c r="D67" s="59">
        <v>0</v>
      </c>
      <c r="E67" s="59">
        <v>0</v>
      </c>
      <c r="F67" s="59">
        <v>0</v>
      </c>
      <c r="G67" s="59" t="s">
        <v>567</v>
      </c>
      <c r="H67" s="60">
        <v>22500</v>
      </c>
      <c r="I67" s="57" t="s">
        <v>16</v>
      </c>
    </row>
    <row r="68" spans="1:12" ht="14.4" thickTop="1" thickBot="1" x14ac:dyDescent="0.3">
      <c r="A68" s="57" t="s">
        <v>422</v>
      </c>
      <c r="B68" s="57" t="s">
        <v>328</v>
      </c>
      <c r="C68" s="59">
        <v>0</v>
      </c>
      <c r="D68" s="59">
        <v>0</v>
      </c>
      <c r="E68" s="59">
        <v>0</v>
      </c>
      <c r="F68" s="59">
        <v>0</v>
      </c>
      <c r="G68" s="59" t="s">
        <v>568</v>
      </c>
      <c r="H68" s="60">
        <v>10000</v>
      </c>
      <c r="I68" s="57" t="s">
        <v>16</v>
      </c>
    </row>
    <row r="69" spans="1:12" ht="14.4" thickTop="1" thickBot="1" x14ac:dyDescent="0.3">
      <c r="A69" s="57" t="s">
        <v>569</v>
      </c>
      <c r="B69" s="58">
        <v>37012</v>
      </c>
      <c r="C69" s="59">
        <v>0</v>
      </c>
      <c r="D69" s="59">
        <v>0</v>
      </c>
      <c r="E69" s="59">
        <v>0</v>
      </c>
      <c r="F69" s="59">
        <v>0</v>
      </c>
      <c r="G69" s="59" t="s">
        <v>570</v>
      </c>
      <c r="H69" s="60">
        <v>310000</v>
      </c>
      <c r="I69" s="57" t="s">
        <v>16</v>
      </c>
    </row>
    <row r="70" spans="1:12" ht="14.4" thickTop="1" thickBot="1" x14ac:dyDescent="0.3">
      <c r="A70" s="57" t="s">
        <v>571</v>
      </c>
      <c r="B70" s="57" t="s">
        <v>328</v>
      </c>
      <c r="C70" s="59">
        <v>3.0000000000000001E-3</v>
      </c>
      <c r="D70" s="59">
        <v>3.0000000000000001E-3</v>
      </c>
      <c r="E70" s="59">
        <v>3.0000000000000001E-3</v>
      </c>
      <c r="F70" s="59">
        <v>3.0000000000000001E-3</v>
      </c>
      <c r="G70" s="59" t="s">
        <v>570</v>
      </c>
      <c r="H70" s="60">
        <v>10000</v>
      </c>
      <c r="I70" s="57" t="s">
        <v>16</v>
      </c>
    </row>
    <row r="71" spans="1:12" ht="14.4" thickTop="1" thickBot="1" x14ac:dyDescent="0.3">
      <c r="A71" s="183" t="s">
        <v>365</v>
      </c>
      <c r="B71" s="184"/>
      <c r="C71" s="184"/>
      <c r="D71" s="184"/>
      <c r="E71" s="184"/>
      <c r="F71" s="184"/>
      <c r="G71" s="184"/>
      <c r="H71" s="184"/>
      <c r="I71" s="185"/>
    </row>
    <row r="72" spans="1:12" ht="14.4" thickTop="1" thickBot="1" x14ac:dyDescent="0.3">
      <c r="A72" s="57" t="s">
        <v>572</v>
      </c>
      <c r="B72" s="58">
        <v>37012</v>
      </c>
      <c r="C72" s="59">
        <v>-1.4999999999999999E-2</v>
      </c>
      <c r="D72" s="59">
        <v>-1.4999999999999999E-2</v>
      </c>
      <c r="E72" s="59">
        <v>-1.4999999999999999E-2</v>
      </c>
      <c r="F72" s="59">
        <v>-1.4999999999999999E-2</v>
      </c>
      <c r="G72" s="59" t="s">
        <v>573</v>
      </c>
      <c r="H72" s="60">
        <v>310000</v>
      </c>
      <c r="I72" s="57" t="s">
        <v>16</v>
      </c>
    </row>
    <row r="73" spans="1:12" ht="14.4" thickTop="1" thickBot="1" x14ac:dyDescent="0.3">
      <c r="A73" s="57" t="s">
        <v>366</v>
      </c>
      <c r="B73" s="58">
        <v>37012</v>
      </c>
      <c r="C73" s="59">
        <v>8.0000000000000002E-3</v>
      </c>
      <c r="D73" s="59">
        <v>0.01</v>
      </c>
      <c r="E73" s="59">
        <v>8.9999999999999993E-3</v>
      </c>
      <c r="F73" s="59">
        <v>0.01</v>
      </c>
      <c r="G73" s="59" t="s">
        <v>574</v>
      </c>
      <c r="H73" s="60">
        <v>620000</v>
      </c>
      <c r="I73" s="57" t="s">
        <v>16</v>
      </c>
    </row>
    <row r="74" spans="1:12" ht="14.4" thickTop="1" thickBot="1" x14ac:dyDescent="0.3">
      <c r="A74" s="57" t="s">
        <v>367</v>
      </c>
      <c r="B74" s="58">
        <v>37012</v>
      </c>
      <c r="C74" s="59">
        <v>0</v>
      </c>
      <c r="D74" s="59">
        <v>0</v>
      </c>
      <c r="E74" s="59">
        <v>0</v>
      </c>
      <c r="F74" s="59">
        <v>0</v>
      </c>
      <c r="G74" s="59" t="s">
        <v>575</v>
      </c>
      <c r="H74" s="60">
        <v>620000</v>
      </c>
      <c r="I74" s="57" t="s">
        <v>16</v>
      </c>
      <c r="J74" s="53"/>
      <c r="K74" s="53"/>
      <c r="L74" s="53"/>
    </row>
    <row r="75" spans="1:12" ht="14.4" thickTop="1" thickBot="1" x14ac:dyDescent="0.3">
      <c r="A75" s="57" t="s">
        <v>576</v>
      </c>
      <c r="B75" s="57" t="s">
        <v>369</v>
      </c>
      <c r="C75" s="59">
        <v>5.0000000000000001E-3</v>
      </c>
      <c r="D75" s="59">
        <v>5.0000000000000001E-3</v>
      </c>
      <c r="E75" s="59">
        <v>5.0000000000000001E-3</v>
      </c>
      <c r="F75" s="59">
        <v>5.0000000000000001E-3</v>
      </c>
      <c r="G75" s="59" t="s">
        <v>577</v>
      </c>
      <c r="H75" s="60">
        <v>1840000</v>
      </c>
      <c r="I75" s="57" t="s">
        <v>16</v>
      </c>
    </row>
    <row r="76" spans="1:12" ht="14.4" thickTop="1" thickBot="1" x14ac:dyDescent="0.3">
      <c r="A76" s="57" t="s">
        <v>578</v>
      </c>
      <c r="B76" s="58">
        <v>37012</v>
      </c>
      <c r="C76" s="59">
        <v>-5.5E-2</v>
      </c>
      <c r="D76" s="59">
        <v>-5.5E-2</v>
      </c>
      <c r="E76" s="59">
        <v>-5.5E-2</v>
      </c>
      <c r="F76" s="59">
        <v>-5.5E-2</v>
      </c>
      <c r="G76" s="59" t="s">
        <v>579</v>
      </c>
      <c r="H76" s="60">
        <v>310000</v>
      </c>
      <c r="I76" s="57" t="s">
        <v>16</v>
      </c>
    </row>
    <row r="77" spans="1:12" ht="13.8" thickTop="1" x14ac:dyDescent="0.25"/>
  </sheetData>
  <mergeCells count="11">
    <mergeCell ref="C9:C10"/>
    <mergeCell ref="D9:D10"/>
    <mergeCell ref="A71:I71"/>
    <mergeCell ref="F9:F10"/>
    <mergeCell ref="A48:I48"/>
    <mergeCell ref="G9:G10"/>
    <mergeCell ref="A11:I11"/>
    <mergeCell ref="A9:A10"/>
    <mergeCell ref="B9:B10"/>
    <mergeCell ref="H9:H10"/>
    <mergeCell ref="I9:I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81382500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36999</v>
      </c>
      <c r="F3" s="64"/>
      <c r="G3" s="65"/>
      <c r="H3" s="63"/>
    </row>
    <row r="5" spans="1:11" ht="9.75" customHeight="1" x14ac:dyDescent="0.25">
      <c r="A5" s="54" t="s">
        <v>423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448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  <c r="J9" s="53"/>
      <c r="K9" s="53"/>
    </row>
    <row r="10" spans="1:11" ht="21" thickBot="1" x14ac:dyDescent="0.3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  <c r="J10" s="53"/>
      <c r="K10" s="53"/>
    </row>
    <row r="11" spans="1:11" ht="10.5" customHeight="1" thickTop="1" thickBot="1" x14ac:dyDescent="0.3">
      <c r="A11" s="183" t="s">
        <v>580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</row>
    <row r="12" spans="1:11" ht="14.25" customHeight="1" thickTop="1" thickBot="1" x14ac:dyDescent="0.3">
      <c r="A12" s="57" t="s">
        <v>581</v>
      </c>
      <c r="B12" s="58">
        <v>37165</v>
      </c>
      <c r="C12" s="59">
        <v>-0.26</v>
      </c>
      <c r="D12" s="59">
        <v>-0.26</v>
      </c>
      <c r="E12" s="59">
        <v>-0.26</v>
      </c>
      <c r="F12" s="59">
        <v>-0.26</v>
      </c>
      <c r="G12" s="59" t="s">
        <v>582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583</v>
      </c>
      <c r="B13" s="57" t="s">
        <v>364</v>
      </c>
      <c r="C13" s="59">
        <v>-0.19</v>
      </c>
      <c r="D13" s="59">
        <v>-0.19</v>
      </c>
      <c r="E13" s="59">
        <v>-0.19</v>
      </c>
      <c r="F13" s="59">
        <v>-0.19</v>
      </c>
      <c r="G13" s="59" t="s">
        <v>517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3">
      <c r="A14" s="183" t="s">
        <v>424</v>
      </c>
      <c r="B14" s="184"/>
      <c r="C14" s="184"/>
      <c r="D14" s="184"/>
      <c r="E14" s="184"/>
      <c r="F14" s="184"/>
      <c r="G14" s="184"/>
      <c r="H14" s="184"/>
      <c r="I14" s="185"/>
      <c r="J14" s="53"/>
      <c r="K14" s="53"/>
    </row>
    <row r="15" spans="1:11" ht="14.25" customHeight="1" thickTop="1" thickBot="1" x14ac:dyDescent="0.3">
      <c r="A15" s="57" t="s">
        <v>425</v>
      </c>
      <c r="B15" s="58">
        <v>37012</v>
      </c>
      <c r="C15" s="59">
        <v>0.24299999999999999</v>
      </c>
      <c r="D15" s="59">
        <v>0.245</v>
      </c>
      <c r="E15" s="59">
        <v>0.24299999999999999</v>
      </c>
      <c r="F15" s="59">
        <v>0.245</v>
      </c>
      <c r="G15" s="59" t="s">
        <v>584</v>
      </c>
      <c r="H15" s="60">
        <v>930000</v>
      </c>
      <c r="I15" s="57" t="s">
        <v>16</v>
      </c>
      <c r="J15" s="53"/>
      <c r="K15" s="53"/>
    </row>
    <row r="16" spans="1:11" ht="14.25" customHeight="1" thickTop="1" thickBot="1" x14ac:dyDescent="0.3">
      <c r="A16" s="57" t="s">
        <v>426</v>
      </c>
      <c r="B16" s="57" t="s">
        <v>369</v>
      </c>
      <c r="C16" s="59">
        <v>0.24299999999999999</v>
      </c>
      <c r="D16" s="59">
        <v>0.248</v>
      </c>
      <c r="E16" s="59">
        <v>0.245</v>
      </c>
      <c r="F16" s="59">
        <v>0.248</v>
      </c>
      <c r="G16" s="59" t="s">
        <v>468</v>
      </c>
      <c r="H16" s="60">
        <v>1840000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427</v>
      </c>
      <c r="B17" s="57" t="s">
        <v>364</v>
      </c>
      <c r="C17" s="59">
        <v>0.29499999999999998</v>
      </c>
      <c r="D17" s="59">
        <v>0.29499999999999998</v>
      </c>
      <c r="E17" s="59">
        <v>0.29499999999999998</v>
      </c>
      <c r="F17" s="59">
        <v>0.29499999999999998</v>
      </c>
      <c r="G17" s="59" t="s">
        <v>585</v>
      </c>
      <c r="H17" s="60">
        <v>1510000</v>
      </c>
      <c r="I17" s="57" t="s">
        <v>16</v>
      </c>
      <c r="J17" s="53"/>
      <c r="K17" s="53"/>
    </row>
    <row r="18" spans="1:11" ht="14.25" customHeight="1" thickTop="1" thickBot="1" x14ac:dyDescent="0.3">
      <c r="A18" s="183" t="s">
        <v>368</v>
      </c>
      <c r="B18" s="184"/>
      <c r="C18" s="184"/>
      <c r="D18" s="184"/>
      <c r="E18" s="184"/>
      <c r="F18" s="184"/>
      <c r="G18" s="184"/>
      <c r="H18" s="184"/>
      <c r="I18" s="185"/>
      <c r="J18" s="53"/>
      <c r="K18" s="53"/>
    </row>
    <row r="19" spans="1:11" ht="14.25" customHeight="1" thickTop="1" thickBot="1" x14ac:dyDescent="0.3">
      <c r="A19" s="57" t="s">
        <v>586</v>
      </c>
      <c r="B19" s="58">
        <v>37012</v>
      </c>
      <c r="C19" s="59">
        <v>-0.94</v>
      </c>
      <c r="D19" s="59">
        <v>-0.94</v>
      </c>
      <c r="E19" s="59">
        <v>-0.94</v>
      </c>
      <c r="F19" s="59">
        <v>-0.94</v>
      </c>
      <c r="G19" s="59" t="s">
        <v>587</v>
      </c>
      <c r="H19" s="60">
        <v>155000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588</v>
      </c>
      <c r="B20" s="58">
        <v>37043</v>
      </c>
      <c r="C20" s="59">
        <v>-0.97499999999999998</v>
      </c>
      <c r="D20" s="59">
        <v>-0.97499999999999998</v>
      </c>
      <c r="E20" s="59">
        <v>-0.97499999999999998</v>
      </c>
      <c r="F20" s="59">
        <v>-0.97499999999999998</v>
      </c>
      <c r="G20" s="59" t="s">
        <v>589</v>
      </c>
      <c r="H20" s="60">
        <v>150000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590</v>
      </c>
      <c r="B21" s="57" t="s">
        <v>369</v>
      </c>
      <c r="C21" s="59">
        <v>-3.0000000000000001E-3</v>
      </c>
      <c r="D21" s="59">
        <v>-3.0000000000000001E-3</v>
      </c>
      <c r="E21" s="59">
        <v>-3.0000000000000001E-3</v>
      </c>
      <c r="F21" s="59">
        <v>-3.0000000000000001E-3</v>
      </c>
      <c r="G21" s="59" t="s">
        <v>591</v>
      </c>
      <c r="H21" s="60">
        <v>1840000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428</v>
      </c>
      <c r="B22" s="58">
        <v>37012</v>
      </c>
      <c r="C22" s="59">
        <v>1.4999999999999999E-2</v>
      </c>
      <c r="D22" s="59">
        <v>1.4999999999999999E-2</v>
      </c>
      <c r="E22" s="59">
        <v>1.4999999999999999E-2</v>
      </c>
      <c r="F22" s="59">
        <v>1.4999999999999999E-2</v>
      </c>
      <c r="G22" s="59" t="s">
        <v>592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593</v>
      </c>
      <c r="B23" s="58">
        <v>37135</v>
      </c>
      <c r="C23" s="59">
        <v>3.7999999999999999E-2</v>
      </c>
      <c r="D23" s="59">
        <v>3.7999999999999999E-2</v>
      </c>
      <c r="E23" s="59">
        <v>3.7999999999999999E-2</v>
      </c>
      <c r="F23" s="59">
        <v>3.7999999999999999E-2</v>
      </c>
      <c r="G23" s="59" t="s">
        <v>594</v>
      </c>
      <c r="H23" s="60">
        <v>300000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429</v>
      </c>
      <c r="B24" s="58">
        <v>37012</v>
      </c>
      <c r="C24" s="59">
        <v>-0.89</v>
      </c>
      <c r="D24" s="59">
        <v>-0.89</v>
      </c>
      <c r="E24" s="59">
        <v>-0.89</v>
      </c>
      <c r="F24" s="59">
        <v>-0.89</v>
      </c>
      <c r="G24" s="59" t="s">
        <v>595</v>
      </c>
      <c r="H24" s="60">
        <v>232500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596</v>
      </c>
      <c r="B25" s="58">
        <v>37043</v>
      </c>
      <c r="C25" s="59">
        <v>-0.93</v>
      </c>
      <c r="D25" s="59">
        <v>-0.93</v>
      </c>
      <c r="E25" s="59">
        <v>-0.93</v>
      </c>
      <c r="F25" s="59">
        <v>-0.93</v>
      </c>
      <c r="G25" s="59" t="s">
        <v>597</v>
      </c>
      <c r="H25" s="60">
        <v>150000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370</v>
      </c>
      <c r="B26" s="58">
        <v>37012</v>
      </c>
      <c r="C26" s="59">
        <v>-7.0000000000000007E-2</v>
      </c>
      <c r="D26" s="59">
        <v>-6.5000000000000002E-2</v>
      </c>
      <c r="E26" s="59">
        <v>-6.7000000000000004E-2</v>
      </c>
      <c r="F26" s="59">
        <v>-6.5000000000000002E-2</v>
      </c>
      <c r="G26" s="59" t="s">
        <v>577</v>
      </c>
      <c r="H26" s="60">
        <v>1860000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430</v>
      </c>
      <c r="B27" s="57" t="s">
        <v>369</v>
      </c>
      <c r="C27" s="59">
        <v>8.5000000000000006E-2</v>
      </c>
      <c r="D27" s="59">
        <v>8.5000000000000006E-2</v>
      </c>
      <c r="E27" s="59">
        <v>8.5000000000000006E-2</v>
      </c>
      <c r="F27" s="59">
        <v>8.5000000000000006E-2</v>
      </c>
      <c r="G27" s="59" t="s">
        <v>598</v>
      </c>
      <c r="H27" s="60">
        <v>920000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371</v>
      </c>
      <c r="B28" s="57" t="s">
        <v>364</v>
      </c>
      <c r="C28" s="59">
        <v>0.153</v>
      </c>
      <c r="D28" s="59">
        <v>0.153</v>
      </c>
      <c r="E28" s="59">
        <v>0.153</v>
      </c>
      <c r="F28" s="59">
        <v>0.153</v>
      </c>
      <c r="G28" s="59" t="s">
        <v>599</v>
      </c>
      <c r="H28" s="60">
        <v>1510000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600</v>
      </c>
      <c r="B29" s="58">
        <v>37012</v>
      </c>
      <c r="C29" s="59">
        <v>-0.65</v>
      </c>
      <c r="D29" s="59">
        <v>-0.61499999999999999</v>
      </c>
      <c r="E29" s="59">
        <v>-0.63300000000000001</v>
      </c>
      <c r="F29" s="59">
        <v>-0.65</v>
      </c>
      <c r="G29" s="59" t="s">
        <v>504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601</v>
      </c>
      <c r="B30" s="57" t="s">
        <v>369</v>
      </c>
      <c r="C30" s="59">
        <v>-0.08</v>
      </c>
      <c r="D30" s="59">
        <v>-0.08</v>
      </c>
      <c r="E30" s="59">
        <v>-0.08</v>
      </c>
      <c r="F30" s="59">
        <v>-0.08</v>
      </c>
      <c r="G30" s="59" t="s">
        <v>602</v>
      </c>
      <c r="H30" s="60">
        <v>1840000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603</v>
      </c>
      <c r="B31" s="57" t="s">
        <v>364</v>
      </c>
      <c r="C31" s="59">
        <v>1.085</v>
      </c>
      <c r="D31" s="59">
        <v>1.085</v>
      </c>
      <c r="E31" s="59">
        <v>1.085</v>
      </c>
      <c r="F31" s="59">
        <v>1.085</v>
      </c>
      <c r="G31" s="59" t="s">
        <v>543</v>
      </c>
      <c r="H31" s="60">
        <v>755000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604</v>
      </c>
      <c r="B32" s="58">
        <v>37012</v>
      </c>
      <c r="C32" s="59">
        <v>-0.02</v>
      </c>
      <c r="D32" s="59">
        <v>-0.02</v>
      </c>
      <c r="E32" s="59">
        <v>-0.02</v>
      </c>
      <c r="F32" s="59">
        <v>-0.02</v>
      </c>
      <c r="G32" s="59" t="s">
        <v>605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606</v>
      </c>
      <c r="B33" s="57" t="s">
        <v>364</v>
      </c>
      <c r="C33" s="59">
        <v>1.6579999999999999</v>
      </c>
      <c r="D33" s="59">
        <v>1.665</v>
      </c>
      <c r="E33" s="59">
        <v>1.661</v>
      </c>
      <c r="F33" s="59">
        <v>1.665</v>
      </c>
      <c r="G33" s="59" t="s">
        <v>488</v>
      </c>
      <c r="H33" s="60">
        <v>1510000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607</v>
      </c>
      <c r="B34" s="58">
        <v>37012</v>
      </c>
      <c r="C34" s="59">
        <v>-0.128</v>
      </c>
      <c r="D34" s="59">
        <v>-0.128</v>
      </c>
      <c r="E34" s="59">
        <v>-0.128</v>
      </c>
      <c r="F34" s="59">
        <v>-0.128</v>
      </c>
      <c r="G34" s="59" t="s">
        <v>608</v>
      </c>
      <c r="H34" s="60">
        <v>775000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372</v>
      </c>
      <c r="B35" s="58">
        <v>37012</v>
      </c>
      <c r="C35" s="59">
        <v>-8.3000000000000004E-2</v>
      </c>
      <c r="D35" s="59">
        <v>-0.08</v>
      </c>
      <c r="E35" s="59">
        <v>-8.1000000000000003E-2</v>
      </c>
      <c r="F35" s="59">
        <v>-8.3000000000000004E-2</v>
      </c>
      <c r="G35" s="59" t="s">
        <v>524</v>
      </c>
      <c r="H35" s="60">
        <v>620000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373</v>
      </c>
      <c r="B36" s="57" t="s">
        <v>369</v>
      </c>
      <c r="C36" s="59">
        <v>2.8000000000000001E-2</v>
      </c>
      <c r="D36" s="59">
        <v>2.8000000000000001E-2</v>
      </c>
      <c r="E36" s="59">
        <v>2.8000000000000001E-2</v>
      </c>
      <c r="F36" s="59">
        <v>2.8000000000000001E-2</v>
      </c>
      <c r="G36" s="59" t="s">
        <v>609</v>
      </c>
      <c r="H36" s="60">
        <v>1840000</v>
      </c>
      <c r="I36" s="57" t="s">
        <v>16</v>
      </c>
      <c r="J36" s="53"/>
      <c r="K36" s="53"/>
    </row>
    <row r="37" spans="1:11" ht="10.5" customHeight="1" thickTop="1" thickBot="1" x14ac:dyDescent="0.3">
      <c r="A37" s="183" t="s">
        <v>431</v>
      </c>
      <c r="B37" s="184"/>
      <c r="C37" s="184"/>
      <c r="D37" s="184"/>
      <c r="E37" s="184"/>
      <c r="F37" s="184"/>
      <c r="G37" s="184"/>
      <c r="H37" s="184"/>
      <c r="I37" s="185"/>
      <c r="J37" s="53"/>
      <c r="K37" s="53"/>
    </row>
    <row r="38" spans="1:11" ht="14.25" customHeight="1" thickTop="1" thickBot="1" x14ac:dyDescent="0.3">
      <c r="A38" s="57" t="s">
        <v>610</v>
      </c>
      <c r="B38" s="58">
        <v>37012</v>
      </c>
      <c r="C38" s="59">
        <v>0.13</v>
      </c>
      <c r="D38" s="59">
        <v>0.13</v>
      </c>
      <c r="E38" s="59">
        <v>0.13</v>
      </c>
      <c r="F38" s="59">
        <v>0.13</v>
      </c>
      <c r="G38" s="59" t="s">
        <v>611</v>
      </c>
      <c r="H38" s="60">
        <v>465000</v>
      </c>
      <c r="I38" s="57" t="s">
        <v>16</v>
      </c>
      <c r="J38" s="53"/>
      <c r="K38" s="53"/>
    </row>
    <row r="39" spans="1:11" ht="14.4" thickTop="1" thickBot="1" x14ac:dyDescent="0.3">
      <c r="A39" s="57" t="s">
        <v>432</v>
      </c>
      <c r="B39" s="57" t="s">
        <v>369</v>
      </c>
      <c r="C39" s="59">
        <v>0.13</v>
      </c>
      <c r="D39" s="59">
        <v>0.13500000000000001</v>
      </c>
      <c r="E39" s="59">
        <v>0.13300000000000001</v>
      </c>
      <c r="F39" s="59">
        <v>0.13</v>
      </c>
      <c r="G39" s="59" t="s">
        <v>612</v>
      </c>
      <c r="H39" s="60">
        <v>5520000</v>
      </c>
      <c r="I39" s="57" t="s">
        <v>16</v>
      </c>
      <c r="J39" s="53"/>
      <c r="K39" s="53"/>
    </row>
    <row r="40" spans="1:11" ht="14.25" customHeight="1" thickTop="1" thickBot="1" x14ac:dyDescent="0.3">
      <c r="A40" s="57" t="s">
        <v>613</v>
      </c>
      <c r="B40" s="57" t="s">
        <v>364</v>
      </c>
      <c r="C40" s="59">
        <v>7.3</v>
      </c>
      <c r="D40" s="59">
        <v>7.3</v>
      </c>
      <c r="E40" s="59">
        <v>7.3</v>
      </c>
      <c r="F40" s="59">
        <v>7.3</v>
      </c>
      <c r="G40" s="59" t="s">
        <v>614</v>
      </c>
      <c r="H40" s="60">
        <v>755000</v>
      </c>
      <c r="I40" s="57" t="s">
        <v>16</v>
      </c>
      <c r="J40" s="53"/>
      <c r="K40" s="53"/>
    </row>
    <row r="41" spans="1:11" ht="10.5" customHeight="1" thickTop="1" thickBot="1" x14ac:dyDescent="0.3">
      <c r="A41" s="183" t="s">
        <v>374</v>
      </c>
      <c r="B41" s="184"/>
      <c r="C41" s="184"/>
      <c r="D41" s="184"/>
      <c r="E41" s="184"/>
      <c r="F41" s="184"/>
      <c r="G41" s="184"/>
      <c r="H41" s="184"/>
      <c r="I41" s="185"/>
      <c r="J41" s="53"/>
      <c r="K41" s="53"/>
    </row>
    <row r="42" spans="1:11" ht="14.25" customHeight="1" thickTop="1" thickBot="1" x14ac:dyDescent="0.3">
      <c r="A42" s="57" t="s">
        <v>375</v>
      </c>
      <c r="B42" s="57" t="s">
        <v>376</v>
      </c>
      <c r="C42" s="59">
        <v>5.03</v>
      </c>
      <c r="D42" s="59">
        <v>5.18</v>
      </c>
      <c r="E42" s="59">
        <v>5.1390000000000002</v>
      </c>
      <c r="F42" s="59">
        <v>5.0730000000000004</v>
      </c>
      <c r="G42" s="59" t="s">
        <v>615</v>
      </c>
      <c r="H42" s="60">
        <v>2135000</v>
      </c>
      <c r="I42" s="57" t="s">
        <v>16</v>
      </c>
      <c r="J42" s="53"/>
      <c r="K42" s="53"/>
    </row>
    <row r="43" spans="1:11" ht="14.4" thickTop="1" thickBot="1" x14ac:dyDescent="0.3">
      <c r="A43" s="183" t="s">
        <v>377</v>
      </c>
      <c r="B43" s="184"/>
      <c r="C43" s="184"/>
      <c r="D43" s="184"/>
      <c r="E43" s="184"/>
      <c r="F43" s="184"/>
      <c r="G43" s="184"/>
      <c r="H43" s="184"/>
      <c r="I43" s="185"/>
      <c r="J43" s="53"/>
      <c r="K43" s="53"/>
    </row>
    <row r="44" spans="1:11" ht="14.25" customHeight="1" thickTop="1" thickBot="1" x14ac:dyDescent="0.3">
      <c r="A44" s="57" t="s">
        <v>378</v>
      </c>
      <c r="B44" s="58">
        <v>37012</v>
      </c>
      <c r="C44" s="59">
        <v>5.0199999999999996</v>
      </c>
      <c r="D44" s="59">
        <v>5.2</v>
      </c>
      <c r="E44" s="59">
        <v>5.1360000000000001</v>
      </c>
      <c r="F44" s="59">
        <v>5.13</v>
      </c>
      <c r="G44" s="59" t="s">
        <v>527</v>
      </c>
      <c r="H44" s="60">
        <v>12012500</v>
      </c>
      <c r="I44" s="57" t="s">
        <v>16</v>
      </c>
      <c r="J44" s="53"/>
      <c r="K44" s="53"/>
    </row>
    <row r="45" spans="1:11" ht="14.25" customHeight="1" thickTop="1" thickBot="1" x14ac:dyDescent="0.3">
      <c r="A45" s="57" t="s">
        <v>379</v>
      </c>
      <c r="B45" s="58">
        <v>37043</v>
      </c>
      <c r="C45" s="59">
        <v>5.21</v>
      </c>
      <c r="D45" s="59">
        <v>5.21</v>
      </c>
      <c r="E45" s="59">
        <v>5.21</v>
      </c>
      <c r="F45" s="59">
        <v>5.21</v>
      </c>
      <c r="G45" s="59" t="s">
        <v>616</v>
      </c>
      <c r="H45" s="60">
        <v>450000</v>
      </c>
      <c r="I45" s="57" t="s">
        <v>16</v>
      </c>
      <c r="J45" s="53"/>
      <c r="K45" s="53"/>
    </row>
    <row r="46" spans="1:11" ht="14.4" thickTop="1" thickBot="1" x14ac:dyDescent="0.3">
      <c r="A46" s="57" t="s">
        <v>617</v>
      </c>
      <c r="B46" s="58">
        <v>37073</v>
      </c>
      <c r="C46" s="59">
        <v>5.2949999999999999</v>
      </c>
      <c r="D46" s="59">
        <v>5.2949999999999999</v>
      </c>
      <c r="E46" s="59">
        <v>5.2949999999999999</v>
      </c>
      <c r="F46" s="59">
        <v>5.2949999999999999</v>
      </c>
      <c r="G46" s="59" t="s">
        <v>618</v>
      </c>
      <c r="H46" s="60">
        <v>155000</v>
      </c>
      <c r="I46" s="57" t="s">
        <v>16</v>
      </c>
      <c r="J46" s="53"/>
      <c r="K46" s="53"/>
    </row>
    <row r="47" spans="1:11" ht="14.4" thickTop="1" thickBot="1" x14ac:dyDescent="0.3">
      <c r="A47" s="57" t="s">
        <v>380</v>
      </c>
      <c r="B47" s="57" t="s">
        <v>369</v>
      </c>
      <c r="C47" s="59">
        <v>5.165</v>
      </c>
      <c r="D47" s="59">
        <v>5.3150000000000004</v>
      </c>
      <c r="E47" s="59">
        <v>5.2679999999999998</v>
      </c>
      <c r="F47" s="59">
        <v>5.2649999999999997</v>
      </c>
      <c r="G47" s="59" t="s">
        <v>619</v>
      </c>
      <c r="H47" s="60">
        <v>17480000</v>
      </c>
      <c r="I47" s="57" t="s">
        <v>16</v>
      </c>
      <c r="J47" s="53"/>
      <c r="K47" s="53"/>
    </row>
    <row r="48" spans="1:11" ht="14.4" thickTop="1" thickBot="1" x14ac:dyDescent="0.3">
      <c r="A48" s="57" t="s">
        <v>381</v>
      </c>
      <c r="B48" s="57" t="s">
        <v>364</v>
      </c>
      <c r="C48" s="59">
        <v>5.4</v>
      </c>
      <c r="D48" s="59">
        <v>5.5129999999999999</v>
      </c>
      <c r="E48" s="59">
        <v>5.4710000000000001</v>
      </c>
      <c r="F48" s="59">
        <v>5.4850000000000003</v>
      </c>
      <c r="G48" s="59" t="s">
        <v>620</v>
      </c>
      <c r="H48" s="60">
        <v>9060000</v>
      </c>
      <c r="I48" s="57" t="s">
        <v>16</v>
      </c>
      <c r="J48" s="53"/>
      <c r="K48" s="53"/>
    </row>
    <row r="49" spans="1:11" ht="14.25" customHeight="1" thickTop="1" thickBot="1" x14ac:dyDescent="0.3">
      <c r="A49" s="57" t="s">
        <v>382</v>
      </c>
      <c r="B49" s="57" t="s">
        <v>383</v>
      </c>
      <c r="C49" s="59">
        <v>4.8280000000000003</v>
      </c>
      <c r="D49" s="59">
        <v>4.8499999999999996</v>
      </c>
      <c r="E49" s="59">
        <v>4.8380000000000001</v>
      </c>
      <c r="F49" s="59">
        <v>4.8499999999999996</v>
      </c>
      <c r="G49" s="59" t="s">
        <v>621</v>
      </c>
      <c r="H49" s="60">
        <v>7300000</v>
      </c>
      <c r="I49" s="57" t="s">
        <v>16</v>
      </c>
      <c r="J49" s="53"/>
      <c r="K49" s="53"/>
    </row>
    <row r="50" spans="1:11" ht="14.4" thickTop="1" thickBot="1" x14ac:dyDescent="0.3">
      <c r="A50" s="57" t="s">
        <v>622</v>
      </c>
      <c r="B50" s="57" t="s">
        <v>623</v>
      </c>
      <c r="C50" s="59">
        <v>4.29</v>
      </c>
      <c r="D50" s="59">
        <v>4.3049999999999997</v>
      </c>
      <c r="E50" s="59">
        <v>4.2969999999999997</v>
      </c>
      <c r="F50" s="59">
        <v>4.2930000000000001</v>
      </c>
      <c r="G50" s="59" t="s">
        <v>624</v>
      </c>
      <c r="H50" s="60">
        <v>4562500</v>
      </c>
      <c r="I50" s="57" t="s">
        <v>16</v>
      </c>
      <c r="J50" s="53"/>
      <c r="K50" s="53"/>
    </row>
    <row r="51" spans="1:11" ht="14.25" customHeight="1" thickTop="1" thickBot="1" x14ac:dyDescent="0.3">
      <c r="A51" s="57"/>
      <c r="B51" s="58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4" thickTop="1" thickBot="1" x14ac:dyDescent="0.3">
      <c r="A52" s="57"/>
      <c r="B52" s="58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4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4" thickTop="1" thickBot="1" x14ac:dyDescent="0.3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8" thickTop="1" x14ac:dyDescent="0.25"/>
    <row r="59" spans="1:11" ht="14.25" customHeight="1" x14ac:dyDescent="0.25"/>
    <row r="63" spans="1:1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D9:D10"/>
    <mergeCell ref="C9:C10"/>
    <mergeCell ref="H9:H10"/>
    <mergeCell ref="A43:I43"/>
    <mergeCell ref="A14:I14"/>
    <mergeCell ref="A18:I18"/>
    <mergeCell ref="A37:I37"/>
    <mergeCell ref="A41:I41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9" zoomScale="85" workbookViewId="0">
      <selection activeCell="E20" sqref="E20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36999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2</v>
      </c>
      <c r="C6" s="21">
        <f>SUMIF($S$15:$S$4990,A6,$R$15:$R$4990)</f>
        <v>620000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294</v>
      </c>
    </row>
    <row r="11" spans="1:20" ht="10.5" customHeight="1" x14ac:dyDescent="0.25">
      <c r="A11" s="67" t="s">
        <v>302</v>
      </c>
    </row>
    <row r="12" spans="1:20" x14ac:dyDescent="0.25">
      <c r="A12" s="67" t="s">
        <v>25</v>
      </c>
    </row>
    <row r="13" spans="1:20" x14ac:dyDescent="0.25">
      <c r="A13" s="67" t="s">
        <v>625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388</v>
      </c>
      <c r="B16" s="71">
        <v>905451455</v>
      </c>
      <c r="C16" s="70"/>
      <c r="D16" s="70" t="s">
        <v>440</v>
      </c>
      <c r="E16" s="70" t="s">
        <v>368</v>
      </c>
      <c r="F16" s="70" t="s">
        <v>626</v>
      </c>
      <c r="G16" s="73">
        <v>37012</v>
      </c>
      <c r="H16" s="69" t="s">
        <v>436</v>
      </c>
      <c r="I16" s="69" t="s">
        <v>437</v>
      </c>
      <c r="J16" s="70"/>
      <c r="K16" s="72"/>
      <c r="L16" s="70"/>
      <c r="M16" s="70" t="s">
        <v>438</v>
      </c>
      <c r="N16" s="72">
        <v>-6.7500000000000004E-2</v>
      </c>
      <c r="O16" s="70" t="s">
        <v>434</v>
      </c>
      <c r="P16" s="74">
        <v>10000</v>
      </c>
      <c r="Q16" s="70" t="s">
        <v>435</v>
      </c>
      <c r="R16" s="74">
        <v>310000</v>
      </c>
      <c r="S16" s="70" t="s">
        <v>16</v>
      </c>
      <c r="T16" s="70" t="s">
        <v>439</v>
      </c>
    </row>
    <row r="17" spans="1:20" ht="14.4" thickTop="1" thickBot="1" x14ac:dyDescent="0.3">
      <c r="A17" s="69" t="s">
        <v>388</v>
      </c>
      <c r="B17" s="71">
        <v>171677426</v>
      </c>
      <c r="C17" s="70"/>
      <c r="D17" s="70" t="s">
        <v>440</v>
      </c>
      <c r="E17" s="70" t="s">
        <v>368</v>
      </c>
      <c r="F17" s="70" t="s">
        <v>626</v>
      </c>
      <c r="G17" s="73">
        <v>37012</v>
      </c>
      <c r="H17" s="69" t="s">
        <v>436</v>
      </c>
      <c r="I17" s="69" t="s">
        <v>437</v>
      </c>
      <c r="J17" s="70"/>
      <c r="K17" s="72"/>
      <c r="L17" s="70"/>
      <c r="M17" s="70" t="s">
        <v>627</v>
      </c>
      <c r="N17" s="72">
        <v>-6.7500000000000004E-2</v>
      </c>
      <c r="O17" s="70" t="s">
        <v>434</v>
      </c>
      <c r="P17" s="74">
        <v>10000</v>
      </c>
      <c r="Q17" s="70" t="s">
        <v>435</v>
      </c>
      <c r="R17" s="74">
        <v>310000</v>
      </c>
      <c r="S17" s="70" t="s">
        <v>16</v>
      </c>
      <c r="T17" s="70" t="s">
        <v>439</v>
      </c>
    </row>
    <row r="18" spans="1:20" ht="14.4" thickTop="1" thickBot="1" x14ac:dyDescent="0.3">
      <c r="A18" s="190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4" thickTop="1" thickBot="1" x14ac:dyDescent="0.3">
      <c r="A19" s="69"/>
      <c r="B19" s="71"/>
      <c r="C19" s="70"/>
      <c r="D19" s="70"/>
      <c r="E19" s="70"/>
      <c r="F19" s="70"/>
      <c r="G19" s="70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4" thickTop="1" thickBot="1" x14ac:dyDescent="0.3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3.8" thickTop="1" x14ac:dyDescent="0.25"/>
    <row r="22" spans="1:20" ht="12.75" customHeight="1" x14ac:dyDescent="0.25"/>
    <row r="23" spans="1:20" ht="10.5" customHeight="1" x14ac:dyDescent="0.25"/>
    <row r="26" spans="1:20" ht="12.75" customHeight="1" x14ac:dyDescent="0.25"/>
    <row r="27" spans="1:20" ht="10.5" customHeight="1" x14ac:dyDescent="0.25"/>
  </sheetData>
  <mergeCells count="1"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905451455&amp;dt=Apr-18-01"/>
    <hyperlink ref="B17" r:id="rId2" display="https://www.intcx.com/ReportServlet/any.class?operation=confirm&amp;dealID=171677426&amp;dt=Apr-18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36999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11</v>
      </c>
      <c r="C6" s="21">
        <f>SUMIF($S$15:$S$4967,A6,$R$15:$R$4967)</f>
        <v>244800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306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625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388</v>
      </c>
      <c r="B16" s="71">
        <v>576516140</v>
      </c>
      <c r="C16" s="70"/>
      <c r="D16" s="70" t="s">
        <v>43</v>
      </c>
      <c r="E16" s="70" t="s">
        <v>10</v>
      </c>
      <c r="F16" s="70" t="s">
        <v>51</v>
      </c>
      <c r="G16" s="70" t="s">
        <v>12</v>
      </c>
      <c r="H16" s="69" t="s">
        <v>442</v>
      </c>
      <c r="I16" s="69" t="s">
        <v>442</v>
      </c>
      <c r="J16" s="70"/>
      <c r="K16" s="72"/>
      <c r="L16" s="70"/>
      <c r="M16" s="70" t="s">
        <v>385</v>
      </c>
      <c r="N16" s="72">
        <v>48.5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387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388</v>
      </c>
      <c r="B17" s="71">
        <v>154981927</v>
      </c>
      <c r="C17" s="70">
        <v>36150876847</v>
      </c>
      <c r="D17" s="70" t="s">
        <v>440</v>
      </c>
      <c r="E17" s="70" t="s">
        <v>10</v>
      </c>
      <c r="F17" s="70" t="s">
        <v>386</v>
      </c>
      <c r="G17" s="70" t="s">
        <v>14</v>
      </c>
      <c r="H17" s="69" t="s">
        <v>628</v>
      </c>
      <c r="I17" s="69" t="s">
        <v>629</v>
      </c>
      <c r="J17" s="70"/>
      <c r="K17" s="72"/>
      <c r="L17" s="70"/>
      <c r="M17" s="70" t="s">
        <v>385</v>
      </c>
      <c r="N17" s="72">
        <v>125</v>
      </c>
      <c r="O17" s="70" t="s">
        <v>49</v>
      </c>
      <c r="P17" s="72">
        <v>50</v>
      </c>
      <c r="Q17" s="70" t="s">
        <v>50</v>
      </c>
      <c r="R17" s="74">
        <v>35200</v>
      </c>
      <c r="S17" s="70" t="s">
        <v>13</v>
      </c>
      <c r="T17" s="70" t="s">
        <v>295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388</v>
      </c>
      <c r="B18" s="71">
        <v>141788362</v>
      </c>
      <c r="C18" s="70"/>
      <c r="D18" s="70" t="s">
        <v>440</v>
      </c>
      <c r="E18" s="70" t="s">
        <v>10</v>
      </c>
      <c r="F18" s="70" t="s">
        <v>51</v>
      </c>
      <c r="G18" s="73">
        <v>37012</v>
      </c>
      <c r="H18" s="69" t="s">
        <v>436</v>
      </c>
      <c r="I18" s="69" t="s">
        <v>437</v>
      </c>
      <c r="J18" s="70"/>
      <c r="K18" s="72"/>
      <c r="L18" s="70"/>
      <c r="M18" s="70" t="s">
        <v>385</v>
      </c>
      <c r="N18" s="72">
        <v>52.45</v>
      </c>
      <c r="O18" s="70" t="s">
        <v>49</v>
      </c>
      <c r="P18" s="72">
        <v>50</v>
      </c>
      <c r="Q18" s="70" t="s">
        <v>50</v>
      </c>
      <c r="R18" s="74">
        <v>17600</v>
      </c>
      <c r="S18" s="70" t="s">
        <v>13</v>
      </c>
      <c r="T18" s="70" t="s">
        <v>387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388</v>
      </c>
      <c r="B19" s="71">
        <v>161221879</v>
      </c>
      <c r="C19" s="70">
        <v>36630125439</v>
      </c>
      <c r="D19" s="70" t="s">
        <v>440</v>
      </c>
      <c r="E19" s="70" t="s">
        <v>10</v>
      </c>
      <c r="F19" s="70" t="s">
        <v>386</v>
      </c>
      <c r="G19" s="70" t="s">
        <v>14</v>
      </c>
      <c r="H19" s="69" t="s">
        <v>628</v>
      </c>
      <c r="I19" s="69" t="s">
        <v>629</v>
      </c>
      <c r="J19" s="70"/>
      <c r="K19" s="72"/>
      <c r="L19" s="70"/>
      <c r="M19" s="70" t="s">
        <v>385</v>
      </c>
      <c r="N19" s="72">
        <v>125</v>
      </c>
      <c r="O19" s="70" t="s">
        <v>49</v>
      </c>
      <c r="P19" s="72">
        <v>50</v>
      </c>
      <c r="Q19" s="70" t="s">
        <v>50</v>
      </c>
      <c r="R19" s="74">
        <v>35200</v>
      </c>
      <c r="S19" s="70" t="s">
        <v>13</v>
      </c>
      <c r="T19" s="70" t="s">
        <v>295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388</v>
      </c>
      <c r="B20" s="71">
        <v>107228607</v>
      </c>
      <c r="C20" s="70">
        <v>37004948318</v>
      </c>
      <c r="D20" s="70" t="s">
        <v>43</v>
      </c>
      <c r="E20" s="70" t="s">
        <v>10</v>
      </c>
      <c r="F20" s="70" t="s">
        <v>441</v>
      </c>
      <c r="G20" s="70" t="s">
        <v>12</v>
      </c>
      <c r="H20" s="69" t="s">
        <v>442</v>
      </c>
      <c r="I20" s="69" t="s">
        <v>442</v>
      </c>
      <c r="J20" s="70"/>
      <c r="K20" s="72"/>
      <c r="L20" s="70"/>
      <c r="M20" s="70" t="s">
        <v>630</v>
      </c>
      <c r="N20" s="72">
        <v>47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387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388</v>
      </c>
      <c r="B21" s="71">
        <v>105805062</v>
      </c>
      <c r="C21" s="70"/>
      <c r="D21" s="70" t="s">
        <v>440</v>
      </c>
      <c r="E21" s="70" t="s">
        <v>10</v>
      </c>
      <c r="F21" s="70" t="s">
        <v>51</v>
      </c>
      <c r="G21" s="70" t="s">
        <v>462</v>
      </c>
      <c r="H21" s="69" t="s">
        <v>631</v>
      </c>
      <c r="I21" s="69" t="s">
        <v>631</v>
      </c>
      <c r="J21" s="70"/>
      <c r="K21" s="72"/>
      <c r="L21" s="70"/>
      <c r="M21" s="70" t="s">
        <v>632</v>
      </c>
      <c r="N21" s="72">
        <v>51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387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388</v>
      </c>
      <c r="B22" s="71">
        <v>974426325</v>
      </c>
      <c r="C22" s="70"/>
      <c r="D22" s="70" t="s">
        <v>440</v>
      </c>
      <c r="E22" s="70" t="s">
        <v>10</v>
      </c>
      <c r="F22" s="70" t="s">
        <v>51</v>
      </c>
      <c r="G22" s="70" t="s">
        <v>14</v>
      </c>
      <c r="H22" s="69" t="s">
        <v>628</v>
      </c>
      <c r="I22" s="69" t="s">
        <v>629</v>
      </c>
      <c r="J22" s="70"/>
      <c r="K22" s="72"/>
      <c r="L22" s="70"/>
      <c r="M22" s="70" t="s">
        <v>443</v>
      </c>
      <c r="N22" s="72">
        <v>121</v>
      </c>
      <c r="O22" s="70" t="s">
        <v>49</v>
      </c>
      <c r="P22" s="72">
        <v>50</v>
      </c>
      <c r="Q22" s="70" t="s">
        <v>50</v>
      </c>
      <c r="R22" s="74">
        <v>35200</v>
      </c>
      <c r="S22" s="70" t="s">
        <v>13</v>
      </c>
      <c r="T22" s="70" t="s">
        <v>295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388</v>
      </c>
      <c r="B23" s="71">
        <v>399039815</v>
      </c>
      <c r="C23" s="70">
        <v>38037620044</v>
      </c>
      <c r="D23" s="70" t="s">
        <v>440</v>
      </c>
      <c r="E23" s="70" t="s">
        <v>10</v>
      </c>
      <c r="F23" s="70" t="s">
        <v>386</v>
      </c>
      <c r="G23" s="70" t="s">
        <v>316</v>
      </c>
      <c r="H23" s="69" t="s">
        <v>433</v>
      </c>
      <c r="I23" s="69" t="s">
        <v>633</v>
      </c>
      <c r="J23" s="70"/>
      <c r="K23" s="72"/>
      <c r="L23" s="70"/>
      <c r="M23" s="70" t="s">
        <v>385</v>
      </c>
      <c r="N23" s="72">
        <v>46.5</v>
      </c>
      <c r="O23" s="70" t="s">
        <v>49</v>
      </c>
      <c r="P23" s="72">
        <v>50</v>
      </c>
      <c r="Q23" s="70" t="s">
        <v>50</v>
      </c>
      <c r="R23" s="74">
        <v>33600</v>
      </c>
      <c r="S23" s="70" t="s">
        <v>13</v>
      </c>
      <c r="T23" s="70" t="s">
        <v>295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388</v>
      </c>
      <c r="B24" s="71">
        <v>664467315</v>
      </c>
      <c r="C24" s="70"/>
      <c r="D24" s="70" t="s">
        <v>440</v>
      </c>
      <c r="E24" s="70" t="s">
        <v>10</v>
      </c>
      <c r="F24" s="70" t="s">
        <v>384</v>
      </c>
      <c r="G24" s="70" t="s">
        <v>316</v>
      </c>
      <c r="H24" s="69" t="s">
        <v>433</v>
      </c>
      <c r="I24" s="69" t="s">
        <v>633</v>
      </c>
      <c r="J24" s="70"/>
      <c r="K24" s="72"/>
      <c r="L24" s="70"/>
      <c r="M24" s="70" t="s">
        <v>385</v>
      </c>
      <c r="N24" s="72">
        <v>48.5</v>
      </c>
      <c r="O24" s="70" t="s">
        <v>49</v>
      </c>
      <c r="P24" s="72">
        <v>50</v>
      </c>
      <c r="Q24" s="70" t="s">
        <v>50</v>
      </c>
      <c r="R24" s="74">
        <v>33600</v>
      </c>
      <c r="S24" s="70" t="s">
        <v>13</v>
      </c>
      <c r="T24" s="70" t="s">
        <v>295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388</v>
      </c>
      <c r="B25" s="71">
        <v>204478458</v>
      </c>
      <c r="C25" s="70"/>
      <c r="D25" s="70" t="s">
        <v>440</v>
      </c>
      <c r="E25" s="70" t="s">
        <v>10</v>
      </c>
      <c r="F25" s="70" t="s">
        <v>384</v>
      </c>
      <c r="G25" s="70" t="s">
        <v>14</v>
      </c>
      <c r="H25" s="69" t="s">
        <v>628</v>
      </c>
      <c r="I25" s="69" t="s">
        <v>629</v>
      </c>
      <c r="J25" s="70"/>
      <c r="K25" s="72"/>
      <c r="L25" s="70"/>
      <c r="M25" s="70" t="s">
        <v>385</v>
      </c>
      <c r="N25" s="72">
        <v>128.75</v>
      </c>
      <c r="O25" s="70" t="s">
        <v>49</v>
      </c>
      <c r="P25" s="72">
        <v>50</v>
      </c>
      <c r="Q25" s="70" t="s">
        <v>50</v>
      </c>
      <c r="R25" s="74">
        <v>35200</v>
      </c>
      <c r="S25" s="70" t="s">
        <v>13</v>
      </c>
      <c r="T25" s="70" t="s">
        <v>295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388</v>
      </c>
      <c r="B26" s="71">
        <v>127256333</v>
      </c>
      <c r="C26" s="70"/>
      <c r="D26" s="70" t="s">
        <v>440</v>
      </c>
      <c r="E26" s="70" t="s">
        <v>10</v>
      </c>
      <c r="F26" s="70" t="s">
        <v>384</v>
      </c>
      <c r="G26" s="73">
        <v>37043</v>
      </c>
      <c r="H26" s="69" t="s">
        <v>634</v>
      </c>
      <c r="I26" s="69" t="s">
        <v>635</v>
      </c>
      <c r="J26" s="70"/>
      <c r="K26" s="72"/>
      <c r="L26" s="70"/>
      <c r="M26" s="70" t="s">
        <v>385</v>
      </c>
      <c r="N26" s="72">
        <v>85.5</v>
      </c>
      <c r="O26" s="70" t="s">
        <v>49</v>
      </c>
      <c r="P26" s="72">
        <v>50</v>
      </c>
      <c r="Q26" s="70" t="s">
        <v>50</v>
      </c>
      <c r="R26" s="74">
        <v>16800</v>
      </c>
      <c r="S26" s="70" t="s">
        <v>13</v>
      </c>
      <c r="T26" s="70" t="s">
        <v>295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190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2"/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/>
      <c r="B28" s="71"/>
      <c r="C28" s="70"/>
      <c r="D28" s="70"/>
      <c r="E28" s="70"/>
      <c r="F28" s="70"/>
      <c r="G28" s="70"/>
      <c r="H28" s="69"/>
      <c r="I28" s="69"/>
      <c r="J28" s="70"/>
      <c r="K28" s="72"/>
      <c r="L28" s="70"/>
      <c r="M28" s="70"/>
      <c r="N28" s="72"/>
      <c r="O28" s="70"/>
      <c r="P28" s="72"/>
      <c r="Q28" s="70"/>
      <c r="R28" s="72"/>
      <c r="S28" s="70"/>
      <c r="T28" s="70"/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/>
      <c r="B29" s="71"/>
      <c r="C29" s="70"/>
      <c r="D29" s="70"/>
      <c r="E29" s="70"/>
      <c r="F29" s="70"/>
      <c r="G29" s="70"/>
      <c r="H29" s="69"/>
      <c r="I29" s="69"/>
      <c r="J29" s="70"/>
      <c r="K29" s="72"/>
      <c r="L29" s="70"/>
      <c r="M29" s="70"/>
      <c r="N29" s="72"/>
      <c r="O29" s="70"/>
      <c r="P29" s="72"/>
      <c r="Q29" s="70"/>
      <c r="R29" s="72"/>
      <c r="S29" s="70"/>
      <c r="T29" s="70"/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/>
      <c r="B30" s="71"/>
      <c r="C30" s="70"/>
      <c r="D30" s="70"/>
      <c r="E30" s="70"/>
      <c r="F30" s="70"/>
      <c r="G30" s="70"/>
      <c r="H30" s="69"/>
      <c r="I30" s="69"/>
      <c r="J30" s="70"/>
      <c r="K30" s="72"/>
      <c r="L30" s="70"/>
      <c r="M30" s="70"/>
      <c r="N30" s="72"/>
      <c r="O30" s="70"/>
      <c r="P30" s="72"/>
      <c r="Q30" s="70"/>
      <c r="R30" s="74"/>
      <c r="S30" s="70"/>
      <c r="T30" s="70"/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/>
      <c r="B31" s="71"/>
      <c r="C31" s="70"/>
      <c r="D31" s="70"/>
      <c r="E31" s="70"/>
      <c r="F31" s="70"/>
      <c r="G31" s="70"/>
      <c r="H31" s="69"/>
      <c r="I31" s="69"/>
      <c r="J31" s="70"/>
      <c r="K31" s="72"/>
      <c r="L31" s="70"/>
      <c r="M31" s="70"/>
      <c r="N31" s="72"/>
      <c r="O31" s="70"/>
      <c r="P31" s="72"/>
      <c r="Q31" s="70"/>
      <c r="R31" s="72"/>
      <c r="S31" s="70"/>
      <c r="T31" s="70"/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/>
      <c r="B32" s="71"/>
      <c r="C32" s="70"/>
      <c r="D32" s="70"/>
      <c r="E32" s="70"/>
      <c r="F32" s="70"/>
      <c r="G32" s="70"/>
      <c r="H32" s="69"/>
      <c r="I32" s="69"/>
      <c r="J32" s="70"/>
      <c r="K32" s="72"/>
      <c r="L32" s="70"/>
      <c r="M32" s="70"/>
      <c r="N32" s="72"/>
      <c r="O32" s="70"/>
      <c r="P32" s="72"/>
      <c r="Q32" s="70"/>
      <c r="R32" s="74"/>
      <c r="S32" s="70"/>
      <c r="T32" s="70"/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/>
      <c r="B33" s="71"/>
      <c r="C33" s="70"/>
      <c r="D33" s="70"/>
      <c r="E33" s="70"/>
      <c r="F33" s="70"/>
      <c r="G33" s="70"/>
      <c r="H33" s="69"/>
      <c r="I33" s="69"/>
      <c r="J33" s="70"/>
      <c r="K33" s="72"/>
      <c r="L33" s="70"/>
      <c r="M33" s="70"/>
      <c r="N33" s="72"/>
      <c r="O33" s="70"/>
      <c r="P33" s="72"/>
      <c r="Q33" s="70"/>
      <c r="R33" s="74"/>
      <c r="S33" s="70"/>
      <c r="T33" s="70"/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4"/>
      <c r="S34" s="70"/>
      <c r="T34" s="70"/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/>
      <c r="B35" s="71"/>
      <c r="C35" s="70"/>
      <c r="D35" s="70"/>
      <c r="E35" s="70"/>
      <c r="F35" s="70"/>
      <c r="G35" s="70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3.8" thickTop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27:T27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576516140&amp;dt=Apr-18-01"/>
    <hyperlink ref="B17" r:id="rId2" display="https://www.intcx.com/ReportServlet/any.class?operation=confirm&amp;dealID=36150876847&amp;dt=Apr-18-01"/>
    <hyperlink ref="B18" r:id="rId3" display="https://www.intcx.com/ReportServlet/any.class?operation=confirm&amp;dealID=141788362&amp;dt=Apr-18-01"/>
    <hyperlink ref="B19" r:id="rId4" display="https://www.intcx.com/ReportServlet/any.class?operation=confirm&amp;dealID=36630125439&amp;dt=Apr-18-01"/>
    <hyperlink ref="B20" r:id="rId5" display="https://www.intcx.com/ReportServlet/any.class?operation=confirm&amp;dealID=37004948318&amp;dt=Apr-18-01"/>
    <hyperlink ref="B21" r:id="rId6" display="https://www.intcx.com/ReportServlet/any.class?operation=confirm&amp;dealID=105805062&amp;dt=Apr-18-01"/>
    <hyperlink ref="B22" r:id="rId7" display="https://www.intcx.com/ReportServlet/any.class?operation=confirm&amp;dealID=974426325&amp;dt=Apr-18-01"/>
    <hyperlink ref="B23" r:id="rId8" display="https://www.intcx.com/ReportServlet/any.class?operation=confirm&amp;dealID=38037620044&amp;dt=Apr-18-01"/>
    <hyperlink ref="B24" r:id="rId9" display="https://www.intcx.com/ReportServlet/any.class?operation=confirm&amp;dealID=664467315&amp;dt=Apr-18-01"/>
    <hyperlink ref="B25" r:id="rId10" display="https://www.intcx.com/ReportServlet/any.class?operation=confirm&amp;dealID=204478458&amp;dt=Apr-18-01"/>
    <hyperlink ref="B26" r:id="rId11" display="https://www.intcx.com/ReportServlet/any.class?operation=confirm&amp;dealID=127256333&amp;dt=Apr-18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36999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299</v>
      </c>
    </row>
    <row r="11" spans="1:20" x14ac:dyDescent="0.25">
      <c r="A11" s="67" t="s">
        <v>302</v>
      </c>
    </row>
    <row r="12" spans="1:20" x14ac:dyDescent="0.25">
      <c r="A12" s="67" t="s">
        <v>25</v>
      </c>
    </row>
    <row r="13" spans="1:20" x14ac:dyDescent="0.25">
      <c r="A13" s="67" t="s">
        <v>625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2023-09-10T15:34:06Z</dcterms:modified>
</cp:coreProperties>
</file>