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E4" i="1"/>
  <c r="G4" i="1"/>
  <c r="H4" i="1"/>
  <c r="I4" i="1"/>
  <c r="J4" i="1"/>
  <c r="C5" i="1"/>
  <c r="E5" i="1"/>
  <c r="G5" i="1"/>
  <c r="H5" i="1"/>
  <c r="I5" i="1"/>
  <c r="J5" i="1"/>
  <c r="C6" i="1"/>
  <c r="E6" i="1"/>
  <c r="G6" i="1"/>
  <c r="H6" i="1"/>
  <c r="I6" i="1"/>
  <c r="J6" i="1"/>
  <c r="C7" i="1"/>
  <c r="E7" i="1"/>
  <c r="G7" i="1"/>
  <c r="H7" i="1"/>
  <c r="I7" i="1"/>
  <c r="J7" i="1"/>
  <c r="C8" i="1"/>
  <c r="E8" i="1"/>
  <c r="G8" i="1"/>
  <c r="H8" i="1"/>
  <c r="I8" i="1"/>
  <c r="J8" i="1"/>
  <c r="C9" i="1"/>
  <c r="E9" i="1"/>
  <c r="G9" i="1"/>
  <c r="H9" i="1"/>
  <c r="I9" i="1"/>
  <c r="J9" i="1"/>
  <c r="C10" i="1"/>
  <c r="E10" i="1"/>
  <c r="G10" i="1"/>
  <c r="H10" i="1"/>
  <c r="I10" i="1"/>
  <c r="J10" i="1"/>
  <c r="C11" i="1"/>
  <c r="E11" i="1"/>
  <c r="G11" i="1"/>
  <c r="H11" i="1"/>
  <c r="I11" i="1"/>
  <c r="J11" i="1"/>
  <c r="C12" i="1"/>
  <c r="E12" i="1"/>
  <c r="G12" i="1"/>
  <c r="H12" i="1"/>
  <c r="I12" i="1"/>
  <c r="J12" i="1"/>
  <c r="C13" i="1"/>
  <c r="E13" i="1"/>
  <c r="G13" i="1"/>
  <c r="H13" i="1"/>
  <c r="I13" i="1"/>
  <c r="J13" i="1"/>
  <c r="C14" i="1"/>
  <c r="E14" i="1"/>
  <c r="G14" i="1"/>
  <c r="H14" i="1"/>
  <c r="I14" i="1"/>
  <c r="J14" i="1"/>
  <c r="C15" i="1"/>
  <c r="E15" i="1"/>
  <c r="G15" i="1"/>
  <c r="H15" i="1"/>
  <c r="I15" i="1"/>
  <c r="J15" i="1"/>
  <c r="C16" i="1"/>
  <c r="E16" i="1"/>
  <c r="G16" i="1"/>
  <c r="H16" i="1"/>
  <c r="I16" i="1"/>
  <c r="J16" i="1"/>
  <c r="C17" i="1"/>
  <c r="E17" i="1"/>
  <c r="G17" i="1"/>
  <c r="H17" i="1"/>
  <c r="I17" i="1"/>
  <c r="J17" i="1"/>
  <c r="C18" i="1"/>
  <c r="E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4" i="1"/>
  <c r="B25" i="1"/>
  <c r="B26" i="1"/>
</calcChain>
</file>

<file path=xl/sharedStrings.xml><?xml version="1.0" encoding="utf-8"?>
<sst xmlns="http://schemas.openxmlformats.org/spreadsheetml/2006/main" count="41" uniqueCount="34">
  <si>
    <t>Sports Financing Corp.</t>
  </si>
  <si>
    <t>Enron Sports Corp.</t>
  </si>
  <si>
    <t>Commitment</t>
  </si>
  <si>
    <t>Sharing Ratio</t>
  </si>
  <si>
    <t>La Concha Sports Facilities Inc.</t>
  </si>
  <si>
    <t>Compaq Houston Investment Corporation</t>
  </si>
  <si>
    <t>SBC Management Services, Inc.</t>
  </si>
  <si>
    <t>BMC Software Inc.</t>
  </si>
  <si>
    <t>El Paso Energy Sports Corporation</t>
  </si>
  <si>
    <t>Texaco Inc.</t>
  </si>
  <si>
    <t>HSF Investment Company, L.L.C.</t>
  </si>
  <si>
    <t>Don A. Sanders</t>
  </si>
  <si>
    <t>Matathon Sports Holdings, Inc.</t>
  </si>
  <si>
    <t>Texas Commerce Shareholders Company</t>
  </si>
  <si>
    <t>Conoco Enterprises Inc.</t>
  </si>
  <si>
    <t>Browning-Ferris Industries, Inc.</t>
  </si>
  <si>
    <t>Cooper Enterprises LLC</t>
  </si>
  <si>
    <t>Existing</t>
  </si>
  <si>
    <t xml:space="preserve">   Totals</t>
  </si>
  <si>
    <t>Contribution</t>
  </si>
  <si>
    <t>to Referendum</t>
  </si>
  <si>
    <t>Total Post-Distribution Commitment</t>
  </si>
  <si>
    <t>Total Contribution to Referendum</t>
  </si>
  <si>
    <t>Amount available for loan to HCHSA:</t>
  </si>
  <si>
    <t>Agreed</t>
  </si>
  <si>
    <t>Necessary</t>
  </si>
  <si>
    <t>Distribution to</t>
  </si>
  <si>
    <t>Fund Contribution</t>
  </si>
  <si>
    <t xml:space="preserve">Amount of </t>
  </si>
  <si>
    <t>Excess</t>
  </si>
  <si>
    <t>Re-contributed</t>
  </si>
  <si>
    <t xml:space="preserve">Final </t>
  </si>
  <si>
    <t xml:space="preserve"> </t>
  </si>
  <si>
    <t>Post-Withdrawl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</si>
</sst>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0.0000%"/>
    <numFmt numFmtId="168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8" fontId="2" fillId="0" borderId="0" xfId="1" applyNumberFormat="1" applyFont="1"/>
    <xf numFmtId="166" fontId="2" fillId="0" borderId="0" xfId="2" applyNumberFormat="1" applyFont="1"/>
    <xf numFmtId="168" fontId="2" fillId="0" borderId="0" xfId="0" applyNumberFormat="1" applyFont="1"/>
    <xf numFmtId="168" fontId="2" fillId="0" borderId="1" xfId="1" applyNumberFormat="1" applyFont="1" applyBorder="1"/>
    <xf numFmtId="166" fontId="2" fillId="0" borderId="1" xfId="2" applyNumberFormat="1" applyFont="1" applyBorder="1"/>
    <xf numFmtId="168" fontId="2" fillId="0" borderId="1" xfId="0" applyNumberFormat="1" applyFont="1" applyBorder="1"/>
    <xf numFmtId="0" fontId="2" fillId="0" borderId="0" xfId="0" applyFont="1" applyBorder="1"/>
    <xf numFmtId="168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K27" sqref="K27"/>
    </sheetView>
  </sheetViews>
  <sheetFormatPr defaultColWidth="9.109375" defaultRowHeight="11.4" x14ac:dyDescent="0.2"/>
  <cols>
    <col min="1" max="1" width="33.6640625" style="1" customWidth="1"/>
    <col min="2" max="2" width="11.88671875" style="1" customWidth="1"/>
    <col min="3" max="3" width="11.5546875" style="1" customWidth="1"/>
    <col min="4" max="4" width="14.5546875" style="1" customWidth="1"/>
    <col min="5" max="5" width="13.6640625" style="1" customWidth="1"/>
    <col min="6" max="6" width="13" style="1" customWidth="1"/>
    <col min="7" max="7" width="15.109375" style="1" customWidth="1"/>
    <col min="8" max="8" width="11.88671875" style="1" customWidth="1"/>
    <col min="9" max="9" width="12.33203125" style="1" customWidth="1"/>
    <col min="10" max="10" width="12.109375" style="1" customWidth="1"/>
    <col min="11" max="16384" width="9.109375" style="1"/>
  </cols>
  <sheetData>
    <row r="1" spans="1:10" x14ac:dyDescent="0.2">
      <c r="F1" s="2" t="s">
        <v>24</v>
      </c>
      <c r="G1" s="2" t="s">
        <v>25</v>
      </c>
      <c r="H1" s="2" t="s">
        <v>28</v>
      </c>
      <c r="I1" s="2"/>
    </row>
    <row r="2" spans="1:10" x14ac:dyDescent="0.2">
      <c r="B2" s="3" t="s">
        <v>17</v>
      </c>
      <c r="C2" s="3" t="s">
        <v>17</v>
      </c>
      <c r="D2" s="3" t="s">
        <v>33</v>
      </c>
      <c r="E2" s="3" t="s">
        <v>33</v>
      </c>
      <c r="F2" s="2" t="s">
        <v>19</v>
      </c>
      <c r="G2" s="2" t="s">
        <v>26</v>
      </c>
      <c r="H2" s="2" t="s">
        <v>29</v>
      </c>
      <c r="I2" s="2" t="s">
        <v>31</v>
      </c>
      <c r="J2" s="2" t="s">
        <v>31</v>
      </c>
    </row>
    <row r="3" spans="1:10" x14ac:dyDescent="0.2">
      <c r="B3" s="4" t="s">
        <v>2</v>
      </c>
      <c r="C3" s="4" t="s">
        <v>3</v>
      </c>
      <c r="D3" s="4" t="s">
        <v>2</v>
      </c>
      <c r="E3" s="4" t="s">
        <v>3</v>
      </c>
      <c r="F3" s="4" t="s">
        <v>20</v>
      </c>
      <c r="G3" s="4" t="s">
        <v>27</v>
      </c>
      <c r="H3" s="4" t="s">
        <v>30</v>
      </c>
      <c r="I3" s="4" t="s">
        <v>2</v>
      </c>
      <c r="J3" s="4" t="s">
        <v>3</v>
      </c>
    </row>
    <row r="4" spans="1:10" x14ac:dyDescent="0.2">
      <c r="A4" s="1" t="s">
        <v>0</v>
      </c>
      <c r="B4" s="6">
        <v>1000</v>
      </c>
      <c r="C4" s="7">
        <f>B4/B$19</f>
        <v>2.8168220613503847E-5</v>
      </c>
      <c r="D4" s="6">
        <v>1000</v>
      </c>
      <c r="E4" s="7">
        <f>D4/D$19</f>
        <v>2.9849855228202142E-5</v>
      </c>
      <c r="F4" s="6">
        <v>0</v>
      </c>
      <c r="G4" s="6">
        <f t="shared" ref="G4:G18" si="0">E4*G$19</f>
        <v>100</v>
      </c>
      <c r="H4" s="8">
        <f>G4-F4</f>
        <v>100</v>
      </c>
      <c r="I4" s="8">
        <f>D4-G4+H4</f>
        <v>1000</v>
      </c>
      <c r="J4" s="7">
        <f>I4/I$19</f>
        <v>3.0958793845391784E-5</v>
      </c>
    </row>
    <row r="5" spans="1:10" x14ac:dyDescent="0.2">
      <c r="A5" s="1" t="s">
        <v>1</v>
      </c>
      <c r="B5" s="6">
        <v>5000000</v>
      </c>
      <c r="C5" s="7">
        <f t="shared" ref="C5:E18" si="1">B5/B$19</f>
        <v>0.14084110306751924</v>
      </c>
      <c r="D5" s="6">
        <v>5000000</v>
      </c>
      <c r="E5" s="7">
        <f t="shared" si="1"/>
        <v>0.14924927614101072</v>
      </c>
      <c r="F5" s="6">
        <v>100000</v>
      </c>
      <c r="G5" s="6">
        <f t="shared" si="0"/>
        <v>500000</v>
      </c>
      <c r="H5" s="8">
        <f t="shared" ref="H5:H19" si="2">G5-F5</f>
        <v>400000</v>
      </c>
      <c r="I5" s="8">
        <f>D5-G5+H5</f>
        <v>4900000</v>
      </c>
      <c r="J5" s="7">
        <f t="shared" ref="J5:J19" si="3">I5/I$19</f>
        <v>0.15169808984241973</v>
      </c>
    </row>
    <row r="6" spans="1:10" x14ac:dyDescent="0.2">
      <c r="A6" s="1" t="s">
        <v>4</v>
      </c>
      <c r="B6" s="6">
        <v>5000000</v>
      </c>
      <c r="C6" s="7">
        <f t="shared" si="1"/>
        <v>0.14084110306751924</v>
      </c>
      <c r="D6" s="6">
        <v>5000000</v>
      </c>
      <c r="E6" s="7">
        <f t="shared" si="1"/>
        <v>0.14924927614101072</v>
      </c>
      <c r="F6" s="6">
        <v>100000</v>
      </c>
      <c r="G6" s="6">
        <f t="shared" si="0"/>
        <v>500000</v>
      </c>
      <c r="H6" s="8">
        <f t="shared" si="2"/>
        <v>400000</v>
      </c>
      <c r="I6" s="8">
        <f t="shared" ref="I6:I19" si="4">D6-G6+H6</f>
        <v>4900000</v>
      </c>
      <c r="J6" s="7">
        <f t="shared" si="3"/>
        <v>0.15169808984241973</v>
      </c>
    </row>
    <row r="7" spans="1:10" x14ac:dyDescent="0.2">
      <c r="A7" s="1" t="s">
        <v>5</v>
      </c>
      <c r="B7" s="6">
        <v>5000000</v>
      </c>
      <c r="C7" s="7">
        <f t="shared" si="1"/>
        <v>0.14084110306751924</v>
      </c>
      <c r="D7" s="6">
        <v>5000000</v>
      </c>
      <c r="E7" s="7">
        <f t="shared" si="1"/>
        <v>0.14924927614101072</v>
      </c>
      <c r="F7" s="6">
        <v>100000</v>
      </c>
      <c r="G7" s="6">
        <f t="shared" si="0"/>
        <v>500000</v>
      </c>
      <c r="H7" s="8">
        <f t="shared" si="2"/>
        <v>400000</v>
      </c>
      <c r="I7" s="8">
        <f t="shared" si="4"/>
        <v>4900000</v>
      </c>
      <c r="J7" s="7">
        <f t="shared" si="3"/>
        <v>0.15169808984241973</v>
      </c>
    </row>
    <row r="8" spans="1:10" x14ac:dyDescent="0.2">
      <c r="A8" s="1" t="s">
        <v>6</v>
      </c>
      <c r="B8" s="6">
        <v>5000000</v>
      </c>
      <c r="C8" s="7">
        <f t="shared" si="1"/>
        <v>0.14084110306751924</v>
      </c>
      <c r="D8" s="6">
        <v>5000000</v>
      </c>
      <c r="E8" s="7">
        <f t="shared" si="1"/>
        <v>0.14924927614101072</v>
      </c>
      <c r="F8" s="6">
        <v>100000</v>
      </c>
      <c r="G8" s="6">
        <f t="shared" si="0"/>
        <v>500000</v>
      </c>
      <c r="H8" s="8">
        <f t="shared" si="2"/>
        <v>400000</v>
      </c>
      <c r="I8" s="8">
        <f t="shared" si="4"/>
        <v>4900000</v>
      </c>
      <c r="J8" s="7">
        <f t="shared" si="3"/>
        <v>0.15169808984241973</v>
      </c>
    </row>
    <row r="9" spans="1:10" x14ac:dyDescent="0.2">
      <c r="A9" s="1" t="s">
        <v>7</v>
      </c>
      <c r="B9" s="6">
        <v>3000000</v>
      </c>
      <c r="C9" s="7">
        <f t="shared" si="1"/>
        <v>8.450466184051153E-2</v>
      </c>
      <c r="D9" s="6">
        <v>3000000</v>
      </c>
      <c r="E9" s="7">
        <f t="shared" si="1"/>
        <v>8.9549565684606425E-2</v>
      </c>
      <c r="F9" s="6">
        <v>100000</v>
      </c>
      <c r="G9" s="6">
        <f t="shared" si="0"/>
        <v>300000</v>
      </c>
      <c r="H9" s="8">
        <f t="shared" si="2"/>
        <v>200000</v>
      </c>
      <c r="I9" s="8">
        <f t="shared" si="4"/>
        <v>2900000</v>
      </c>
      <c r="J9" s="7">
        <f t="shared" si="3"/>
        <v>8.9780502151636174E-2</v>
      </c>
    </row>
    <row r="10" spans="1:10" x14ac:dyDescent="0.2">
      <c r="A10" s="1" t="s">
        <v>8</v>
      </c>
      <c r="B10" s="6">
        <v>2500000</v>
      </c>
      <c r="C10" s="7">
        <f t="shared" si="1"/>
        <v>7.0420551533759618E-2</v>
      </c>
      <c r="D10" s="6">
        <v>2500000</v>
      </c>
      <c r="E10" s="7">
        <f t="shared" si="1"/>
        <v>7.4624638070505359E-2</v>
      </c>
      <c r="F10" s="6">
        <v>100000</v>
      </c>
      <c r="G10" s="6">
        <f t="shared" si="0"/>
        <v>250000</v>
      </c>
      <c r="H10" s="8">
        <f t="shared" si="2"/>
        <v>150000</v>
      </c>
      <c r="I10" s="8">
        <f t="shared" si="4"/>
        <v>2400000</v>
      </c>
      <c r="J10" s="7">
        <f t="shared" si="3"/>
        <v>7.4301105228940276E-2</v>
      </c>
    </row>
    <row r="11" spans="1:10" x14ac:dyDescent="0.2">
      <c r="A11" s="1" t="s">
        <v>9</v>
      </c>
      <c r="B11" s="6">
        <v>2500000</v>
      </c>
      <c r="C11" s="7">
        <f t="shared" si="1"/>
        <v>7.0420551533759618E-2</v>
      </c>
      <c r="D11" s="6">
        <v>2500000</v>
      </c>
      <c r="E11" s="7">
        <f t="shared" si="1"/>
        <v>7.4624638070505359E-2</v>
      </c>
      <c r="F11" s="6">
        <v>100000</v>
      </c>
      <c r="G11" s="6">
        <f t="shared" si="0"/>
        <v>250000</v>
      </c>
      <c r="H11" s="8">
        <f t="shared" si="2"/>
        <v>150000</v>
      </c>
      <c r="I11" s="8">
        <f t="shared" si="4"/>
        <v>2400000</v>
      </c>
      <c r="J11" s="7">
        <f t="shared" si="3"/>
        <v>7.4301105228940276E-2</v>
      </c>
    </row>
    <row r="12" spans="1:10" x14ac:dyDescent="0.2">
      <c r="A12" s="1" t="s">
        <v>10</v>
      </c>
      <c r="B12" s="6">
        <v>1500000</v>
      </c>
      <c r="C12" s="7">
        <f t="shared" si="1"/>
        <v>4.2252330920255765E-2</v>
      </c>
      <c r="D12" s="6">
        <v>1500000</v>
      </c>
      <c r="E12" s="7">
        <f t="shared" si="1"/>
        <v>4.4774782842303212E-2</v>
      </c>
      <c r="F12" s="6">
        <v>100000</v>
      </c>
      <c r="G12" s="6">
        <f t="shared" si="0"/>
        <v>150000</v>
      </c>
      <c r="H12" s="8">
        <f t="shared" si="2"/>
        <v>50000</v>
      </c>
      <c r="I12" s="8">
        <f t="shared" si="4"/>
        <v>1400000</v>
      </c>
      <c r="J12" s="7">
        <f t="shared" si="3"/>
        <v>4.33423113835485E-2</v>
      </c>
    </row>
    <row r="13" spans="1:10" x14ac:dyDescent="0.2">
      <c r="A13" s="1" t="s">
        <v>11</v>
      </c>
      <c r="B13" s="6">
        <v>1000000</v>
      </c>
      <c r="C13" s="7">
        <f t="shared" si="1"/>
        <v>2.8168220613503846E-2</v>
      </c>
      <c r="D13" s="6">
        <v>0</v>
      </c>
      <c r="E13" s="7">
        <f t="shared" si="1"/>
        <v>0</v>
      </c>
      <c r="F13" s="6">
        <v>0</v>
      </c>
      <c r="G13" s="6">
        <f t="shared" si="0"/>
        <v>0</v>
      </c>
      <c r="H13" s="8">
        <f t="shared" si="2"/>
        <v>0</v>
      </c>
      <c r="I13" s="8">
        <f t="shared" si="4"/>
        <v>0</v>
      </c>
      <c r="J13" s="7">
        <f t="shared" si="3"/>
        <v>0</v>
      </c>
    </row>
    <row r="14" spans="1:10" x14ac:dyDescent="0.2">
      <c r="A14" s="1" t="s">
        <v>12</v>
      </c>
      <c r="B14" s="6">
        <v>1000000</v>
      </c>
      <c r="C14" s="7">
        <f t="shared" si="1"/>
        <v>2.8168220613503846E-2</v>
      </c>
      <c r="D14" s="6">
        <v>1000000</v>
      </c>
      <c r="E14" s="7">
        <f t="shared" si="1"/>
        <v>2.9849855228202143E-2</v>
      </c>
      <c r="F14" s="6">
        <v>100000</v>
      </c>
      <c r="G14" s="6">
        <f t="shared" si="0"/>
        <v>100000</v>
      </c>
      <c r="H14" s="8">
        <f t="shared" si="2"/>
        <v>0</v>
      </c>
      <c r="I14" s="8">
        <f t="shared" si="4"/>
        <v>900000</v>
      </c>
      <c r="J14" s="7">
        <f t="shared" si="3"/>
        <v>2.7862914460852605E-2</v>
      </c>
    </row>
    <row r="15" spans="1:10" x14ac:dyDescent="0.2">
      <c r="A15" s="1" t="s">
        <v>13</v>
      </c>
      <c r="B15" s="6">
        <v>1000000</v>
      </c>
      <c r="C15" s="7">
        <f t="shared" si="1"/>
        <v>2.8168220613503846E-2</v>
      </c>
      <c r="D15" s="6">
        <v>1000000</v>
      </c>
      <c r="E15" s="7">
        <f t="shared" si="1"/>
        <v>2.9849855228202143E-2</v>
      </c>
      <c r="F15" s="6">
        <v>100000</v>
      </c>
      <c r="G15" s="6">
        <f t="shared" si="0"/>
        <v>100000</v>
      </c>
      <c r="H15" s="8">
        <f t="shared" si="2"/>
        <v>0</v>
      </c>
      <c r="I15" s="8">
        <f t="shared" si="4"/>
        <v>900000</v>
      </c>
      <c r="J15" s="7">
        <f t="shared" si="3"/>
        <v>2.7862914460852605E-2</v>
      </c>
    </row>
    <row r="16" spans="1:10" x14ac:dyDescent="0.2">
      <c r="A16" s="1" t="s">
        <v>14</v>
      </c>
      <c r="B16" s="6">
        <v>1000000</v>
      </c>
      <c r="C16" s="7">
        <f t="shared" si="1"/>
        <v>2.8168220613503846E-2</v>
      </c>
      <c r="D16" s="6">
        <v>1000000</v>
      </c>
      <c r="E16" s="7">
        <f t="shared" si="1"/>
        <v>2.9849855228202143E-2</v>
      </c>
      <c r="F16" s="6">
        <v>100000</v>
      </c>
      <c r="G16" s="6">
        <f t="shared" si="0"/>
        <v>100000</v>
      </c>
      <c r="H16" s="8">
        <f t="shared" si="2"/>
        <v>0</v>
      </c>
      <c r="I16" s="8">
        <f t="shared" si="4"/>
        <v>900000</v>
      </c>
      <c r="J16" s="7">
        <f t="shared" si="3"/>
        <v>2.7862914460852605E-2</v>
      </c>
    </row>
    <row r="17" spans="1:10" x14ac:dyDescent="0.2">
      <c r="A17" s="1" t="s">
        <v>15</v>
      </c>
      <c r="B17" s="6">
        <v>1000000</v>
      </c>
      <c r="C17" s="7">
        <f t="shared" si="1"/>
        <v>2.8168220613503846E-2</v>
      </c>
      <c r="D17" s="6">
        <v>0</v>
      </c>
      <c r="E17" s="7">
        <f t="shared" si="1"/>
        <v>0</v>
      </c>
      <c r="F17" s="6">
        <v>0</v>
      </c>
      <c r="G17" s="6">
        <f t="shared" si="0"/>
        <v>0</v>
      </c>
      <c r="H17" s="8">
        <f t="shared" si="2"/>
        <v>0</v>
      </c>
      <c r="I17" s="8">
        <f t="shared" si="4"/>
        <v>0</v>
      </c>
      <c r="J17" s="7">
        <f t="shared" si="3"/>
        <v>0</v>
      </c>
    </row>
    <row r="18" spans="1:10" x14ac:dyDescent="0.2">
      <c r="A18" s="1" t="s">
        <v>16</v>
      </c>
      <c r="B18" s="9">
        <v>1000000</v>
      </c>
      <c r="C18" s="10">
        <f t="shared" si="1"/>
        <v>2.8168220613503846E-2</v>
      </c>
      <c r="D18" s="9">
        <v>1000000</v>
      </c>
      <c r="E18" s="10">
        <f t="shared" si="1"/>
        <v>2.9849855228202143E-2</v>
      </c>
      <c r="F18" s="9">
        <v>100000</v>
      </c>
      <c r="G18" s="9">
        <f t="shared" si="0"/>
        <v>100000</v>
      </c>
      <c r="H18" s="11">
        <f t="shared" si="2"/>
        <v>0</v>
      </c>
      <c r="I18" s="11">
        <f t="shared" si="4"/>
        <v>900000</v>
      </c>
      <c r="J18" s="10">
        <f t="shared" si="3"/>
        <v>2.7862914460852605E-2</v>
      </c>
    </row>
    <row r="19" spans="1:10" ht="12" x14ac:dyDescent="0.25">
      <c r="A19" s="1" t="s">
        <v>18</v>
      </c>
      <c r="B19" s="6">
        <f>SUM(B4:B18)</f>
        <v>35501000</v>
      </c>
      <c r="C19" s="7">
        <f>SUM(C4:C18)</f>
        <v>1.0000000000000002</v>
      </c>
      <c r="D19" s="6">
        <f>SUM(D4:D18)</f>
        <v>33501000</v>
      </c>
      <c r="E19" s="7">
        <f>SUM(E4:E18)</f>
        <v>0.99999999999999989</v>
      </c>
      <c r="F19" s="6">
        <f>SUM(F4:F18)</f>
        <v>1200000</v>
      </c>
      <c r="G19" s="13">
        <f>F18/E18</f>
        <v>3350100</v>
      </c>
      <c r="H19" s="8">
        <f t="shared" si="2"/>
        <v>2150100</v>
      </c>
      <c r="I19" s="8">
        <f t="shared" si="4"/>
        <v>32301000</v>
      </c>
      <c r="J19" s="7">
        <f t="shared" si="3"/>
        <v>1</v>
      </c>
    </row>
    <row r="20" spans="1:10" x14ac:dyDescent="0.2">
      <c r="G20" s="8"/>
    </row>
    <row r="23" spans="1:10" x14ac:dyDescent="0.2">
      <c r="A23" s="1" t="s">
        <v>32</v>
      </c>
    </row>
    <row r="24" spans="1:10" x14ac:dyDescent="0.2">
      <c r="A24" s="5" t="s">
        <v>23</v>
      </c>
      <c r="B24" s="6">
        <f>SUM(D4:D18)</f>
        <v>33501000</v>
      </c>
      <c r="C24" s="12"/>
    </row>
    <row r="25" spans="1:10" x14ac:dyDescent="0.2">
      <c r="A25" s="1" t="s">
        <v>21</v>
      </c>
      <c r="B25" s="9">
        <f>SUM(F4:F18)</f>
        <v>1200000</v>
      </c>
    </row>
    <row r="26" spans="1:10" x14ac:dyDescent="0.2">
      <c r="A26" s="1" t="s">
        <v>22</v>
      </c>
      <c r="B26" s="8">
        <f>B24-B25</f>
        <v>32301000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Vinson &amp; Elkins L.L.P.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Fenelon</dc:creator>
  <cp:lastModifiedBy>Havlíček Jan</cp:lastModifiedBy>
  <dcterms:created xsi:type="dcterms:W3CDTF">2000-09-07T02:27:56Z</dcterms:created>
  <dcterms:modified xsi:type="dcterms:W3CDTF">2023-09-10T15:34:51Z</dcterms:modified>
</cp:coreProperties>
</file>