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72" windowWidth="12120" windowHeight="8412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<sst xmlns="http://schemas.openxmlformats.org/spreadsheetml/2006/main" count="374" uniqueCount="136">
  <si>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</si>
  <si>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</si>
  <si>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</si>
  <si>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</si>
  <si>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</si>
  <si>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</si>
  <si>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</si>
  <si>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</si>
  <si>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</si>
  <si>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</si>
  <si>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</si>
  <si>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</si>
  <si>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</si>
  <si>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</si>
  <si>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</si>
  <si>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</si>
  <si>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</si>
  <si>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</si>
  <si>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</si>
  <si>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</si>
  <si>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</si>
  <si>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</si>
  <si>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</si>
  <si>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</si>
  <si>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</si>
  <si>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</si>
  <si>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</si>
  <si>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</si>
  <si>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</si>
  <si>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</si>
  <si>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</si>
  <si>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</si>
  <si>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</si>
  <si>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</si>
  <si>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</si>
  <si>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</si>
  <si>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</si>
  <si>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</si>
  <si>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</si>
  <si>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</si>
  <si>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</si>
  <si>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</si>
  <si>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</si>
  <si>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</si>
  <si>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</si>
  <si>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</si>
  <si>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</si>
  <si>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</si>
  <si>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</si>
  <si>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</si>
  <si>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</si>
  <si>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</si>
  <si>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</si>
  <si>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</si>
  <si>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</si>
  <si>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</si>
  <si>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</si>
  <si>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</si>
  <si>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</si>
  <si>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</si>
  <si>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</si>
  <si>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</si>
  <si>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</si>
  <si>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</si>
  <si>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</si>
  <si>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</si>
  <si>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</si>
  <si>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</si>
  <si>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</si>
  <si>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</si>
  <si>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</si>
  <si>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</si>
  <si>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</si>
  <si>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</si>
  <si>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</si>
  <si>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</si>
  <si>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</si>
  <si>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</si>
  <si>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</si>
  <si>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</si>
  <si>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</si>
  <si>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</si>
  <si>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</si>
  <si>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</si>
  <si>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</si>
  <si>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</si>
  <si>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</si>
  <si>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</si>
  <si>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</si>
  <si>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</si>
  <si>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</si>
  <si>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</si>
  <si>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</si>
  <si>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</si>
  <si>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</si>
  <si>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</si>
  <si>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</si>
  <si>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</si>
  <si>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</si>
  <si>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</si>
  <si>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</si>
  <si>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</si>
  <si>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</si>
  <si>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</si>
  <si>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</si>
  <si>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</si>
  <si>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</si>
  <si>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</si>
  <si>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050100</t>
  </si>
  <si>
    <t>Fleming</t>
  </si>
  <si>
    <t>Rosalee</t>
  </si>
  <si>
    <t>T.</t>
  </si>
  <si>
    <t>456-60-6258</t>
  </si>
  <si>
    <t>0011</t>
  </si>
  <si>
    <t>EB5004A</t>
  </si>
  <si>
    <t>713-853-6088</t>
  </si>
  <si>
    <t>L</t>
  </si>
  <si>
    <t>Bistro Latino - Houston</t>
  </si>
  <si>
    <t xml:space="preserve">Office of the Chairman personnel - Sally </t>
  </si>
  <si>
    <t>Keepers, Vanessa Groscrand, Tori Wells,</t>
  </si>
  <si>
    <t>Lena Teamer, Earl Hailey, Rosalee Fleming</t>
  </si>
  <si>
    <t xml:space="preserve">  To celebrate Secretaries'  Week</t>
  </si>
  <si>
    <t>100044</t>
  </si>
  <si>
    <t>Southwestern Bell - monthly charge for fax machine at Fleming home for April 2000</t>
  </si>
  <si>
    <t>52503500</t>
  </si>
  <si>
    <t>52004500</t>
  </si>
  <si>
    <t>52003500</t>
  </si>
  <si>
    <t xml:space="preserve">The Urban Retreat - Gift Certificates for Office of the Chairman secretaries, Vanessa Groscrand and </t>
  </si>
  <si>
    <t xml:space="preserve">  Tori Wells, for Secretaries' Week</t>
  </si>
  <si>
    <t>Southwestern Bell - monthly charge for fax machine at Fleming home for May 2000</t>
  </si>
  <si>
    <t>D</t>
  </si>
  <si>
    <t>Grotto Ristorante - Houston</t>
  </si>
  <si>
    <t xml:space="preserve">Self with husband, P. L. Fleming </t>
  </si>
  <si>
    <t xml:space="preserve">  Site Visit to Grotto's, a favorite of Mr. Lay's.</t>
  </si>
  <si>
    <t>Roundtrip mileage from the office to Doubletree, Post Oak to attend lunch honoring Mr. Lay</t>
  </si>
  <si>
    <t xml:space="preserve">  Valet Parking and tip $9.00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</si>
</sst>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262.24</v>
      </c>
      <c r="B3" s="351" t="str">
        <f>'Short Form'!A29</f>
        <v>52004500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54.58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0">
        <f>'Travel Form'!D49:G49</f>
        <v>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450</v>
      </c>
      <c r="B19" s="293" t="str">
        <f>'Misc. Exp. Sup'!B49</f>
        <v>52003500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17.45</v>
      </c>
      <c r="B21" s="293" t="str">
        <f>'Misc. Exp. Sup'!B51</f>
        <v>52003500</v>
      </c>
      <c r="C21" s="293" t="str">
        <f>'Misc. Exp. Sup'!C51</f>
        <v>0011</v>
      </c>
      <c r="D21" s="390" t="str">
        <f>'Misc. Exp. Sup'!D51</f>
        <v>100044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784.27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C27" zoomScale="75" workbookViewId="0">
      <selection activeCell="C18" sqref="C18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36675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36640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220.24</v>
      </c>
      <c r="M14" s="196"/>
      <c r="N14" s="189">
        <f>IF(M14=" ",L14*1,L14*M14)</f>
        <v>220.24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 t="s">
        <v>121</v>
      </c>
      <c r="D15" s="155"/>
      <c r="E15" s="155"/>
      <c r="F15" s="156"/>
      <c r="G15" s="157"/>
      <c r="H15" s="265" t="s">
        <v>119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 t="s">
        <v>120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36671</v>
      </c>
      <c r="B17" s="135" t="s">
        <v>130</v>
      </c>
      <c r="C17" s="126" t="s">
        <v>131</v>
      </c>
      <c r="D17" s="155"/>
      <c r="E17" s="155"/>
      <c r="F17" s="156"/>
      <c r="G17" s="157"/>
      <c r="H17" s="265" t="s">
        <v>132</v>
      </c>
      <c r="I17" s="262"/>
      <c r="J17" s="263"/>
      <c r="K17" s="263"/>
      <c r="L17" s="259">
        <v>42</v>
      </c>
      <c r="M17" s="196"/>
      <c r="N17" s="189">
        <f>IF(M17=" ",L17*1,L17*M17)</f>
        <v>42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 t="s">
        <v>133</v>
      </c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262.24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125</v>
      </c>
      <c r="B29" s="299" t="s">
        <v>113</v>
      </c>
      <c r="C29" s="400" t="s">
        <v>122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262.24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36633</v>
      </c>
      <c r="B34" s="129" t="s">
        <v>123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36663</v>
      </c>
      <c r="B35" s="129" t="s">
        <v>129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27.29</v>
      </c>
      <c r="M35" s="196"/>
      <c r="N35" s="189">
        <f>IF(M35=" ",L35*1,L35*M35)</f>
        <v>27.29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54.58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467.45</v>
      </c>
    </row>
    <row r="44" spans="1:64" ht="24" customHeight="1" x14ac:dyDescent="0.25">
      <c r="A44" s="299" t="s">
        <v>124</v>
      </c>
      <c r="B44" s="299" t="s">
        <v>113</v>
      </c>
      <c r="C44" s="395" t="s">
        <v>122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522.03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784.27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784.27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050100</v>
      </c>
      <c r="D62" s="110" t="str">
        <f>TEXT($K$6,"###-##-####")</f>
        <v>456-60-6258</v>
      </c>
      <c r="E62" s="251" t="str">
        <f>TEXT($N$52,"######0.00")</f>
        <v>784.27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43" zoomScale="80" workbookViewId="0">
      <selection activeCell="B51" sqref="B51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2</v>
      </c>
      <c r="O2" s="269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36643</v>
      </c>
      <c r="C10" s="124" t="s">
        <v>127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450</v>
      </c>
      <c r="N10" s="257"/>
      <c r="O10" s="189">
        <f>IF(N10=" ",M10*1,M10*N10)</f>
        <v>450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 t="s">
        <v>128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62</v>
      </c>
      <c r="B12" s="148"/>
      <c r="C12" s="124" t="s">
        <v>134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26</v>
      </c>
      <c r="N12" s="257">
        <v>0.32500000000000001</v>
      </c>
      <c r="O12" s="189">
        <f>IF(N12=" ",M12*1,M12*N12)</f>
        <v>8.4499999999999993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62</v>
      </c>
      <c r="B13" s="148"/>
      <c r="C13" s="124" t="s">
        <v>135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9</v>
      </c>
      <c r="N13" s="257"/>
      <c r="O13" s="189">
        <f t="shared" ref="O13:O25" si="0">IF(N13=" ",M13*1,M13*N13)</f>
        <v>9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467.45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126</v>
      </c>
      <c r="C49" s="341" t="s">
        <v>113</v>
      </c>
      <c r="D49" s="405" t="s">
        <v>122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450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62</v>
      </c>
      <c r="B51" s="349" t="s">
        <v>126</v>
      </c>
      <c r="C51" s="341" t="s">
        <v>113</v>
      </c>
      <c r="D51" s="405" t="s">
        <v>122</v>
      </c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17.45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467.45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2000-05-24T11:19:05Z</cp:lastPrinted>
  <dcterms:created xsi:type="dcterms:W3CDTF">1997-11-03T17:34:07Z</dcterms:created>
  <dcterms:modified xsi:type="dcterms:W3CDTF">2023-09-10T15:35:08Z</dcterms:modified>
</cp:coreProperties>
</file>