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15096" windowHeight="8316"/>
  </bookViews>
  <sheets>
    <sheet name="graph" sheetId="3" r:id="rId1"/>
    <sheet name="Sheet2" sheetId="5" r:id="rId2"/>
    <sheet name="Sheet1" sheetId="4" r:id="rId3"/>
    <sheet name="data" sheetId="1" r:id="rId4"/>
  </sheets>
  <calcPr calcId="92512"/>
</workbook>
</file>

<file path=xl/calcChain.xml><?xml version="1.0" encoding="utf-8"?>
<calcChain xmlns="http://schemas.openxmlformats.org/spreadsheetml/2006/main">
  <c r="E3" i="1" l="1"/>
  <c r="F3" i="1"/>
  <c r="G3" i="1"/>
  <c r="I3" i="1"/>
  <c r="Q3" i="1"/>
  <c r="S3" i="1"/>
  <c r="U3" i="1"/>
  <c r="W3" i="1"/>
  <c r="X3" i="1"/>
  <c r="Y3" i="1"/>
  <c r="Z3" i="1"/>
  <c r="E4" i="1"/>
  <c r="F4" i="1"/>
  <c r="G4" i="1"/>
  <c r="I4" i="1"/>
  <c r="Q4" i="1"/>
  <c r="S4" i="1"/>
  <c r="U4" i="1"/>
  <c r="W4" i="1"/>
  <c r="X4" i="1"/>
  <c r="Y4" i="1"/>
  <c r="Z4" i="1"/>
  <c r="E5" i="1"/>
  <c r="F5" i="1"/>
  <c r="G5" i="1"/>
  <c r="I5" i="1"/>
  <c r="Q5" i="1"/>
  <c r="S5" i="1"/>
  <c r="U5" i="1"/>
  <c r="W5" i="1"/>
  <c r="X5" i="1"/>
  <c r="Y5" i="1"/>
  <c r="Z5" i="1"/>
  <c r="E6" i="1"/>
  <c r="F6" i="1"/>
  <c r="G6" i="1"/>
  <c r="I6" i="1"/>
  <c r="Q6" i="1"/>
  <c r="S6" i="1"/>
  <c r="U6" i="1"/>
  <c r="W6" i="1"/>
  <c r="X6" i="1"/>
  <c r="Y6" i="1"/>
  <c r="Z6" i="1"/>
  <c r="E7" i="1"/>
  <c r="F7" i="1"/>
  <c r="G7" i="1"/>
  <c r="I7" i="1"/>
  <c r="Q7" i="1"/>
  <c r="S7" i="1"/>
  <c r="U7" i="1"/>
  <c r="W7" i="1"/>
  <c r="X7" i="1"/>
  <c r="Y7" i="1"/>
  <c r="Z7" i="1"/>
  <c r="E8" i="1"/>
  <c r="F8" i="1"/>
  <c r="G8" i="1"/>
  <c r="I8" i="1"/>
  <c r="Q8" i="1"/>
  <c r="S8" i="1"/>
  <c r="U8" i="1"/>
  <c r="W8" i="1"/>
  <c r="X8" i="1"/>
  <c r="Y8" i="1"/>
  <c r="Z8" i="1"/>
  <c r="E9" i="1"/>
  <c r="F9" i="1"/>
  <c r="G9" i="1"/>
  <c r="I9" i="1"/>
  <c r="Q9" i="1"/>
  <c r="S9" i="1"/>
  <c r="U9" i="1"/>
  <c r="W9" i="1"/>
  <c r="X9" i="1"/>
  <c r="Y9" i="1"/>
  <c r="Z9" i="1"/>
  <c r="E10" i="1"/>
  <c r="F10" i="1"/>
  <c r="G10" i="1"/>
  <c r="I10" i="1"/>
  <c r="Q10" i="1"/>
  <c r="S10" i="1"/>
  <c r="U10" i="1"/>
  <c r="W10" i="1"/>
  <c r="X10" i="1"/>
  <c r="Y10" i="1"/>
  <c r="Z10" i="1"/>
  <c r="E11" i="1"/>
  <c r="F11" i="1"/>
  <c r="G11" i="1"/>
  <c r="I11" i="1"/>
  <c r="Q11" i="1"/>
  <c r="S11" i="1"/>
  <c r="U11" i="1"/>
  <c r="W11" i="1"/>
  <c r="X11" i="1"/>
  <c r="Y11" i="1"/>
  <c r="Z11" i="1"/>
  <c r="E12" i="1"/>
  <c r="F12" i="1"/>
  <c r="G12" i="1"/>
  <c r="I12" i="1"/>
  <c r="Q12" i="1"/>
  <c r="S12" i="1"/>
  <c r="U12" i="1"/>
  <c r="W12" i="1"/>
  <c r="X12" i="1"/>
  <c r="Y12" i="1"/>
  <c r="Z12" i="1"/>
  <c r="E13" i="1"/>
  <c r="F13" i="1"/>
  <c r="G13" i="1"/>
  <c r="I13" i="1"/>
  <c r="Q13" i="1"/>
  <c r="S13" i="1"/>
  <c r="U13" i="1"/>
  <c r="W13" i="1"/>
  <c r="X13" i="1"/>
  <c r="Y13" i="1"/>
  <c r="Z13" i="1"/>
  <c r="E14" i="1"/>
  <c r="F14" i="1"/>
  <c r="G14" i="1"/>
  <c r="I14" i="1"/>
  <c r="Q14" i="1"/>
  <c r="S14" i="1"/>
  <c r="U14" i="1"/>
  <c r="W14" i="1"/>
  <c r="X14" i="1"/>
  <c r="Y14" i="1"/>
  <c r="Z14" i="1"/>
  <c r="E15" i="1"/>
  <c r="F15" i="1"/>
  <c r="G15" i="1"/>
  <c r="I15" i="1"/>
  <c r="Q15" i="1"/>
  <c r="S15" i="1"/>
  <c r="U15" i="1"/>
  <c r="W15" i="1"/>
  <c r="X15" i="1"/>
  <c r="Y15" i="1"/>
  <c r="Z15" i="1"/>
  <c r="E16" i="1"/>
  <c r="F16" i="1"/>
  <c r="G16" i="1"/>
  <c r="I16" i="1"/>
  <c r="Q16" i="1"/>
  <c r="S16" i="1"/>
  <c r="U16" i="1"/>
  <c r="W16" i="1"/>
  <c r="X16" i="1"/>
  <c r="Y16" i="1"/>
  <c r="Z16" i="1"/>
  <c r="E17" i="1"/>
  <c r="F17" i="1"/>
  <c r="G17" i="1"/>
  <c r="I17" i="1"/>
  <c r="Q17" i="1"/>
  <c r="S17" i="1"/>
  <c r="U17" i="1"/>
  <c r="W17" i="1"/>
  <c r="X17" i="1"/>
  <c r="Y17" i="1"/>
  <c r="Z17" i="1"/>
  <c r="E18" i="1"/>
  <c r="F18" i="1"/>
  <c r="G18" i="1"/>
  <c r="I18" i="1"/>
  <c r="Q18" i="1"/>
  <c r="S18" i="1"/>
  <c r="U18" i="1"/>
  <c r="W18" i="1"/>
  <c r="X18" i="1"/>
  <c r="Y18" i="1"/>
  <c r="Z18" i="1"/>
  <c r="E19" i="1"/>
  <c r="F19" i="1"/>
  <c r="G19" i="1"/>
  <c r="I19" i="1"/>
  <c r="Q19" i="1"/>
  <c r="S19" i="1"/>
  <c r="U19" i="1"/>
  <c r="W19" i="1"/>
  <c r="X19" i="1"/>
  <c r="Y19" i="1"/>
  <c r="Z19" i="1"/>
  <c r="E20" i="1"/>
  <c r="F20" i="1"/>
  <c r="G20" i="1"/>
  <c r="I20" i="1"/>
  <c r="Q20" i="1"/>
  <c r="S20" i="1"/>
  <c r="U20" i="1"/>
  <c r="W20" i="1"/>
  <c r="X20" i="1"/>
  <c r="Y20" i="1"/>
  <c r="Z20" i="1"/>
  <c r="E21" i="1"/>
  <c r="F21" i="1"/>
  <c r="G21" i="1"/>
  <c r="I21" i="1"/>
  <c r="Q21" i="1"/>
  <c r="S21" i="1"/>
  <c r="U21" i="1"/>
  <c r="W21" i="1"/>
  <c r="X21" i="1"/>
  <c r="Y21" i="1"/>
  <c r="Z21" i="1"/>
  <c r="E22" i="1"/>
  <c r="F22" i="1"/>
  <c r="G22" i="1"/>
  <c r="I22" i="1"/>
  <c r="Q22" i="1"/>
  <c r="S22" i="1"/>
  <c r="U22" i="1"/>
  <c r="W22" i="1"/>
  <c r="X22" i="1"/>
  <c r="Y22" i="1"/>
  <c r="Z22" i="1"/>
  <c r="E23" i="1"/>
  <c r="F23" i="1"/>
  <c r="G23" i="1"/>
  <c r="I23" i="1"/>
  <c r="Q23" i="1"/>
  <c r="S23" i="1"/>
  <c r="U23" i="1"/>
  <c r="W23" i="1"/>
  <c r="X23" i="1"/>
  <c r="Y23" i="1"/>
  <c r="Z23" i="1"/>
  <c r="E24" i="1"/>
  <c r="F24" i="1"/>
  <c r="G24" i="1"/>
  <c r="I24" i="1"/>
  <c r="Q24" i="1"/>
  <c r="S24" i="1"/>
  <c r="U24" i="1"/>
  <c r="W24" i="1"/>
  <c r="X24" i="1"/>
  <c r="Y24" i="1"/>
  <c r="Z24" i="1"/>
  <c r="E25" i="1"/>
  <c r="F25" i="1"/>
  <c r="G25" i="1"/>
  <c r="I25" i="1"/>
  <c r="Q25" i="1"/>
  <c r="S25" i="1"/>
  <c r="U25" i="1"/>
  <c r="W25" i="1"/>
  <c r="X25" i="1"/>
  <c r="Y25" i="1"/>
  <c r="Z25" i="1"/>
  <c r="E26" i="1"/>
  <c r="F26" i="1"/>
  <c r="G26" i="1"/>
  <c r="I26" i="1"/>
  <c r="Q26" i="1"/>
  <c r="S26" i="1"/>
  <c r="U26" i="1"/>
  <c r="W26" i="1"/>
  <c r="X26" i="1"/>
  <c r="Y26" i="1"/>
  <c r="Z26" i="1"/>
  <c r="E27" i="1"/>
  <c r="F27" i="1"/>
  <c r="G27" i="1"/>
  <c r="I27" i="1"/>
  <c r="Q27" i="1"/>
  <c r="S27" i="1"/>
  <c r="U27" i="1"/>
  <c r="W27" i="1"/>
  <c r="X27" i="1"/>
  <c r="Y27" i="1"/>
  <c r="Z27" i="1"/>
  <c r="E28" i="1"/>
  <c r="F28" i="1"/>
  <c r="G28" i="1"/>
  <c r="I28" i="1"/>
  <c r="Q28" i="1"/>
  <c r="S28" i="1"/>
  <c r="U28" i="1"/>
  <c r="W28" i="1"/>
  <c r="X28" i="1"/>
  <c r="Y28" i="1"/>
  <c r="Z28" i="1"/>
  <c r="E29" i="1"/>
  <c r="F29" i="1"/>
  <c r="G29" i="1"/>
  <c r="I29" i="1"/>
  <c r="Q29" i="1"/>
  <c r="S29" i="1"/>
  <c r="U29" i="1"/>
  <c r="W29" i="1"/>
  <c r="X29" i="1"/>
  <c r="Y29" i="1"/>
  <c r="Z29" i="1"/>
  <c r="E30" i="1"/>
  <c r="F30" i="1"/>
  <c r="G30" i="1"/>
  <c r="I30" i="1"/>
  <c r="Q30" i="1"/>
  <c r="S30" i="1"/>
  <c r="U30" i="1"/>
  <c r="W30" i="1"/>
  <c r="X30" i="1"/>
  <c r="Y30" i="1"/>
  <c r="Z30" i="1"/>
  <c r="E31" i="1"/>
  <c r="F31" i="1"/>
  <c r="G31" i="1"/>
  <c r="I31" i="1"/>
  <c r="Q31" i="1"/>
  <c r="S31" i="1"/>
  <c r="U31" i="1"/>
  <c r="W31" i="1"/>
  <c r="X31" i="1"/>
  <c r="Y31" i="1"/>
  <c r="Z31" i="1"/>
  <c r="E32" i="1"/>
  <c r="F32" i="1"/>
  <c r="G32" i="1"/>
  <c r="I32" i="1"/>
  <c r="Q32" i="1"/>
  <c r="S32" i="1"/>
  <c r="U32" i="1"/>
  <c r="W32" i="1"/>
  <c r="X32" i="1"/>
  <c r="Y32" i="1"/>
  <c r="Z32" i="1"/>
  <c r="E33" i="1"/>
  <c r="F33" i="1"/>
  <c r="G33" i="1"/>
  <c r="I33" i="1"/>
  <c r="Q33" i="1"/>
  <c r="S33" i="1"/>
  <c r="U33" i="1"/>
  <c r="W33" i="1"/>
  <c r="X33" i="1"/>
  <c r="Y33" i="1"/>
  <c r="Z33" i="1"/>
  <c r="E34" i="1"/>
  <c r="F34" i="1"/>
  <c r="G34" i="1"/>
  <c r="I34" i="1"/>
  <c r="Q34" i="1"/>
  <c r="S34" i="1"/>
  <c r="U34" i="1"/>
  <c r="W34" i="1"/>
  <c r="X34" i="1"/>
  <c r="Y34" i="1"/>
  <c r="Z34" i="1"/>
  <c r="E35" i="1"/>
  <c r="F35" i="1"/>
  <c r="G35" i="1"/>
  <c r="I35" i="1"/>
  <c r="Q35" i="1"/>
  <c r="S35" i="1"/>
  <c r="U35" i="1"/>
  <c r="W35" i="1"/>
  <c r="X35" i="1"/>
  <c r="Y35" i="1"/>
  <c r="Z35" i="1"/>
  <c r="E36" i="1"/>
  <c r="F36" i="1"/>
  <c r="G36" i="1"/>
  <c r="I36" i="1"/>
  <c r="Q36" i="1"/>
  <c r="S36" i="1"/>
  <c r="U36" i="1"/>
  <c r="W36" i="1"/>
  <c r="X36" i="1"/>
  <c r="Y36" i="1"/>
  <c r="Z36" i="1"/>
  <c r="E37" i="1"/>
  <c r="F37" i="1"/>
  <c r="G37" i="1"/>
  <c r="I37" i="1"/>
  <c r="Q37" i="1"/>
  <c r="S37" i="1"/>
  <c r="U37" i="1"/>
  <c r="W37" i="1"/>
  <c r="X37" i="1"/>
  <c r="Y37" i="1"/>
  <c r="Z37" i="1"/>
  <c r="E38" i="1"/>
  <c r="F38" i="1"/>
  <c r="G38" i="1"/>
  <c r="I38" i="1"/>
  <c r="Q38" i="1"/>
  <c r="S38" i="1"/>
  <c r="U38" i="1"/>
  <c r="W38" i="1"/>
  <c r="X38" i="1"/>
  <c r="Y38" i="1"/>
  <c r="Z38" i="1"/>
  <c r="E39" i="1"/>
  <c r="F39" i="1"/>
  <c r="G39" i="1"/>
  <c r="I39" i="1"/>
  <c r="Q39" i="1"/>
  <c r="S39" i="1"/>
  <c r="U39" i="1"/>
  <c r="W39" i="1"/>
  <c r="X39" i="1"/>
  <c r="Y39" i="1"/>
  <c r="Z39" i="1"/>
  <c r="E40" i="1"/>
  <c r="F40" i="1"/>
  <c r="G40" i="1"/>
  <c r="I40" i="1"/>
  <c r="Q40" i="1"/>
  <c r="S40" i="1"/>
  <c r="U40" i="1"/>
  <c r="W40" i="1"/>
  <c r="X40" i="1"/>
  <c r="Y40" i="1"/>
  <c r="Z40" i="1"/>
  <c r="E41" i="1"/>
  <c r="F41" i="1"/>
  <c r="G41" i="1"/>
  <c r="I41" i="1"/>
  <c r="Q41" i="1"/>
  <c r="S41" i="1"/>
  <c r="U41" i="1"/>
  <c r="W41" i="1"/>
  <c r="X41" i="1"/>
  <c r="Y41" i="1"/>
  <c r="Z41" i="1"/>
  <c r="E42" i="1"/>
  <c r="F42" i="1"/>
  <c r="G42" i="1"/>
  <c r="I42" i="1"/>
  <c r="Q42" i="1"/>
  <c r="S42" i="1"/>
  <c r="U42" i="1"/>
  <c r="W42" i="1"/>
  <c r="X42" i="1"/>
  <c r="Y42" i="1"/>
  <c r="Z42" i="1"/>
  <c r="E43" i="1"/>
  <c r="F43" i="1"/>
  <c r="G43" i="1"/>
  <c r="I43" i="1"/>
  <c r="Q43" i="1"/>
  <c r="S43" i="1"/>
  <c r="U43" i="1"/>
  <c r="W43" i="1"/>
  <c r="X43" i="1"/>
  <c r="Y43" i="1"/>
  <c r="Z43" i="1"/>
  <c r="E44" i="1"/>
  <c r="F44" i="1"/>
  <c r="G44" i="1"/>
  <c r="I44" i="1"/>
  <c r="Q44" i="1"/>
  <c r="S44" i="1"/>
  <c r="U44" i="1"/>
  <c r="W44" i="1"/>
  <c r="X44" i="1"/>
  <c r="Y44" i="1"/>
  <c r="Z44" i="1"/>
  <c r="E45" i="1"/>
  <c r="F45" i="1"/>
  <c r="G45" i="1"/>
  <c r="I45" i="1"/>
  <c r="Q45" i="1"/>
  <c r="S45" i="1"/>
  <c r="U45" i="1"/>
  <c r="W45" i="1"/>
  <c r="X45" i="1"/>
  <c r="Y45" i="1"/>
  <c r="Z45" i="1"/>
  <c r="E46" i="1"/>
  <c r="F46" i="1"/>
  <c r="G46" i="1"/>
  <c r="I46" i="1"/>
  <c r="Q46" i="1"/>
  <c r="S46" i="1"/>
  <c r="U46" i="1"/>
  <c r="W46" i="1"/>
  <c r="X46" i="1"/>
  <c r="Y46" i="1"/>
  <c r="Z46" i="1"/>
  <c r="E47" i="1"/>
  <c r="F47" i="1"/>
  <c r="G47" i="1"/>
  <c r="I47" i="1"/>
  <c r="Q47" i="1"/>
  <c r="S47" i="1"/>
  <c r="U47" i="1"/>
  <c r="W47" i="1"/>
  <c r="X47" i="1"/>
  <c r="Y47" i="1"/>
  <c r="Z47" i="1"/>
  <c r="E48" i="1"/>
  <c r="F48" i="1"/>
  <c r="G48" i="1"/>
  <c r="I48" i="1"/>
  <c r="Q48" i="1"/>
  <c r="S48" i="1"/>
  <c r="U48" i="1"/>
  <c r="W48" i="1"/>
  <c r="X48" i="1"/>
  <c r="Y48" i="1"/>
  <c r="Z48" i="1"/>
  <c r="E49" i="1"/>
  <c r="F49" i="1"/>
  <c r="G49" i="1"/>
  <c r="I49" i="1"/>
  <c r="Q49" i="1"/>
  <c r="S49" i="1"/>
  <c r="U49" i="1"/>
  <c r="W49" i="1"/>
  <c r="X49" i="1"/>
  <c r="Y49" i="1"/>
  <c r="Z49" i="1"/>
  <c r="E50" i="1"/>
  <c r="F50" i="1"/>
  <c r="G50" i="1"/>
  <c r="I50" i="1"/>
  <c r="Q50" i="1"/>
  <c r="S50" i="1"/>
  <c r="U50" i="1"/>
  <c r="W50" i="1"/>
  <c r="X50" i="1"/>
  <c r="Y50" i="1"/>
  <c r="Z50" i="1"/>
  <c r="E51" i="1"/>
  <c r="F51" i="1"/>
  <c r="G51" i="1"/>
  <c r="I51" i="1"/>
  <c r="Q51" i="1"/>
  <c r="S51" i="1"/>
  <c r="U51" i="1"/>
  <c r="W51" i="1"/>
  <c r="X51" i="1"/>
  <c r="Y51" i="1"/>
  <c r="Z51" i="1"/>
  <c r="E52" i="1"/>
  <c r="F52" i="1"/>
  <c r="G52" i="1"/>
  <c r="I52" i="1"/>
  <c r="Q52" i="1"/>
  <c r="S52" i="1"/>
  <c r="U52" i="1"/>
  <c r="W52" i="1"/>
  <c r="X52" i="1"/>
  <c r="Y52" i="1"/>
  <c r="Z52" i="1"/>
  <c r="E53" i="1"/>
  <c r="F53" i="1"/>
  <c r="G53" i="1"/>
  <c r="I53" i="1"/>
  <c r="Q53" i="1"/>
  <c r="S53" i="1"/>
  <c r="U53" i="1"/>
  <c r="W53" i="1"/>
  <c r="X53" i="1"/>
  <c r="Y53" i="1"/>
  <c r="Z53" i="1"/>
  <c r="E54" i="1"/>
  <c r="F54" i="1"/>
  <c r="G54" i="1"/>
  <c r="I54" i="1"/>
  <c r="Q54" i="1"/>
  <c r="S54" i="1"/>
  <c r="U54" i="1"/>
  <c r="W54" i="1"/>
  <c r="X54" i="1"/>
  <c r="Y54" i="1"/>
  <c r="Z54" i="1"/>
  <c r="E55" i="1"/>
  <c r="F55" i="1"/>
  <c r="G55" i="1"/>
  <c r="I55" i="1"/>
  <c r="Q55" i="1"/>
  <c r="S55" i="1"/>
  <c r="U55" i="1"/>
  <c r="W55" i="1"/>
  <c r="X55" i="1"/>
  <c r="Y55" i="1"/>
  <c r="Z55" i="1"/>
  <c r="E56" i="1"/>
  <c r="F56" i="1"/>
  <c r="G56" i="1"/>
  <c r="I56" i="1"/>
  <c r="Q56" i="1"/>
  <c r="S56" i="1"/>
  <c r="U56" i="1"/>
  <c r="W56" i="1"/>
  <c r="X56" i="1"/>
  <c r="Y56" i="1"/>
  <c r="Z56" i="1"/>
  <c r="E57" i="1"/>
  <c r="F57" i="1"/>
  <c r="G57" i="1"/>
  <c r="I57" i="1"/>
  <c r="Q57" i="1"/>
  <c r="S57" i="1"/>
  <c r="U57" i="1"/>
  <c r="W57" i="1"/>
  <c r="X57" i="1"/>
  <c r="Y57" i="1"/>
  <c r="Z57" i="1"/>
  <c r="E58" i="1"/>
  <c r="F58" i="1"/>
  <c r="G58" i="1"/>
  <c r="I58" i="1"/>
  <c r="Q58" i="1"/>
  <c r="S58" i="1"/>
  <c r="U58" i="1"/>
  <c r="W58" i="1"/>
  <c r="X58" i="1"/>
  <c r="Y58" i="1"/>
  <c r="Z58" i="1"/>
  <c r="E59" i="1"/>
  <c r="F59" i="1"/>
  <c r="G59" i="1"/>
  <c r="I59" i="1"/>
  <c r="Q59" i="1"/>
  <c r="S59" i="1"/>
  <c r="U59" i="1"/>
  <c r="W59" i="1"/>
  <c r="X59" i="1"/>
  <c r="Y59" i="1"/>
  <c r="Z59" i="1"/>
  <c r="E60" i="1"/>
  <c r="F60" i="1"/>
  <c r="G60" i="1"/>
  <c r="I60" i="1"/>
  <c r="Q60" i="1"/>
  <c r="S60" i="1"/>
  <c r="U60" i="1"/>
  <c r="W60" i="1"/>
  <c r="X60" i="1"/>
  <c r="Y60" i="1"/>
  <c r="Z60" i="1"/>
  <c r="E61" i="1"/>
  <c r="F61" i="1"/>
  <c r="G61" i="1"/>
  <c r="I61" i="1"/>
  <c r="Q61" i="1"/>
  <c r="S61" i="1"/>
  <c r="U61" i="1"/>
  <c r="W61" i="1"/>
  <c r="X61" i="1"/>
  <c r="Y61" i="1"/>
  <c r="Z61" i="1"/>
  <c r="E62" i="1"/>
  <c r="F62" i="1"/>
  <c r="G62" i="1"/>
  <c r="I62" i="1"/>
  <c r="Q62" i="1"/>
  <c r="S62" i="1"/>
  <c r="U62" i="1"/>
  <c r="W62" i="1"/>
  <c r="X62" i="1"/>
  <c r="Y62" i="1"/>
  <c r="Z62" i="1"/>
  <c r="E63" i="1"/>
  <c r="F63" i="1"/>
  <c r="G63" i="1"/>
  <c r="I63" i="1"/>
  <c r="Q63" i="1"/>
  <c r="S63" i="1"/>
  <c r="U63" i="1"/>
  <c r="W63" i="1"/>
  <c r="X63" i="1"/>
  <c r="Y63" i="1"/>
  <c r="Z63" i="1"/>
  <c r="E64" i="1"/>
  <c r="F64" i="1"/>
  <c r="G64" i="1"/>
  <c r="I64" i="1"/>
  <c r="Q64" i="1"/>
  <c r="S64" i="1"/>
  <c r="U64" i="1"/>
  <c r="W64" i="1"/>
  <c r="X64" i="1"/>
  <c r="Y64" i="1"/>
  <c r="Z64" i="1"/>
  <c r="E65" i="1"/>
  <c r="F65" i="1"/>
  <c r="G65" i="1"/>
  <c r="I65" i="1"/>
  <c r="Q65" i="1"/>
  <c r="S65" i="1"/>
  <c r="U65" i="1"/>
  <c r="W65" i="1"/>
  <c r="X65" i="1"/>
  <c r="Y65" i="1"/>
  <c r="Z65" i="1"/>
  <c r="E66" i="1"/>
  <c r="F66" i="1"/>
  <c r="G66" i="1"/>
  <c r="I66" i="1"/>
  <c r="Q66" i="1"/>
  <c r="S66" i="1"/>
  <c r="U66" i="1"/>
  <c r="W66" i="1"/>
  <c r="X66" i="1"/>
  <c r="Y66" i="1"/>
  <c r="Z66" i="1"/>
  <c r="E67" i="1"/>
  <c r="F67" i="1"/>
  <c r="G67" i="1"/>
  <c r="I67" i="1"/>
  <c r="Q67" i="1"/>
  <c r="S67" i="1"/>
  <c r="U67" i="1"/>
  <c r="W67" i="1"/>
  <c r="X67" i="1"/>
  <c r="Y67" i="1"/>
  <c r="Z67" i="1"/>
  <c r="E68" i="1"/>
  <c r="F68" i="1"/>
  <c r="G68" i="1"/>
  <c r="I68" i="1"/>
  <c r="Q68" i="1"/>
  <c r="S68" i="1"/>
  <c r="U68" i="1"/>
  <c r="W68" i="1"/>
  <c r="X68" i="1"/>
  <c r="Y68" i="1"/>
  <c r="Z68" i="1"/>
  <c r="E69" i="1"/>
  <c r="F69" i="1"/>
  <c r="G69" i="1"/>
  <c r="I69" i="1"/>
  <c r="Q69" i="1"/>
  <c r="S69" i="1"/>
  <c r="U69" i="1"/>
  <c r="W69" i="1"/>
  <c r="X69" i="1"/>
  <c r="Y69" i="1"/>
  <c r="Z69" i="1"/>
  <c r="E70" i="1"/>
  <c r="F70" i="1"/>
  <c r="G70" i="1"/>
  <c r="I70" i="1"/>
  <c r="Q70" i="1"/>
  <c r="S70" i="1"/>
  <c r="U70" i="1"/>
  <c r="W70" i="1"/>
  <c r="X70" i="1"/>
  <c r="Y70" i="1"/>
  <c r="Z70" i="1"/>
  <c r="E71" i="1"/>
  <c r="F71" i="1"/>
  <c r="G71" i="1"/>
  <c r="I71" i="1"/>
  <c r="Q71" i="1"/>
  <c r="S71" i="1"/>
  <c r="U71" i="1"/>
  <c r="W71" i="1"/>
  <c r="X71" i="1"/>
  <c r="Y71" i="1"/>
  <c r="Z71" i="1"/>
  <c r="E72" i="1"/>
  <c r="F72" i="1"/>
  <c r="G72" i="1"/>
  <c r="I72" i="1"/>
  <c r="Q72" i="1"/>
  <c r="S72" i="1"/>
  <c r="U72" i="1"/>
  <c r="W72" i="1"/>
  <c r="X72" i="1"/>
  <c r="Y72" i="1"/>
  <c r="Z72" i="1"/>
  <c r="E73" i="1"/>
  <c r="F73" i="1"/>
  <c r="G73" i="1"/>
  <c r="I73" i="1"/>
  <c r="Q73" i="1"/>
  <c r="S73" i="1"/>
  <c r="U73" i="1"/>
  <c r="W73" i="1"/>
  <c r="X73" i="1"/>
  <c r="Y73" i="1"/>
  <c r="Z73" i="1"/>
  <c r="E74" i="1"/>
  <c r="F74" i="1"/>
  <c r="G74" i="1"/>
  <c r="I74" i="1"/>
  <c r="Q74" i="1"/>
  <c r="S74" i="1"/>
  <c r="U74" i="1"/>
  <c r="W74" i="1"/>
  <c r="X74" i="1"/>
  <c r="Y74" i="1"/>
  <c r="Z74" i="1"/>
  <c r="E75" i="1"/>
  <c r="F75" i="1"/>
  <c r="G75" i="1"/>
  <c r="I75" i="1"/>
  <c r="Q75" i="1"/>
  <c r="S75" i="1"/>
  <c r="U75" i="1"/>
  <c r="W75" i="1"/>
  <c r="X75" i="1"/>
  <c r="Y75" i="1"/>
  <c r="Z75" i="1"/>
  <c r="E76" i="1"/>
  <c r="F76" i="1"/>
  <c r="G76" i="1"/>
  <c r="I76" i="1"/>
  <c r="Q76" i="1"/>
  <c r="S76" i="1"/>
  <c r="U76" i="1"/>
  <c r="W76" i="1"/>
  <c r="X76" i="1"/>
  <c r="Y76" i="1"/>
  <c r="Z76" i="1"/>
  <c r="E77" i="1"/>
  <c r="F77" i="1"/>
  <c r="G77" i="1"/>
  <c r="I77" i="1"/>
  <c r="Q77" i="1"/>
  <c r="S77" i="1"/>
  <c r="U77" i="1"/>
  <c r="W77" i="1"/>
  <c r="X77" i="1"/>
  <c r="Y77" i="1"/>
  <c r="Z77" i="1"/>
  <c r="E78" i="1"/>
  <c r="F78" i="1"/>
  <c r="G78" i="1"/>
  <c r="I78" i="1"/>
  <c r="Q78" i="1"/>
  <c r="S78" i="1"/>
  <c r="U78" i="1"/>
  <c r="W78" i="1"/>
  <c r="X78" i="1"/>
  <c r="Y78" i="1"/>
  <c r="Z78" i="1"/>
  <c r="E79" i="1"/>
  <c r="F79" i="1"/>
  <c r="G79" i="1"/>
  <c r="I79" i="1"/>
  <c r="Q79" i="1"/>
  <c r="S79" i="1"/>
  <c r="U79" i="1"/>
  <c r="W79" i="1"/>
  <c r="X79" i="1"/>
  <c r="Y79" i="1"/>
  <c r="Z79" i="1"/>
  <c r="E80" i="1"/>
  <c r="F80" i="1"/>
  <c r="G80" i="1"/>
  <c r="I80" i="1"/>
  <c r="Q80" i="1"/>
  <c r="S80" i="1"/>
  <c r="U80" i="1"/>
  <c r="W80" i="1"/>
  <c r="X80" i="1"/>
  <c r="Y80" i="1"/>
  <c r="Z80" i="1"/>
  <c r="E81" i="1"/>
  <c r="F81" i="1"/>
  <c r="G81" i="1"/>
  <c r="I81" i="1"/>
  <c r="Q81" i="1"/>
  <c r="S81" i="1"/>
  <c r="U81" i="1"/>
  <c r="W81" i="1"/>
  <c r="X81" i="1"/>
  <c r="Y81" i="1"/>
  <c r="Z81" i="1"/>
  <c r="E82" i="1"/>
  <c r="F82" i="1"/>
  <c r="G82" i="1"/>
  <c r="I82" i="1"/>
  <c r="Q82" i="1"/>
  <c r="S82" i="1"/>
  <c r="U82" i="1"/>
  <c r="W82" i="1"/>
  <c r="X82" i="1"/>
  <c r="Y82" i="1"/>
  <c r="Z82" i="1"/>
  <c r="E83" i="1"/>
  <c r="F83" i="1"/>
  <c r="G83" i="1"/>
  <c r="I83" i="1"/>
  <c r="Q83" i="1"/>
  <c r="S83" i="1"/>
  <c r="U83" i="1"/>
  <c r="W83" i="1"/>
  <c r="X83" i="1"/>
  <c r="Y83" i="1"/>
  <c r="Z83" i="1"/>
  <c r="E84" i="1"/>
  <c r="F84" i="1"/>
  <c r="G84" i="1"/>
  <c r="I84" i="1"/>
  <c r="Q84" i="1"/>
  <c r="S84" i="1"/>
  <c r="U84" i="1"/>
  <c r="W84" i="1"/>
  <c r="X84" i="1"/>
  <c r="Y84" i="1"/>
  <c r="Z84" i="1"/>
  <c r="E85" i="1"/>
  <c r="F85" i="1"/>
  <c r="G85" i="1"/>
  <c r="I85" i="1"/>
  <c r="Q85" i="1"/>
  <c r="S85" i="1"/>
  <c r="U85" i="1"/>
  <c r="W85" i="1"/>
  <c r="X85" i="1"/>
  <c r="Y85" i="1"/>
  <c r="Z85" i="1"/>
  <c r="E86" i="1"/>
  <c r="F86" i="1"/>
  <c r="G86" i="1"/>
  <c r="I86" i="1"/>
  <c r="Q86" i="1"/>
  <c r="S86" i="1"/>
  <c r="U86" i="1"/>
  <c r="W86" i="1"/>
  <c r="X86" i="1"/>
  <c r="Y86" i="1"/>
  <c r="Z86" i="1"/>
  <c r="E87" i="1"/>
  <c r="F87" i="1"/>
  <c r="G87" i="1"/>
  <c r="I87" i="1"/>
  <c r="Q87" i="1"/>
  <c r="S87" i="1"/>
  <c r="U87" i="1"/>
  <c r="W87" i="1"/>
  <c r="X87" i="1"/>
  <c r="Y87" i="1"/>
  <c r="Z87" i="1"/>
  <c r="E88" i="1"/>
  <c r="F88" i="1"/>
  <c r="G88" i="1"/>
  <c r="I88" i="1"/>
  <c r="Q88" i="1"/>
  <c r="S88" i="1"/>
  <c r="U88" i="1"/>
  <c r="W88" i="1"/>
  <c r="X88" i="1"/>
  <c r="Y88" i="1"/>
  <c r="Z88" i="1"/>
  <c r="E89" i="1"/>
  <c r="F89" i="1"/>
  <c r="G89" i="1"/>
  <c r="I89" i="1"/>
  <c r="Q89" i="1"/>
  <c r="S89" i="1"/>
  <c r="U89" i="1"/>
  <c r="W89" i="1"/>
  <c r="X89" i="1"/>
  <c r="Y89" i="1"/>
  <c r="Z89" i="1"/>
  <c r="E90" i="1"/>
  <c r="F90" i="1"/>
  <c r="G90" i="1"/>
  <c r="I90" i="1"/>
  <c r="Q90" i="1"/>
  <c r="S90" i="1"/>
  <c r="U90" i="1"/>
  <c r="W90" i="1"/>
  <c r="X90" i="1"/>
  <c r="Y90" i="1"/>
  <c r="Z90" i="1"/>
  <c r="E91" i="1"/>
  <c r="F91" i="1"/>
  <c r="G91" i="1"/>
  <c r="I91" i="1"/>
  <c r="Q91" i="1"/>
  <c r="S91" i="1"/>
  <c r="U91" i="1"/>
  <c r="W91" i="1"/>
  <c r="X91" i="1"/>
  <c r="Y91" i="1"/>
  <c r="Z91" i="1"/>
  <c r="E92" i="1"/>
  <c r="F92" i="1"/>
  <c r="G92" i="1"/>
  <c r="I92" i="1"/>
  <c r="Q92" i="1"/>
  <c r="S92" i="1"/>
  <c r="U92" i="1"/>
  <c r="W92" i="1"/>
  <c r="X92" i="1"/>
  <c r="Y92" i="1"/>
  <c r="Z92" i="1"/>
  <c r="E93" i="1"/>
  <c r="F93" i="1"/>
  <c r="G93" i="1"/>
  <c r="I93" i="1"/>
  <c r="Q93" i="1"/>
  <c r="S93" i="1"/>
  <c r="U93" i="1"/>
  <c r="W93" i="1"/>
  <c r="X93" i="1"/>
  <c r="Y93" i="1"/>
  <c r="Z93" i="1"/>
  <c r="E94" i="1"/>
  <c r="F94" i="1"/>
  <c r="G94" i="1"/>
  <c r="I94" i="1"/>
  <c r="Q94" i="1"/>
  <c r="S94" i="1"/>
  <c r="U94" i="1"/>
  <c r="W94" i="1"/>
  <c r="X94" i="1"/>
  <c r="Y94" i="1"/>
  <c r="Z94" i="1"/>
  <c r="E95" i="1"/>
  <c r="F95" i="1"/>
  <c r="G95" i="1"/>
  <c r="I95" i="1"/>
  <c r="Q95" i="1"/>
  <c r="S95" i="1"/>
  <c r="U95" i="1"/>
  <c r="W95" i="1"/>
  <c r="X95" i="1"/>
  <c r="Y95" i="1"/>
  <c r="Z95" i="1"/>
  <c r="E96" i="1"/>
  <c r="F96" i="1"/>
  <c r="G96" i="1"/>
  <c r="I96" i="1"/>
  <c r="Q96" i="1"/>
  <c r="S96" i="1"/>
  <c r="U96" i="1"/>
  <c r="W96" i="1"/>
  <c r="X96" i="1"/>
  <c r="Y96" i="1"/>
  <c r="Z96" i="1"/>
  <c r="E97" i="1"/>
  <c r="F97" i="1"/>
  <c r="G97" i="1"/>
  <c r="I97" i="1"/>
  <c r="Q97" i="1"/>
  <c r="S97" i="1"/>
  <c r="U97" i="1"/>
  <c r="W97" i="1"/>
  <c r="X97" i="1"/>
  <c r="Y97" i="1"/>
  <c r="Z97" i="1"/>
  <c r="E98" i="1"/>
  <c r="F98" i="1"/>
  <c r="G98" i="1"/>
  <c r="I98" i="1"/>
  <c r="Q98" i="1"/>
  <c r="S98" i="1"/>
  <c r="U98" i="1"/>
  <c r="W98" i="1"/>
  <c r="X98" i="1"/>
  <c r="Y98" i="1"/>
  <c r="Z98" i="1"/>
  <c r="E99" i="1"/>
  <c r="F99" i="1"/>
  <c r="G99" i="1"/>
  <c r="I99" i="1"/>
  <c r="Q99" i="1"/>
  <c r="S99" i="1"/>
  <c r="U99" i="1"/>
  <c r="W99" i="1"/>
  <c r="X99" i="1"/>
  <c r="Y99" i="1"/>
  <c r="Z99" i="1"/>
  <c r="E100" i="1"/>
  <c r="F100" i="1"/>
  <c r="G100" i="1"/>
  <c r="I100" i="1"/>
  <c r="Q100" i="1"/>
  <c r="S100" i="1"/>
  <c r="U100" i="1"/>
  <c r="W100" i="1"/>
  <c r="X100" i="1"/>
  <c r="Y100" i="1"/>
  <c r="Z100" i="1"/>
  <c r="E101" i="1"/>
  <c r="F101" i="1"/>
  <c r="G101" i="1"/>
  <c r="I101" i="1"/>
  <c r="Q101" i="1"/>
  <c r="S101" i="1"/>
  <c r="U101" i="1"/>
  <c r="W101" i="1"/>
  <c r="X101" i="1"/>
  <c r="Y101" i="1"/>
  <c r="Z101" i="1"/>
  <c r="E102" i="1"/>
  <c r="F102" i="1"/>
  <c r="G102" i="1"/>
  <c r="I102" i="1"/>
  <c r="Q102" i="1"/>
  <c r="S102" i="1"/>
  <c r="U102" i="1"/>
  <c r="W102" i="1"/>
  <c r="X102" i="1"/>
  <c r="Y102" i="1"/>
  <c r="Z102" i="1"/>
  <c r="E103" i="1"/>
  <c r="F103" i="1"/>
  <c r="G103" i="1"/>
  <c r="I103" i="1"/>
  <c r="Q103" i="1"/>
  <c r="S103" i="1"/>
  <c r="U103" i="1"/>
  <c r="W103" i="1"/>
  <c r="X103" i="1"/>
  <c r="Y103" i="1"/>
  <c r="Z103" i="1"/>
  <c r="E104" i="1"/>
  <c r="F104" i="1"/>
  <c r="G104" i="1"/>
  <c r="I104" i="1"/>
  <c r="Q104" i="1"/>
  <c r="S104" i="1"/>
  <c r="U104" i="1"/>
  <c r="W104" i="1"/>
  <c r="X104" i="1"/>
  <c r="Y104" i="1"/>
  <c r="Z104" i="1"/>
  <c r="E105" i="1"/>
  <c r="F105" i="1"/>
  <c r="G105" i="1"/>
  <c r="I105" i="1"/>
  <c r="Q105" i="1"/>
  <c r="S105" i="1"/>
  <c r="U105" i="1"/>
  <c r="W105" i="1"/>
  <c r="X105" i="1"/>
  <c r="Y105" i="1"/>
  <c r="Z105" i="1"/>
  <c r="E106" i="1"/>
  <c r="F106" i="1"/>
  <c r="G106" i="1"/>
  <c r="I106" i="1"/>
  <c r="Q106" i="1"/>
  <c r="S106" i="1"/>
  <c r="U106" i="1"/>
  <c r="W106" i="1"/>
  <c r="X106" i="1"/>
  <c r="Y106" i="1"/>
  <c r="Z106" i="1"/>
  <c r="E107" i="1"/>
  <c r="F107" i="1"/>
  <c r="G107" i="1"/>
  <c r="I107" i="1"/>
  <c r="Q107" i="1"/>
  <c r="S107" i="1"/>
  <c r="U107" i="1"/>
  <c r="W107" i="1"/>
  <c r="X107" i="1"/>
  <c r="Y107" i="1"/>
  <c r="Z107" i="1"/>
  <c r="E108" i="1"/>
  <c r="F108" i="1"/>
  <c r="G108" i="1"/>
  <c r="I108" i="1"/>
  <c r="Q108" i="1"/>
  <c r="S108" i="1"/>
  <c r="U108" i="1"/>
  <c r="W108" i="1"/>
  <c r="X108" i="1"/>
  <c r="Y108" i="1"/>
  <c r="Z108" i="1"/>
  <c r="E109" i="1"/>
  <c r="F109" i="1"/>
  <c r="G109" i="1"/>
  <c r="I109" i="1"/>
  <c r="Q109" i="1"/>
  <c r="S109" i="1"/>
  <c r="U109" i="1"/>
  <c r="W109" i="1"/>
  <c r="X109" i="1"/>
  <c r="Y109" i="1"/>
  <c r="Z109" i="1"/>
  <c r="E110" i="1"/>
  <c r="F110" i="1"/>
  <c r="G110" i="1"/>
  <c r="I110" i="1"/>
  <c r="Q110" i="1"/>
  <c r="S110" i="1"/>
  <c r="U110" i="1"/>
  <c r="W110" i="1"/>
  <c r="X110" i="1"/>
  <c r="Y110" i="1"/>
  <c r="Z110" i="1"/>
  <c r="E111" i="1"/>
  <c r="F111" i="1"/>
  <c r="G111" i="1"/>
  <c r="I111" i="1"/>
  <c r="Q111" i="1"/>
  <c r="S111" i="1"/>
  <c r="U111" i="1"/>
  <c r="W111" i="1"/>
  <c r="X111" i="1"/>
  <c r="Y111" i="1"/>
  <c r="Z111" i="1"/>
  <c r="E112" i="1"/>
  <c r="F112" i="1"/>
  <c r="G112" i="1"/>
  <c r="I112" i="1"/>
  <c r="Q112" i="1"/>
  <c r="S112" i="1"/>
  <c r="U112" i="1"/>
  <c r="W112" i="1"/>
  <c r="X112" i="1"/>
  <c r="Y112" i="1"/>
  <c r="Z112" i="1"/>
  <c r="E113" i="1"/>
  <c r="F113" i="1"/>
  <c r="G113" i="1"/>
  <c r="I113" i="1"/>
  <c r="Q113" i="1"/>
  <c r="S113" i="1"/>
  <c r="U113" i="1"/>
  <c r="W113" i="1"/>
  <c r="X113" i="1"/>
  <c r="Y113" i="1"/>
  <c r="Z113" i="1"/>
  <c r="E114" i="1"/>
  <c r="F114" i="1"/>
  <c r="G114" i="1"/>
  <c r="I114" i="1"/>
  <c r="Q114" i="1"/>
  <c r="S114" i="1"/>
  <c r="U114" i="1"/>
  <c r="W114" i="1"/>
  <c r="X114" i="1"/>
  <c r="Y114" i="1"/>
  <c r="Z114" i="1"/>
  <c r="E115" i="1"/>
  <c r="F115" i="1"/>
  <c r="G115" i="1"/>
  <c r="I115" i="1"/>
  <c r="Q115" i="1"/>
  <c r="S115" i="1"/>
  <c r="U115" i="1"/>
  <c r="W115" i="1"/>
  <c r="X115" i="1"/>
  <c r="Y115" i="1"/>
  <c r="Z115" i="1"/>
  <c r="E116" i="1"/>
  <c r="F116" i="1"/>
  <c r="G116" i="1"/>
  <c r="I116" i="1"/>
  <c r="Q116" i="1"/>
  <c r="S116" i="1"/>
  <c r="U116" i="1"/>
  <c r="W116" i="1"/>
  <c r="X116" i="1"/>
  <c r="Y116" i="1"/>
  <c r="Z116" i="1"/>
  <c r="E117" i="1"/>
  <c r="F117" i="1"/>
  <c r="G117" i="1"/>
  <c r="I117" i="1"/>
  <c r="Q117" i="1"/>
  <c r="S117" i="1"/>
  <c r="U117" i="1"/>
  <c r="W117" i="1"/>
  <c r="X117" i="1"/>
  <c r="Y117" i="1"/>
  <c r="Z117" i="1"/>
  <c r="E118" i="1"/>
  <c r="F118" i="1"/>
  <c r="G118" i="1"/>
  <c r="I118" i="1"/>
  <c r="Q118" i="1"/>
  <c r="S118" i="1"/>
  <c r="U118" i="1"/>
  <c r="W118" i="1"/>
  <c r="X118" i="1"/>
  <c r="Y118" i="1"/>
  <c r="Z118" i="1"/>
  <c r="E119" i="1"/>
  <c r="F119" i="1"/>
  <c r="G119" i="1"/>
  <c r="I119" i="1"/>
  <c r="Q119" i="1"/>
  <c r="S119" i="1"/>
  <c r="U119" i="1"/>
  <c r="W119" i="1"/>
  <c r="X119" i="1"/>
  <c r="Y119" i="1"/>
  <c r="Z119" i="1"/>
  <c r="E120" i="1"/>
  <c r="F120" i="1"/>
  <c r="G120" i="1"/>
  <c r="I120" i="1"/>
  <c r="Q120" i="1"/>
  <c r="S120" i="1"/>
  <c r="U120" i="1"/>
  <c r="W120" i="1"/>
  <c r="X120" i="1"/>
  <c r="Y120" i="1"/>
  <c r="Z120" i="1"/>
  <c r="E121" i="1"/>
  <c r="F121" i="1"/>
  <c r="G121" i="1"/>
  <c r="I121" i="1"/>
  <c r="Q121" i="1"/>
  <c r="S121" i="1"/>
  <c r="U121" i="1"/>
  <c r="W121" i="1"/>
  <c r="X121" i="1"/>
  <c r="Y121" i="1"/>
  <c r="Z121" i="1"/>
  <c r="E122" i="1"/>
  <c r="F122" i="1"/>
  <c r="G122" i="1"/>
  <c r="I122" i="1"/>
  <c r="Q122" i="1"/>
  <c r="S122" i="1"/>
  <c r="U122" i="1"/>
  <c r="W122" i="1"/>
  <c r="X122" i="1"/>
  <c r="Y122" i="1"/>
  <c r="Z122" i="1"/>
  <c r="E123" i="1"/>
  <c r="F123" i="1"/>
  <c r="G123" i="1"/>
  <c r="I123" i="1"/>
  <c r="Q123" i="1"/>
  <c r="S123" i="1"/>
  <c r="U123" i="1"/>
  <c r="W123" i="1"/>
  <c r="X123" i="1"/>
  <c r="Y123" i="1"/>
  <c r="Z123" i="1"/>
  <c r="E124" i="1"/>
  <c r="F124" i="1"/>
  <c r="G124" i="1"/>
  <c r="I124" i="1"/>
  <c r="Q124" i="1"/>
  <c r="S124" i="1"/>
  <c r="U124" i="1"/>
  <c r="W124" i="1"/>
  <c r="X124" i="1"/>
  <c r="Y124" i="1"/>
  <c r="Z124" i="1"/>
  <c r="E125" i="1"/>
  <c r="F125" i="1"/>
  <c r="G125" i="1"/>
  <c r="I125" i="1"/>
  <c r="Q125" i="1"/>
  <c r="S125" i="1"/>
  <c r="U125" i="1"/>
  <c r="W125" i="1"/>
  <c r="X125" i="1"/>
  <c r="Y125" i="1"/>
  <c r="Z125" i="1"/>
  <c r="E126" i="1"/>
  <c r="F126" i="1"/>
  <c r="G126" i="1"/>
  <c r="I126" i="1"/>
  <c r="Q126" i="1"/>
  <c r="S126" i="1"/>
  <c r="U126" i="1"/>
  <c r="W126" i="1"/>
  <c r="X126" i="1"/>
  <c r="Y126" i="1"/>
  <c r="Z126" i="1"/>
  <c r="E127" i="1"/>
  <c r="F127" i="1"/>
  <c r="G127" i="1"/>
  <c r="I127" i="1"/>
  <c r="Q127" i="1"/>
  <c r="S127" i="1"/>
  <c r="U127" i="1"/>
  <c r="W127" i="1"/>
  <c r="X127" i="1"/>
  <c r="Y127" i="1"/>
  <c r="Z127" i="1"/>
  <c r="E128" i="1"/>
  <c r="F128" i="1"/>
  <c r="G128" i="1"/>
  <c r="I128" i="1"/>
  <c r="Q128" i="1"/>
  <c r="S128" i="1"/>
  <c r="U128" i="1"/>
  <c r="W128" i="1"/>
  <c r="X128" i="1"/>
  <c r="Y128" i="1"/>
  <c r="Z128" i="1"/>
  <c r="E129" i="1"/>
  <c r="F129" i="1"/>
  <c r="G129" i="1"/>
  <c r="I129" i="1"/>
  <c r="Q129" i="1"/>
  <c r="S129" i="1"/>
  <c r="U129" i="1"/>
  <c r="W129" i="1"/>
  <c r="X129" i="1"/>
  <c r="Y129" i="1"/>
  <c r="Z129" i="1"/>
  <c r="E130" i="1"/>
  <c r="F130" i="1"/>
  <c r="G130" i="1"/>
  <c r="I130" i="1"/>
  <c r="Q130" i="1"/>
  <c r="S130" i="1"/>
  <c r="U130" i="1"/>
  <c r="W130" i="1"/>
  <c r="X130" i="1"/>
  <c r="Y130" i="1"/>
  <c r="Z130" i="1"/>
  <c r="E131" i="1"/>
  <c r="F131" i="1"/>
  <c r="G131" i="1"/>
  <c r="I131" i="1"/>
  <c r="Q131" i="1"/>
  <c r="S131" i="1"/>
  <c r="U131" i="1"/>
  <c r="W131" i="1"/>
  <c r="X131" i="1"/>
  <c r="Y131" i="1"/>
  <c r="Z131" i="1"/>
  <c r="E132" i="1"/>
  <c r="F132" i="1"/>
  <c r="G132" i="1"/>
  <c r="I132" i="1"/>
  <c r="Q132" i="1"/>
  <c r="S132" i="1"/>
  <c r="U132" i="1"/>
  <c r="W132" i="1"/>
  <c r="X132" i="1"/>
  <c r="Y132" i="1"/>
  <c r="Z132" i="1"/>
  <c r="E133" i="1"/>
  <c r="F133" i="1"/>
  <c r="G133" i="1"/>
  <c r="I133" i="1"/>
  <c r="Q133" i="1"/>
  <c r="S133" i="1"/>
  <c r="U133" i="1"/>
  <c r="W133" i="1"/>
  <c r="X133" i="1"/>
  <c r="Y133" i="1"/>
  <c r="Z133" i="1"/>
  <c r="E134" i="1"/>
  <c r="F134" i="1"/>
  <c r="G134" i="1"/>
  <c r="I134" i="1"/>
  <c r="Q134" i="1"/>
  <c r="S134" i="1"/>
  <c r="U134" i="1"/>
  <c r="W134" i="1"/>
  <c r="X134" i="1"/>
  <c r="Y134" i="1"/>
  <c r="Z134" i="1"/>
  <c r="E135" i="1"/>
  <c r="F135" i="1"/>
  <c r="G135" i="1"/>
  <c r="I135" i="1"/>
  <c r="Q135" i="1"/>
  <c r="S135" i="1"/>
  <c r="U135" i="1"/>
  <c r="W135" i="1"/>
  <c r="X135" i="1"/>
  <c r="Y135" i="1"/>
  <c r="Z135" i="1"/>
  <c r="E136" i="1"/>
  <c r="F136" i="1"/>
  <c r="G136" i="1"/>
  <c r="I136" i="1"/>
  <c r="Q136" i="1"/>
  <c r="S136" i="1"/>
  <c r="U136" i="1"/>
  <c r="W136" i="1"/>
  <c r="X136" i="1"/>
  <c r="Y136" i="1"/>
  <c r="Z136" i="1"/>
  <c r="E137" i="1"/>
  <c r="F137" i="1"/>
  <c r="G137" i="1"/>
  <c r="I137" i="1"/>
  <c r="Q137" i="1"/>
  <c r="S137" i="1"/>
  <c r="U137" i="1"/>
  <c r="W137" i="1"/>
  <c r="X137" i="1"/>
  <c r="Y137" i="1"/>
  <c r="Z137" i="1"/>
  <c r="E138" i="1"/>
  <c r="F138" i="1"/>
  <c r="G138" i="1"/>
  <c r="I138" i="1"/>
  <c r="Q138" i="1"/>
  <c r="S138" i="1"/>
  <c r="U138" i="1"/>
  <c r="W138" i="1"/>
  <c r="X138" i="1"/>
  <c r="Y138" i="1"/>
  <c r="Z138" i="1"/>
  <c r="E139" i="1"/>
  <c r="F139" i="1"/>
  <c r="G139" i="1"/>
  <c r="I139" i="1"/>
  <c r="Q139" i="1"/>
  <c r="S139" i="1"/>
  <c r="U139" i="1"/>
  <c r="W139" i="1"/>
  <c r="X139" i="1"/>
  <c r="Y139" i="1"/>
  <c r="Z139" i="1"/>
  <c r="E140" i="1"/>
  <c r="F140" i="1"/>
  <c r="G140" i="1"/>
  <c r="I140" i="1"/>
  <c r="Q140" i="1"/>
  <c r="S140" i="1"/>
  <c r="U140" i="1"/>
  <c r="W140" i="1"/>
  <c r="X140" i="1"/>
  <c r="Y140" i="1"/>
  <c r="Z140" i="1"/>
  <c r="E141" i="1"/>
  <c r="F141" i="1"/>
  <c r="G141" i="1"/>
  <c r="I141" i="1"/>
  <c r="Q141" i="1"/>
  <c r="S141" i="1"/>
  <c r="U141" i="1"/>
  <c r="W141" i="1"/>
  <c r="X141" i="1"/>
  <c r="Y141" i="1"/>
  <c r="Z141" i="1"/>
  <c r="E142" i="1"/>
  <c r="F142" i="1"/>
  <c r="G142" i="1"/>
  <c r="I142" i="1"/>
  <c r="Q142" i="1"/>
  <c r="S142" i="1"/>
  <c r="U142" i="1"/>
  <c r="W142" i="1"/>
  <c r="X142" i="1"/>
  <c r="Y142" i="1"/>
  <c r="Z142" i="1"/>
  <c r="E143" i="1"/>
  <c r="F143" i="1"/>
  <c r="G143" i="1"/>
  <c r="I143" i="1"/>
  <c r="Q143" i="1"/>
  <c r="S143" i="1"/>
  <c r="U143" i="1"/>
  <c r="W143" i="1"/>
  <c r="X143" i="1"/>
  <c r="Y143" i="1"/>
  <c r="Z143" i="1"/>
  <c r="E144" i="1"/>
  <c r="F144" i="1"/>
  <c r="G144" i="1"/>
  <c r="I144" i="1"/>
  <c r="Q144" i="1"/>
  <c r="S144" i="1"/>
  <c r="U144" i="1"/>
  <c r="W144" i="1"/>
  <c r="X144" i="1"/>
  <c r="Y144" i="1"/>
  <c r="Z144" i="1"/>
  <c r="E145" i="1"/>
  <c r="F145" i="1"/>
  <c r="G145" i="1"/>
  <c r="I145" i="1"/>
  <c r="Q145" i="1"/>
  <c r="S145" i="1"/>
  <c r="U145" i="1"/>
  <c r="W145" i="1"/>
  <c r="X145" i="1"/>
  <c r="Y145" i="1"/>
  <c r="Z145" i="1"/>
  <c r="E146" i="1"/>
  <c r="F146" i="1"/>
  <c r="G146" i="1"/>
  <c r="I146" i="1"/>
  <c r="Q146" i="1"/>
  <c r="S146" i="1"/>
  <c r="U146" i="1"/>
  <c r="W146" i="1"/>
  <c r="X146" i="1"/>
  <c r="Y146" i="1"/>
  <c r="Z146" i="1"/>
  <c r="E147" i="1"/>
  <c r="F147" i="1"/>
  <c r="G147" i="1"/>
  <c r="I147" i="1"/>
  <c r="Q147" i="1"/>
  <c r="S147" i="1"/>
  <c r="U147" i="1"/>
  <c r="W147" i="1"/>
  <c r="X147" i="1"/>
  <c r="Y147" i="1"/>
  <c r="Z147" i="1"/>
  <c r="E148" i="1"/>
  <c r="F148" i="1"/>
  <c r="G148" i="1"/>
  <c r="I148" i="1"/>
  <c r="Q148" i="1"/>
  <c r="S148" i="1"/>
  <c r="U148" i="1"/>
  <c r="W148" i="1"/>
  <c r="X148" i="1"/>
  <c r="Y148" i="1"/>
  <c r="Z148" i="1"/>
  <c r="E149" i="1"/>
  <c r="F149" i="1"/>
  <c r="G149" i="1"/>
  <c r="I149" i="1"/>
  <c r="Q149" i="1"/>
  <c r="S149" i="1"/>
  <c r="U149" i="1"/>
  <c r="W149" i="1"/>
  <c r="X149" i="1"/>
  <c r="Y149" i="1"/>
  <c r="Z149" i="1"/>
  <c r="E150" i="1"/>
  <c r="F150" i="1"/>
  <c r="G150" i="1"/>
  <c r="I150" i="1"/>
  <c r="Q150" i="1"/>
  <c r="S150" i="1"/>
  <c r="U150" i="1"/>
  <c r="W150" i="1"/>
  <c r="X150" i="1"/>
  <c r="Y150" i="1"/>
  <c r="Z150" i="1"/>
  <c r="E151" i="1"/>
  <c r="F151" i="1"/>
  <c r="G151" i="1"/>
  <c r="I151" i="1"/>
  <c r="Q151" i="1"/>
  <c r="S151" i="1"/>
  <c r="U151" i="1"/>
  <c r="W151" i="1"/>
  <c r="X151" i="1"/>
  <c r="Y151" i="1"/>
  <c r="Z151" i="1"/>
  <c r="E152" i="1"/>
  <c r="F152" i="1"/>
  <c r="G152" i="1"/>
  <c r="I152" i="1"/>
  <c r="Q152" i="1"/>
  <c r="S152" i="1"/>
  <c r="U152" i="1"/>
  <c r="W152" i="1"/>
  <c r="X152" i="1"/>
  <c r="Y152" i="1"/>
  <c r="Z152" i="1"/>
  <c r="E153" i="1"/>
  <c r="F153" i="1"/>
  <c r="G153" i="1"/>
  <c r="I153" i="1"/>
  <c r="Q153" i="1"/>
  <c r="S153" i="1"/>
  <c r="U153" i="1"/>
  <c r="W153" i="1"/>
  <c r="X153" i="1"/>
  <c r="Y153" i="1"/>
  <c r="Z153" i="1"/>
  <c r="E154" i="1"/>
  <c r="F154" i="1"/>
  <c r="G154" i="1"/>
  <c r="I154" i="1"/>
  <c r="Q154" i="1"/>
  <c r="S154" i="1"/>
  <c r="U154" i="1"/>
  <c r="W154" i="1"/>
  <c r="X154" i="1"/>
  <c r="Y154" i="1"/>
  <c r="Z154" i="1"/>
  <c r="E155" i="1"/>
  <c r="F155" i="1"/>
  <c r="G155" i="1"/>
  <c r="I155" i="1"/>
  <c r="Q155" i="1"/>
  <c r="S155" i="1"/>
  <c r="U155" i="1"/>
  <c r="W155" i="1"/>
  <c r="X155" i="1"/>
  <c r="Y155" i="1"/>
  <c r="Z155" i="1"/>
  <c r="E156" i="1"/>
  <c r="F156" i="1"/>
  <c r="G156" i="1"/>
  <c r="I156" i="1"/>
  <c r="Q156" i="1"/>
  <c r="S156" i="1"/>
  <c r="U156" i="1"/>
  <c r="W156" i="1"/>
  <c r="X156" i="1"/>
  <c r="Y156" i="1"/>
  <c r="Z156" i="1"/>
  <c r="E157" i="1"/>
  <c r="F157" i="1"/>
  <c r="G157" i="1"/>
  <c r="I157" i="1"/>
  <c r="Q157" i="1"/>
  <c r="S157" i="1"/>
  <c r="U157" i="1"/>
  <c r="W157" i="1"/>
  <c r="X157" i="1"/>
  <c r="Y157" i="1"/>
  <c r="Z157" i="1"/>
  <c r="E158" i="1"/>
  <c r="F158" i="1"/>
  <c r="G158" i="1"/>
  <c r="I158" i="1"/>
  <c r="Q158" i="1"/>
  <c r="S158" i="1"/>
  <c r="U158" i="1"/>
  <c r="W158" i="1"/>
  <c r="X158" i="1"/>
  <c r="Y158" i="1"/>
  <c r="Z158" i="1"/>
  <c r="E159" i="1"/>
  <c r="F159" i="1"/>
  <c r="G159" i="1"/>
  <c r="I159" i="1"/>
  <c r="Q159" i="1"/>
  <c r="S159" i="1"/>
  <c r="U159" i="1"/>
  <c r="W159" i="1"/>
  <c r="X159" i="1"/>
  <c r="Y159" i="1"/>
  <c r="Z159" i="1"/>
  <c r="E160" i="1"/>
  <c r="F160" i="1"/>
  <c r="G160" i="1"/>
  <c r="I160" i="1"/>
  <c r="Q160" i="1"/>
  <c r="S160" i="1"/>
  <c r="U160" i="1"/>
  <c r="W160" i="1"/>
  <c r="X160" i="1"/>
  <c r="Y160" i="1"/>
  <c r="Z160" i="1"/>
  <c r="E161" i="1"/>
  <c r="F161" i="1"/>
  <c r="G161" i="1"/>
  <c r="I161" i="1"/>
  <c r="Q161" i="1"/>
  <c r="S161" i="1"/>
  <c r="U161" i="1"/>
  <c r="W161" i="1"/>
  <c r="X161" i="1"/>
  <c r="Y161" i="1"/>
  <c r="Z161" i="1"/>
  <c r="E162" i="1"/>
  <c r="F162" i="1"/>
  <c r="G162" i="1"/>
  <c r="I162" i="1"/>
  <c r="Q162" i="1"/>
  <c r="S162" i="1"/>
  <c r="U162" i="1"/>
  <c r="W162" i="1"/>
  <c r="X162" i="1"/>
  <c r="Y162" i="1"/>
  <c r="Z162" i="1"/>
  <c r="E163" i="1"/>
  <c r="F163" i="1"/>
  <c r="G163" i="1"/>
  <c r="I163" i="1"/>
  <c r="Q163" i="1"/>
  <c r="S163" i="1"/>
  <c r="U163" i="1"/>
  <c r="W163" i="1"/>
  <c r="X163" i="1"/>
  <c r="Y163" i="1"/>
  <c r="Z163" i="1"/>
  <c r="E164" i="1"/>
  <c r="F164" i="1"/>
  <c r="G164" i="1"/>
  <c r="I164" i="1"/>
  <c r="Q164" i="1"/>
  <c r="S164" i="1"/>
  <c r="U164" i="1"/>
  <c r="W164" i="1"/>
  <c r="X164" i="1"/>
  <c r="Y164" i="1"/>
  <c r="Z164" i="1"/>
  <c r="E165" i="1"/>
  <c r="F165" i="1"/>
  <c r="G165" i="1"/>
  <c r="I165" i="1"/>
  <c r="Q165" i="1"/>
  <c r="S165" i="1"/>
  <c r="U165" i="1"/>
  <c r="W165" i="1"/>
  <c r="X165" i="1"/>
  <c r="Y165" i="1"/>
  <c r="Z165" i="1"/>
  <c r="E166" i="1"/>
  <c r="F166" i="1"/>
  <c r="G166" i="1"/>
  <c r="I166" i="1"/>
  <c r="Q166" i="1"/>
  <c r="S166" i="1"/>
  <c r="U166" i="1"/>
  <c r="W166" i="1"/>
  <c r="X166" i="1"/>
  <c r="Y166" i="1"/>
  <c r="Z166" i="1"/>
  <c r="E167" i="1"/>
  <c r="F167" i="1"/>
  <c r="G167" i="1"/>
  <c r="I167" i="1"/>
  <c r="Q167" i="1"/>
  <c r="S167" i="1"/>
  <c r="U167" i="1"/>
  <c r="W167" i="1"/>
  <c r="X167" i="1"/>
  <c r="Y167" i="1"/>
  <c r="Z167" i="1"/>
  <c r="E168" i="1"/>
  <c r="F168" i="1"/>
  <c r="G168" i="1"/>
  <c r="I168" i="1"/>
  <c r="Q168" i="1"/>
  <c r="S168" i="1"/>
  <c r="U168" i="1"/>
  <c r="W168" i="1"/>
  <c r="X168" i="1"/>
  <c r="Y168" i="1"/>
  <c r="Z168" i="1"/>
  <c r="E169" i="1"/>
  <c r="F169" i="1"/>
  <c r="G169" i="1"/>
  <c r="I169" i="1"/>
  <c r="Q169" i="1"/>
  <c r="S169" i="1"/>
  <c r="U169" i="1"/>
  <c r="W169" i="1"/>
  <c r="X169" i="1"/>
  <c r="Y169" i="1"/>
  <c r="Z169" i="1"/>
  <c r="E170" i="1"/>
  <c r="F170" i="1"/>
  <c r="G170" i="1"/>
  <c r="I170" i="1"/>
  <c r="Q170" i="1"/>
  <c r="S170" i="1"/>
  <c r="U170" i="1"/>
  <c r="W170" i="1"/>
  <c r="X170" i="1"/>
  <c r="Y170" i="1"/>
  <c r="Z170" i="1"/>
  <c r="E171" i="1"/>
  <c r="F171" i="1"/>
  <c r="G171" i="1"/>
  <c r="I171" i="1"/>
  <c r="Q171" i="1"/>
  <c r="S171" i="1"/>
  <c r="U171" i="1"/>
  <c r="W171" i="1"/>
  <c r="X171" i="1"/>
  <c r="Y171" i="1"/>
  <c r="Z171" i="1"/>
  <c r="E172" i="1"/>
  <c r="F172" i="1"/>
  <c r="G172" i="1"/>
  <c r="I172" i="1"/>
  <c r="Q172" i="1"/>
  <c r="S172" i="1"/>
  <c r="U172" i="1"/>
  <c r="W172" i="1"/>
  <c r="X172" i="1"/>
  <c r="Y172" i="1"/>
  <c r="Z172" i="1"/>
  <c r="E173" i="1"/>
  <c r="F173" i="1"/>
  <c r="G173" i="1"/>
  <c r="I173" i="1"/>
  <c r="Q173" i="1"/>
  <c r="S173" i="1"/>
  <c r="U173" i="1"/>
  <c r="W173" i="1"/>
  <c r="X173" i="1"/>
  <c r="Y173" i="1"/>
  <c r="Z173" i="1"/>
  <c r="E174" i="1"/>
  <c r="F174" i="1"/>
  <c r="G174" i="1"/>
  <c r="I174" i="1"/>
  <c r="Q174" i="1"/>
  <c r="S174" i="1"/>
  <c r="U174" i="1"/>
  <c r="W174" i="1"/>
  <c r="X174" i="1"/>
  <c r="Y174" i="1"/>
  <c r="Z174" i="1"/>
  <c r="E175" i="1"/>
  <c r="F175" i="1"/>
  <c r="G175" i="1"/>
  <c r="I175" i="1"/>
  <c r="Q175" i="1"/>
  <c r="S175" i="1"/>
  <c r="U175" i="1"/>
  <c r="W175" i="1"/>
  <c r="X175" i="1"/>
  <c r="Y175" i="1"/>
  <c r="Z175" i="1"/>
  <c r="E176" i="1"/>
  <c r="F176" i="1"/>
  <c r="G176" i="1"/>
  <c r="I176" i="1"/>
  <c r="Q176" i="1"/>
  <c r="S176" i="1"/>
  <c r="U176" i="1"/>
  <c r="W176" i="1"/>
  <c r="X176" i="1"/>
  <c r="Y176" i="1"/>
  <c r="Z176" i="1"/>
  <c r="E177" i="1"/>
  <c r="F177" i="1"/>
  <c r="G177" i="1"/>
  <c r="I177" i="1"/>
  <c r="Q177" i="1"/>
  <c r="S177" i="1"/>
  <c r="U177" i="1"/>
  <c r="W177" i="1"/>
  <c r="X177" i="1"/>
  <c r="Y177" i="1"/>
  <c r="Z177" i="1"/>
  <c r="E178" i="1"/>
  <c r="F178" i="1"/>
  <c r="G178" i="1"/>
  <c r="I178" i="1"/>
  <c r="Q178" i="1"/>
  <c r="S178" i="1"/>
  <c r="U178" i="1"/>
  <c r="W178" i="1"/>
  <c r="X178" i="1"/>
  <c r="Y178" i="1"/>
  <c r="Z178" i="1"/>
  <c r="E179" i="1"/>
  <c r="F179" i="1"/>
  <c r="G179" i="1"/>
  <c r="I179" i="1"/>
  <c r="Q179" i="1"/>
  <c r="S179" i="1"/>
  <c r="U179" i="1"/>
  <c r="W179" i="1"/>
  <c r="X179" i="1"/>
  <c r="Y179" i="1"/>
  <c r="Z179" i="1"/>
  <c r="E180" i="1"/>
  <c r="F180" i="1"/>
  <c r="G180" i="1"/>
  <c r="I180" i="1"/>
  <c r="Q180" i="1"/>
  <c r="S180" i="1"/>
  <c r="U180" i="1"/>
  <c r="W180" i="1"/>
  <c r="X180" i="1"/>
  <c r="Y180" i="1"/>
  <c r="Z180" i="1"/>
  <c r="E181" i="1"/>
  <c r="F181" i="1"/>
  <c r="G181" i="1"/>
  <c r="I181" i="1"/>
  <c r="Q181" i="1"/>
  <c r="S181" i="1"/>
  <c r="U181" i="1"/>
  <c r="W181" i="1"/>
  <c r="X181" i="1"/>
  <c r="Y181" i="1"/>
  <c r="Z181" i="1"/>
  <c r="E182" i="1"/>
  <c r="F182" i="1"/>
  <c r="G182" i="1"/>
  <c r="I182" i="1"/>
  <c r="Q182" i="1"/>
  <c r="S182" i="1"/>
  <c r="U182" i="1"/>
  <c r="W182" i="1"/>
  <c r="X182" i="1"/>
  <c r="Y182" i="1"/>
  <c r="Z182" i="1"/>
  <c r="E183" i="1"/>
  <c r="F183" i="1"/>
  <c r="G183" i="1"/>
  <c r="I183" i="1"/>
  <c r="Q183" i="1"/>
  <c r="S183" i="1"/>
  <c r="U183" i="1"/>
  <c r="W183" i="1"/>
  <c r="X183" i="1"/>
  <c r="Y183" i="1"/>
  <c r="Z183" i="1"/>
  <c r="E184" i="1"/>
  <c r="F184" i="1"/>
  <c r="G184" i="1"/>
  <c r="I184" i="1"/>
  <c r="Q184" i="1"/>
  <c r="S184" i="1"/>
  <c r="U184" i="1"/>
  <c r="W184" i="1"/>
  <c r="X184" i="1"/>
  <c r="Y184" i="1"/>
  <c r="Z184" i="1"/>
  <c r="E185" i="1"/>
  <c r="F185" i="1"/>
  <c r="G185" i="1"/>
  <c r="I185" i="1"/>
  <c r="Q185" i="1"/>
  <c r="S185" i="1"/>
  <c r="U185" i="1"/>
  <c r="W185" i="1"/>
  <c r="X185" i="1"/>
  <c r="Y185" i="1"/>
  <c r="Z185" i="1"/>
  <c r="E186" i="1"/>
  <c r="F186" i="1"/>
  <c r="G186" i="1"/>
  <c r="I186" i="1"/>
  <c r="Q186" i="1"/>
  <c r="S186" i="1"/>
  <c r="U186" i="1"/>
  <c r="W186" i="1"/>
  <c r="X186" i="1"/>
  <c r="Y186" i="1"/>
  <c r="Z186" i="1"/>
  <c r="E187" i="1"/>
  <c r="F187" i="1"/>
  <c r="G187" i="1"/>
  <c r="I187" i="1"/>
  <c r="Q187" i="1"/>
  <c r="S187" i="1"/>
  <c r="U187" i="1"/>
  <c r="W187" i="1"/>
  <c r="X187" i="1"/>
  <c r="Y187" i="1"/>
  <c r="Z187" i="1"/>
  <c r="E188" i="1"/>
  <c r="F188" i="1"/>
  <c r="G188" i="1"/>
  <c r="I188" i="1"/>
  <c r="Q188" i="1"/>
  <c r="S188" i="1"/>
  <c r="U188" i="1"/>
  <c r="W188" i="1"/>
  <c r="X188" i="1"/>
  <c r="Y188" i="1"/>
  <c r="Z188" i="1"/>
  <c r="E189" i="1"/>
  <c r="F189" i="1"/>
  <c r="G189" i="1"/>
  <c r="I189" i="1"/>
  <c r="Q189" i="1"/>
  <c r="S189" i="1"/>
  <c r="U189" i="1"/>
  <c r="W189" i="1"/>
  <c r="X189" i="1"/>
  <c r="Y189" i="1"/>
  <c r="Z189" i="1"/>
  <c r="E190" i="1"/>
  <c r="F190" i="1"/>
  <c r="G190" i="1"/>
  <c r="I190" i="1"/>
  <c r="Q190" i="1"/>
  <c r="S190" i="1"/>
  <c r="U190" i="1"/>
  <c r="W190" i="1"/>
  <c r="X190" i="1"/>
  <c r="Y190" i="1"/>
  <c r="Z190" i="1"/>
  <c r="E191" i="1"/>
  <c r="F191" i="1"/>
  <c r="G191" i="1"/>
  <c r="I191" i="1"/>
  <c r="Q191" i="1"/>
  <c r="S191" i="1"/>
  <c r="U191" i="1"/>
  <c r="W191" i="1"/>
  <c r="X191" i="1"/>
  <c r="Y191" i="1"/>
  <c r="Z191" i="1"/>
  <c r="E192" i="1"/>
  <c r="F192" i="1"/>
  <c r="G192" i="1"/>
  <c r="I192" i="1"/>
  <c r="Q192" i="1"/>
  <c r="S192" i="1"/>
  <c r="U192" i="1"/>
  <c r="W192" i="1"/>
  <c r="X192" i="1"/>
  <c r="Y192" i="1"/>
  <c r="Z192" i="1"/>
  <c r="E193" i="1"/>
  <c r="F193" i="1"/>
  <c r="G193" i="1"/>
  <c r="I193" i="1"/>
  <c r="Q193" i="1"/>
  <c r="S193" i="1"/>
  <c r="U193" i="1"/>
  <c r="W193" i="1"/>
  <c r="X193" i="1"/>
  <c r="Y193" i="1"/>
  <c r="Z193" i="1"/>
  <c r="E194" i="1"/>
  <c r="F194" i="1"/>
  <c r="G194" i="1"/>
  <c r="I194" i="1"/>
  <c r="Q194" i="1"/>
  <c r="S194" i="1"/>
  <c r="U194" i="1"/>
  <c r="W194" i="1"/>
  <c r="X194" i="1"/>
  <c r="Y194" i="1"/>
  <c r="Z194" i="1"/>
  <c r="E195" i="1"/>
  <c r="F195" i="1"/>
  <c r="G195" i="1"/>
  <c r="I195" i="1"/>
  <c r="Q195" i="1"/>
  <c r="S195" i="1"/>
  <c r="U195" i="1"/>
  <c r="W195" i="1"/>
  <c r="X195" i="1"/>
  <c r="Y195" i="1"/>
  <c r="Z195" i="1"/>
  <c r="E196" i="1"/>
  <c r="F196" i="1"/>
  <c r="G196" i="1"/>
  <c r="I196" i="1"/>
  <c r="Q196" i="1"/>
  <c r="S196" i="1"/>
  <c r="U196" i="1"/>
  <c r="W196" i="1"/>
  <c r="X196" i="1"/>
  <c r="Y196" i="1"/>
  <c r="Z196" i="1"/>
  <c r="E197" i="1"/>
  <c r="F197" i="1"/>
  <c r="G197" i="1"/>
  <c r="I197" i="1"/>
  <c r="Q197" i="1"/>
  <c r="S197" i="1"/>
  <c r="U197" i="1"/>
  <c r="W197" i="1"/>
  <c r="X197" i="1"/>
  <c r="Y197" i="1"/>
  <c r="Z197" i="1"/>
  <c r="E198" i="1"/>
  <c r="F198" i="1"/>
  <c r="G198" i="1"/>
  <c r="I198" i="1"/>
  <c r="Q198" i="1"/>
  <c r="S198" i="1"/>
  <c r="U198" i="1"/>
  <c r="W198" i="1"/>
  <c r="X198" i="1"/>
  <c r="Y198" i="1"/>
  <c r="Z198" i="1"/>
  <c r="E199" i="1"/>
  <c r="F199" i="1"/>
  <c r="G199" i="1"/>
  <c r="I199" i="1"/>
  <c r="Q199" i="1"/>
  <c r="S199" i="1"/>
  <c r="U199" i="1"/>
  <c r="W199" i="1"/>
  <c r="X199" i="1"/>
  <c r="Y199" i="1"/>
  <c r="Z199" i="1"/>
  <c r="E200" i="1"/>
  <c r="F200" i="1"/>
  <c r="G200" i="1"/>
  <c r="I200" i="1"/>
  <c r="Q200" i="1"/>
  <c r="S200" i="1"/>
  <c r="U200" i="1"/>
  <c r="W200" i="1"/>
  <c r="X200" i="1"/>
  <c r="Y200" i="1"/>
  <c r="Z200" i="1"/>
  <c r="E201" i="1"/>
  <c r="F201" i="1"/>
  <c r="G201" i="1"/>
  <c r="I201" i="1"/>
  <c r="Q201" i="1"/>
  <c r="S201" i="1"/>
  <c r="U201" i="1"/>
  <c r="W201" i="1"/>
  <c r="X201" i="1"/>
  <c r="Y201" i="1"/>
  <c r="Z201" i="1"/>
  <c r="E202" i="1"/>
  <c r="F202" i="1"/>
  <c r="G202" i="1"/>
  <c r="I202" i="1"/>
  <c r="Q202" i="1"/>
  <c r="S202" i="1"/>
  <c r="U202" i="1"/>
  <c r="W202" i="1"/>
  <c r="X202" i="1"/>
  <c r="Y202" i="1"/>
  <c r="Z202" i="1"/>
  <c r="E203" i="1"/>
  <c r="F203" i="1"/>
  <c r="G203" i="1"/>
  <c r="I203" i="1"/>
  <c r="Q203" i="1"/>
  <c r="S203" i="1"/>
  <c r="U203" i="1"/>
  <c r="W203" i="1"/>
  <c r="X203" i="1"/>
  <c r="Y203" i="1"/>
  <c r="Z203" i="1"/>
  <c r="E204" i="1"/>
  <c r="F204" i="1"/>
  <c r="G204" i="1"/>
  <c r="I204" i="1"/>
  <c r="Q204" i="1"/>
  <c r="S204" i="1"/>
  <c r="U204" i="1"/>
  <c r="W204" i="1"/>
  <c r="X204" i="1"/>
  <c r="Y204" i="1"/>
  <c r="Z204" i="1"/>
  <c r="E205" i="1"/>
  <c r="F205" i="1"/>
  <c r="G205" i="1"/>
  <c r="I205" i="1"/>
  <c r="Q205" i="1"/>
  <c r="S205" i="1"/>
  <c r="U205" i="1"/>
  <c r="W205" i="1"/>
  <c r="X205" i="1"/>
  <c r="Y205" i="1"/>
  <c r="Z205" i="1"/>
  <c r="E206" i="1"/>
  <c r="F206" i="1"/>
  <c r="G206" i="1"/>
  <c r="I206" i="1"/>
  <c r="Q206" i="1"/>
  <c r="S206" i="1"/>
  <c r="U206" i="1"/>
  <c r="W206" i="1"/>
  <c r="X206" i="1"/>
  <c r="Y206" i="1"/>
  <c r="Z206" i="1"/>
  <c r="E207" i="1"/>
  <c r="F207" i="1"/>
  <c r="G207" i="1"/>
  <c r="I207" i="1"/>
  <c r="Q207" i="1"/>
  <c r="S207" i="1"/>
  <c r="U207" i="1"/>
  <c r="W207" i="1"/>
  <c r="X207" i="1"/>
  <c r="Y207" i="1"/>
  <c r="Z207" i="1"/>
  <c r="E208" i="1"/>
  <c r="F208" i="1"/>
  <c r="G208" i="1"/>
  <c r="I208" i="1"/>
  <c r="Q208" i="1"/>
  <c r="S208" i="1"/>
  <c r="U208" i="1"/>
  <c r="W208" i="1"/>
  <c r="X208" i="1"/>
  <c r="Y208" i="1"/>
  <c r="Z208" i="1"/>
  <c r="E209" i="1"/>
  <c r="F209" i="1"/>
  <c r="G209" i="1"/>
  <c r="I209" i="1"/>
  <c r="Q209" i="1"/>
  <c r="S209" i="1"/>
  <c r="U209" i="1"/>
  <c r="W209" i="1"/>
  <c r="X209" i="1"/>
  <c r="Y209" i="1"/>
  <c r="Z209" i="1"/>
  <c r="E210" i="1"/>
  <c r="F210" i="1"/>
  <c r="G210" i="1"/>
  <c r="I210" i="1"/>
  <c r="Q210" i="1"/>
  <c r="S210" i="1"/>
  <c r="U210" i="1"/>
  <c r="W210" i="1"/>
  <c r="X210" i="1"/>
  <c r="Y210" i="1"/>
  <c r="Z210" i="1"/>
  <c r="E211" i="1"/>
  <c r="F211" i="1"/>
  <c r="G211" i="1"/>
  <c r="I211" i="1"/>
  <c r="Q211" i="1"/>
  <c r="S211" i="1"/>
  <c r="U211" i="1"/>
  <c r="W211" i="1"/>
  <c r="X211" i="1"/>
  <c r="Y211" i="1"/>
  <c r="Z211" i="1"/>
  <c r="E212" i="1"/>
  <c r="F212" i="1"/>
  <c r="G212" i="1"/>
  <c r="I212" i="1"/>
  <c r="Q212" i="1"/>
  <c r="S212" i="1"/>
  <c r="U212" i="1"/>
  <c r="W212" i="1"/>
  <c r="X212" i="1"/>
  <c r="Y212" i="1"/>
  <c r="Z212" i="1"/>
  <c r="E213" i="1"/>
  <c r="F213" i="1"/>
  <c r="G213" i="1"/>
  <c r="I213" i="1"/>
  <c r="Q213" i="1"/>
  <c r="S213" i="1"/>
  <c r="U213" i="1"/>
  <c r="W213" i="1"/>
  <c r="X213" i="1"/>
  <c r="Y213" i="1"/>
  <c r="Z213" i="1"/>
  <c r="E214" i="1"/>
  <c r="F214" i="1"/>
  <c r="G214" i="1"/>
  <c r="I214" i="1"/>
  <c r="Q214" i="1"/>
  <c r="S214" i="1"/>
  <c r="U214" i="1"/>
  <c r="W214" i="1"/>
  <c r="X214" i="1"/>
  <c r="Y214" i="1"/>
  <c r="Z214" i="1"/>
  <c r="E215" i="1"/>
  <c r="F215" i="1"/>
  <c r="G215" i="1"/>
  <c r="I215" i="1"/>
  <c r="Q215" i="1"/>
  <c r="S215" i="1"/>
  <c r="U215" i="1"/>
  <c r="W215" i="1"/>
  <c r="X215" i="1"/>
  <c r="Y215" i="1"/>
  <c r="Z215" i="1"/>
  <c r="E216" i="1"/>
  <c r="F216" i="1"/>
  <c r="G216" i="1"/>
  <c r="I216" i="1"/>
  <c r="Q216" i="1"/>
  <c r="S216" i="1"/>
  <c r="U216" i="1"/>
  <c r="W216" i="1"/>
  <c r="X216" i="1"/>
  <c r="Y216" i="1"/>
  <c r="Z216" i="1"/>
  <c r="E217" i="1"/>
  <c r="F217" i="1"/>
  <c r="G217" i="1"/>
  <c r="I217" i="1"/>
  <c r="Q217" i="1"/>
  <c r="S217" i="1"/>
  <c r="U217" i="1"/>
  <c r="W217" i="1"/>
  <c r="X217" i="1"/>
  <c r="Y217" i="1"/>
  <c r="Z217" i="1"/>
  <c r="E218" i="1"/>
  <c r="F218" i="1"/>
  <c r="G218" i="1"/>
  <c r="I218" i="1"/>
  <c r="Q218" i="1"/>
  <c r="S218" i="1"/>
  <c r="U218" i="1"/>
  <c r="W218" i="1"/>
  <c r="X218" i="1"/>
  <c r="Y218" i="1"/>
  <c r="Z218" i="1"/>
  <c r="E219" i="1"/>
  <c r="F219" i="1"/>
  <c r="G219" i="1"/>
  <c r="I219" i="1"/>
  <c r="Q219" i="1"/>
  <c r="S219" i="1"/>
  <c r="U219" i="1"/>
  <c r="W219" i="1"/>
  <c r="X219" i="1"/>
  <c r="Y219" i="1"/>
  <c r="Z219" i="1"/>
  <c r="E220" i="1"/>
  <c r="F220" i="1"/>
  <c r="G220" i="1"/>
  <c r="I220" i="1"/>
  <c r="Q220" i="1"/>
  <c r="S220" i="1"/>
  <c r="U220" i="1"/>
  <c r="W220" i="1"/>
  <c r="X220" i="1"/>
  <c r="Y220" i="1"/>
  <c r="Z220" i="1"/>
  <c r="E221" i="1"/>
  <c r="F221" i="1"/>
  <c r="G221" i="1"/>
  <c r="I221" i="1"/>
  <c r="Q221" i="1"/>
  <c r="S221" i="1"/>
  <c r="U221" i="1"/>
  <c r="W221" i="1"/>
  <c r="X221" i="1"/>
  <c r="Y221" i="1"/>
  <c r="Z221" i="1"/>
  <c r="E222" i="1"/>
  <c r="F222" i="1"/>
  <c r="G222" i="1"/>
  <c r="I222" i="1"/>
  <c r="Q222" i="1"/>
  <c r="S222" i="1"/>
  <c r="U222" i="1"/>
  <c r="W222" i="1"/>
  <c r="X222" i="1"/>
  <c r="Y222" i="1"/>
  <c r="Z222" i="1"/>
  <c r="E223" i="1"/>
  <c r="F223" i="1"/>
  <c r="G223" i="1"/>
  <c r="I223" i="1"/>
  <c r="Q223" i="1"/>
  <c r="S223" i="1"/>
  <c r="U223" i="1"/>
  <c r="W223" i="1"/>
  <c r="X223" i="1"/>
  <c r="Y223" i="1"/>
  <c r="Z223" i="1"/>
  <c r="E224" i="1"/>
  <c r="F224" i="1"/>
  <c r="G224" i="1"/>
  <c r="I224" i="1"/>
  <c r="Q224" i="1"/>
  <c r="S224" i="1"/>
  <c r="U224" i="1"/>
  <c r="W224" i="1"/>
  <c r="X224" i="1"/>
  <c r="Y224" i="1"/>
  <c r="Z224" i="1"/>
  <c r="E225" i="1"/>
  <c r="F225" i="1"/>
  <c r="G225" i="1"/>
  <c r="I225" i="1"/>
  <c r="Q225" i="1"/>
  <c r="S225" i="1"/>
  <c r="U225" i="1"/>
  <c r="W225" i="1"/>
  <c r="X225" i="1"/>
  <c r="Y225" i="1"/>
  <c r="Z225" i="1"/>
  <c r="E226" i="1"/>
  <c r="F226" i="1"/>
  <c r="G226" i="1"/>
  <c r="I226" i="1"/>
  <c r="Q226" i="1"/>
  <c r="S226" i="1"/>
  <c r="U226" i="1"/>
  <c r="W226" i="1"/>
  <c r="X226" i="1"/>
  <c r="Y226" i="1"/>
  <c r="Z226" i="1"/>
  <c r="E227" i="1"/>
  <c r="F227" i="1"/>
  <c r="G227" i="1"/>
  <c r="I227" i="1"/>
  <c r="Q227" i="1"/>
  <c r="S227" i="1"/>
  <c r="U227" i="1"/>
  <c r="W227" i="1"/>
  <c r="X227" i="1"/>
  <c r="Y227" i="1"/>
  <c r="Z227" i="1"/>
  <c r="E228" i="1"/>
  <c r="F228" i="1"/>
  <c r="G228" i="1"/>
  <c r="I228" i="1"/>
  <c r="Q228" i="1"/>
  <c r="S228" i="1"/>
  <c r="U228" i="1"/>
  <c r="W228" i="1"/>
  <c r="X228" i="1"/>
  <c r="Y228" i="1"/>
  <c r="Z228" i="1"/>
  <c r="E229" i="1"/>
  <c r="F229" i="1"/>
  <c r="G229" i="1"/>
  <c r="I229" i="1"/>
  <c r="Q229" i="1"/>
  <c r="S229" i="1"/>
  <c r="U229" i="1"/>
  <c r="W229" i="1"/>
  <c r="X229" i="1"/>
  <c r="Y229" i="1"/>
  <c r="Z229" i="1"/>
  <c r="E230" i="1"/>
  <c r="F230" i="1"/>
  <c r="G230" i="1"/>
  <c r="I230" i="1"/>
  <c r="Q230" i="1"/>
  <c r="S230" i="1"/>
  <c r="U230" i="1"/>
  <c r="W230" i="1"/>
  <c r="X230" i="1"/>
  <c r="Y230" i="1"/>
  <c r="Z230" i="1"/>
  <c r="E231" i="1"/>
  <c r="F231" i="1"/>
  <c r="G231" i="1"/>
  <c r="I231" i="1"/>
  <c r="Q231" i="1"/>
  <c r="S231" i="1"/>
  <c r="U231" i="1"/>
  <c r="W231" i="1"/>
  <c r="X231" i="1"/>
  <c r="Y231" i="1"/>
  <c r="Z231" i="1"/>
  <c r="E232" i="1"/>
  <c r="F232" i="1"/>
  <c r="G232" i="1"/>
  <c r="I232" i="1"/>
  <c r="Q232" i="1"/>
  <c r="S232" i="1"/>
  <c r="U232" i="1"/>
  <c r="W232" i="1"/>
  <c r="X232" i="1"/>
  <c r="Y232" i="1"/>
  <c r="Z232" i="1"/>
  <c r="E233" i="1"/>
  <c r="F233" i="1"/>
  <c r="G233" i="1"/>
  <c r="I233" i="1"/>
  <c r="Q233" i="1"/>
  <c r="S233" i="1"/>
  <c r="U233" i="1"/>
  <c r="W233" i="1"/>
  <c r="X233" i="1"/>
  <c r="Y233" i="1"/>
  <c r="Z233" i="1"/>
  <c r="E234" i="1"/>
  <c r="F234" i="1"/>
  <c r="G234" i="1"/>
  <c r="I234" i="1"/>
  <c r="Q234" i="1"/>
  <c r="S234" i="1"/>
  <c r="U234" i="1"/>
  <c r="W234" i="1"/>
  <c r="X234" i="1"/>
  <c r="Y234" i="1"/>
  <c r="Z234" i="1"/>
  <c r="E235" i="1"/>
  <c r="F235" i="1"/>
  <c r="G235" i="1"/>
  <c r="I235" i="1"/>
  <c r="Q235" i="1"/>
  <c r="S235" i="1"/>
  <c r="U235" i="1"/>
  <c r="W235" i="1"/>
  <c r="X235" i="1"/>
  <c r="Y235" i="1"/>
  <c r="Z235" i="1"/>
  <c r="E236" i="1"/>
  <c r="F236" i="1"/>
  <c r="G236" i="1"/>
  <c r="I236" i="1"/>
  <c r="Q236" i="1"/>
  <c r="S236" i="1"/>
  <c r="U236" i="1"/>
  <c r="W236" i="1"/>
  <c r="X236" i="1"/>
  <c r="Y236" i="1"/>
  <c r="Z236" i="1"/>
  <c r="E237" i="1"/>
  <c r="F237" i="1"/>
  <c r="G237" i="1"/>
  <c r="I237" i="1"/>
  <c r="Q237" i="1"/>
  <c r="S237" i="1"/>
  <c r="U237" i="1"/>
  <c r="W237" i="1"/>
  <c r="X237" i="1"/>
  <c r="Y237" i="1"/>
  <c r="Z237" i="1"/>
  <c r="E238" i="1"/>
  <c r="F238" i="1"/>
  <c r="G238" i="1"/>
  <c r="I238" i="1"/>
  <c r="Q238" i="1"/>
  <c r="S238" i="1"/>
  <c r="U238" i="1"/>
  <c r="W238" i="1"/>
  <c r="X238" i="1"/>
  <c r="Y238" i="1"/>
  <c r="Z238" i="1"/>
  <c r="E239" i="1"/>
  <c r="F239" i="1"/>
  <c r="G239" i="1"/>
  <c r="I239" i="1"/>
  <c r="Q239" i="1"/>
  <c r="S239" i="1"/>
  <c r="U239" i="1"/>
  <c r="W239" i="1"/>
  <c r="X239" i="1"/>
  <c r="Y239" i="1"/>
  <c r="Z239" i="1"/>
  <c r="E240" i="1"/>
  <c r="F240" i="1"/>
  <c r="G240" i="1"/>
  <c r="I240" i="1"/>
  <c r="Q240" i="1"/>
  <c r="S240" i="1"/>
  <c r="U240" i="1"/>
  <c r="W240" i="1"/>
  <c r="X240" i="1"/>
  <c r="Y240" i="1"/>
  <c r="Z240" i="1"/>
  <c r="E241" i="1"/>
  <c r="F241" i="1"/>
  <c r="G241" i="1"/>
  <c r="I241" i="1"/>
  <c r="Q241" i="1"/>
  <c r="S241" i="1"/>
  <c r="U241" i="1"/>
  <c r="W241" i="1"/>
  <c r="X241" i="1"/>
  <c r="Y241" i="1"/>
  <c r="Z241" i="1"/>
  <c r="E242" i="1"/>
  <c r="F242" i="1"/>
  <c r="G242" i="1"/>
  <c r="I242" i="1"/>
  <c r="Q242" i="1"/>
  <c r="S242" i="1"/>
  <c r="U242" i="1"/>
  <c r="W242" i="1"/>
  <c r="X242" i="1"/>
  <c r="Y242" i="1"/>
  <c r="Z242" i="1"/>
  <c r="E243" i="1"/>
  <c r="F243" i="1"/>
  <c r="G243" i="1"/>
  <c r="I243" i="1"/>
  <c r="Q243" i="1"/>
  <c r="S243" i="1"/>
  <c r="U243" i="1"/>
  <c r="W243" i="1"/>
  <c r="X243" i="1"/>
  <c r="Y243" i="1"/>
  <c r="Z243" i="1"/>
  <c r="E244" i="1"/>
  <c r="F244" i="1"/>
  <c r="G244" i="1"/>
  <c r="I244" i="1"/>
  <c r="Q244" i="1"/>
  <c r="S244" i="1"/>
  <c r="U244" i="1"/>
  <c r="W244" i="1"/>
  <c r="X244" i="1"/>
  <c r="Y244" i="1"/>
  <c r="Z244" i="1"/>
  <c r="E245" i="1"/>
  <c r="F245" i="1"/>
  <c r="G245" i="1"/>
  <c r="I245" i="1"/>
  <c r="Q245" i="1"/>
  <c r="S245" i="1"/>
  <c r="U245" i="1"/>
  <c r="W245" i="1"/>
  <c r="X245" i="1"/>
  <c r="Y245" i="1"/>
  <c r="Z245" i="1"/>
  <c r="E246" i="1"/>
  <c r="F246" i="1"/>
  <c r="G246" i="1"/>
  <c r="I246" i="1"/>
  <c r="Q246" i="1"/>
  <c r="S246" i="1"/>
  <c r="U246" i="1"/>
  <c r="W246" i="1"/>
  <c r="X246" i="1"/>
  <c r="Y246" i="1"/>
  <c r="Z246" i="1"/>
  <c r="E247" i="1"/>
  <c r="F247" i="1"/>
  <c r="G247" i="1"/>
  <c r="I247" i="1"/>
  <c r="Q247" i="1"/>
  <c r="S247" i="1"/>
  <c r="U247" i="1"/>
  <c r="W247" i="1"/>
  <c r="X247" i="1"/>
  <c r="Y247" i="1"/>
  <c r="Z247" i="1"/>
  <c r="E248" i="1"/>
  <c r="F248" i="1"/>
  <c r="G248" i="1"/>
  <c r="I248" i="1"/>
  <c r="Q248" i="1"/>
  <c r="S248" i="1"/>
  <c r="U248" i="1"/>
  <c r="W248" i="1"/>
  <c r="X248" i="1"/>
  <c r="Y248" i="1"/>
  <c r="Z248" i="1"/>
  <c r="E249" i="1"/>
  <c r="F249" i="1"/>
  <c r="G249" i="1"/>
  <c r="I249" i="1"/>
  <c r="Q249" i="1"/>
  <c r="S249" i="1"/>
  <c r="U249" i="1"/>
  <c r="W249" i="1"/>
  <c r="X249" i="1"/>
  <c r="Y249" i="1"/>
  <c r="Z249" i="1"/>
  <c r="E250" i="1"/>
  <c r="F250" i="1"/>
  <c r="G250" i="1"/>
  <c r="I250" i="1"/>
  <c r="Q250" i="1"/>
  <c r="S250" i="1"/>
  <c r="U250" i="1"/>
  <c r="W250" i="1"/>
  <c r="X250" i="1"/>
  <c r="Y250" i="1"/>
  <c r="Z250" i="1"/>
  <c r="E251" i="1"/>
  <c r="F251" i="1"/>
  <c r="G251" i="1"/>
  <c r="I251" i="1"/>
  <c r="Q251" i="1"/>
  <c r="S251" i="1"/>
  <c r="U251" i="1"/>
  <c r="W251" i="1"/>
  <c r="X251" i="1"/>
  <c r="Y251" i="1"/>
  <c r="Z251" i="1"/>
  <c r="E252" i="1"/>
  <c r="F252" i="1"/>
  <c r="G252" i="1"/>
  <c r="I252" i="1"/>
  <c r="Q252" i="1"/>
  <c r="S252" i="1"/>
  <c r="U252" i="1"/>
  <c r="W252" i="1"/>
  <c r="X252" i="1"/>
  <c r="Y252" i="1"/>
  <c r="Z252" i="1"/>
  <c r="E253" i="1"/>
  <c r="F253" i="1"/>
  <c r="G253" i="1"/>
  <c r="I253" i="1"/>
  <c r="Q253" i="1"/>
  <c r="S253" i="1"/>
  <c r="U253" i="1"/>
  <c r="W253" i="1"/>
  <c r="X253" i="1"/>
  <c r="Y253" i="1"/>
  <c r="Z253" i="1"/>
  <c r="E254" i="1"/>
  <c r="F254" i="1"/>
  <c r="G254" i="1"/>
  <c r="I254" i="1"/>
  <c r="Q254" i="1"/>
  <c r="S254" i="1"/>
  <c r="U254" i="1"/>
  <c r="W254" i="1"/>
  <c r="X254" i="1"/>
  <c r="Y254" i="1"/>
  <c r="Z254" i="1"/>
  <c r="E255" i="1"/>
  <c r="F255" i="1"/>
  <c r="G255" i="1"/>
  <c r="I255" i="1"/>
  <c r="Q255" i="1"/>
  <c r="S255" i="1"/>
  <c r="U255" i="1"/>
  <c r="W255" i="1"/>
  <c r="X255" i="1"/>
  <c r="Y255" i="1"/>
  <c r="Z255" i="1"/>
  <c r="E256" i="1"/>
  <c r="F256" i="1"/>
  <c r="G256" i="1"/>
  <c r="I256" i="1"/>
  <c r="Q256" i="1"/>
  <c r="S256" i="1"/>
  <c r="U256" i="1"/>
  <c r="W256" i="1"/>
  <c r="X256" i="1"/>
  <c r="Y256" i="1"/>
  <c r="Z256" i="1"/>
  <c r="E257" i="1"/>
  <c r="F257" i="1"/>
  <c r="G257" i="1"/>
  <c r="I257" i="1"/>
  <c r="Q257" i="1"/>
  <c r="S257" i="1"/>
  <c r="U257" i="1"/>
  <c r="W257" i="1"/>
  <c r="X257" i="1"/>
  <c r="Y257" i="1"/>
  <c r="Z257" i="1"/>
  <c r="E258" i="1"/>
  <c r="F258" i="1"/>
  <c r="G258" i="1"/>
  <c r="I258" i="1"/>
  <c r="Q258" i="1"/>
  <c r="S258" i="1"/>
  <c r="U258" i="1"/>
  <c r="W258" i="1"/>
  <c r="X258" i="1"/>
  <c r="Y258" i="1"/>
  <c r="Z258" i="1"/>
  <c r="E259" i="1"/>
  <c r="F259" i="1"/>
  <c r="G259" i="1"/>
  <c r="I259" i="1"/>
  <c r="Q259" i="1"/>
  <c r="S259" i="1"/>
  <c r="U259" i="1"/>
  <c r="W259" i="1"/>
  <c r="X259" i="1"/>
  <c r="Y259" i="1"/>
  <c r="Z259" i="1"/>
  <c r="E260" i="1"/>
  <c r="F260" i="1"/>
  <c r="G260" i="1"/>
  <c r="I260" i="1"/>
  <c r="Q260" i="1"/>
  <c r="S260" i="1"/>
  <c r="U260" i="1"/>
  <c r="W260" i="1"/>
  <c r="X260" i="1"/>
  <c r="Y260" i="1"/>
  <c r="Z260" i="1"/>
  <c r="E261" i="1"/>
  <c r="F261" i="1"/>
  <c r="G261" i="1"/>
  <c r="I261" i="1"/>
  <c r="Q261" i="1"/>
  <c r="S261" i="1"/>
  <c r="U261" i="1"/>
  <c r="W261" i="1"/>
  <c r="X261" i="1"/>
  <c r="Y261" i="1"/>
  <c r="Z261" i="1"/>
  <c r="E262" i="1"/>
  <c r="F262" i="1"/>
  <c r="G262" i="1"/>
  <c r="I262" i="1"/>
  <c r="Q262" i="1"/>
  <c r="S262" i="1"/>
  <c r="U262" i="1"/>
  <c r="W262" i="1"/>
  <c r="X262" i="1"/>
  <c r="Y262" i="1"/>
  <c r="Z262" i="1"/>
  <c r="E263" i="1"/>
  <c r="F263" i="1"/>
  <c r="G263" i="1"/>
  <c r="I263" i="1"/>
  <c r="Q263" i="1"/>
  <c r="S263" i="1"/>
  <c r="U263" i="1"/>
  <c r="W263" i="1"/>
  <c r="X263" i="1"/>
  <c r="Y263" i="1"/>
  <c r="Z263" i="1"/>
  <c r="E264" i="1"/>
  <c r="F264" i="1"/>
  <c r="G264" i="1"/>
  <c r="I264" i="1"/>
  <c r="Q264" i="1"/>
  <c r="S264" i="1"/>
  <c r="U264" i="1"/>
  <c r="W264" i="1"/>
  <c r="X264" i="1"/>
  <c r="Y264" i="1"/>
  <c r="Z264" i="1"/>
  <c r="E265" i="1"/>
  <c r="F265" i="1"/>
  <c r="G265" i="1"/>
  <c r="I265" i="1"/>
  <c r="Q265" i="1"/>
  <c r="S265" i="1"/>
  <c r="U265" i="1"/>
  <c r="W265" i="1"/>
  <c r="X265" i="1"/>
  <c r="Y265" i="1"/>
  <c r="Z265" i="1"/>
  <c r="E266" i="1"/>
  <c r="F266" i="1"/>
  <c r="G266" i="1"/>
  <c r="I266" i="1"/>
  <c r="Q266" i="1"/>
  <c r="S266" i="1"/>
  <c r="U266" i="1"/>
  <c r="W266" i="1"/>
  <c r="X266" i="1"/>
  <c r="Y266" i="1"/>
  <c r="Z266" i="1"/>
  <c r="E267" i="1"/>
  <c r="F267" i="1"/>
  <c r="G267" i="1"/>
  <c r="I267" i="1"/>
  <c r="Q267" i="1"/>
  <c r="S267" i="1"/>
  <c r="U267" i="1"/>
  <c r="W267" i="1"/>
  <c r="X267" i="1"/>
  <c r="Y267" i="1"/>
  <c r="Z267" i="1"/>
  <c r="E268" i="1"/>
  <c r="F268" i="1"/>
  <c r="G268" i="1"/>
  <c r="I268" i="1"/>
  <c r="Q268" i="1"/>
  <c r="S268" i="1"/>
  <c r="U268" i="1"/>
  <c r="W268" i="1"/>
  <c r="X268" i="1"/>
  <c r="Y268" i="1"/>
  <c r="Z268" i="1"/>
  <c r="E269" i="1"/>
  <c r="F269" i="1"/>
  <c r="G269" i="1"/>
  <c r="I269" i="1"/>
  <c r="Q269" i="1"/>
  <c r="S269" i="1"/>
  <c r="U269" i="1"/>
  <c r="W269" i="1"/>
  <c r="X269" i="1"/>
  <c r="Y269" i="1"/>
  <c r="Z269" i="1"/>
  <c r="E270" i="1"/>
  <c r="F270" i="1"/>
  <c r="G270" i="1"/>
  <c r="I270" i="1"/>
  <c r="Q270" i="1"/>
  <c r="S270" i="1"/>
  <c r="U270" i="1"/>
  <c r="W270" i="1"/>
  <c r="X270" i="1"/>
  <c r="Y270" i="1"/>
  <c r="Z270" i="1"/>
  <c r="E271" i="1"/>
  <c r="F271" i="1"/>
  <c r="G271" i="1"/>
  <c r="I271" i="1"/>
  <c r="Q271" i="1"/>
  <c r="S271" i="1"/>
  <c r="U271" i="1"/>
  <c r="W271" i="1"/>
  <c r="X271" i="1"/>
  <c r="Y271" i="1"/>
  <c r="Z271" i="1"/>
  <c r="E272" i="1"/>
  <c r="F272" i="1"/>
  <c r="G272" i="1"/>
  <c r="I272" i="1"/>
  <c r="Q272" i="1"/>
  <c r="S272" i="1"/>
  <c r="U272" i="1"/>
  <c r="W272" i="1"/>
  <c r="X272" i="1"/>
  <c r="Y272" i="1"/>
  <c r="Z272" i="1"/>
  <c r="E273" i="1"/>
  <c r="F273" i="1"/>
  <c r="G273" i="1"/>
  <c r="I273" i="1"/>
  <c r="Q273" i="1"/>
  <c r="S273" i="1"/>
  <c r="U273" i="1"/>
  <c r="W273" i="1"/>
  <c r="X273" i="1"/>
  <c r="Y273" i="1"/>
  <c r="Z273" i="1"/>
  <c r="E274" i="1"/>
  <c r="F274" i="1"/>
  <c r="G274" i="1"/>
  <c r="I274" i="1"/>
  <c r="Q274" i="1"/>
  <c r="S274" i="1"/>
  <c r="U274" i="1"/>
  <c r="W274" i="1"/>
  <c r="X274" i="1"/>
  <c r="Y274" i="1"/>
  <c r="Z274" i="1"/>
  <c r="E275" i="1"/>
  <c r="F275" i="1"/>
  <c r="G275" i="1"/>
  <c r="I275" i="1"/>
  <c r="Q275" i="1"/>
  <c r="S275" i="1"/>
  <c r="U275" i="1"/>
  <c r="W275" i="1"/>
  <c r="X275" i="1"/>
  <c r="Y275" i="1"/>
  <c r="Z275" i="1"/>
  <c r="E276" i="1"/>
  <c r="F276" i="1"/>
  <c r="G276" i="1"/>
  <c r="I276" i="1"/>
  <c r="Q276" i="1"/>
  <c r="S276" i="1"/>
  <c r="U276" i="1"/>
  <c r="W276" i="1"/>
  <c r="X276" i="1"/>
  <c r="Y276" i="1"/>
  <c r="Z276" i="1"/>
  <c r="E277" i="1"/>
  <c r="F277" i="1"/>
  <c r="G277" i="1"/>
  <c r="I277" i="1"/>
  <c r="Q277" i="1"/>
  <c r="S277" i="1"/>
  <c r="U277" i="1"/>
  <c r="W277" i="1"/>
  <c r="X277" i="1"/>
  <c r="Y277" i="1"/>
  <c r="Z277" i="1"/>
  <c r="E278" i="1"/>
  <c r="F278" i="1"/>
  <c r="G278" i="1"/>
  <c r="I278" i="1"/>
  <c r="Q278" i="1"/>
  <c r="S278" i="1"/>
  <c r="U278" i="1"/>
  <c r="W278" i="1"/>
  <c r="X278" i="1"/>
  <c r="Y278" i="1"/>
  <c r="Z278" i="1"/>
  <c r="E279" i="1"/>
  <c r="F279" i="1"/>
  <c r="G279" i="1"/>
  <c r="I279" i="1"/>
  <c r="Q279" i="1"/>
  <c r="S279" i="1"/>
  <c r="U279" i="1"/>
  <c r="W279" i="1"/>
  <c r="X279" i="1"/>
  <c r="Y279" i="1"/>
  <c r="Z279" i="1"/>
  <c r="E280" i="1"/>
  <c r="F280" i="1"/>
  <c r="G280" i="1"/>
  <c r="I280" i="1"/>
  <c r="Q280" i="1"/>
  <c r="S280" i="1"/>
  <c r="U280" i="1"/>
  <c r="W280" i="1"/>
  <c r="X280" i="1"/>
  <c r="Y280" i="1"/>
  <c r="Z280" i="1"/>
  <c r="E281" i="1"/>
  <c r="F281" i="1"/>
  <c r="G281" i="1"/>
  <c r="I281" i="1"/>
  <c r="Q281" i="1"/>
  <c r="S281" i="1"/>
  <c r="U281" i="1"/>
  <c r="W281" i="1"/>
  <c r="X281" i="1"/>
  <c r="Y281" i="1"/>
  <c r="Z281" i="1"/>
  <c r="E282" i="1"/>
  <c r="F282" i="1"/>
  <c r="G282" i="1"/>
  <c r="I282" i="1"/>
  <c r="Q282" i="1"/>
  <c r="S282" i="1"/>
  <c r="U282" i="1"/>
  <c r="W282" i="1"/>
  <c r="X282" i="1"/>
  <c r="Y282" i="1"/>
  <c r="Z282" i="1"/>
  <c r="E283" i="1"/>
  <c r="F283" i="1"/>
  <c r="G283" i="1"/>
  <c r="I283" i="1"/>
  <c r="Q283" i="1"/>
  <c r="S283" i="1"/>
  <c r="U283" i="1"/>
  <c r="W283" i="1"/>
  <c r="X283" i="1"/>
  <c r="Y283" i="1"/>
  <c r="Z283" i="1"/>
  <c r="E284" i="1"/>
  <c r="F284" i="1"/>
  <c r="G284" i="1"/>
  <c r="I284" i="1"/>
  <c r="Q284" i="1"/>
  <c r="S284" i="1"/>
  <c r="U284" i="1"/>
  <c r="W284" i="1"/>
  <c r="X284" i="1"/>
  <c r="Y284" i="1"/>
  <c r="Z284" i="1"/>
  <c r="E285" i="1"/>
  <c r="F285" i="1"/>
  <c r="G285" i="1"/>
  <c r="I285" i="1"/>
  <c r="Q285" i="1"/>
  <c r="S285" i="1"/>
  <c r="U285" i="1"/>
  <c r="W285" i="1"/>
  <c r="X285" i="1"/>
  <c r="Y285" i="1"/>
  <c r="Z285" i="1"/>
  <c r="E286" i="1"/>
  <c r="F286" i="1"/>
  <c r="G286" i="1"/>
  <c r="I286" i="1"/>
  <c r="Q286" i="1"/>
  <c r="S286" i="1"/>
  <c r="U286" i="1"/>
  <c r="W286" i="1"/>
  <c r="X286" i="1"/>
  <c r="Y286" i="1"/>
  <c r="Z286" i="1"/>
  <c r="E287" i="1"/>
  <c r="F287" i="1"/>
  <c r="G287" i="1"/>
  <c r="I287" i="1"/>
  <c r="Q287" i="1"/>
  <c r="S287" i="1"/>
  <c r="U287" i="1"/>
  <c r="W287" i="1"/>
  <c r="X287" i="1"/>
  <c r="Y287" i="1"/>
  <c r="Z287" i="1"/>
  <c r="E288" i="1"/>
  <c r="F288" i="1"/>
  <c r="G288" i="1"/>
  <c r="I288" i="1"/>
  <c r="Q288" i="1"/>
  <c r="S288" i="1"/>
  <c r="U288" i="1"/>
  <c r="W288" i="1"/>
  <c r="X288" i="1"/>
  <c r="Y288" i="1"/>
  <c r="Z288" i="1"/>
  <c r="E289" i="1"/>
  <c r="F289" i="1"/>
  <c r="G289" i="1"/>
  <c r="I289" i="1"/>
  <c r="Q289" i="1"/>
  <c r="S289" i="1"/>
  <c r="U289" i="1"/>
  <c r="W289" i="1"/>
  <c r="X289" i="1"/>
  <c r="Y289" i="1"/>
  <c r="Z289" i="1"/>
  <c r="E290" i="1"/>
  <c r="F290" i="1"/>
  <c r="G290" i="1"/>
  <c r="I290" i="1"/>
  <c r="Q290" i="1"/>
  <c r="S290" i="1"/>
  <c r="U290" i="1"/>
  <c r="W290" i="1"/>
  <c r="X290" i="1"/>
  <c r="Y290" i="1"/>
  <c r="Z290" i="1"/>
  <c r="E291" i="1"/>
  <c r="F291" i="1"/>
  <c r="G291" i="1"/>
  <c r="I291" i="1"/>
  <c r="Q291" i="1"/>
  <c r="S291" i="1"/>
  <c r="U291" i="1"/>
  <c r="W291" i="1"/>
  <c r="X291" i="1"/>
  <c r="Y291" i="1"/>
  <c r="Z291" i="1"/>
  <c r="D292" i="1"/>
  <c r="E292" i="1"/>
  <c r="F292" i="1"/>
  <c r="G292" i="1"/>
  <c r="I292" i="1"/>
  <c r="Q292" i="1"/>
  <c r="S292" i="1"/>
  <c r="U292" i="1"/>
  <c r="W292" i="1"/>
  <c r="X292" i="1"/>
  <c r="Y292" i="1"/>
  <c r="Z292" i="1"/>
  <c r="D293" i="1"/>
  <c r="E293" i="1"/>
  <c r="F293" i="1"/>
  <c r="G293" i="1"/>
  <c r="I293" i="1"/>
  <c r="Q293" i="1"/>
  <c r="S293" i="1"/>
  <c r="U293" i="1"/>
  <c r="W293" i="1"/>
  <c r="X293" i="1"/>
  <c r="Y293" i="1"/>
  <c r="Z293" i="1"/>
  <c r="B294" i="1"/>
  <c r="E294" i="1"/>
  <c r="F294" i="1"/>
  <c r="G294" i="1"/>
  <c r="I294" i="1"/>
  <c r="Q294" i="1"/>
  <c r="S294" i="1"/>
  <c r="U294" i="1"/>
  <c r="W294" i="1"/>
  <c r="X294" i="1"/>
  <c r="Y294" i="1"/>
  <c r="Z294" i="1"/>
  <c r="B295" i="1"/>
  <c r="E295" i="1"/>
  <c r="F295" i="1"/>
  <c r="G295" i="1"/>
  <c r="I295" i="1"/>
  <c r="Q295" i="1"/>
  <c r="S295" i="1"/>
  <c r="U295" i="1"/>
  <c r="W295" i="1"/>
  <c r="X295" i="1"/>
  <c r="Y295" i="1"/>
  <c r="Z295" i="1"/>
  <c r="B296" i="1"/>
  <c r="E296" i="1"/>
  <c r="F296" i="1"/>
  <c r="G296" i="1"/>
  <c r="I296" i="1"/>
  <c r="Q296" i="1"/>
  <c r="S296" i="1"/>
  <c r="U296" i="1"/>
  <c r="W296" i="1"/>
  <c r="X296" i="1"/>
  <c r="Y296" i="1"/>
  <c r="Z296" i="1"/>
  <c r="B297" i="1"/>
  <c r="E297" i="1"/>
  <c r="F297" i="1"/>
  <c r="G297" i="1"/>
  <c r="I297" i="1"/>
  <c r="Q297" i="1"/>
  <c r="S297" i="1"/>
  <c r="U297" i="1"/>
  <c r="W297" i="1"/>
  <c r="X297" i="1"/>
  <c r="Y297" i="1"/>
  <c r="Z297" i="1"/>
  <c r="B298" i="1"/>
  <c r="D298" i="1"/>
  <c r="E298" i="1"/>
  <c r="F298" i="1"/>
  <c r="G298" i="1"/>
  <c r="I298" i="1"/>
  <c r="Q298" i="1"/>
  <c r="S298" i="1"/>
  <c r="U298" i="1"/>
  <c r="W298" i="1"/>
  <c r="X298" i="1"/>
  <c r="Y298" i="1"/>
  <c r="Z298" i="1"/>
  <c r="B299" i="1"/>
  <c r="D299" i="1"/>
  <c r="E299" i="1"/>
  <c r="F299" i="1"/>
  <c r="G299" i="1"/>
  <c r="I299" i="1"/>
  <c r="Q299" i="1"/>
  <c r="S299" i="1"/>
  <c r="U299" i="1"/>
  <c r="W299" i="1"/>
  <c r="X299" i="1"/>
  <c r="Y299" i="1"/>
  <c r="Z299" i="1"/>
  <c r="B300" i="1"/>
  <c r="D300" i="1"/>
  <c r="E300" i="1"/>
  <c r="F300" i="1"/>
  <c r="G300" i="1"/>
  <c r="I300" i="1"/>
  <c r="Q300" i="1"/>
  <c r="S300" i="1"/>
  <c r="U300" i="1"/>
  <c r="W300" i="1"/>
  <c r="X300" i="1"/>
  <c r="Y300" i="1"/>
  <c r="Z300" i="1"/>
  <c r="B301" i="1"/>
  <c r="E301" i="1"/>
  <c r="F301" i="1"/>
  <c r="G301" i="1"/>
  <c r="I301" i="1"/>
  <c r="Q301" i="1"/>
  <c r="S301" i="1"/>
  <c r="U301" i="1"/>
  <c r="W301" i="1"/>
  <c r="X301" i="1"/>
  <c r="Y301" i="1"/>
  <c r="Z301" i="1"/>
  <c r="B302" i="1"/>
  <c r="E302" i="1"/>
  <c r="F302" i="1"/>
  <c r="G302" i="1"/>
  <c r="I302" i="1"/>
  <c r="Q302" i="1"/>
  <c r="S302" i="1"/>
  <c r="U302" i="1"/>
  <c r="W302" i="1"/>
  <c r="X302" i="1"/>
  <c r="Y302" i="1"/>
  <c r="Z302" i="1"/>
  <c r="B303" i="1"/>
  <c r="E303" i="1"/>
  <c r="F303" i="1"/>
  <c r="G303" i="1"/>
  <c r="I303" i="1"/>
  <c r="Q303" i="1"/>
  <c r="S303" i="1"/>
  <c r="U303" i="1"/>
  <c r="W303" i="1"/>
  <c r="X303" i="1"/>
  <c r="Y303" i="1"/>
  <c r="Z303" i="1"/>
  <c r="B304" i="1"/>
  <c r="E304" i="1"/>
  <c r="F304" i="1"/>
  <c r="G304" i="1"/>
  <c r="I304" i="1"/>
  <c r="B305" i="1"/>
  <c r="E305" i="1"/>
  <c r="F305" i="1"/>
  <c r="G305" i="1"/>
  <c r="I305" i="1"/>
  <c r="B306" i="1"/>
  <c r="E306" i="1"/>
  <c r="F306" i="1"/>
  <c r="G306" i="1"/>
  <c r="I306" i="1"/>
</calcChain>
</file>

<file path=xl/sharedStrings.xml><?xml version="1.0" encoding="utf-8"?>
<sst xmlns="http://schemas.openxmlformats.org/spreadsheetml/2006/main" count="53" uniqueCount="34">
  <si>
    <t>Inventory</t>
  </si>
  <si>
    <t>AGA</t>
  </si>
  <si>
    <t>IMPLIED LOWER 48 NATURAL GAS DEMAND (BCF)</t>
  </si>
  <si>
    <t>Supply (Weekly)</t>
  </si>
  <si>
    <t>Supply (Daily)</t>
  </si>
  <si>
    <t>Implied Demand (Weekly)</t>
  </si>
  <si>
    <t>Implied Demand (Daily)</t>
  </si>
  <si>
    <t>DFS</t>
  </si>
  <si>
    <t>Weekly Prompt</t>
  </si>
  <si>
    <t>source: Inventory:AGA, Supply: EIA, Gas Fundamentals forecast</t>
  </si>
  <si>
    <t>Z6</t>
  </si>
  <si>
    <t>HH</t>
  </si>
  <si>
    <t>Zone 6</t>
  </si>
  <si>
    <t>WACOG</t>
  </si>
  <si>
    <t>West</t>
  </si>
  <si>
    <t>Producing</t>
  </si>
  <si>
    <t>East</t>
  </si>
  <si>
    <t>Socal</t>
  </si>
  <si>
    <t>$</t>
  </si>
  <si>
    <t>Dates</t>
  </si>
  <si>
    <t>NG_.01 - Close</t>
  </si>
  <si>
    <t>1 month out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</si>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</sst>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00"/>
    <numFmt numFmtId="167" formatCode="0.0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Forward NG and Weekly Prompt Month</a:t>
            </a:r>
          </a:p>
        </c:rich>
      </c:tx>
      <c:layout>
        <c:manualLayout>
          <c:xMode val="edge"/>
          <c:yMode val="edge"/>
          <c:x val="0.34355842923149804"/>
          <c:y val="2.9368649325349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8993198722856E-2"/>
          <c:y val="0.18355405828343258"/>
          <c:w val="0.87467171523733434"/>
          <c:h val="0.67694736694929936"/>
        </c:manualLayout>
      </c:layout>
      <c:lineChart>
        <c:grouping val="standard"/>
        <c:varyColors val="0"/>
        <c:ser>
          <c:idx val="1"/>
          <c:order val="0"/>
          <c:tx>
            <c:v>DFS NG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97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98-4DA7-949D-83932D8FC018}"/>
              </c:ext>
            </c:extLst>
          </c:dPt>
          <c:dPt>
            <c:idx val="198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98-4DA7-949D-83932D8FC018}"/>
              </c:ext>
            </c:extLst>
          </c:dPt>
          <c:dPt>
            <c:idx val="199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98-4DA7-949D-83932D8FC018}"/>
              </c:ext>
            </c:extLst>
          </c:dPt>
          <c:cat>
            <c:numRef>
              <c:f>data!$H$107:$H$306</c:f>
              <c:numCache>
                <c:formatCode>m/d/yyyy</c:formatCode>
                <c:ptCount val="200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</c:numCache>
            </c:numRef>
          </c:cat>
          <c:val>
            <c:numRef>
              <c:f>data!$I$107:$I$306</c:f>
              <c:numCache>
                <c:formatCode>0</c:formatCode>
                <c:ptCount val="200"/>
                <c:pt idx="0">
                  <c:v>26.064935382495129</c:v>
                </c:pt>
                <c:pt idx="1">
                  <c:v>30.272311760553485</c:v>
                </c:pt>
                <c:pt idx="2">
                  <c:v>22.190055052819083</c:v>
                </c:pt>
                <c:pt idx="3">
                  <c:v>21.321752069881985</c:v>
                </c:pt>
                <c:pt idx="4">
                  <c:v>21.2635504878821</c:v>
                </c:pt>
                <c:pt idx="5">
                  <c:v>21.128756964308728</c:v>
                </c:pt>
                <c:pt idx="6">
                  <c:v>19.474964464850075</c:v>
                </c:pt>
                <c:pt idx="7">
                  <c:v>19.12151136961014</c:v>
                </c:pt>
                <c:pt idx="8">
                  <c:v>19.765375761403799</c:v>
                </c:pt>
                <c:pt idx="9">
                  <c:v>18.660897889133235</c:v>
                </c:pt>
                <c:pt idx="10">
                  <c:v>13.87513355593682</c:v>
                </c:pt>
                <c:pt idx="11">
                  <c:v>14.592647426167916</c:v>
                </c:pt>
                <c:pt idx="12">
                  <c:v>16.21221975859336</c:v>
                </c:pt>
                <c:pt idx="13">
                  <c:v>20.530493451377687</c:v>
                </c:pt>
                <c:pt idx="14">
                  <c:v>19.31336983108816</c:v>
                </c:pt>
                <c:pt idx="15">
                  <c:v>22.100027422220769</c:v>
                </c:pt>
                <c:pt idx="16">
                  <c:v>24.034764299142203</c:v>
                </c:pt>
                <c:pt idx="17">
                  <c:v>26.691294524940446</c:v>
                </c:pt>
                <c:pt idx="18">
                  <c:v>30.735495610541491</c:v>
                </c:pt>
                <c:pt idx="19">
                  <c:v>31.903650508055883</c:v>
                </c:pt>
                <c:pt idx="20">
                  <c:v>33.827932095650034</c:v>
                </c:pt>
                <c:pt idx="21">
                  <c:v>37.675970721601693</c:v>
                </c:pt>
                <c:pt idx="22">
                  <c:v>37.321017595877905</c:v>
                </c:pt>
                <c:pt idx="23">
                  <c:v>41.956462768853619</c:v>
                </c:pt>
                <c:pt idx="24">
                  <c:v>41.025085302560349</c:v>
                </c:pt>
                <c:pt idx="25">
                  <c:v>41.418588597972906</c:v>
                </c:pt>
                <c:pt idx="26">
                  <c:v>43.248014442748101</c:v>
                </c:pt>
                <c:pt idx="27">
                  <c:v>47.939078122500455</c:v>
                </c:pt>
                <c:pt idx="28">
                  <c:v>47.639619059954548</c:v>
                </c:pt>
                <c:pt idx="29">
                  <c:v>47.237005174321773</c:v>
                </c:pt>
                <c:pt idx="30">
                  <c:v>49.28940510629667</c:v>
                </c:pt>
                <c:pt idx="31">
                  <c:v>51.399441112188043</c:v>
                </c:pt>
                <c:pt idx="32">
                  <c:v>52.940867588251031</c:v>
                </c:pt>
                <c:pt idx="33">
                  <c:v>53.423731915186309</c:v>
                </c:pt>
                <c:pt idx="34">
                  <c:v>52.260308708186415</c:v>
                </c:pt>
                <c:pt idx="35">
                  <c:v>50.664172260618187</c:v>
                </c:pt>
                <c:pt idx="36">
                  <c:v>58.349654123876732</c:v>
                </c:pt>
                <c:pt idx="37">
                  <c:v>57.357295213146408</c:v>
                </c:pt>
                <c:pt idx="38">
                  <c:v>57.339884553224827</c:v>
                </c:pt>
                <c:pt idx="39">
                  <c:v>57.682131018218037</c:v>
                </c:pt>
                <c:pt idx="40">
                  <c:v>58.022945646107793</c:v>
                </c:pt>
                <c:pt idx="41">
                  <c:v>61.602818402208051</c:v>
                </c:pt>
                <c:pt idx="42">
                  <c:v>58.110024794252645</c:v>
                </c:pt>
                <c:pt idx="43">
                  <c:v>60.527728078233771</c:v>
                </c:pt>
                <c:pt idx="44">
                  <c:v>58.759783292510008</c:v>
                </c:pt>
                <c:pt idx="45">
                  <c:v>47.922743138628043</c:v>
                </c:pt>
                <c:pt idx="46">
                  <c:v>51.413293446222312</c:v>
                </c:pt>
                <c:pt idx="47">
                  <c:v>54.320721532161841</c:v>
                </c:pt>
                <c:pt idx="48">
                  <c:v>57.712187222085547</c:v>
                </c:pt>
                <c:pt idx="49">
                  <c:v>47.376961977593083</c:v>
                </c:pt>
                <c:pt idx="50">
                  <c:v>42.747012623007208</c:v>
                </c:pt>
                <c:pt idx="51">
                  <c:v>34.585429661408277</c:v>
                </c:pt>
                <c:pt idx="52">
                  <c:v>33.223284087478312</c:v>
                </c:pt>
                <c:pt idx="53">
                  <c:v>26.425580810644004</c:v>
                </c:pt>
                <c:pt idx="54">
                  <c:v>25.167667932605966</c:v>
                </c:pt>
                <c:pt idx="55">
                  <c:v>29.121246975499872</c:v>
                </c:pt>
                <c:pt idx="56">
                  <c:v>28.526289316858719</c:v>
                </c:pt>
                <c:pt idx="57">
                  <c:v>26.127362069143349</c:v>
                </c:pt>
                <c:pt idx="58">
                  <c:v>27.177432287178547</c:v>
                </c:pt>
                <c:pt idx="59">
                  <c:v>23.97226417366738</c:v>
                </c:pt>
                <c:pt idx="60">
                  <c:v>21.062865105446754</c:v>
                </c:pt>
                <c:pt idx="61">
                  <c:v>22.854349772702651</c:v>
                </c:pt>
                <c:pt idx="62">
                  <c:v>18.425330825573774</c:v>
                </c:pt>
                <c:pt idx="63">
                  <c:v>18.880733992748652</c:v>
                </c:pt>
                <c:pt idx="64">
                  <c:v>20.313359953909448</c:v>
                </c:pt>
                <c:pt idx="65">
                  <c:v>22.362113789707475</c:v>
                </c:pt>
                <c:pt idx="66">
                  <c:v>24.526336485428242</c:v>
                </c:pt>
                <c:pt idx="67">
                  <c:v>23.059367104703838</c:v>
                </c:pt>
                <c:pt idx="68">
                  <c:v>23.458139120044763</c:v>
                </c:pt>
                <c:pt idx="69">
                  <c:v>26.044143657290824</c:v>
                </c:pt>
                <c:pt idx="70">
                  <c:v>30.601858747414639</c:v>
                </c:pt>
                <c:pt idx="71">
                  <c:v>32.905222358490946</c:v>
                </c:pt>
                <c:pt idx="72">
                  <c:v>33.823089170150013</c:v>
                </c:pt>
                <c:pt idx="73">
                  <c:v>35.075650966411885</c:v>
                </c:pt>
                <c:pt idx="74">
                  <c:v>39.240245732989791</c:v>
                </c:pt>
                <c:pt idx="75">
                  <c:v>37.110663948720472</c:v>
                </c:pt>
                <c:pt idx="76">
                  <c:v>41.391319834889586</c:v>
                </c:pt>
                <c:pt idx="77">
                  <c:v>44.116732582181584</c:v>
                </c:pt>
                <c:pt idx="78">
                  <c:v>42.626373699461631</c:v>
                </c:pt>
                <c:pt idx="79">
                  <c:v>42.769922707369894</c:v>
                </c:pt>
                <c:pt idx="80">
                  <c:v>46.748006911230732</c:v>
                </c:pt>
                <c:pt idx="81">
                  <c:v>42.805632002315512</c:v>
                </c:pt>
                <c:pt idx="82">
                  <c:v>41.556969156736564</c:v>
                </c:pt>
                <c:pt idx="83">
                  <c:v>44.520842138304936</c:v>
                </c:pt>
                <c:pt idx="84">
                  <c:v>46.209629362045675</c:v>
                </c:pt>
                <c:pt idx="85">
                  <c:v>47.014351275856399</c:v>
                </c:pt>
                <c:pt idx="86">
                  <c:v>50.959225424259699</c:v>
                </c:pt>
                <c:pt idx="87">
                  <c:v>51.922551779698559</c:v>
                </c:pt>
                <c:pt idx="88">
                  <c:v>55.705774968921865</c:v>
                </c:pt>
                <c:pt idx="89">
                  <c:v>56.938507693124592</c:v>
                </c:pt>
                <c:pt idx="90">
                  <c:v>58.867645278228913</c:v>
                </c:pt>
                <c:pt idx="91">
                  <c:v>57.370555451025758</c:v>
                </c:pt>
                <c:pt idx="92">
                  <c:v>56.560654438353225</c:v>
                </c:pt>
                <c:pt idx="93">
                  <c:v>56.233258580290588</c:v>
                </c:pt>
                <c:pt idx="94">
                  <c:v>52.336004881265488</c:v>
                </c:pt>
                <c:pt idx="95">
                  <c:v>51.209912482752408</c:v>
                </c:pt>
                <c:pt idx="96">
                  <c:v>52.15307700319152</c:v>
                </c:pt>
                <c:pt idx="97">
                  <c:v>51.92913369536268</c:v>
                </c:pt>
                <c:pt idx="98">
                  <c:v>48.155283499389839</c:v>
                </c:pt>
                <c:pt idx="99">
                  <c:v>51.178980651975287</c:v>
                </c:pt>
                <c:pt idx="100">
                  <c:v>42.420208707205795</c:v>
                </c:pt>
                <c:pt idx="101">
                  <c:v>41.274076769579835</c:v>
                </c:pt>
                <c:pt idx="102">
                  <c:v>36.419981127338076</c:v>
                </c:pt>
                <c:pt idx="103">
                  <c:v>30.829047436999723</c:v>
                </c:pt>
                <c:pt idx="104">
                  <c:v>31.42369769493552</c:v>
                </c:pt>
                <c:pt idx="105">
                  <c:v>31.115729704434315</c:v>
                </c:pt>
                <c:pt idx="106">
                  <c:v>29.758222089821889</c:v>
                </c:pt>
                <c:pt idx="107">
                  <c:v>23.248090564206585</c:v>
                </c:pt>
                <c:pt idx="108">
                  <c:v>18.848659182173556</c:v>
                </c:pt>
                <c:pt idx="109">
                  <c:v>17.289389729289329</c:v>
                </c:pt>
                <c:pt idx="110">
                  <c:v>17.062150083353806</c:v>
                </c:pt>
                <c:pt idx="111">
                  <c:v>16.111377725282459</c:v>
                </c:pt>
                <c:pt idx="112">
                  <c:v>17.069400314459166</c:v>
                </c:pt>
                <c:pt idx="113">
                  <c:v>17.933163661858806</c:v>
                </c:pt>
                <c:pt idx="114">
                  <c:v>17.721229293543395</c:v>
                </c:pt>
                <c:pt idx="115">
                  <c:v>15.539493709797092</c:v>
                </c:pt>
                <c:pt idx="116">
                  <c:v>16.124919976011313</c:v>
                </c:pt>
                <c:pt idx="117">
                  <c:v>16.870407447728045</c:v>
                </c:pt>
                <c:pt idx="118">
                  <c:v>17.249176172989678</c:v>
                </c:pt>
                <c:pt idx="119">
                  <c:v>15.844465057754389</c:v>
                </c:pt>
                <c:pt idx="120">
                  <c:v>18.036964939742042</c:v>
                </c:pt>
                <c:pt idx="121">
                  <c:v>19.21771125000005</c:v>
                </c:pt>
                <c:pt idx="122">
                  <c:v>21.785417949583611</c:v>
                </c:pt>
                <c:pt idx="123">
                  <c:v>21.829420878933785</c:v>
                </c:pt>
                <c:pt idx="124">
                  <c:v>23.48417887886183</c:v>
                </c:pt>
                <c:pt idx="125">
                  <c:v>24.440261133284036</c:v>
                </c:pt>
                <c:pt idx="126">
                  <c:v>27.699549592753957</c:v>
                </c:pt>
                <c:pt idx="127">
                  <c:v>29.004066624751825</c:v>
                </c:pt>
                <c:pt idx="128">
                  <c:v>28.982829447393929</c:v>
                </c:pt>
                <c:pt idx="129">
                  <c:v>31.193317533343901</c:v>
                </c:pt>
                <c:pt idx="130">
                  <c:v>31.902014185323509</c:v>
                </c:pt>
                <c:pt idx="131">
                  <c:v>36.813096575570363</c:v>
                </c:pt>
                <c:pt idx="132">
                  <c:v>35.446133125928284</c:v>
                </c:pt>
                <c:pt idx="133">
                  <c:v>34.580585590837515</c:v>
                </c:pt>
                <c:pt idx="134">
                  <c:v>36.972039598773293</c:v>
                </c:pt>
                <c:pt idx="135">
                  <c:v>38.592392139915958</c:v>
                </c:pt>
                <c:pt idx="136">
                  <c:v>38.353200460599901</c:v>
                </c:pt>
                <c:pt idx="137">
                  <c:v>39.550493675132344</c:v>
                </c:pt>
                <c:pt idx="138">
                  <c:v>40.162979802353561</c:v>
                </c:pt>
                <c:pt idx="139">
                  <c:v>39.83299693486606</c:v>
                </c:pt>
                <c:pt idx="140">
                  <c:v>45.243451164653024</c:v>
                </c:pt>
                <c:pt idx="141">
                  <c:v>46.130364799038553</c:v>
                </c:pt>
                <c:pt idx="142">
                  <c:v>48.986236862389639</c:v>
                </c:pt>
                <c:pt idx="143">
                  <c:v>50.639546433557939</c:v>
                </c:pt>
                <c:pt idx="144">
                  <c:v>49.640319308743557</c:v>
                </c:pt>
                <c:pt idx="145">
                  <c:v>45.518246297067122</c:v>
                </c:pt>
                <c:pt idx="146">
                  <c:v>52.17962826670589</c:v>
                </c:pt>
                <c:pt idx="147">
                  <c:v>53.42397598251808</c:v>
                </c:pt>
                <c:pt idx="148">
                  <c:v>49.529082155444087</c:v>
                </c:pt>
                <c:pt idx="149">
                  <c:v>45.136274818204882</c:v>
                </c:pt>
                <c:pt idx="150">
                  <c:v>35.911141349843582</c:v>
                </c:pt>
                <c:pt idx="151">
                  <c:v>30.565730787097237</c:v>
                </c:pt>
                <c:pt idx="152">
                  <c:v>34.085123915200789</c:v>
                </c:pt>
                <c:pt idx="153">
                  <c:v>27.005914115377308</c:v>
                </c:pt>
                <c:pt idx="154">
                  <c:v>25.067301680525414</c:v>
                </c:pt>
                <c:pt idx="155">
                  <c:v>22.384536136836974</c:v>
                </c:pt>
                <c:pt idx="156">
                  <c:v>18.737947230805766</c:v>
                </c:pt>
                <c:pt idx="157">
                  <c:v>17.962439883405896</c:v>
                </c:pt>
                <c:pt idx="158">
                  <c:v>18.81813926352962</c:v>
                </c:pt>
                <c:pt idx="159">
                  <c:v>18.03752446417619</c:v>
                </c:pt>
                <c:pt idx="160">
                  <c:v>15.224370995452263</c:v>
                </c:pt>
                <c:pt idx="161">
                  <c:v>14.548498978722954</c:v>
                </c:pt>
                <c:pt idx="162">
                  <c:v>13.682335927762317</c:v>
                </c:pt>
                <c:pt idx="163">
                  <c:v>12.959430605721243</c:v>
                </c:pt>
                <c:pt idx="164">
                  <c:v>11.066448105582412</c:v>
                </c:pt>
                <c:pt idx="165">
                  <c:v>10.719564167581343</c:v>
                </c:pt>
                <c:pt idx="166">
                  <c:v>9.6284458494282124</c:v>
                </c:pt>
                <c:pt idx="167">
                  <c:v>10.404933480198091</c:v>
                </c:pt>
                <c:pt idx="168">
                  <c:v>10.489362408060666</c:v>
                </c:pt>
                <c:pt idx="169">
                  <c:v>8.9752769114106261</c:v>
                </c:pt>
                <c:pt idx="170">
                  <c:v>10.713323061740986</c:v>
                </c:pt>
                <c:pt idx="171">
                  <c:v>13.63937780222718</c:v>
                </c:pt>
                <c:pt idx="172">
                  <c:v>13.492373082740082</c:v>
                </c:pt>
                <c:pt idx="173">
                  <c:v>17.366634796534154</c:v>
                </c:pt>
                <c:pt idx="174">
                  <c:v>19.923891158057767</c:v>
                </c:pt>
                <c:pt idx="175">
                  <c:v>22.897574339100693</c:v>
                </c:pt>
                <c:pt idx="176">
                  <c:v>25.884490971784821</c:v>
                </c:pt>
                <c:pt idx="177">
                  <c:v>26.495942628769058</c:v>
                </c:pt>
                <c:pt idx="178">
                  <c:v>29.962622690125169</c:v>
                </c:pt>
                <c:pt idx="179">
                  <c:v>31.501784762709658</c:v>
                </c:pt>
                <c:pt idx="180">
                  <c:v>33.549947022708594</c:v>
                </c:pt>
                <c:pt idx="181">
                  <c:v>35.907458781614054</c:v>
                </c:pt>
                <c:pt idx="182">
                  <c:v>37.954695922372487</c:v>
                </c:pt>
                <c:pt idx="183">
                  <c:v>40.816235971940387</c:v>
                </c:pt>
                <c:pt idx="184">
                  <c:v>40.822263090701249</c:v>
                </c:pt>
                <c:pt idx="185">
                  <c:v>40.87008978291324</c:v>
                </c:pt>
                <c:pt idx="186">
                  <c:v>41.522094080714865</c:v>
                </c:pt>
                <c:pt idx="187">
                  <c:v>43.770370573251896</c:v>
                </c:pt>
                <c:pt idx="188">
                  <c:v>41.217000656201101</c:v>
                </c:pt>
                <c:pt idx="189">
                  <c:v>47.236867799257958</c:v>
                </c:pt>
                <c:pt idx="190">
                  <c:v>48.011105918574927</c:v>
                </c:pt>
                <c:pt idx="191">
                  <c:v>50.456075478818164</c:v>
                </c:pt>
                <c:pt idx="192">
                  <c:v>54.919573423123694</c:v>
                </c:pt>
                <c:pt idx="193">
                  <c:v>55.770482312338537</c:v>
                </c:pt>
                <c:pt idx="194">
                  <c:v>58.7682096516927</c:v>
                </c:pt>
                <c:pt idx="195">
                  <c:v>56.220170366239415</c:v>
                </c:pt>
                <c:pt idx="196">
                  <c:v>56.706676600519017</c:v>
                </c:pt>
                <c:pt idx="197">
                  <c:v>56.989814776259735</c:v>
                </c:pt>
                <c:pt idx="198">
                  <c:v>54.942584829487643</c:v>
                </c:pt>
                <c:pt idx="199">
                  <c:v>54.609707689726655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98-4DA7-949D-83932D8F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38808"/>
        <c:axId val="1"/>
      </c:lineChart>
      <c:lineChart>
        <c:grouping val="standard"/>
        <c:varyColors val="0"/>
        <c:ser>
          <c:idx val="0"/>
          <c:order val="1"/>
          <c:tx>
            <c:v>NG 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data!$H$107:$H$304</c:f>
              <c:numCache>
                <c:formatCode>m/d/yyyy</c:formatCode>
                <c:ptCount val="198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</c:numCache>
            </c:numRef>
          </c:cat>
          <c:val>
            <c:numRef>
              <c:f>data!$J$107:$J$304</c:f>
              <c:numCache>
                <c:formatCode>General</c:formatCode>
                <c:ptCount val="198"/>
                <c:pt idx="0">
                  <c:v>2.153</c:v>
                </c:pt>
                <c:pt idx="1">
                  <c:v>2.0459999999999998</c:v>
                </c:pt>
                <c:pt idx="2">
                  <c:v>2.1760000000000002</c:v>
                </c:pt>
                <c:pt idx="3">
                  <c:v>2.117</c:v>
                </c:pt>
                <c:pt idx="4">
                  <c:v>2.2570000000000001</c:v>
                </c:pt>
                <c:pt idx="5">
                  <c:v>2.359</c:v>
                </c:pt>
                <c:pt idx="6">
                  <c:v>2.2080000000000002</c:v>
                </c:pt>
                <c:pt idx="7">
                  <c:v>2.198</c:v>
                </c:pt>
                <c:pt idx="8">
                  <c:v>2.3210000000000002</c:v>
                </c:pt>
                <c:pt idx="9">
                  <c:v>2.129</c:v>
                </c:pt>
                <c:pt idx="10">
                  <c:v>2.137</c:v>
                </c:pt>
                <c:pt idx="11">
                  <c:v>2.343</c:v>
                </c:pt>
                <c:pt idx="12">
                  <c:v>2.2999999999999998</c:v>
                </c:pt>
                <c:pt idx="13">
                  <c:v>2.556</c:v>
                </c:pt>
                <c:pt idx="14">
                  <c:v>2.657</c:v>
                </c:pt>
                <c:pt idx="15">
                  <c:v>2.4750000000000001</c:v>
                </c:pt>
                <c:pt idx="16">
                  <c:v>2.3420000000000001</c:v>
                </c:pt>
                <c:pt idx="17">
                  <c:v>2.202</c:v>
                </c:pt>
                <c:pt idx="18">
                  <c:v>2.1669999999999998</c:v>
                </c:pt>
                <c:pt idx="19">
                  <c:v>2.1779999999999999</c:v>
                </c:pt>
                <c:pt idx="20">
                  <c:v>2.0939999999999999</c:v>
                </c:pt>
                <c:pt idx="21">
                  <c:v>2.17</c:v>
                </c:pt>
                <c:pt idx="22">
                  <c:v>2.0270000000000001</c:v>
                </c:pt>
                <c:pt idx="23">
                  <c:v>2.0350000000000001</c:v>
                </c:pt>
                <c:pt idx="24">
                  <c:v>2.2839999999999998</c:v>
                </c:pt>
                <c:pt idx="25">
                  <c:v>2.3580000000000001</c:v>
                </c:pt>
                <c:pt idx="26">
                  <c:v>2.4390000000000001</c:v>
                </c:pt>
                <c:pt idx="27">
                  <c:v>2.3090000000000002</c:v>
                </c:pt>
                <c:pt idx="28">
                  <c:v>2.165</c:v>
                </c:pt>
                <c:pt idx="29">
                  <c:v>2.0310000000000001</c:v>
                </c:pt>
                <c:pt idx="30">
                  <c:v>1.8440000000000001</c:v>
                </c:pt>
                <c:pt idx="31">
                  <c:v>1.833</c:v>
                </c:pt>
                <c:pt idx="32">
                  <c:v>1.877</c:v>
                </c:pt>
                <c:pt idx="33">
                  <c:v>1.9470000000000001</c:v>
                </c:pt>
                <c:pt idx="34">
                  <c:v>1.6639999999999999</c:v>
                </c:pt>
                <c:pt idx="35">
                  <c:v>1.7829999999999999</c:v>
                </c:pt>
                <c:pt idx="36">
                  <c:v>1.8779999999999999</c:v>
                </c:pt>
                <c:pt idx="37">
                  <c:v>2.2599999999999998</c:v>
                </c:pt>
                <c:pt idx="38">
                  <c:v>2.181</c:v>
                </c:pt>
                <c:pt idx="39">
                  <c:v>2.4319999999999999</c:v>
                </c:pt>
                <c:pt idx="40">
                  <c:v>2.1909999999999998</c:v>
                </c:pt>
                <c:pt idx="41">
                  <c:v>2.109</c:v>
                </c:pt>
                <c:pt idx="42">
                  <c:v>2.1640000000000001</c:v>
                </c:pt>
                <c:pt idx="43">
                  <c:v>2.2749999999999999</c:v>
                </c:pt>
                <c:pt idx="44">
                  <c:v>2.5529999999999999</c:v>
                </c:pt>
                <c:pt idx="45">
                  <c:v>2.4590000000000001</c:v>
                </c:pt>
                <c:pt idx="46">
                  <c:v>2.1629999999999998</c:v>
                </c:pt>
                <c:pt idx="47">
                  <c:v>2.1960000000000002</c:v>
                </c:pt>
                <c:pt idx="48">
                  <c:v>1.978</c:v>
                </c:pt>
                <c:pt idx="49">
                  <c:v>1.8580000000000001</c:v>
                </c:pt>
                <c:pt idx="50">
                  <c:v>2.0739999999999998</c:v>
                </c:pt>
                <c:pt idx="51">
                  <c:v>1.881</c:v>
                </c:pt>
                <c:pt idx="52">
                  <c:v>1.9450000000000001</c:v>
                </c:pt>
                <c:pt idx="53">
                  <c:v>1.83</c:v>
                </c:pt>
                <c:pt idx="54">
                  <c:v>1.796</c:v>
                </c:pt>
                <c:pt idx="55">
                  <c:v>1.778</c:v>
                </c:pt>
                <c:pt idx="56">
                  <c:v>1.7769999999999999</c:v>
                </c:pt>
                <c:pt idx="57">
                  <c:v>1.8</c:v>
                </c:pt>
                <c:pt idx="58">
                  <c:v>1.8069999999999999</c:v>
                </c:pt>
                <c:pt idx="59">
                  <c:v>1.7450000000000001</c:v>
                </c:pt>
                <c:pt idx="60">
                  <c:v>1.6279999999999999</c:v>
                </c:pt>
                <c:pt idx="61">
                  <c:v>1.853</c:v>
                </c:pt>
                <c:pt idx="62">
                  <c:v>1.7589999999999999</c:v>
                </c:pt>
                <c:pt idx="63">
                  <c:v>1.6990000000000001</c:v>
                </c:pt>
                <c:pt idx="64">
                  <c:v>1.8540000000000001</c:v>
                </c:pt>
                <c:pt idx="65">
                  <c:v>2.0379999999999998</c:v>
                </c:pt>
                <c:pt idx="66">
                  <c:v>2.0960000000000001</c:v>
                </c:pt>
                <c:pt idx="67">
                  <c:v>2.1240000000000001</c:v>
                </c:pt>
                <c:pt idx="68">
                  <c:v>2.226</c:v>
                </c:pt>
                <c:pt idx="69">
                  <c:v>2.2530000000000001</c:v>
                </c:pt>
                <c:pt idx="70">
                  <c:v>2.2730000000000001</c:v>
                </c:pt>
                <c:pt idx="71">
                  <c:v>2.2879999999999998</c:v>
                </c:pt>
                <c:pt idx="72">
                  <c:v>2.2250000000000001</c:v>
                </c:pt>
                <c:pt idx="73">
                  <c:v>2.3580000000000001</c:v>
                </c:pt>
                <c:pt idx="74">
                  <c:v>2.4369999999999998</c:v>
                </c:pt>
                <c:pt idx="75">
                  <c:v>2.3780000000000001</c:v>
                </c:pt>
                <c:pt idx="76">
                  <c:v>2.3079999999999998</c:v>
                </c:pt>
                <c:pt idx="77">
                  <c:v>2.258</c:v>
                </c:pt>
                <c:pt idx="78">
                  <c:v>2.2869999999999999</c:v>
                </c:pt>
                <c:pt idx="79">
                  <c:v>2.1629999999999998</c:v>
                </c:pt>
                <c:pt idx="80">
                  <c:v>2.1869999999999998</c:v>
                </c:pt>
                <c:pt idx="81">
                  <c:v>2.528</c:v>
                </c:pt>
                <c:pt idx="82">
                  <c:v>2.5430000000000001</c:v>
                </c:pt>
                <c:pt idx="83">
                  <c:v>2.698</c:v>
                </c:pt>
                <c:pt idx="84">
                  <c:v>2.7450000000000001</c:v>
                </c:pt>
                <c:pt idx="85">
                  <c:v>2.9380000000000002</c:v>
                </c:pt>
                <c:pt idx="86">
                  <c:v>2.9119999999999999</c:v>
                </c:pt>
                <c:pt idx="87">
                  <c:v>2.5609999999999999</c:v>
                </c:pt>
                <c:pt idx="88">
                  <c:v>2.8010000000000002</c:v>
                </c:pt>
                <c:pt idx="89">
                  <c:v>2.6080000000000001</c:v>
                </c:pt>
                <c:pt idx="90">
                  <c:v>2.63</c:v>
                </c:pt>
                <c:pt idx="91">
                  <c:v>2.7930000000000001</c:v>
                </c:pt>
                <c:pt idx="92">
                  <c:v>2.6920000000000002</c:v>
                </c:pt>
                <c:pt idx="93">
                  <c:v>2.9750000000000001</c:v>
                </c:pt>
                <c:pt idx="94">
                  <c:v>3.0720000000000001</c:v>
                </c:pt>
                <c:pt idx="95">
                  <c:v>2.9609999999999999</c:v>
                </c:pt>
                <c:pt idx="96">
                  <c:v>2.8839999999999999</c:v>
                </c:pt>
                <c:pt idx="97">
                  <c:v>2.649</c:v>
                </c:pt>
                <c:pt idx="98">
                  <c:v>2.4340000000000002</c:v>
                </c:pt>
                <c:pt idx="99">
                  <c:v>2.12</c:v>
                </c:pt>
                <c:pt idx="100">
                  <c:v>2.331</c:v>
                </c:pt>
                <c:pt idx="101">
                  <c:v>2.4460000000000002</c:v>
                </c:pt>
                <c:pt idx="102">
                  <c:v>2.6549999999999998</c:v>
                </c:pt>
                <c:pt idx="103">
                  <c:v>2.399</c:v>
                </c:pt>
                <c:pt idx="104">
                  <c:v>2.3290000000000002</c:v>
                </c:pt>
                <c:pt idx="105">
                  <c:v>2.173</c:v>
                </c:pt>
                <c:pt idx="106">
                  <c:v>2.3220000000000001</c:v>
                </c:pt>
                <c:pt idx="107">
                  <c:v>2.4849999999999999</c:v>
                </c:pt>
                <c:pt idx="108">
                  <c:v>2.532</c:v>
                </c:pt>
                <c:pt idx="109">
                  <c:v>2.742</c:v>
                </c:pt>
                <c:pt idx="110">
                  <c:v>2.57</c:v>
                </c:pt>
                <c:pt idx="111">
                  <c:v>2.633</c:v>
                </c:pt>
                <c:pt idx="112">
                  <c:v>2.6030000000000002</c:v>
                </c:pt>
                <c:pt idx="113">
                  <c:v>2.8250000000000002</c:v>
                </c:pt>
                <c:pt idx="114">
                  <c:v>2.774</c:v>
                </c:pt>
                <c:pt idx="115">
                  <c:v>2.7850000000000001</c:v>
                </c:pt>
                <c:pt idx="116">
                  <c:v>2.8359999999999999</c:v>
                </c:pt>
                <c:pt idx="117">
                  <c:v>2.9449999999999998</c:v>
                </c:pt>
                <c:pt idx="118">
                  <c:v>2.9710000000000001</c:v>
                </c:pt>
                <c:pt idx="119">
                  <c:v>3.0779999999999998</c:v>
                </c:pt>
                <c:pt idx="120">
                  <c:v>3.073</c:v>
                </c:pt>
                <c:pt idx="121">
                  <c:v>3.141</c:v>
                </c:pt>
                <c:pt idx="122">
                  <c:v>3.0249999999999999</c:v>
                </c:pt>
                <c:pt idx="123">
                  <c:v>3.3540000000000001</c:v>
                </c:pt>
                <c:pt idx="124">
                  <c:v>3.8250000000000002</c:v>
                </c:pt>
                <c:pt idx="125">
                  <c:v>4.4059999999999997</c:v>
                </c:pt>
                <c:pt idx="126">
                  <c:v>4.0430000000000001</c:v>
                </c:pt>
                <c:pt idx="127">
                  <c:v>4.16</c:v>
                </c:pt>
                <c:pt idx="128">
                  <c:v>4.4880000000000004</c:v>
                </c:pt>
                <c:pt idx="129">
                  <c:v>4.4480000000000004</c:v>
                </c:pt>
                <c:pt idx="130">
                  <c:v>4.476</c:v>
                </c:pt>
                <c:pt idx="131">
                  <c:v>4.2619999999999996</c:v>
                </c:pt>
                <c:pt idx="132">
                  <c:v>4.1500000000000004</c:v>
                </c:pt>
                <c:pt idx="133">
                  <c:v>3.8340000000000001</c:v>
                </c:pt>
                <c:pt idx="134">
                  <c:v>3.8450000000000002</c:v>
                </c:pt>
                <c:pt idx="135">
                  <c:v>4.2960000000000003</c:v>
                </c:pt>
                <c:pt idx="136">
                  <c:v>4.4749999999999996</c:v>
                </c:pt>
                <c:pt idx="137">
                  <c:v>4.4359999999999999</c:v>
                </c:pt>
                <c:pt idx="138">
                  <c:v>4.6280000000000001</c:v>
                </c:pt>
                <c:pt idx="139">
                  <c:v>4.835</c:v>
                </c:pt>
                <c:pt idx="140">
                  <c:v>4.88</c:v>
                </c:pt>
                <c:pt idx="141">
                  <c:v>5.2060000000000004</c:v>
                </c:pt>
                <c:pt idx="142">
                  <c:v>5.1310000000000002</c:v>
                </c:pt>
                <c:pt idx="143">
                  <c:v>5.1859999999999999</c:v>
                </c:pt>
                <c:pt idx="144">
                  <c:v>5.008</c:v>
                </c:pt>
                <c:pt idx="145">
                  <c:v>5.5369999999999999</c:v>
                </c:pt>
                <c:pt idx="146">
                  <c:v>4.9370000000000003</c:v>
                </c:pt>
                <c:pt idx="147">
                  <c:v>4.5410000000000004</c:v>
                </c:pt>
                <c:pt idx="148">
                  <c:v>4.931</c:v>
                </c:pt>
                <c:pt idx="149">
                  <c:v>5.4560000000000004</c:v>
                </c:pt>
                <c:pt idx="150">
                  <c:v>6.1</c:v>
                </c:pt>
                <c:pt idx="151">
                  <c:v>6.577</c:v>
                </c:pt>
                <c:pt idx="152">
                  <c:v>6.673</c:v>
                </c:pt>
                <c:pt idx="153">
                  <c:v>8.5839999999999996</c:v>
                </c:pt>
                <c:pt idx="154">
                  <c:v>8.3960000000000008</c:v>
                </c:pt>
                <c:pt idx="155">
                  <c:v>9.5790000000000006</c:v>
                </c:pt>
                <c:pt idx="156">
                  <c:v>9.7750000000000004</c:v>
                </c:pt>
                <c:pt idx="157">
                  <c:v>9.2609999999999992</c:v>
                </c:pt>
                <c:pt idx="158">
                  <c:v>8.4719999999999995</c:v>
                </c:pt>
                <c:pt idx="159">
                  <c:v>7.4589999999999996</c:v>
                </c:pt>
                <c:pt idx="160">
                  <c:v>7.2560000000000002</c:v>
                </c:pt>
                <c:pt idx="161">
                  <c:v>6.7430000000000003</c:v>
                </c:pt>
                <c:pt idx="162">
                  <c:v>6.21</c:v>
                </c:pt>
                <c:pt idx="163">
                  <c:v>5.5679999999999996</c:v>
                </c:pt>
                <c:pt idx="164">
                  <c:v>5.1310000000000002</c:v>
                </c:pt>
                <c:pt idx="165">
                  <c:v>5.27</c:v>
                </c:pt>
                <c:pt idx="166">
                  <c:v>5.0720000000000001</c:v>
                </c:pt>
                <c:pt idx="167">
                  <c:v>5.0350000000000001</c:v>
                </c:pt>
                <c:pt idx="168">
                  <c:v>5.2729999999999997</c:v>
                </c:pt>
                <c:pt idx="169">
                  <c:v>5.0250000000000004</c:v>
                </c:pt>
                <c:pt idx="170">
                  <c:v>5.3879999999999999</c:v>
                </c:pt>
                <c:pt idx="171">
                  <c:v>5.3810000000000002</c:v>
                </c:pt>
                <c:pt idx="172">
                  <c:v>5.1280000000000001</c:v>
                </c:pt>
                <c:pt idx="173">
                  <c:v>4.867</c:v>
                </c:pt>
                <c:pt idx="174">
                  <c:v>4.49</c:v>
                </c:pt>
                <c:pt idx="175">
                  <c:v>4.2779999999999996</c:v>
                </c:pt>
                <c:pt idx="176">
                  <c:v>4.2910000000000004</c:v>
                </c:pt>
                <c:pt idx="177">
                  <c:v>3.9729999999999999</c:v>
                </c:pt>
                <c:pt idx="178">
                  <c:v>3.93</c:v>
                </c:pt>
                <c:pt idx="179">
                  <c:v>3.9220000000000002</c:v>
                </c:pt>
                <c:pt idx="180">
                  <c:v>3.9790000000000001</c:v>
                </c:pt>
                <c:pt idx="181">
                  <c:v>3.742</c:v>
                </c:pt>
                <c:pt idx="182">
                  <c:v>3.0960000000000001</c:v>
                </c:pt>
                <c:pt idx="183">
                  <c:v>3.218</c:v>
                </c:pt>
                <c:pt idx="184">
                  <c:v>3.25</c:v>
                </c:pt>
                <c:pt idx="185">
                  <c:v>2.9550000000000001</c:v>
                </c:pt>
                <c:pt idx="186">
                  <c:v>3.1669999999999998</c:v>
                </c:pt>
                <c:pt idx="187">
                  <c:v>2.9710000000000001</c:v>
                </c:pt>
                <c:pt idx="188">
                  <c:v>3.04</c:v>
                </c:pt>
                <c:pt idx="189">
                  <c:v>3.3029999999999999</c:v>
                </c:pt>
                <c:pt idx="190">
                  <c:v>2.706</c:v>
                </c:pt>
                <c:pt idx="191">
                  <c:v>2.38</c:v>
                </c:pt>
                <c:pt idx="192">
                  <c:v>2.5</c:v>
                </c:pt>
                <c:pt idx="193">
                  <c:v>2.552</c:v>
                </c:pt>
                <c:pt idx="194">
                  <c:v>2.1030000000000002</c:v>
                </c:pt>
                <c:pt idx="195">
                  <c:v>1.895</c:v>
                </c:pt>
                <c:pt idx="196">
                  <c:v>2.2269999999999999</c:v>
                </c:pt>
                <c:pt idx="197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98-4DA7-949D-83932D8F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18388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DFS NG</a:t>
                </a:r>
              </a:p>
            </c:rich>
          </c:tx>
          <c:layout>
            <c:manualLayout>
              <c:xMode val="edge"/>
              <c:yMode val="edge"/>
              <c:x val="2.1034189544785593E-2"/>
              <c:y val="0.483114281401994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388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NG1</a:t>
                </a:r>
              </a:p>
            </c:rich>
          </c:tx>
          <c:layout>
            <c:manualLayout>
              <c:xMode val="edge"/>
              <c:yMode val="edge"/>
              <c:x val="0.96143774710957497"/>
              <c:y val="0.49926703853093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2418948915317617"/>
          <c:y val="7.782692071217541E-2"/>
          <c:w val="0.14723932681349916"/>
          <c:h val="3.5242379190419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vs. Implied Demand</a:t>
            </a:r>
          </a:p>
        </c:rich>
      </c:tx>
      <c:layout>
        <c:manualLayout>
          <c:xMode val="edge"/>
          <c:yMode val="edge"/>
          <c:x val="0.38934824392957673"/>
          <c:y val="3.571432896487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54319380281537E-2"/>
          <c:y val="0.1726192566635576"/>
          <c:w val="0.88246146796302638"/>
          <c:h val="0.6507944389154815"/>
        </c:manualLayout>
      </c:layout>
      <c:lineChart>
        <c:grouping val="standard"/>
        <c:varyColors val="0"/>
        <c:ser>
          <c:idx val="0"/>
          <c:order val="0"/>
          <c:tx>
            <c:v>Supply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data!$E$3:$E$297</c:f>
              <c:numCache>
                <c:formatCode>#,##0.00</c:formatCode>
                <c:ptCount val="295"/>
                <c:pt idx="0">
                  <c:v>59.424359758072342</c:v>
                </c:pt>
                <c:pt idx="1">
                  <c:v>59.016444219370499</c:v>
                </c:pt>
                <c:pt idx="2">
                  <c:v>58.608528680668655</c:v>
                </c:pt>
                <c:pt idx="3">
                  <c:v>58.200613141966819</c:v>
                </c:pt>
                <c:pt idx="4">
                  <c:v>58.235527659701077</c:v>
                </c:pt>
                <c:pt idx="5">
                  <c:v>58.27334008711275</c:v>
                </c:pt>
                <c:pt idx="6">
                  <c:v>58.308634109185185</c:v>
                </c:pt>
                <c:pt idx="7">
                  <c:v>58.343928131257599</c:v>
                </c:pt>
                <c:pt idx="8">
                  <c:v>58.379222153330026</c:v>
                </c:pt>
                <c:pt idx="9">
                  <c:v>58.175002560249972</c:v>
                </c:pt>
                <c:pt idx="10">
                  <c:v>57.974819389861821</c:v>
                </c:pt>
                <c:pt idx="11">
                  <c:v>57.774636219473656</c:v>
                </c:pt>
                <c:pt idx="12">
                  <c:v>57.574453049085506</c:v>
                </c:pt>
                <c:pt idx="13">
                  <c:v>57.890436793320454</c:v>
                </c:pt>
                <c:pt idx="14">
                  <c:v>58.204979567662924</c:v>
                </c:pt>
                <c:pt idx="15">
                  <c:v>58.519522342005395</c:v>
                </c:pt>
                <c:pt idx="16">
                  <c:v>58.834065116347858</c:v>
                </c:pt>
                <c:pt idx="17">
                  <c:v>58.717432531372914</c:v>
                </c:pt>
                <c:pt idx="18">
                  <c:v>58.599349333279683</c:v>
                </c:pt>
                <c:pt idx="19">
                  <c:v>58.483706597121952</c:v>
                </c:pt>
                <c:pt idx="20">
                  <c:v>58.368063860964192</c:v>
                </c:pt>
                <c:pt idx="21">
                  <c:v>58.252421124806453</c:v>
                </c:pt>
                <c:pt idx="22">
                  <c:v>58.214839958530547</c:v>
                </c:pt>
                <c:pt idx="23">
                  <c:v>58.17877772558797</c:v>
                </c:pt>
                <c:pt idx="24">
                  <c:v>58.142715492645415</c:v>
                </c:pt>
                <c:pt idx="25">
                  <c:v>58.106653259702838</c:v>
                </c:pt>
                <c:pt idx="26">
                  <c:v>57.992347150223416</c:v>
                </c:pt>
                <c:pt idx="27">
                  <c:v>57.877276154722487</c:v>
                </c:pt>
                <c:pt idx="28">
                  <c:v>57.762205159221551</c:v>
                </c:pt>
                <c:pt idx="29">
                  <c:v>57.647134163720629</c:v>
                </c:pt>
                <c:pt idx="30">
                  <c:v>57.675871818926858</c:v>
                </c:pt>
                <c:pt idx="31">
                  <c:v>57.704609474133086</c:v>
                </c:pt>
                <c:pt idx="32">
                  <c:v>57.733347129339329</c:v>
                </c:pt>
                <c:pt idx="33">
                  <c:v>57.76208478454555</c:v>
                </c:pt>
                <c:pt idx="34">
                  <c:v>57.790822439751786</c:v>
                </c:pt>
                <c:pt idx="35">
                  <c:v>57.760607123607997</c:v>
                </c:pt>
                <c:pt idx="36">
                  <c:v>57.727596707464215</c:v>
                </c:pt>
                <c:pt idx="37">
                  <c:v>57.694586291320427</c:v>
                </c:pt>
                <c:pt idx="38">
                  <c:v>57.661575875176638</c:v>
                </c:pt>
                <c:pt idx="39">
                  <c:v>57.495694128089717</c:v>
                </c:pt>
                <c:pt idx="40">
                  <c:v>57.32695756315335</c:v>
                </c:pt>
                <c:pt idx="41">
                  <c:v>57.160591381872869</c:v>
                </c:pt>
                <c:pt idx="42">
                  <c:v>56.994225200592403</c:v>
                </c:pt>
                <c:pt idx="43">
                  <c:v>56.827859019311937</c:v>
                </c:pt>
                <c:pt idx="44">
                  <c:v>57.14973590451342</c:v>
                </c:pt>
                <c:pt idx="45">
                  <c:v>57.467304669284786</c:v>
                </c:pt>
                <c:pt idx="46">
                  <c:v>57.784873434056159</c:v>
                </c:pt>
                <c:pt idx="47">
                  <c:v>58.102442198827518</c:v>
                </c:pt>
                <c:pt idx="48">
                  <c:v>58.099748291338983</c:v>
                </c:pt>
                <c:pt idx="49">
                  <c:v>58.101407946216042</c:v>
                </c:pt>
                <c:pt idx="50">
                  <c:v>58.103067601093095</c:v>
                </c:pt>
                <c:pt idx="51">
                  <c:v>58.104727255970161</c:v>
                </c:pt>
                <c:pt idx="52">
                  <c:v>58.426715634774034</c:v>
                </c:pt>
                <c:pt idx="53">
                  <c:v>58.748704013577893</c:v>
                </c:pt>
                <c:pt idx="54">
                  <c:v>59.07069239238178</c:v>
                </c:pt>
                <c:pt idx="55">
                  <c:v>59.392680771185645</c:v>
                </c:pt>
                <c:pt idx="56">
                  <c:v>59.714669149989518</c:v>
                </c:pt>
                <c:pt idx="57">
                  <c:v>59.733791500190776</c:v>
                </c:pt>
                <c:pt idx="58">
                  <c:v>59.723804245553353</c:v>
                </c:pt>
                <c:pt idx="59">
                  <c:v>59.713816990915902</c:v>
                </c:pt>
                <c:pt idx="60">
                  <c:v>59.703829736278472</c:v>
                </c:pt>
                <c:pt idx="61">
                  <c:v>59.519838721237988</c:v>
                </c:pt>
                <c:pt idx="62">
                  <c:v>59.353617203893364</c:v>
                </c:pt>
                <c:pt idx="63">
                  <c:v>59.187395686548747</c:v>
                </c:pt>
                <c:pt idx="64">
                  <c:v>59.021174169204116</c:v>
                </c:pt>
                <c:pt idx="65">
                  <c:v>58.79822412043854</c:v>
                </c:pt>
                <c:pt idx="66">
                  <c:v>58.576226396941777</c:v>
                </c:pt>
                <c:pt idx="67">
                  <c:v>58.354073371025656</c:v>
                </c:pt>
                <c:pt idx="68">
                  <c:v>58.131920345109542</c:v>
                </c:pt>
                <c:pt idx="69">
                  <c:v>58.187777972660982</c:v>
                </c:pt>
                <c:pt idx="70">
                  <c:v>58.240977729889835</c:v>
                </c:pt>
                <c:pt idx="71">
                  <c:v>58.296779607763874</c:v>
                </c:pt>
                <c:pt idx="72">
                  <c:v>58.352581485637891</c:v>
                </c:pt>
                <c:pt idx="73">
                  <c:v>58.408383363511916</c:v>
                </c:pt>
                <c:pt idx="74">
                  <c:v>58.186572560507635</c:v>
                </c:pt>
                <c:pt idx="75">
                  <c:v>57.961936638148529</c:v>
                </c:pt>
                <c:pt idx="76">
                  <c:v>57.737300715789395</c:v>
                </c:pt>
                <c:pt idx="77">
                  <c:v>57.512664793430289</c:v>
                </c:pt>
                <c:pt idx="78">
                  <c:v>57.563778547880972</c:v>
                </c:pt>
                <c:pt idx="79">
                  <c:v>57.611026400181117</c:v>
                </c:pt>
                <c:pt idx="80">
                  <c:v>57.662017177212441</c:v>
                </c:pt>
                <c:pt idx="81">
                  <c:v>57.713007954243778</c:v>
                </c:pt>
                <c:pt idx="82">
                  <c:v>57.763998731275102</c:v>
                </c:pt>
                <c:pt idx="83">
                  <c:v>57.754983840903535</c:v>
                </c:pt>
                <c:pt idx="84">
                  <c:v>57.745968950531953</c:v>
                </c:pt>
                <c:pt idx="85">
                  <c:v>57.736954060160372</c:v>
                </c:pt>
                <c:pt idx="86">
                  <c:v>57.72793916978879</c:v>
                </c:pt>
                <c:pt idx="87">
                  <c:v>57.798052355319633</c:v>
                </c:pt>
                <c:pt idx="88">
                  <c:v>57.860070089237574</c:v>
                </c:pt>
                <c:pt idx="89">
                  <c:v>57.922087823155501</c:v>
                </c:pt>
                <c:pt idx="90">
                  <c:v>57.984105557073441</c:v>
                </c:pt>
                <c:pt idx="91">
                  <c:v>57.875174133017474</c:v>
                </c:pt>
                <c:pt idx="92">
                  <c:v>57.759751823155064</c:v>
                </c:pt>
                <c:pt idx="93">
                  <c:v>57.651519886841051</c:v>
                </c:pt>
                <c:pt idx="94">
                  <c:v>57.543287950527024</c:v>
                </c:pt>
                <c:pt idx="95">
                  <c:v>57.435056014213004</c:v>
                </c:pt>
                <c:pt idx="96">
                  <c:v>57.961862830696148</c:v>
                </c:pt>
                <c:pt idx="97">
                  <c:v>58.48427722459865</c:v>
                </c:pt>
                <c:pt idx="98">
                  <c:v>59.006691618501144</c:v>
                </c:pt>
                <c:pt idx="99">
                  <c:v>59.529106012403659</c:v>
                </c:pt>
                <c:pt idx="100">
                  <c:v>59.447025963596552</c:v>
                </c:pt>
                <c:pt idx="101">
                  <c:v>59.37630096102599</c:v>
                </c:pt>
                <c:pt idx="102">
                  <c:v>59.305575958455449</c:v>
                </c:pt>
                <c:pt idx="103">
                  <c:v>59.234850955884895</c:v>
                </c:pt>
                <c:pt idx="104">
                  <c:v>59.513416371995525</c:v>
                </c:pt>
                <c:pt idx="105">
                  <c:v>59.791981788106156</c:v>
                </c:pt>
                <c:pt idx="106">
                  <c:v>60.070547204216787</c:v>
                </c:pt>
                <c:pt idx="107">
                  <c:v>60.349112620327411</c:v>
                </c:pt>
                <c:pt idx="108">
                  <c:v>60.627678036438041</c:v>
                </c:pt>
                <c:pt idx="109">
                  <c:v>60.273782321206852</c:v>
                </c:pt>
                <c:pt idx="110">
                  <c:v>59.885150933164581</c:v>
                </c:pt>
                <c:pt idx="111">
                  <c:v>59.496519545122325</c:v>
                </c:pt>
                <c:pt idx="112">
                  <c:v>59.107888157080076</c:v>
                </c:pt>
                <c:pt idx="113">
                  <c:v>59.109937182628748</c:v>
                </c:pt>
                <c:pt idx="114">
                  <c:v>59.138230256564512</c:v>
                </c:pt>
                <c:pt idx="115">
                  <c:v>59.166523330500283</c:v>
                </c:pt>
                <c:pt idx="116">
                  <c:v>59.194816404436054</c:v>
                </c:pt>
                <c:pt idx="117">
                  <c:v>59.153237966708176</c:v>
                </c:pt>
                <c:pt idx="118">
                  <c:v>59.114446226184604</c:v>
                </c:pt>
                <c:pt idx="119">
                  <c:v>59.071688052112634</c:v>
                </c:pt>
                <c:pt idx="120">
                  <c:v>59.028929878040664</c:v>
                </c:pt>
                <c:pt idx="121">
                  <c:v>58.986171703968687</c:v>
                </c:pt>
                <c:pt idx="122">
                  <c:v>59.087334453105505</c:v>
                </c:pt>
                <c:pt idx="123">
                  <c:v>59.18774469041437</c:v>
                </c:pt>
                <c:pt idx="124">
                  <c:v>59.288154927723227</c:v>
                </c:pt>
                <c:pt idx="125">
                  <c:v>59.388565165032084</c:v>
                </c:pt>
                <c:pt idx="126">
                  <c:v>59.256566446873428</c:v>
                </c:pt>
                <c:pt idx="127">
                  <c:v>59.117308692155625</c:v>
                </c:pt>
                <c:pt idx="128">
                  <c:v>58.978050937437807</c:v>
                </c:pt>
                <c:pt idx="129">
                  <c:v>58.838793182720003</c:v>
                </c:pt>
                <c:pt idx="130">
                  <c:v>58.78173433610435</c:v>
                </c:pt>
                <c:pt idx="131">
                  <c:v>58.718377684757506</c:v>
                </c:pt>
                <c:pt idx="132">
                  <c:v>58.662247611045061</c:v>
                </c:pt>
                <c:pt idx="133">
                  <c:v>58.606117537332622</c:v>
                </c:pt>
                <c:pt idx="134">
                  <c:v>58.549987463620184</c:v>
                </c:pt>
                <c:pt idx="135">
                  <c:v>58.730372010110784</c:v>
                </c:pt>
                <c:pt idx="136">
                  <c:v>58.910756556601385</c:v>
                </c:pt>
                <c:pt idx="137">
                  <c:v>59.091141103091978</c:v>
                </c:pt>
                <c:pt idx="138">
                  <c:v>59.271525649582586</c:v>
                </c:pt>
                <c:pt idx="139">
                  <c:v>58.430262041489634</c:v>
                </c:pt>
                <c:pt idx="140">
                  <c:v>57.59239864737517</c:v>
                </c:pt>
                <c:pt idx="141">
                  <c:v>56.750980888206961</c:v>
                </c:pt>
                <c:pt idx="142">
                  <c:v>55.909563129038744</c:v>
                </c:pt>
                <c:pt idx="143">
                  <c:v>56.323378216592459</c:v>
                </c:pt>
                <c:pt idx="144">
                  <c:v>56.733567125651568</c:v>
                </c:pt>
                <c:pt idx="145">
                  <c:v>57.147115079871966</c:v>
                </c:pt>
                <c:pt idx="146">
                  <c:v>57.560663034092343</c:v>
                </c:pt>
                <c:pt idx="147">
                  <c:v>57.974210988312734</c:v>
                </c:pt>
                <c:pt idx="148">
                  <c:v>57.930955769612353</c:v>
                </c:pt>
                <c:pt idx="149">
                  <c:v>57.883272972417352</c:v>
                </c:pt>
                <c:pt idx="150">
                  <c:v>57.83559017522235</c:v>
                </c:pt>
                <c:pt idx="151">
                  <c:v>57.787907378027356</c:v>
                </c:pt>
                <c:pt idx="152">
                  <c:v>57.641276666789011</c:v>
                </c:pt>
                <c:pt idx="153">
                  <c:v>57.48281764974422</c:v>
                </c:pt>
                <c:pt idx="154">
                  <c:v>57.335682239366086</c:v>
                </c:pt>
                <c:pt idx="155">
                  <c:v>57.188546828987967</c:v>
                </c:pt>
                <c:pt idx="156">
                  <c:v>57.041411418609847</c:v>
                </c:pt>
                <c:pt idx="157">
                  <c:v>57.989479144602555</c:v>
                </c:pt>
                <c:pt idx="158">
                  <c:v>58.77134241898235</c:v>
                </c:pt>
                <c:pt idx="159">
                  <c:v>59.553205693362152</c:v>
                </c:pt>
                <c:pt idx="160">
                  <c:v>60.335068967741961</c:v>
                </c:pt>
                <c:pt idx="161">
                  <c:v>61.195589829493102</c:v>
                </c:pt>
                <c:pt idx="162">
                  <c:v>61.004036481566835</c:v>
                </c:pt>
                <c:pt idx="163">
                  <c:v>60.812483133640569</c:v>
                </c:pt>
                <c:pt idx="164">
                  <c:v>60.620929785714289</c:v>
                </c:pt>
                <c:pt idx="165">
                  <c:v>59.845124581797243</c:v>
                </c:pt>
                <c:pt idx="166">
                  <c:v>60.041609817972372</c:v>
                </c:pt>
                <c:pt idx="167">
                  <c:v>60.238095054147486</c:v>
                </c:pt>
                <c:pt idx="168">
                  <c:v>60.434580290322607</c:v>
                </c:pt>
                <c:pt idx="169">
                  <c:v>60.074337694623686</c:v>
                </c:pt>
                <c:pt idx="170">
                  <c:v>60.021718756344114</c:v>
                </c:pt>
                <c:pt idx="171">
                  <c:v>59.65421272645164</c:v>
                </c:pt>
                <c:pt idx="172">
                  <c:v>59.286706696559186</c:v>
                </c:pt>
                <c:pt idx="173">
                  <c:v>58.919200666666697</c:v>
                </c:pt>
                <c:pt idx="174">
                  <c:v>58.648789620967769</c:v>
                </c:pt>
                <c:pt idx="175">
                  <c:v>58.664211930107555</c:v>
                </c:pt>
                <c:pt idx="176">
                  <c:v>58.679634239247328</c:v>
                </c:pt>
                <c:pt idx="177">
                  <c:v>58.695056548387122</c:v>
                </c:pt>
                <c:pt idx="178">
                  <c:v>58.718368131720453</c:v>
                </c:pt>
                <c:pt idx="179">
                  <c:v>59.039525096236574</c:v>
                </c:pt>
                <c:pt idx="180">
                  <c:v>59.06090681478495</c:v>
                </c:pt>
                <c:pt idx="181">
                  <c:v>59.082288533333347</c:v>
                </c:pt>
                <c:pt idx="182">
                  <c:v>59.169336636989264</c:v>
                </c:pt>
                <c:pt idx="183">
                  <c:v>58.954732412903248</c:v>
                </c:pt>
                <c:pt idx="184">
                  <c:v>59.03794717849464</c:v>
                </c:pt>
                <c:pt idx="185">
                  <c:v>59.121161944086055</c:v>
                </c:pt>
                <c:pt idx="186">
                  <c:v>59.204376709677454</c:v>
                </c:pt>
                <c:pt idx="187">
                  <c:v>59.235299403225838</c:v>
                </c:pt>
                <c:pt idx="188">
                  <c:v>59.266222096774229</c:v>
                </c:pt>
                <c:pt idx="189">
                  <c:v>59.297144790322612</c:v>
                </c:pt>
                <c:pt idx="190">
                  <c:v>59.328067483870996</c:v>
                </c:pt>
                <c:pt idx="191">
                  <c:v>59.25277904795702</c:v>
                </c:pt>
                <c:pt idx="192">
                  <c:v>59.465924276559171</c:v>
                </c:pt>
                <c:pt idx="193">
                  <c:v>59.370324128817224</c:v>
                </c:pt>
                <c:pt idx="194">
                  <c:v>59.27472398107529</c:v>
                </c:pt>
                <c:pt idx="195">
                  <c:v>59.17912383333335</c:v>
                </c:pt>
                <c:pt idx="196">
                  <c:v>58.908876040322603</c:v>
                </c:pt>
                <c:pt idx="197">
                  <c:v>58.957983854838723</c:v>
                </c:pt>
                <c:pt idx="198">
                  <c:v>59.007091669354857</c:v>
                </c:pt>
                <c:pt idx="199">
                  <c:v>59.056199483870998</c:v>
                </c:pt>
                <c:pt idx="200">
                  <c:v>59.371478209677427</c:v>
                </c:pt>
                <c:pt idx="201">
                  <c:v>59.364865339784956</c:v>
                </c:pt>
                <c:pt idx="202">
                  <c:v>59.358252469892477</c:v>
                </c:pt>
                <c:pt idx="203">
                  <c:v>59.351639600000013</c:v>
                </c:pt>
                <c:pt idx="204">
                  <c:v>59.260857486451634</c:v>
                </c:pt>
                <c:pt idx="205">
                  <c:v>58.840088800000032</c:v>
                </c:pt>
                <c:pt idx="206">
                  <c:v>58.744371027957015</c:v>
                </c:pt>
                <c:pt idx="207">
                  <c:v>58.648653255914006</c:v>
                </c:pt>
                <c:pt idx="208">
                  <c:v>58.552935483870996</c:v>
                </c:pt>
                <c:pt idx="209">
                  <c:v>58.19606447283541</c:v>
                </c:pt>
                <c:pt idx="210">
                  <c:v>58.618112011738496</c:v>
                </c:pt>
                <c:pt idx="211">
                  <c:v>58.902670574822629</c:v>
                </c:pt>
                <c:pt idx="212">
                  <c:v>59.599726142787745</c:v>
                </c:pt>
                <c:pt idx="213">
                  <c:v>59.915855092965785</c:v>
                </c:pt>
                <c:pt idx="214">
                  <c:v>59.715973258999114</c:v>
                </c:pt>
                <c:pt idx="215">
                  <c:v>59.273574447520609</c:v>
                </c:pt>
                <c:pt idx="216">
                  <c:v>59.37830475274599</c:v>
                </c:pt>
                <c:pt idx="217">
                  <c:v>59.231624752503954</c:v>
                </c:pt>
                <c:pt idx="218">
                  <c:v>59.111038682463594</c:v>
                </c:pt>
                <c:pt idx="219">
                  <c:v>59.613556373501076</c:v>
                </c:pt>
                <c:pt idx="220">
                  <c:v>60.248380862741286</c:v>
                </c:pt>
                <c:pt idx="221">
                  <c:v>60.398642541566559</c:v>
                </c:pt>
                <c:pt idx="222">
                  <c:v>60.172632341404679</c:v>
                </c:pt>
                <c:pt idx="223">
                  <c:v>60.047001986230292</c:v>
                </c:pt>
                <c:pt idx="224">
                  <c:v>59.652911665547769</c:v>
                </c:pt>
                <c:pt idx="225">
                  <c:v>59.676845976427678</c:v>
                </c:pt>
                <c:pt idx="226">
                  <c:v>59.558542862379234</c:v>
                </c:pt>
                <c:pt idx="227">
                  <c:v>59.848151140021265</c:v>
                </c:pt>
                <c:pt idx="228">
                  <c:v>59.72184744327275</c:v>
                </c:pt>
                <c:pt idx="229">
                  <c:v>60.127102613686873</c:v>
                </c:pt>
                <c:pt idx="230">
                  <c:v>59.952315053814495</c:v>
                </c:pt>
                <c:pt idx="231">
                  <c:v>60.446288227229637</c:v>
                </c:pt>
                <c:pt idx="232">
                  <c:v>60.690619334665413</c:v>
                </c:pt>
                <c:pt idx="233">
                  <c:v>60.663689842153602</c:v>
                </c:pt>
                <c:pt idx="234">
                  <c:v>61.139171336480693</c:v>
                </c:pt>
                <c:pt idx="235">
                  <c:v>60.932780638454645</c:v>
                </c:pt>
                <c:pt idx="236">
                  <c:v>60.865915150590411</c:v>
                </c:pt>
                <c:pt idx="237">
                  <c:v>61.414937923368932</c:v>
                </c:pt>
                <c:pt idx="238">
                  <c:v>60.931135550977402</c:v>
                </c:pt>
                <c:pt idx="239">
                  <c:v>60.720722325729568</c:v>
                </c:pt>
                <c:pt idx="240">
                  <c:v>60.54017555904295</c:v>
                </c:pt>
                <c:pt idx="241">
                  <c:v>60.751552145271667</c:v>
                </c:pt>
                <c:pt idx="242">
                  <c:v>60.811064723413089</c:v>
                </c:pt>
                <c:pt idx="243">
                  <c:v>60.879124550294158</c:v>
                </c:pt>
                <c:pt idx="244">
                  <c:v>60.193489706791993</c:v>
                </c:pt>
                <c:pt idx="245">
                  <c:v>59.97207053748685</c:v>
                </c:pt>
                <c:pt idx="246">
                  <c:v>60.0341809016196</c:v>
                </c:pt>
                <c:pt idx="247">
                  <c:v>60.11643954359814</c:v>
                </c:pt>
                <c:pt idx="248">
                  <c:v>60.065516119001721</c:v>
                </c:pt>
                <c:pt idx="249">
                  <c:v>60.625701038485374</c:v>
                </c:pt>
                <c:pt idx="250">
                  <c:v>60.775644070658494</c:v>
                </c:pt>
                <c:pt idx="251">
                  <c:v>60.763724528617026</c:v>
                </c:pt>
                <c:pt idx="252">
                  <c:v>60.625411642364426</c:v>
                </c:pt>
                <c:pt idx="253">
                  <c:v>59.892221396862105</c:v>
                </c:pt>
                <c:pt idx="254">
                  <c:v>60.308990243539931</c:v>
                </c:pt>
                <c:pt idx="255">
                  <c:v>60.999234712477474</c:v>
                </c:pt>
                <c:pt idx="256">
                  <c:v>60.834188420652694</c:v>
                </c:pt>
                <c:pt idx="257">
                  <c:v>61.521262766387721</c:v>
                </c:pt>
                <c:pt idx="258">
                  <c:v>61.7216487980265</c:v>
                </c:pt>
                <c:pt idx="259">
                  <c:v>61.577626096559683</c:v>
                </c:pt>
                <c:pt idx="260">
                  <c:v>62.415504658774502</c:v>
                </c:pt>
                <c:pt idx="261">
                  <c:v>63.102090417341792</c:v>
                </c:pt>
                <c:pt idx="262">
                  <c:v>62.817290578573697</c:v>
                </c:pt>
                <c:pt idx="263">
                  <c:v>63.040190101098268</c:v>
                </c:pt>
                <c:pt idx="264">
                  <c:v>63.228326614281151</c:v>
                </c:pt>
                <c:pt idx="265">
                  <c:v>63.083656716846853</c:v>
                </c:pt>
                <c:pt idx="266">
                  <c:v>62.512071022215075</c:v>
                </c:pt>
                <c:pt idx="267">
                  <c:v>62.505900071095709</c:v>
                </c:pt>
                <c:pt idx="268">
                  <c:v>63.193443494778919</c:v>
                </c:pt>
                <c:pt idx="269">
                  <c:v>62.89530515001762</c:v>
                </c:pt>
                <c:pt idx="270">
                  <c:v>62.700835922334988</c:v>
                </c:pt>
                <c:pt idx="271">
                  <c:v>62.69390799999497</c:v>
                </c:pt>
                <c:pt idx="272">
                  <c:v>62.73195741299152</c:v>
                </c:pt>
                <c:pt idx="273">
                  <c:v>62.572854557200174</c:v>
                </c:pt>
                <c:pt idx="274">
                  <c:v>62.117756716051794</c:v>
                </c:pt>
                <c:pt idx="275">
                  <c:v>61.545717675041089</c:v>
                </c:pt>
                <c:pt idx="276">
                  <c:v>62.010156467032637</c:v>
                </c:pt>
                <c:pt idx="277">
                  <c:v>63.65871334569038</c:v>
                </c:pt>
                <c:pt idx="278">
                  <c:v>63.511548413343732</c:v>
                </c:pt>
                <c:pt idx="279">
                  <c:v>63.467804154393626</c:v>
                </c:pt>
                <c:pt idx="280">
                  <c:v>62.521552533517387</c:v>
                </c:pt>
                <c:pt idx="281">
                  <c:v>62.489882117507477</c:v>
                </c:pt>
                <c:pt idx="282">
                  <c:v>63.372417562694999</c:v>
                </c:pt>
                <c:pt idx="283">
                  <c:v>62.711582417361356</c:v>
                </c:pt>
                <c:pt idx="284">
                  <c:v>63.101204108678978</c:v>
                </c:pt>
                <c:pt idx="285">
                  <c:v>63.24593468010756</c:v>
                </c:pt>
                <c:pt idx="286">
                  <c:v>63.004600108678986</c:v>
                </c:pt>
                <c:pt idx="287">
                  <c:v>63.048390733870981</c:v>
                </c:pt>
                <c:pt idx="288">
                  <c:v>63.736010268433219</c:v>
                </c:pt>
                <c:pt idx="289">
                  <c:v>64.018481273041573</c:v>
                </c:pt>
                <c:pt idx="290">
                  <c:v>64.056090950460856</c:v>
                </c:pt>
                <c:pt idx="291">
                  <c:v>63.587142857142858</c:v>
                </c:pt>
                <c:pt idx="292">
                  <c:v>63.745714285714293</c:v>
                </c:pt>
                <c:pt idx="293">
                  <c:v>63.495714285714293</c:v>
                </c:pt>
                <c:pt idx="294">
                  <c:v>62.824285714285715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F-419E-BF54-76041071B447}"/>
            </c:ext>
          </c:extLst>
        </c:ser>
        <c:ser>
          <c:idx val="1"/>
          <c:order val="1"/>
          <c:tx>
            <c:v>Implied Demand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data!$G$3:$G$297</c:f>
              <c:numCache>
                <c:formatCode>0.00</c:formatCode>
                <c:ptCount val="295"/>
                <c:pt idx="0">
                  <c:v>79.13864547235805</c:v>
                </c:pt>
                <c:pt idx="1">
                  <c:v>87.159301362227652</c:v>
                </c:pt>
                <c:pt idx="2">
                  <c:v>73.608528680668655</c:v>
                </c:pt>
                <c:pt idx="3">
                  <c:v>81.200613141966826</c:v>
                </c:pt>
                <c:pt idx="4">
                  <c:v>88.664099088272522</c:v>
                </c:pt>
                <c:pt idx="5">
                  <c:v>90.701911515684188</c:v>
                </c:pt>
                <c:pt idx="6">
                  <c:v>71.59434839489947</c:v>
                </c:pt>
                <c:pt idx="7">
                  <c:v>67.486785274114737</c:v>
                </c:pt>
                <c:pt idx="8">
                  <c:v>67.23636501047288</c:v>
                </c:pt>
                <c:pt idx="9">
                  <c:v>75.032145417392826</c:v>
                </c:pt>
                <c:pt idx="10">
                  <c:v>68.260533675576113</c:v>
                </c:pt>
                <c:pt idx="11">
                  <c:v>63.917493362330795</c:v>
                </c:pt>
                <c:pt idx="12">
                  <c:v>64.860167334799797</c:v>
                </c:pt>
                <c:pt idx="13">
                  <c:v>60.033293936177593</c:v>
                </c:pt>
                <c:pt idx="14">
                  <c:v>60.062122424805786</c:v>
                </c:pt>
                <c:pt idx="15">
                  <c:v>54.662379484862534</c:v>
                </c:pt>
                <c:pt idx="16">
                  <c:v>49.119779402062143</c:v>
                </c:pt>
                <c:pt idx="17">
                  <c:v>51.146003959944338</c:v>
                </c:pt>
                <c:pt idx="18">
                  <c:v>50.027920761851114</c:v>
                </c:pt>
                <c:pt idx="19">
                  <c:v>50.055135168550521</c:v>
                </c:pt>
                <c:pt idx="20">
                  <c:v>46.510921003821338</c:v>
                </c:pt>
                <c:pt idx="21">
                  <c:v>45.680992553377884</c:v>
                </c:pt>
                <c:pt idx="22">
                  <c:v>45.643411387101978</c:v>
                </c:pt>
                <c:pt idx="23">
                  <c:v>45.75020629701654</c:v>
                </c:pt>
                <c:pt idx="24">
                  <c:v>45.142715492645415</c:v>
                </c:pt>
                <c:pt idx="25">
                  <c:v>44.820938973988554</c:v>
                </c:pt>
                <c:pt idx="26">
                  <c:v>45.135204293080562</c:v>
                </c:pt>
                <c:pt idx="27">
                  <c:v>44.448704726151057</c:v>
                </c:pt>
                <c:pt idx="28">
                  <c:v>44.905062302078697</c:v>
                </c:pt>
                <c:pt idx="29">
                  <c:v>46.07570559229206</c:v>
                </c:pt>
                <c:pt idx="30">
                  <c:v>45.675871818926858</c:v>
                </c:pt>
                <c:pt idx="31">
                  <c:v>46.276038045561663</c:v>
                </c:pt>
                <c:pt idx="32">
                  <c:v>44.447632843625044</c:v>
                </c:pt>
                <c:pt idx="33">
                  <c:v>47.619227641688404</c:v>
                </c:pt>
                <c:pt idx="34">
                  <c:v>44.362251011180362</c:v>
                </c:pt>
                <c:pt idx="35">
                  <c:v>43.760607123607997</c:v>
                </c:pt>
                <c:pt idx="36">
                  <c:v>45.727596707464215</c:v>
                </c:pt>
                <c:pt idx="37">
                  <c:v>44.980300577034711</c:v>
                </c:pt>
                <c:pt idx="38">
                  <c:v>45.661575875176638</c:v>
                </c:pt>
                <c:pt idx="39">
                  <c:v>44.067122699518286</c:v>
                </c:pt>
                <c:pt idx="40">
                  <c:v>51.898386134581919</c:v>
                </c:pt>
                <c:pt idx="41">
                  <c:v>49.017734239015731</c:v>
                </c:pt>
                <c:pt idx="42">
                  <c:v>52.137082343449549</c:v>
                </c:pt>
                <c:pt idx="43">
                  <c:v>52.970716162169083</c:v>
                </c:pt>
                <c:pt idx="44">
                  <c:v>60.292593047370566</c:v>
                </c:pt>
                <c:pt idx="45">
                  <c:v>69.753018954999078</c:v>
                </c:pt>
                <c:pt idx="46">
                  <c:v>65.784873434056152</c:v>
                </c:pt>
                <c:pt idx="47">
                  <c:v>74.388156484541796</c:v>
                </c:pt>
                <c:pt idx="48">
                  <c:v>68.385462577053275</c:v>
                </c:pt>
                <c:pt idx="49">
                  <c:v>65.672836517644612</c:v>
                </c:pt>
                <c:pt idx="50">
                  <c:v>76.674496172521671</c:v>
                </c:pt>
                <c:pt idx="51">
                  <c:v>76.390441541684453</c:v>
                </c:pt>
                <c:pt idx="52">
                  <c:v>60.569572777631173</c:v>
                </c:pt>
                <c:pt idx="53">
                  <c:v>76.891561156435046</c:v>
                </c:pt>
                <c:pt idx="54">
                  <c:v>96.499263820953203</c:v>
                </c:pt>
                <c:pt idx="55">
                  <c:v>80.821252199757069</c:v>
                </c:pt>
                <c:pt idx="56">
                  <c:v>82.714669149989518</c:v>
                </c:pt>
                <c:pt idx="57">
                  <c:v>70.448077214476498</c:v>
                </c:pt>
                <c:pt idx="58">
                  <c:v>80.723804245553339</c:v>
                </c:pt>
                <c:pt idx="59">
                  <c:v>68.713816990915902</c:v>
                </c:pt>
                <c:pt idx="60">
                  <c:v>70.560972593421326</c:v>
                </c:pt>
                <c:pt idx="61">
                  <c:v>67.662695864095127</c:v>
                </c:pt>
                <c:pt idx="62">
                  <c:v>65.782188632464795</c:v>
                </c:pt>
                <c:pt idx="63">
                  <c:v>66.901681400834462</c:v>
                </c:pt>
                <c:pt idx="64">
                  <c:v>59.164031312061255</c:v>
                </c:pt>
                <c:pt idx="65">
                  <c:v>55.79822412043854</c:v>
                </c:pt>
                <c:pt idx="66">
                  <c:v>60.861940682656062</c:v>
                </c:pt>
                <c:pt idx="67">
                  <c:v>59.354073371025656</c:v>
                </c:pt>
                <c:pt idx="68">
                  <c:v>54.560491773680965</c:v>
                </c:pt>
                <c:pt idx="69">
                  <c:v>51.616349401232412</c:v>
                </c:pt>
                <c:pt idx="70">
                  <c:v>48.240977729889835</c:v>
                </c:pt>
                <c:pt idx="71">
                  <c:v>49.439636750621013</c:v>
                </c:pt>
                <c:pt idx="72">
                  <c:v>47.495438628495037</c:v>
                </c:pt>
                <c:pt idx="73">
                  <c:v>45.122669077797632</c:v>
                </c:pt>
                <c:pt idx="74">
                  <c:v>45.186572560507635</c:v>
                </c:pt>
                <c:pt idx="75">
                  <c:v>44.533365209577099</c:v>
                </c:pt>
                <c:pt idx="76">
                  <c:v>43.880157858646541</c:v>
                </c:pt>
                <c:pt idx="77">
                  <c:v>46.655521936287428</c:v>
                </c:pt>
                <c:pt idx="78">
                  <c:v>43.849492833595257</c:v>
                </c:pt>
                <c:pt idx="79">
                  <c:v>45.182454971609687</c:v>
                </c:pt>
                <c:pt idx="80">
                  <c:v>49.376302891498156</c:v>
                </c:pt>
                <c:pt idx="81">
                  <c:v>49.141579382815209</c:v>
                </c:pt>
                <c:pt idx="82">
                  <c:v>49.906855874132248</c:v>
                </c:pt>
                <c:pt idx="83">
                  <c:v>46.612126698046389</c:v>
                </c:pt>
                <c:pt idx="84">
                  <c:v>47.745968950531953</c:v>
                </c:pt>
                <c:pt idx="85">
                  <c:v>48.451239774446087</c:v>
                </c:pt>
                <c:pt idx="86">
                  <c:v>45.72793916978879</c:v>
                </c:pt>
                <c:pt idx="87">
                  <c:v>44.083766641033925</c:v>
                </c:pt>
                <c:pt idx="88">
                  <c:v>45.288641517809005</c:v>
                </c:pt>
                <c:pt idx="89">
                  <c:v>47.49351639458407</c:v>
                </c:pt>
                <c:pt idx="90">
                  <c:v>45.555534128502011</c:v>
                </c:pt>
                <c:pt idx="91">
                  <c:v>45.446602704446043</c:v>
                </c:pt>
                <c:pt idx="92">
                  <c:v>46.759751823155064</c:v>
                </c:pt>
                <c:pt idx="93">
                  <c:v>48.651519886841051</c:v>
                </c:pt>
                <c:pt idx="94">
                  <c:v>53.400430807669878</c:v>
                </c:pt>
                <c:pt idx="95">
                  <c:v>58.149341728498719</c:v>
                </c:pt>
                <c:pt idx="96">
                  <c:v>56.961862830696148</c:v>
                </c:pt>
                <c:pt idx="97">
                  <c:v>67.627134367455795</c:v>
                </c:pt>
                <c:pt idx="98">
                  <c:v>74.435263047072567</c:v>
                </c:pt>
                <c:pt idx="99">
                  <c:v>64.671963155260798</c:v>
                </c:pt>
                <c:pt idx="100">
                  <c:v>69.304168820739406</c:v>
                </c:pt>
                <c:pt idx="101">
                  <c:v>78.804872389597421</c:v>
                </c:pt>
                <c:pt idx="102">
                  <c:v>78.591290244169741</c:v>
                </c:pt>
                <c:pt idx="103">
                  <c:v>72.949136670170603</c:v>
                </c:pt>
                <c:pt idx="104">
                  <c:v>78.227702086281241</c:v>
                </c:pt>
                <c:pt idx="105">
                  <c:v>65.934838930963295</c:v>
                </c:pt>
                <c:pt idx="106">
                  <c:v>82.784832918502502</c:v>
                </c:pt>
                <c:pt idx="107">
                  <c:v>79.777684048898848</c:v>
                </c:pt>
                <c:pt idx="108">
                  <c:v>75.199106607866611</c:v>
                </c:pt>
                <c:pt idx="109">
                  <c:v>71.845210892635421</c:v>
                </c:pt>
                <c:pt idx="110">
                  <c:v>73.170865218878859</c:v>
                </c:pt>
                <c:pt idx="111">
                  <c:v>70.496519545122325</c:v>
                </c:pt>
                <c:pt idx="112">
                  <c:v>65.822173871365791</c:v>
                </c:pt>
                <c:pt idx="113">
                  <c:v>66.824222896914463</c:v>
                </c:pt>
                <c:pt idx="114">
                  <c:v>79.566801685135943</c:v>
                </c:pt>
                <c:pt idx="115">
                  <c:v>70.309380473357422</c:v>
                </c:pt>
                <c:pt idx="116">
                  <c:v>62.051959261578915</c:v>
                </c:pt>
                <c:pt idx="117">
                  <c:v>51.581809395279606</c:v>
                </c:pt>
                <c:pt idx="118">
                  <c:v>55.971589083327459</c:v>
                </c:pt>
                <c:pt idx="119">
                  <c:v>51.357402337826919</c:v>
                </c:pt>
                <c:pt idx="120">
                  <c:v>49.886072735183518</c:v>
                </c:pt>
                <c:pt idx="121">
                  <c:v>47.843314561111541</c:v>
                </c:pt>
                <c:pt idx="122">
                  <c:v>44.801620167391221</c:v>
                </c:pt>
                <c:pt idx="123">
                  <c:v>46.044887547557224</c:v>
                </c:pt>
                <c:pt idx="124">
                  <c:v>46.145297784866088</c:v>
                </c:pt>
                <c:pt idx="125">
                  <c:v>44.245708022174938</c:v>
                </c:pt>
                <c:pt idx="126">
                  <c:v>46.970852161159144</c:v>
                </c:pt>
                <c:pt idx="127">
                  <c:v>44.260165835012764</c:v>
                </c:pt>
                <c:pt idx="128">
                  <c:v>47.263765223152099</c:v>
                </c:pt>
                <c:pt idx="129">
                  <c:v>48.553078897005719</c:v>
                </c:pt>
                <c:pt idx="130">
                  <c:v>48.210305764675773</c:v>
                </c:pt>
                <c:pt idx="131">
                  <c:v>45.432663399043221</c:v>
                </c:pt>
                <c:pt idx="132">
                  <c:v>47.376533325330776</c:v>
                </c:pt>
                <c:pt idx="133">
                  <c:v>49.177546108761192</c:v>
                </c:pt>
                <c:pt idx="134">
                  <c:v>48.549987463620184</c:v>
                </c:pt>
                <c:pt idx="135">
                  <c:v>48.016086295825069</c:v>
                </c:pt>
                <c:pt idx="136">
                  <c:v>48.053613699458531</c:v>
                </c:pt>
                <c:pt idx="137">
                  <c:v>48.948283960234839</c:v>
                </c:pt>
                <c:pt idx="138">
                  <c:v>51.12866850672544</c:v>
                </c:pt>
                <c:pt idx="139">
                  <c:v>53.430262041489634</c:v>
                </c:pt>
                <c:pt idx="140">
                  <c:v>47.59239864737517</c:v>
                </c:pt>
                <c:pt idx="141">
                  <c:v>49.32240945963553</c:v>
                </c:pt>
                <c:pt idx="142">
                  <c:v>50.052420271895883</c:v>
                </c:pt>
                <c:pt idx="143">
                  <c:v>50.466235359449605</c:v>
                </c:pt>
                <c:pt idx="144">
                  <c:v>50.876424268508707</c:v>
                </c:pt>
                <c:pt idx="145">
                  <c:v>48.861400794157682</c:v>
                </c:pt>
                <c:pt idx="146">
                  <c:v>52.417805891235204</c:v>
                </c:pt>
                <c:pt idx="147">
                  <c:v>51.11706813116988</c:v>
                </c:pt>
                <c:pt idx="148">
                  <c:v>53.216670055326638</c:v>
                </c:pt>
                <c:pt idx="149">
                  <c:v>64.31184440098879</c:v>
                </c:pt>
                <c:pt idx="150">
                  <c:v>59.692733032365204</c:v>
                </c:pt>
                <c:pt idx="151">
                  <c:v>56.645050235170217</c:v>
                </c:pt>
                <c:pt idx="152">
                  <c:v>53.784133809646157</c:v>
                </c:pt>
                <c:pt idx="153">
                  <c:v>64.48281764974422</c:v>
                </c:pt>
                <c:pt idx="154">
                  <c:v>69.478539382223232</c:v>
                </c:pt>
                <c:pt idx="155">
                  <c:v>81.045689686130828</c:v>
                </c:pt>
                <c:pt idx="156">
                  <c:v>79.61283999003841</c:v>
                </c:pt>
                <c:pt idx="157">
                  <c:v>91.275193430316833</c:v>
                </c:pt>
                <c:pt idx="158">
                  <c:v>87.771342418982357</c:v>
                </c:pt>
                <c:pt idx="159">
                  <c:v>72.696062836219298</c:v>
                </c:pt>
                <c:pt idx="160">
                  <c:v>71.4779261105991</c:v>
                </c:pt>
                <c:pt idx="161">
                  <c:v>74.481304115207394</c:v>
                </c:pt>
                <c:pt idx="162">
                  <c:v>69.432607910138259</c:v>
                </c:pt>
                <c:pt idx="163">
                  <c:v>74.669625990783416</c:v>
                </c:pt>
                <c:pt idx="164">
                  <c:v>78.906644071428573</c:v>
                </c:pt>
                <c:pt idx="165">
                  <c:v>69.702267438940098</c:v>
                </c:pt>
                <c:pt idx="166">
                  <c:v>79.184466960829511</c:v>
                </c:pt>
                <c:pt idx="167">
                  <c:v>72.666666482718909</c:v>
                </c:pt>
                <c:pt idx="168">
                  <c:v>65.720294576036892</c:v>
                </c:pt>
                <c:pt idx="169">
                  <c:v>59.788623408909402</c:v>
                </c:pt>
                <c:pt idx="170">
                  <c:v>55.73600447062983</c:v>
                </c:pt>
                <c:pt idx="171">
                  <c:v>59.368498440737355</c:v>
                </c:pt>
                <c:pt idx="172">
                  <c:v>58.572420982273471</c:v>
                </c:pt>
                <c:pt idx="173">
                  <c:v>54.062057809523836</c:v>
                </c:pt>
                <c:pt idx="174">
                  <c:v>48.363075335253484</c:v>
                </c:pt>
                <c:pt idx="175">
                  <c:v>47.378497644393271</c:v>
                </c:pt>
                <c:pt idx="176">
                  <c:v>48.251062810675897</c:v>
                </c:pt>
                <c:pt idx="177">
                  <c:v>48.552199405529976</c:v>
                </c:pt>
                <c:pt idx="178">
                  <c:v>45.718368131720453</c:v>
                </c:pt>
                <c:pt idx="179">
                  <c:v>50.039525096236574</c:v>
                </c:pt>
                <c:pt idx="180">
                  <c:v>46.918049671927804</c:v>
                </c:pt>
                <c:pt idx="181">
                  <c:v>46.082288533333347</c:v>
                </c:pt>
                <c:pt idx="182">
                  <c:v>49.312193779846403</c:v>
                </c:pt>
                <c:pt idx="183">
                  <c:v>50.526160984331817</c:v>
                </c:pt>
                <c:pt idx="184">
                  <c:v>47.895090035637502</c:v>
                </c:pt>
                <c:pt idx="185">
                  <c:v>53.2640190869432</c:v>
                </c:pt>
                <c:pt idx="186">
                  <c:v>55.490090995391746</c:v>
                </c:pt>
                <c:pt idx="187">
                  <c:v>52.806727974654407</c:v>
                </c:pt>
                <c:pt idx="188">
                  <c:v>51.980507811059944</c:v>
                </c:pt>
                <c:pt idx="189">
                  <c:v>52.154287647465473</c:v>
                </c:pt>
                <c:pt idx="190">
                  <c:v>49.470924626728142</c:v>
                </c:pt>
                <c:pt idx="191">
                  <c:v>49.824207619385597</c:v>
                </c:pt>
                <c:pt idx="192">
                  <c:v>47.894495705130602</c:v>
                </c:pt>
                <c:pt idx="193">
                  <c:v>48.227466985960078</c:v>
                </c:pt>
                <c:pt idx="194">
                  <c:v>47.989009695361005</c:v>
                </c:pt>
                <c:pt idx="195">
                  <c:v>50.321980976190495</c:v>
                </c:pt>
                <c:pt idx="196">
                  <c:v>51.908876040322603</c:v>
                </c:pt>
                <c:pt idx="197">
                  <c:v>52.957983854838723</c:v>
                </c:pt>
                <c:pt idx="198">
                  <c:v>57.149948812212003</c:v>
                </c:pt>
                <c:pt idx="199">
                  <c:v>58.484770912442421</c:v>
                </c:pt>
                <c:pt idx="200">
                  <c:v>57.657192495391712</c:v>
                </c:pt>
                <c:pt idx="201">
                  <c:v>58.079151054070671</c:v>
                </c:pt>
                <c:pt idx="202">
                  <c:v>62.215395327035331</c:v>
                </c:pt>
                <c:pt idx="203">
                  <c:v>58.637353885714298</c:v>
                </c:pt>
                <c:pt idx="204">
                  <c:v>69.118000343594488</c:v>
                </c:pt>
                <c:pt idx="205">
                  <c:v>69.268660228571463</c:v>
                </c:pt>
                <c:pt idx="206">
                  <c:v>75.315799599385599</c:v>
                </c:pt>
                <c:pt idx="207">
                  <c:v>83.362938970199721</c:v>
                </c:pt>
                <c:pt idx="208">
                  <c:v>77.552935483870996</c:v>
                </c:pt>
                <c:pt idx="209">
                  <c:v>74.624635901406833</c:v>
                </c:pt>
                <c:pt idx="210">
                  <c:v>74.332397726024212</c:v>
                </c:pt>
                <c:pt idx="211">
                  <c:v>86.759813431965469</c:v>
                </c:pt>
                <c:pt idx="212">
                  <c:v>94.171154714216314</c:v>
                </c:pt>
                <c:pt idx="213">
                  <c:v>90.344426521537216</c:v>
                </c:pt>
                <c:pt idx="214">
                  <c:v>82.287401830427697</c:v>
                </c:pt>
                <c:pt idx="215">
                  <c:v>78.702145876092032</c:v>
                </c:pt>
                <c:pt idx="216">
                  <c:v>69.949733324174559</c:v>
                </c:pt>
                <c:pt idx="217">
                  <c:v>64.517339038218239</c:v>
                </c:pt>
                <c:pt idx="218">
                  <c:v>63.539610111035024</c:v>
                </c:pt>
                <c:pt idx="219">
                  <c:v>68.47069923064393</c:v>
                </c:pt>
                <c:pt idx="220">
                  <c:v>64.248380862741286</c:v>
                </c:pt>
                <c:pt idx="221">
                  <c:v>61.112928255852275</c:v>
                </c:pt>
                <c:pt idx="222">
                  <c:v>59.886918055690394</c:v>
                </c:pt>
                <c:pt idx="223">
                  <c:v>63.618430557658868</c:v>
                </c:pt>
                <c:pt idx="224">
                  <c:v>56.938625951262054</c:v>
                </c:pt>
                <c:pt idx="225">
                  <c:v>55.105417404999109</c:v>
                </c:pt>
                <c:pt idx="226">
                  <c:v>51.272828576664949</c:v>
                </c:pt>
                <c:pt idx="227">
                  <c:v>53.276722568592689</c:v>
                </c:pt>
                <c:pt idx="228">
                  <c:v>51.864704586129896</c:v>
                </c:pt>
                <c:pt idx="229">
                  <c:v>52.127102613686873</c:v>
                </c:pt>
                <c:pt idx="230">
                  <c:v>48.809457910957349</c:v>
                </c:pt>
                <c:pt idx="231">
                  <c:v>49.303431084372498</c:v>
                </c:pt>
                <c:pt idx="232">
                  <c:v>51.547762191808268</c:v>
                </c:pt>
                <c:pt idx="233">
                  <c:v>50.235118413582178</c:v>
                </c:pt>
                <c:pt idx="234">
                  <c:v>51.282028479337839</c:v>
                </c:pt>
                <c:pt idx="235">
                  <c:v>47.075637781311791</c:v>
                </c:pt>
                <c:pt idx="236">
                  <c:v>50.865915150590411</c:v>
                </c:pt>
                <c:pt idx="237">
                  <c:v>53.700652209083216</c:v>
                </c:pt>
                <c:pt idx="238">
                  <c:v>51.931135550977402</c:v>
                </c:pt>
                <c:pt idx="239">
                  <c:v>51.435008040015283</c:v>
                </c:pt>
                <c:pt idx="240">
                  <c:v>53.11160413047152</c:v>
                </c:pt>
                <c:pt idx="241">
                  <c:v>52.894409288128813</c:v>
                </c:pt>
                <c:pt idx="242">
                  <c:v>53.382493294841659</c:v>
                </c:pt>
                <c:pt idx="243">
                  <c:v>54.879124550294158</c:v>
                </c:pt>
                <c:pt idx="244">
                  <c:v>49.907775421077709</c:v>
                </c:pt>
                <c:pt idx="245">
                  <c:v>50.400641966058281</c:v>
                </c:pt>
                <c:pt idx="246">
                  <c:v>49.0341809016196</c:v>
                </c:pt>
                <c:pt idx="247">
                  <c:v>48.973582400741002</c:v>
                </c:pt>
                <c:pt idx="248">
                  <c:v>51.208373261858867</c:v>
                </c:pt>
                <c:pt idx="249">
                  <c:v>56.482843895628228</c:v>
                </c:pt>
                <c:pt idx="250">
                  <c:v>50.632786927801355</c:v>
                </c:pt>
                <c:pt idx="251">
                  <c:v>50.763724528617026</c:v>
                </c:pt>
                <c:pt idx="252">
                  <c:v>55.48255449950728</c:v>
                </c:pt>
                <c:pt idx="253">
                  <c:v>60.749364254004959</c:v>
                </c:pt>
                <c:pt idx="254">
                  <c:v>73.737561672111369</c:v>
                </c:pt>
                <c:pt idx="255">
                  <c:v>81.856377569620335</c:v>
                </c:pt>
                <c:pt idx="256">
                  <c:v>71.262759849224125</c:v>
                </c:pt>
                <c:pt idx="257">
                  <c:v>84.092691337816291</c:v>
                </c:pt>
                <c:pt idx="258">
                  <c:v>84.293077369455077</c:v>
                </c:pt>
                <c:pt idx="259">
                  <c:v>86.577626096559683</c:v>
                </c:pt>
                <c:pt idx="260">
                  <c:v>92.272647515917356</c:v>
                </c:pt>
                <c:pt idx="261">
                  <c:v>86.959233274484646</c:v>
                </c:pt>
                <c:pt idx="262">
                  <c:v>77.531576292859413</c:v>
                </c:pt>
                <c:pt idx="263">
                  <c:v>75.897332958241122</c:v>
                </c:pt>
                <c:pt idx="264">
                  <c:v>81.514040899995436</c:v>
                </c:pt>
                <c:pt idx="265">
                  <c:v>78.083656716846846</c:v>
                </c:pt>
                <c:pt idx="266">
                  <c:v>76.083499593643637</c:v>
                </c:pt>
                <c:pt idx="267">
                  <c:v>74.077328642524279</c:v>
                </c:pt>
                <c:pt idx="268">
                  <c:v>77.622014923350335</c:v>
                </c:pt>
                <c:pt idx="269">
                  <c:v>73.323876578589051</c:v>
                </c:pt>
                <c:pt idx="270">
                  <c:v>73.843693065192127</c:v>
                </c:pt>
                <c:pt idx="271">
                  <c:v>66.122479428566393</c:v>
                </c:pt>
                <c:pt idx="272">
                  <c:v>64.446243127277242</c:v>
                </c:pt>
                <c:pt idx="273">
                  <c:v>69.858568842914465</c:v>
                </c:pt>
                <c:pt idx="274">
                  <c:v>59.832042430337502</c:v>
                </c:pt>
                <c:pt idx="275">
                  <c:v>51.688574817898235</c:v>
                </c:pt>
                <c:pt idx="276">
                  <c:v>55.438727895604067</c:v>
                </c:pt>
                <c:pt idx="277">
                  <c:v>48.944427631404665</c:v>
                </c:pt>
                <c:pt idx="278">
                  <c:v>48.082976984772301</c:v>
                </c:pt>
                <c:pt idx="279">
                  <c:v>46.467804154393626</c:v>
                </c:pt>
                <c:pt idx="280">
                  <c:v>45.664409676374532</c:v>
                </c:pt>
                <c:pt idx="281">
                  <c:v>48.347024974650331</c:v>
                </c:pt>
                <c:pt idx="282">
                  <c:v>46.65813184840929</c:v>
                </c:pt>
                <c:pt idx="283">
                  <c:v>47.711582417361356</c:v>
                </c:pt>
                <c:pt idx="284">
                  <c:v>47.958346965821832</c:v>
                </c:pt>
                <c:pt idx="285">
                  <c:v>47.817363251536129</c:v>
                </c:pt>
                <c:pt idx="286">
                  <c:v>48.004600108678986</c:v>
                </c:pt>
                <c:pt idx="287">
                  <c:v>47.334105019585266</c:v>
                </c:pt>
                <c:pt idx="288">
                  <c:v>50.021724554147504</c:v>
                </c:pt>
                <c:pt idx="289">
                  <c:v>52.018481273041573</c:v>
                </c:pt>
                <c:pt idx="290">
                  <c:v>53.056090950460849</c:v>
                </c:pt>
                <c:pt idx="291">
                  <c:v>52.158571428571427</c:v>
                </c:pt>
                <c:pt idx="292">
                  <c:v>56.602857142857147</c:v>
                </c:pt>
                <c:pt idx="293">
                  <c:v>51.21</c:v>
                </c:pt>
                <c:pt idx="294">
                  <c:v>51.967142857142854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F-419E-BF54-76041071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75088"/>
        <c:axId val="1"/>
      </c:lineChart>
      <c:dateAx>
        <c:axId val="152175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0202031524647848E-2"/>
              <c:y val="0.462302147156424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75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577616305105551"/>
          <c:y val="0.11111124566849685"/>
          <c:w val="0.20385686356690105"/>
          <c:h val="4.76191052864986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106680</xdr:rowOff>
    </xdr:from>
    <xdr:to>
      <xdr:col>14</xdr:col>
      <xdr:colOff>457200</xdr:colOff>
      <xdr:row>31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320040</xdr:colOff>
      <xdr:row>2</xdr:row>
      <xdr:rowOff>106680</xdr:rowOff>
    </xdr:from>
    <xdr:to>
      <xdr:col>43</xdr:col>
      <xdr:colOff>495300</xdr:colOff>
      <xdr:row>32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3.2" x14ac:dyDescent="0.25"/>
  <cols>
    <col min="1" max="1" width="11.88671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B2" t="s">
        <v>21</v>
      </c>
    </row>
    <row r="3" spans="1:2" x14ac:dyDescent="0.25">
      <c r="A3" s="17">
        <v>37169</v>
      </c>
      <c r="B3">
        <v>2.2269999999999999</v>
      </c>
    </row>
    <row r="4" spans="1:2" x14ac:dyDescent="0.25">
      <c r="A4" s="17">
        <v>37176</v>
      </c>
      <c r="B4">
        <v>2.4300000000000002</v>
      </c>
    </row>
    <row r="5" spans="1:2" x14ac:dyDescent="0.25">
      <c r="A5" t="s">
        <v>22</v>
      </c>
      <c r="B5">
        <v>4.657</v>
      </c>
    </row>
    <row r="6" spans="1:2" x14ac:dyDescent="0.25">
      <c r="A6" t="s">
        <v>23</v>
      </c>
      <c r="B6">
        <v>2.3285</v>
      </c>
    </row>
    <row r="7" spans="1:2" x14ac:dyDescent="0.25">
      <c r="A7" t="s">
        <v>24</v>
      </c>
      <c r="B7">
        <v>2.3285</v>
      </c>
    </row>
    <row r="8" spans="1:2" x14ac:dyDescent="0.25">
      <c r="A8" t="s">
        <v>25</v>
      </c>
      <c r="B8" t="e">
        <v>#N/A</v>
      </c>
    </row>
    <row r="9" spans="1:2" x14ac:dyDescent="0.25">
      <c r="A9" t="s">
        <v>26</v>
      </c>
      <c r="B9">
        <v>100</v>
      </c>
    </row>
    <row r="10" spans="1:2" x14ac:dyDescent="0.25">
      <c r="A10" t="s">
        <v>27</v>
      </c>
      <c r="B10">
        <v>0</v>
      </c>
    </row>
    <row r="11" spans="1:2" x14ac:dyDescent="0.25">
      <c r="A11" t="s">
        <v>28</v>
      </c>
      <c r="B11">
        <v>2.4300000000000002</v>
      </c>
    </row>
    <row r="12" spans="1:2" x14ac:dyDescent="0.25">
      <c r="A12" t="s">
        <v>29</v>
      </c>
      <c r="B12">
        <v>2.2269999999999999</v>
      </c>
    </row>
    <row r="13" spans="1:2" x14ac:dyDescent="0.25">
      <c r="A13" t="s">
        <v>30</v>
      </c>
      <c r="B13">
        <v>0.14349999999999999</v>
      </c>
    </row>
    <row r="14" spans="1:2" x14ac:dyDescent="0.25">
      <c r="A14" t="s">
        <v>31</v>
      </c>
      <c r="B14">
        <v>16.221699999999998</v>
      </c>
    </row>
    <row r="15" spans="1:2" x14ac:dyDescent="0.25">
      <c r="A15" t="s">
        <v>32</v>
      </c>
      <c r="B15">
        <v>2.06E-2</v>
      </c>
    </row>
    <row r="16" spans="1:2" x14ac:dyDescent="0.25">
      <c r="A16" t="s">
        <v>33</v>
      </c>
      <c r="B16">
        <v>2.4300000000000002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3.2" x14ac:dyDescent="0.25"/>
  <sheetData>
    <row r="1" spans="1:2" x14ac:dyDescent="0.25">
      <c r="A1" t="s">
        <v>19</v>
      </c>
      <c r="B1" t="s">
        <v>20</v>
      </c>
    </row>
    <row r="2" spans="1:2" x14ac:dyDescent="0.25">
      <c r="B2" t="s">
        <v>21</v>
      </c>
    </row>
    <row r="3" spans="1:2" x14ac:dyDescent="0.25">
      <c r="A3" s="17">
        <v>37169</v>
      </c>
      <c r="B3">
        <v>2.2269999999999999</v>
      </c>
    </row>
    <row r="4" spans="1:2" x14ac:dyDescent="0.25">
      <c r="A4" s="17">
        <v>37172</v>
      </c>
      <c r="B4">
        <v>2.27</v>
      </c>
    </row>
    <row r="5" spans="1:2" x14ac:dyDescent="0.25">
      <c r="A5" s="17">
        <v>37173</v>
      </c>
      <c r="B5">
        <v>2.3879999999999999</v>
      </c>
    </row>
    <row r="6" spans="1:2" x14ac:dyDescent="0.25">
      <c r="A6" s="17">
        <v>37174</v>
      </c>
      <c r="B6">
        <v>2.48</v>
      </c>
    </row>
    <row r="7" spans="1:2" x14ac:dyDescent="0.25">
      <c r="A7" s="17">
        <v>37175</v>
      </c>
      <c r="B7">
        <v>2.5310000000000001</v>
      </c>
    </row>
    <row r="8" spans="1:2" x14ac:dyDescent="0.25">
      <c r="A8" s="17">
        <v>37176</v>
      </c>
      <c r="B8">
        <v>2.4300000000000002</v>
      </c>
    </row>
    <row r="9" spans="1:2" x14ac:dyDescent="0.25">
      <c r="A9" t="s">
        <v>22</v>
      </c>
      <c r="B9">
        <v>14.326000000000001</v>
      </c>
    </row>
    <row r="10" spans="1:2" x14ac:dyDescent="0.25">
      <c r="A10" t="s">
        <v>23</v>
      </c>
      <c r="B10">
        <v>2.3877000000000002</v>
      </c>
    </row>
    <row r="11" spans="1:2" x14ac:dyDescent="0.25">
      <c r="A11" t="s">
        <v>24</v>
      </c>
      <c r="B11">
        <v>2.3877000000000002</v>
      </c>
    </row>
    <row r="12" spans="1:2" x14ac:dyDescent="0.25">
      <c r="A12" t="s">
        <v>25</v>
      </c>
      <c r="B12" t="e">
        <v>#N/A</v>
      </c>
    </row>
    <row r="13" spans="1:2" x14ac:dyDescent="0.25">
      <c r="A13" t="s">
        <v>26</v>
      </c>
      <c r="B13">
        <v>100</v>
      </c>
    </row>
    <row r="14" spans="1:2" x14ac:dyDescent="0.25">
      <c r="A14" t="s">
        <v>27</v>
      </c>
      <c r="B14">
        <v>0</v>
      </c>
    </row>
    <row r="15" spans="1:2" x14ac:dyDescent="0.25">
      <c r="A15" t="s">
        <v>28</v>
      </c>
      <c r="B15">
        <v>2.5310000000000001</v>
      </c>
    </row>
    <row r="16" spans="1:2" x14ac:dyDescent="0.25">
      <c r="A16" t="s">
        <v>29</v>
      </c>
      <c r="B16">
        <v>2.2269999999999999</v>
      </c>
    </row>
    <row r="17" spans="1:2" x14ac:dyDescent="0.25">
      <c r="A17" t="s">
        <v>30</v>
      </c>
      <c r="B17">
        <v>0.1188</v>
      </c>
    </row>
    <row r="18" spans="1:2" x14ac:dyDescent="0.25">
      <c r="A18" t="s">
        <v>31</v>
      </c>
      <c r="B18">
        <v>20.104700000000001</v>
      </c>
    </row>
    <row r="19" spans="1:2" x14ac:dyDescent="0.25">
      <c r="A19" t="s">
        <v>32</v>
      </c>
      <c r="B19">
        <v>1.41E-2</v>
      </c>
    </row>
    <row r="20" spans="1:2" x14ac:dyDescent="0.25">
      <c r="A20" t="s">
        <v>33</v>
      </c>
      <c r="B20">
        <v>2.4300000000000002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"/>
  <sheetViews>
    <sheetView workbookViewId="0">
      <pane xSplit="1" ySplit="2" topLeftCell="C279" activePane="bottomRight" state="frozen"/>
      <selection pane="topRight" activeCell="B1" sqref="B1"/>
      <selection pane="bottomLeft" activeCell="A2" sqref="A2"/>
      <selection pane="bottomRight" activeCell="E304" sqref="E304"/>
    </sheetView>
  </sheetViews>
  <sheetFormatPr defaultColWidth="9.109375" defaultRowHeight="10.199999999999999" x14ac:dyDescent="0.2"/>
  <cols>
    <col min="1" max="1" width="10.109375" style="2" bestFit="1" customWidth="1"/>
    <col min="2" max="2" width="15.33203125" style="2" bestFit="1" customWidth="1"/>
    <col min="3" max="3" width="9.109375" style="2"/>
    <col min="4" max="4" width="16.109375" style="2" bestFit="1" customWidth="1"/>
    <col min="5" max="5" width="16.109375" style="2" customWidth="1"/>
    <col min="6" max="6" width="21.44140625" style="2" bestFit="1" customWidth="1"/>
    <col min="7" max="7" width="19.109375" style="2" bestFit="1" customWidth="1"/>
    <col min="8" max="8" width="9.109375" style="2"/>
    <col min="9" max="9" width="9.109375" style="9"/>
    <col min="10" max="10" width="13.109375" style="2" bestFit="1" customWidth="1"/>
    <col min="11" max="17" width="13.109375" style="2" customWidth="1"/>
    <col min="18" max="18" width="13.109375" style="12" customWidth="1"/>
    <col min="19" max="16384" width="9.109375" style="2"/>
  </cols>
  <sheetData>
    <row r="1" spans="1:26" x14ac:dyDescent="0.2">
      <c r="B1" s="1" t="s">
        <v>2</v>
      </c>
      <c r="E1" s="2" t="s">
        <v>9</v>
      </c>
    </row>
    <row r="2" spans="1:26" s="1" customFormat="1" x14ac:dyDescent="0.2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8" t="s">
        <v>7</v>
      </c>
      <c r="J2" s="1" t="s">
        <v>8</v>
      </c>
      <c r="L2" s="1" t="s">
        <v>15</v>
      </c>
      <c r="M2" s="1" t="s">
        <v>14</v>
      </c>
      <c r="N2" s="1" t="s">
        <v>16</v>
      </c>
      <c r="P2" s="1" t="s">
        <v>10</v>
      </c>
      <c r="Q2" s="1" t="s">
        <v>18</v>
      </c>
      <c r="R2" s="13" t="s">
        <v>11</v>
      </c>
      <c r="S2" s="1" t="s">
        <v>18</v>
      </c>
      <c r="T2" s="1" t="s">
        <v>17</v>
      </c>
      <c r="U2" s="1" t="s">
        <v>18</v>
      </c>
      <c r="W2" s="1" t="s">
        <v>12</v>
      </c>
      <c r="X2" s="1" t="s">
        <v>11</v>
      </c>
      <c r="Y2" s="1" t="s">
        <v>17</v>
      </c>
      <c r="Z2" s="1" t="s">
        <v>13</v>
      </c>
    </row>
    <row r="3" spans="1:26" s="1" customFormat="1" x14ac:dyDescent="0.2">
      <c r="A3" s="10">
        <v>35069</v>
      </c>
      <c r="B3" s="4">
        <v>1980</v>
      </c>
      <c r="C3" s="4">
        <v>-138</v>
      </c>
      <c r="D3" s="6">
        <v>415.97051830650639</v>
      </c>
      <c r="E3" s="6">
        <f t="shared" ref="E3:E66" si="0">D3/7</f>
        <v>59.424359758072342</v>
      </c>
      <c r="F3" s="5">
        <f>D3-C3</f>
        <v>553.97051830650639</v>
      </c>
      <c r="G3" s="7">
        <f t="shared" ref="G3:G68" si="1">F3/7</f>
        <v>79.13864547235805</v>
      </c>
      <c r="H3" s="10">
        <v>35069</v>
      </c>
      <c r="I3" s="8">
        <f>B3/G3</f>
        <v>25.019381974279362</v>
      </c>
      <c r="J3" s="1">
        <v>2.9159999999999999</v>
      </c>
      <c r="L3" s="14">
        <v>-42</v>
      </c>
      <c r="M3" s="14">
        <v>-10</v>
      </c>
      <c r="N3" s="14">
        <v>-86</v>
      </c>
      <c r="P3" s="1">
        <v>3.2</v>
      </c>
      <c r="Q3" s="1">
        <f>J3+P3</f>
        <v>6.1159999999999997</v>
      </c>
      <c r="R3" s="13">
        <v>-5.0000000000000001E-3</v>
      </c>
      <c r="S3" s="13">
        <f>R3+J3</f>
        <v>2.911</v>
      </c>
      <c r="T3" s="1">
        <v>-1.4159999999999999</v>
      </c>
      <c r="U3" s="1">
        <f>T3+J3</f>
        <v>1.5</v>
      </c>
      <c r="W3" s="15">
        <f>Q3*N3</f>
        <v>-525.976</v>
      </c>
      <c r="X3" s="15">
        <f>S3*L3</f>
        <v>-122.262</v>
      </c>
      <c r="Y3" s="15">
        <f>U3*M3</f>
        <v>-15</v>
      </c>
      <c r="Z3" s="16">
        <f>(W3+X3+Y3)/C3</f>
        <v>4.8060724637681167</v>
      </c>
    </row>
    <row r="4" spans="1:26" s="1" customFormat="1" x14ac:dyDescent="0.2">
      <c r="A4" s="10">
        <v>35076</v>
      </c>
      <c r="B4" s="4">
        <v>1783</v>
      </c>
      <c r="C4" s="4">
        <v>-197</v>
      </c>
      <c r="D4" s="6">
        <v>413.11510953559349</v>
      </c>
      <c r="E4" s="6">
        <f t="shared" si="0"/>
        <v>59.016444219370499</v>
      </c>
      <c r="F4" s="5">
        <f>D4-C4</f>
        <v>610.11510953559355</v>
      </c>
      <c r="G4" s="7">
        <f t="shared" si="1"/>
        <v>87.159301362227652</v>
      </c>
      <c r="H4" s="10">
        <v>35076</v>
      </c>
      <c r="I4" s="8">
        <f>B4/G4</f>
        <v>20.456795455369509</v>
      </c>
      <c r="J4" s="1">
        <v>2.3170000000000002</v>
      </c>
      <c r="L4" s="14">
        <v>-59</v>
      </c>
      <c r="M4" s="14">
        <v>-11</v>
      </c>
      <c r="N4" s="14">
        <v>-127</v>
      </c>
      <c r="P4" s="1">
        <v>3.06</v>
      </c>
      <c r="Q4" s="1">
        <f t="shared" ref="Q4:Q67" si="2">J4+P4</f>
        <v>5.3770000000000007</v>
      </c>
      <c r="R4" s="13">
        <v>-2.5000000000000001E-3</v>
      </c>
      <c r="S4" s="13">
        <f t="shared" ref="S4:S67" si="3">R4+J4</f>
        <v>2.3145000000000002</v>
      </c>
      <c r="T4" s="1">
        <v>-1.1970000000000001</v>
      </c>
      <c r="U4" s="1">
        <f t="shared" ref="U4:U67" si="4">T4+J4</f>
        <v>1.1200000000000001</v>
      </c>
      <c r="W4" s="15">
        <f t="shared" ref="W4:W67" si="5">Q4*N4</f>
        <v>-682.87900000000013</v>
      </c>
      <c r="X4" s="15">
        <f t="shared" ref="X4:X67" si="6">S4*L4</f>
        <v>-136.55550000000002</v>
      </c>
      <c r="Y4" s="15">
        <f t="shared" ref="Y4:Y67" si="7">U4*M4</f>
        <v>-12.32</v>
      </c>
      <c r="Z4" s="16">
        <f t="shared" ref="Z4:Z67" si="8">(W4+X4+Y4)/C4</f>
        <v>4.2221040609137068</v>
      </c>
    </row>
    <row r="5" spans="1:26" s="1" customFormat="1" x14ac:dyDescent="0.2">
      <c r="A5" s="10">
        <v>35083</v>
      </c>
      <c r="B5" s="4">
        <v>1678</v>
      </c>
      <c r="C5" s="4">
        <v>-105</v>
      </c>
      <c r="D5" s="6">
        <v>410.25970076468059</v>
      </c>
      <c r="E5" s="6">
        <f t="shared" si="0"/>
        <v>58.608528680668655</v>
      </c>
      <c r="F5" s="5">
        <f t="shared" ref="F5:F68" si="9">D5-C5</f>
        <v>515.25970076468059</v>
      </c>
      <c r="G5" s="7">
        <f t="shared" si="1"/>
        <v>73.608528680668655</v>
      </c>
      <c r="H5" s="10">
        <v>35083</v>
      </c>
      <c r="I5" s="8">
        <f>B5/G5</f>
        <v>22.796271438593266</v>
      </c>
      <c r="J5" s="1">
        <v>2.1680000000000001</v>
      </c>
      <c r="L5" s="14">
        <v>-29</v>
      </c>
      <c r="M5" s="14">
        <v>-15</v>
      </c>
      <c r="N5" s="14">
        <v>-61</v>
      </c>
      <c r="P5" s="1">
        <v>3</v>
      </c>
      <c r="Q5" s="1">
        <f t="shared" si="2"/>
        <v>5.1680000000000001</v>
      </c>
      <c r="R5" s="13">
        <v>0</v>
      </c>
      <c r="S5" s="13">
        <f t="shared" si="3"/>
        <v>2.1680000000000001</v>
      </c>
      <c r="T5" s="1">
        <v>-0.878</v>
      </c>
      <c r="U5" s="1">
        <f t="shared" si="4"/>
        <v>1.29</v>
      </c>
      <c r="W5" s="15">
        <f t="shared" si="5"/>
        <v>-315.24799999999999</v>
      </c>
      <c r="X5" s="15">
        <f t="shared" si="6"/>
        <v>-62.872000000000007</v>
      </c>
      <c r="Y5" s="15">
        <f t="shared" si="7"/>
        <v>-19.350000000000001</v>
      </c>
      <c r="Z5" s="16">
        <f t="shared" si="8"/>
        <v>3.7854285714285716</v>
      </c>
    </row>
    <row r="6" spans="1:26" s="1" customFormat="1" x14ac:dyDescent="0.2">
      <c r="A6" s="10">
        <v>35090</v>
      </c>
      <c r="B6" s="4">
        <v>1517</v>
      </c>
      <c r="C6" s="4">
        <v>-161</v>
      </c>
      <c r="D6" s="6">
        <v>407.40429199376774</v>
      </c>
      <c r="E6" s="6">
        <f t="shared" si="0"/>
        <v>58.200613141966819</v>
      </c>
      <c r="F6" s="5">
        <f t="shared" si="9"/>
        <v>568.40429199376774</v>
      </c>
      <c r="G6" s="7">
        <f>F6/7</f>
        <v>81.200613141966826</v>
      </c>
      <c r="H6" s="10">
        <v>35090</v>
      </c>
      <c r="I6" s="8">
        <f>B6/G6</f>
        <v>18.682124940950359</v>
      </c>
      <c r="J6" s="1">
        <v>2.1259999999999999</v>
      </c>
      <c r="L6" s="14">
        <v>-48</v>
      </c>
      <c r="M6" s="14">
        <v>-27</v>
      </c>
      <c r="N6" s="14">
        <v>-86</v>
      </c>
      <c r="P6" s="1">
        <v>2.35</v>
      </c>
      <c r="Q6" s="1">
        <f t="shared" si="2"/>
        <v>4.476</v>
      </c>
      <c r="R6" s="13">
        <v>-0.08</v>
      </c>
      <c r="S6" s="13">
        <f t="shared" si="3"/>
        <v>2.0459999999999998</v>
      </c>
      <c r="T6" s="1">
        <v>-1.036</v>
      </c>
      <c r="U6" s="1">
        <f t="shared" si="4"/>
        <v>1.0899999999999999</v>
      </c>
      <c r="W6" s="15">
        <f t="shared" si="5"/>
        <v>-384.93599999999998</v>
      </c>
      <c r="X6" s="15">
        <f t="shared" si="6"/>
        <v>-98.207999999999998</v>
      </c>
      <c r="Y6" s="15">
        <f t="shared" si="7"/>
        <v>-29.429999999999996</v>
      </c>
      <c r="Z6" s="16">
        <f t="shared" si="8"/>
        <v>3.1836894409937884</v>
      </c>
    </row>
    <row r="7" spans="1:26" s="1" customFormat="1" x14ac:dyDescent="0.2">
      <c r="A7" s="10">
        <v>35097</v>
      </c>
      <c r="B7" s="4">
        <v>1304</v>
      </c>
      <c r="C7" s="4">
        <v>-213</v>
      </c>
      <c r="D7" s="6">
        <v>407.64869361790755</v>
      </c>
      <c r="E7" s="6">
        <f t="shared" si="0"/>
        <v>58.235527659701077</v>
      </c>
      <c r="F7" s="5">
        <f>D7-C7</f>
        <v>620.64869361790761</v>
      </c>
      <c r="G7" s="7">
        <f t="shared" si="1"/>
        <v>88.664099088272522</v>
      </c>
      <c r="H7" s="10">
        <v>35097</v>
      </c>
      <c r="I7" s="8">
        <f>B7/G7</f>
        <v>14.707192803050523</v>
      </c>
      <c r="J7" s="1">
        <v>2.4670000000000001</v>
      </c>
      <c r="L7" s="14">
        <v>-54</v>
      </c>
      <c r="M7" s="14">
        <v>-32</v>
      </c>
      <c r="N7" s="14">
        <v>-127</v>
      </c>
      <c r="P7" s="1">
        <v>1.45</v>
      </c>
      <c r="Q7" s="1">
        <f t="shared" si="2"/>
        <v>3.9169999999999998</v>
      </c>
      <c r="R7" s="13">
        <v>-2.5000000000000001E-3</v>
      </c>
      <c r="S7" s="13">
        <f t="shared" si="3"/>
        <v>2.4645000000000001</v>
      </c>
      <c r="T7" s="1">
        <v>-0.95699999999999996</v>
      </c>
      <c r="U7" s="1">
        <f t="shared" si="4"/>
        <v>1.5100000000000002</v>
      </c>
      <c r="W7" s="15">
        <f t="shared" si="5"/>
        <v>-497.459</v>
      </c>
      <c r="X7" s="15">
        <f t="shared" si="6"/>
        <v>-133.083</v>
      </c>
      <c r="Y7" s="15">
        <f t="shared" si="7"/>
        <v>-48.320000000000007</v>
      </c>
      <c r="Z7" s="16">
        <f t="shared" si="8"/>
        <v>3.1871455399061035</v>
      </c>
    </row>
    <row r="8" spans="1:26" s="1" customFormat="1" x14ac:dyDescent="0.2">
      <c r="A8" s="10">
        <v>35104</v>
      </c>
      <c r="B8" s="4">
        <v>1077</v>
      </c>
      <c r="C8" s="4">
        <v>-227</v>
      </c>
      <c r="D8" s="6">
        <v>407.91338060978927</v>
      </c>
      <c r="E8" s="6">
        <f t="shared" si="0"/>
        <v>58.27334008711275</v>
      </c>
      <c r="F8" s="5">
        <f t="shared" si="9"/>
        <v>634.91338060978933</v>
      </c>
      <c r="G8" s="7">
        <f t="shared" si="1"/>
        <v>90.701911515684188</v>
      </c>
      <c r="H8" s="10">
        <v>35104</v>
      </c>
      <c r="I8" s="8">
        <f t="shared" ref="I8:I71" si="10">B8/G8</f>
        <v>11.874060667550154</v>
      </c>
      <c r="J8" s="1">
        <v>2.5510000000000002</v>
      </c>
      <c r="L8" s="14">
        <v>-62</v>
      </c>
      <c r="M8" s="14">
        <v>-8</v>
      </c>
      <c r="N8" s="14">
        <v>-157</v>
      </c>
      <c r="P8" s="1">
        <v>1.65</v>
      </c>
      <c r="Q8" s="1">
        <f t="shared" si="2"/>
        <v>4.2010000000000005</v>
      </c>
      <c r="R8" s="13">
        <v>0</v>
      </c>
      <c r="S8" s="13">
        <f t="shared" si="3"/>
        <v>2.5510000000000002</v>
      </c>
      <c r="T8" s="1">
        <v>-1.141</v>
      </c>
      <c r="U8" s="1">
        <f t="shared" si="4"/>
        <v>1.4100000000000001</v>
      </c>
      <c r="W8" s="15">
        <f t="shared" si="5"/>
        <v>-659.55700000000013</v>
      </c>
      <c r="X8" s="15">
        <f t="shared" si="6"/>
        <v>-158.16200000000001</v>
      </c>
      <c r="Y8" s="15">
        <f t="shared" si="7"/>
        <v>-11.280000000000001</v>
      </c>
      <c r="Z8" s="16">
        <f t="shared" si="8"/>
        <v>3.6519779735682825</v>
      </c>
    </row>
    <row r="9" spans="1:26" s="1" customFormat="1" x14ac:dyDescent="0.2">
      <c r="A9" s="10">
        <v>35111</v>
      </c>
      <c r="B9" s="4">
        <v>984</v>
      </c>
      <c r="C9" s="4">
        <v>-93</v>
      </c>
      <c r="D9" s="6">
        <v>408.16043876429632</v>
      </c>
      <c r="E9" s="6">
        <f t="shared" si="0"/>
        <v>58.308634109185185</v>
      </c>
      <c r="F9" s="5">
        <f t="shared" si="9"/>
        <v>501.16043876429632</v>
      </c>
      <c r="G9" s="7">
        <f t="shared" si="1"/>
        <v>71.59434839489947</v>
      </c>
      <c r="H9" s="10">
        <v>35111</v>
      </c>
      <c r="I9" s="8">
        <f t="shared" si="10"/>
        <v>13.744101623391577</v>
      </c>
      <c r="J9" s="1">
        <v>2.4409999999999998</v>
      </c>
      <c r="L9" s="14">
        <v>-21</v>
      </c>
      <c r="M9" s="14">
        <v>-3</v>
      </c>
      <c r="N9" s="14">
        <v>-69</v>
      </c>
      <c r="P9" s="1">
        <v>2.2000000000000002</v>
      </c>
      <c r="Q9" s="1">
        <f t="shared" si="2"/>
        <v>4.641</v>
      </c>
      <c r="R9" s="13">
        <v>0</v>
      </c>
      <c r="S9" s="13">
        <f t="shared" si="3"/>
        <v>2.4409999999999998</v>
      </c>
      <c r="T9" s="1">
        <v>-1.131</v>
      </c>
      <c r="U9" s="1">
        <f t="shared" si="4"/>
        <v>1.3099999999999998</v>
      </c>
      <c r="W9" s="15">
        <f t="shared" si="5"/>
        <v>-320.22899999999998</v>
      </c>
      <c r="X9" s="15">
        <f t="shared" si="6"/>
        <v>-51.260999999999996</v>
      </c>
      <c r="Y9" s="15">
        <f t="shared" si="7"/>
        <v>-3.9299999999999997</v>
      </c>
      <c r="Z9" s="16">
        <f t="shared" si="8"/>
        <v>4.0367741935483874</v>
      </c>
    </row>
    <row r="10" spans="1:26" s="1" customFormat="1" x14ac:dyDescent="0.2">
      <c r="A10" s="10">
        <v>35118</v>
      </c>
      <c r="B10" s="4">
        <v>920</v>
      </c>
      <c r="C10" s="4">
        <v>-64</v>
      </c>
      <c r="D10" s="6">
        <v>408.40749691880319</v>
      </c>
      <c r="E10" s="6">
        <f t="shared" si="0"/>
        <v>58.343928131257599</v>
      </c>
      <c r="F10" s="5">
        <f t="shared" si="9"/>
        <v>472.40749691880319</v>
      </c>
      <c r="G10" s="7">
        <f t="shared" si="1"/>
        <v>67.486785274114737</v>
      </c>
      <c r="H10" s="10">
        <v>35118</v>
      </c>
      <c r="I10" s="8">
        <f t="shared" si="10"/>
        <v>13.632298475370934</v>
      </c>
      <c r="J10" s="1">
        <v>2.746</v>
      </c>
      <c r="L10" s="14">
        <v>-9</v>
      </c>
      <c r="M10" s="14">
        <v>-5</v>
      </c>
      <c r="N10" s="14">
        <v>-50</v>
      </c>
      <c r="P10" s="1">
        <v>2.15</v>
      </c>
      <c r="Q10" s="1">
        <f t="shared" si="2"/>
        <v>4.8959999999999999</v>
      </c>
      <c r="R10" s="13">
        <v>0.17</v>
      </c>
      <c r="S10" s="13">
        <f t="shared" si="3"/>
        <v>2.9159999999999999</v>
      </c>
      <c r="T10" s="1">
        <v>-1.1950000000000001</v>
      </c>
      <c r="U10" s="1">
        <f t="shared" si="4"/>
        <v>1.5509999999999999</v>
      </c>
      <c r="W10" s="15">
        <f t="shared" si="5"/>
        <v>-244.79999999999998</v>
      </c>
      <c r="X10" s="15">
        <f t="shared" si="6"/>
        <v>-26.244</v>
      </c>
      <c r="Y10" s="15">
        <f t="shared" si="7"/>
        <v>-7.7549999999999999</v>
      </c>
      <c r="Z10" s="16">
        <f t="shared" si="8"/>
        <v>4.3562343749999997</v>
      </c>
    </row>
    <row r="11" spans="1:26" s="1" customFormat="1" x14ac:dyDescent="0.2">
      <c r="A11" s="10">
        <v>35125</v>
      </c>
      <c r="B11" s="4">
        <v>858</v>
      </c>
      <c r="C11" s="4">
        <v>-62</v>
      </c>
      <c r="D11" s="6">
        <v>408.65455507331018</v>
      </c>
      <c r="E11" s="6">
        <f t="shared" si="0"/>
        <v>58.379222153330026</v>
      </c>
      <c r="F11" s="5">
        <f t="shared" si="9"/>
        <v>470.65455507331018</v>
      </c>
      <c r="G11" s="7">
        <f t="shared" si="1"/>
        <v>67.23636501047288</v>
      </c>
      <c r="H11" s="10">
        <v>35125</v>
      </c>
      <c r="I11" s="8">
        <f t="shared" si="10"/>
        <v>12.760951605077938</v>
      </c>
      <c r="J11" s="1">
        <v>2.1560000000000001</v>
      </c>
      <c r="L11" s="14">
        <v>-12</v>
      </c>
      <c r="M11" s="14">
        <v>-23</v>
      </c>
      <c r="N11" s="14">
        <v>-27</v>
      </c>
      <c r="P11" s="1">
        <v>0.72</v>
      </c>
      <c r="Q11" s="1">
        <f t="shared" si="2"/>
        <v>2.8760000000000003</v>
      </c>
      <c r="R11" s="13">
        <v>5.0000000000000001E-3</v>
      </c>
      <c r="S11" s="13">
        <f t="shared" si="3"/>
        <v>2.161</v>
      </c>
      <c r="T11" s="1">
        <v>-0.86099999999999999</v>
      </c>
      <c r="U11" s="1">
        <f t="shared" si="4"/>
        <v>1.2950000000000002</v>
      </c>
      <c r="W11" s="15">
        <f t="shared" si="5"/>
        <v>-77.652000000000015</v>
      </c>
      <c r="X11" s="15">
        <f t="shared" si="6"/>
        <v>-25.932000000000002</v>
      </c>
      <c r="Y11" s="15">
        <f t="shared" si="7"/>
        <v>-29.785000000000004</v>
      </c>
      <c r="Z11" s="16">
        <f t="shared" si="8"/>
        <v>2.1511129032258069</v>
      </c>
    </row>
    <row r="12" spans="1:26" s="1" customFormat="1" x14ac:dyDescent="0.2">
      <c r="A12" s="10">
        <v>35132</v>
      </c>
      <c r="B12" s="4">
        <v>740</v>
      </c>
      <c r="C12" s="4">
        <v>-118</v>
      </c>
      <c r="D12" s="6">
        <v>407.22501792174978</v>
      </c>
      <c r="E12" s="6">
        <f t="shared" si="0"/>
        <v>58.175002560249972</v>
      </c>
      <c r="F12" s="5">
        <f t="shared" si="9"/>
        <v>525.22501792174978</v>
      </c>
      <c r="G12" s="7">
        <f t="shared" si="1"/>
        <v>75.032145417392826</v>
      </c>
      <c r="H12" s="10">
        <v>35132</v>
      </c>
      <c r="I12" s="8">
        <f t="shared" si="10"/>
        <v>9.8624395701800669</v>
      </c>
      <c r="J12" s="1">
        <v>2.0950000000000002</v>
      </c>
      <c r="L12" s="14">
        <v>-35</v>
      </c>
      <c r="M12" s="14">
        <v>-7</v>
      </c>
      <c r="N12" s="14">
        <v>-76</v>
      </c>
      <c r="P12" s="1">
        <v>0.47</v>
      </c>
      <c r="Q12" s="1">
        <f t="shared" si="2"/>
        <v>2.5650000000000004</v>
      </c>
      <c r="R12" s="13">
        <v>7.4999999999999997E-3</v>
      </c>
      <c r="S12" s="13">
        <f t="shared" si="3"/>
        <v>2.1025</v>
      </c>
      <c r="T12" s="1">
        <v>-0.82499999999999996</v>
      </c>
      <c r="U12" s="1">
        <f t="shared" si="4"/>
        <v>1.2700000000000002</v>
      </c>
      <c r="W12" s="15">
        <f t="shared" si="5"/>
        <v>-194.94000000000003</v>
      </c>
      <c r="X12" s="15">
        <f t="shared" si="6"/>
        <v>-73.587500000000006</v>
      </c>
      <c r="Y12" s="15">
        <f t="shared" si="7"/>
        <v>-8.8900000000000023</v>
      </c>
      <c r="Z12" s="16">
        <f t="shared" si="8"/>
        <v>2.3509957627118645</v>
      </c>
    </row>
    <row r="13" spans="1:26" s="1" customFormat="1" x14ac:dyDescent="0.2">
      <c r="A13" s="10">
        <v>35139</v>
      </c>
      <c r="B13" s="4">
        <v>668</v>
      </c>
      <c r="C13" s="4">
        <v>-72</v>
      </c>
      <c r="D13" s="6">
        <v>405.82373572903276</v>
      </c>
      <c r="E13" s="6">
        <f t="shared" si="0"/>
        <v>57.974819389861821</v>
      </c>
      <c r="F13" s="5">
        <f t="shared" si="9"/>
        <v>477.82373572903276</v>
      </c>
      <c r="G13" s="7">
        <f t="shared" si="1"/>
        <v>68.260533675576113</v>
      </c>
      <c r="H13" s="10">
        <v>35139</v>
      </c>
      <c r="I13" s="8">
        <f t="shared" si="10"/>
        <v>9.7860354150587749</v>
      </c>
      <c r="J13" s="1">
        <v>2.3330000000000002</v>
      </c>
      <c r="L13" s="14">
        <v>-20</v>
      </c>
      <c r="M13" s="14">
        <v>0</v>
      </c>
      <c r="N13" s="14">
        <v>-52</v>
      </c>
      <c r="P13" s="1">
        <v>0.45</v>
      </c>
      <c r="Q13" s="1">
        <f t="shared" si="2"/>
        <v>2.7830000000000004</v>
      </c>
      <c r="R13" s="13">
        <v>7.4999999999999997E-3</v>
      </c>
      <c r="S13" s="13">
        <f t="shared" si="3"/>
        <v>2.3405</v>
      </c>
      <c r="T13" s="1">
        <v>-1.0429999999999999</v>
      </c>
      <c r="U13" s="1">
        <f t="shared" si="4"/>
        <v>1.2900000000000003</v>
      </c>
      <c r="W13" s="15">
        <f t="shared" si="5"/>
        <v>-144.71600000000001</v>
      </c>
      <c r="X13" s="15">
        <f t="shared" si="6"/>
        <v>-46.81</v>
      </c>
      <c r="Y13" s="15">
        <f t="shared" si="7"/>
        <v>0</v>
      </c>
      <c r="Z13" s="16">
        <f t="shared" si="8"/>
        <v>2.6600833333333336</v>
      </c>
    </row>
    <row r="14" spans="1:26" s="1" customFormat="1" x14ac:dyDescent="0.2">
      <c r="A14" s="10">
        <v>35146</v>
      </c>
      <c r="B14" s="4">
        <v>625</v>
      </c>
      <c r="C14" s="4">
        <v>-43</v>
      </c>
      <c r="D14" s="6">
        <v>404.42245353631557</v>
      </c>
      <c r="E14" s="6">
        <f t="shared" si="0"/>
        <v>57.774636219473656</v>
      </c>
      <c r="F14" s="5">
        <f t="shared" si="9"/>
        <v>447.42245353631557</v>
      </c>
      <c r="G14" s="7">
        <f t="shared" si="1"/>
        <v>63.917493362330795</v>
      </c>
      <c r="H14" s="10">
        <v>35146</v>
      </c>
      <c r="I14" s="8">
        <f t="shared" si="10"/>
        <v>9.7782307647304929</v>
      </c>
      <c r="J14" s="1">
        <v>2.863</v>
      </c>
      <c r="L14" s="14">
        <v>-12</v>
      </c>
      <c r="M14" s="14">
        <v>1</v>
      </c>
      <c r="N14" s="14">
        <v>-32</v>
      </c>
      <c r="P14" s="1">
        <v>0.4</v>
      </c>
      <c r="Q14" s="1">
        <f t="shared" si="2"/>
        <v>3.2629999999999999</v>
      </c>
      <c r="R14" s="13">
        <v>5.0000000000000001E-3</v>
      </c>
      <c r="S14" s="13">
        <f t="shared" si="3"/>
        <v>2.8679999999999999</v>
      </c>
      <c r="T14" s="1">
        <v>-1.5629999999999999</v>
      </c>
      <c r="U14" s="1">
        <f t="shared" si="4"/>
        <v>1.3</v>
      </c>
      <c r="W14" s="15">
        <f t="shared" si="5"/>
        <v>-104.416</v>
      </c>
      <c r="X14" s="15">
        <f t="shared" si="6"/>
        <v>-34.415999999999997</v>
      </c>
      <c r="Y14" s="15">
        <f t="shared" si="7"/>
        <v>1.3</v>
      </c>
      <c r="Z14" s="16">
        <f t="shared" si="8"/>
        <v>3.1984186046511622</v>
      </c>
    </row>
    <row r="15" spans="1:26" s="1" customFormat="1" x14ac:dyDescent="0.2">
      <c r="A15" s="10">
        <v>35153</v>
      </c>
      <c r="B15" s="4">
        <v>574</v>
      </c>
      <c r="C15" s="4">
        <v>-51</v>
      </c>
      <c r="D15" s="6">
        <v>403.02117134359855</v>
      </c>
      <c r="E15" s="6">
        <f t="shared" si="0"/>
        <v>57.574453049085506</v>
      </c>
      <c r="F15" s="5">
        <f t="shared" si="9"/>
        <v>454.02117134359855</v>
      </c>
      <c r="G15" s="7">
        <f t="shared" si="1"/>
        <v>64.860167334799797</v>
      </c>
      <c r="H15" s="10">
        <v>35153</v>
      </c>
      <c r="I15" s="8">
        <f t="shared" si="10"/>
        <v>8.8498075719892331</v>
      </c>
      <c r="J15" s="1">
        <v>2.3359999999999999</v>
      </c>
      <c r="L15" s="14">
        <v>-10</v>
      </c>
      <c r="M15" s="14">
        <v>-6</v>
      </c>
      <c r="N15" s="14">
        <v>-35</v>
      </c>
      <c r="P15" s="1">
        <v>0.36099999999999999</v>
      </c>
      <c r="Q15" s="1">
        <f t="shared" si="2"/>
        <v>2.6970000000000001</v>
      </c>
      <c r="R15" s="13">
        <v>-0.12</v>
      </c>
      <c r="S15" s="13">
        <f t="shared" si="3"/>
        <v>2.2159999999999997</v>
      </c>
      <c r="T15" s="1">
        <v>-1.4790000000000001</v>
      </c>
      <c r="U15" s="1">
        <f t="shared" si="4"/>
        <v>0.85699999999999976</v>
      </c>
      <c r="W15" s="15">
        <f t="shared" si="5"/>
        <v>-94.394999999999996</v>
      </c>
      <c r="X15" s="15">
        <f t="shared" si="6"/>
        <v>-22.159999999999997</v>
      </c>
      <c r="Y15" s="15">
        <f t="shared" si="7"/>
        <v>-5.1419999999999986</v>
      </c>
      <c r="Z15" s="16">
        <f t="shared" si="8"/>
        <v>2.3862156862745096</v>
      </c>
    </row>
    <row r="16" spans="1:26" s="1" customFormat="1" x14ac:dyDescent="0.2">
      <c r="A16" s="10">
        <v>35160</v>
      </c>
      <c r="B16" s="4">
        <v>559</v>
      </c>
      <c r="C16" s="4">
        <v>-15</v>
      </c>
      <c r="D16" s="6">
        <v>405.23305755324316</v>
      </c>
      <c r="E16" s="6">
        <f t="shared" si="0"/>
        <v>57.890436793320454</v>
      </c>
      <c r="F16" s="5">
        <f t="shared" si="9"/>
        <v>420.23305755324316</v>
      </c>
      <c r="G16" s="7">
        <f t="shared" si="1"/>
        <v>60.033293936177593</v>
      </c>
      <c r="H16" s="10">
        <v>35160</v>
      </c>
      <c r="I16" s="8">
        <f t="shared" si="10"/>
        <v>9.3114997253737624</v>
      </c>
      <c r="J16" s="1">
        <v>2.335</v>
      </c>
      <c r="L16" s="14">
        <v>-6</v>
      </c>
      <c r="M16" s="14">
        <v>-1</v>
      </c>
      <c r="N16" s="14">
        <v>-8</v>
      </c>
      <c r="P16" s="1">
        <v>0.33</v>
      </c>
      <c r="Q16" s="1">
        <f t="shared" si="2"/>
        <v>2.665</v>
      </c>
      <c r="R16" s="13">
        <v>-0.12</v>
      </c>
      <c r="S16" s="13">
        <f t="shared" si="3"/>
        <v>2.2149999999999999</v>
      </c>
      <c r="T16" s="1">
        <v>-1.4790000000000001</v>
      </c>
      <c r="U16" s="1">
        <f t="shared" si="4"/>
        <v>0.85599999999999987</v>
      </c>
      <c r="W16" s="15">
        <f t="shared" si="5"/>
        <v>-21.32</v>
      </c>
      <c r="X16" s="15">
        <f t="shared" si="6"/>
        <v>-13.29</v>
      </c>
      <c r="Y16" s="15">
        <f t="shared" si="7"/>
        <v>-0.85599999999999987</v>
      </c>
      <c r="Z16" s="16">
        <f t="shared" si="8"/>
        <v>2.3644000000000003</v>
      </c>
    </row>
    <row r="17" spans="1:26" s="1" customFormat="1" x14ac:dyDescent="0.2">
      <c r="A17" s="10">
        <v>35167</v>
      </c>
      <c r="B17" s="4">
        <v>546</v>
      </c>
      <c r="C17" s="4">
        <v>-13</v>
      </c>
      <c r="D17" s="6">
        <v>407.43485697364048</v>
      </c>
      <c r="E17" s="6">
        <f t="shared" si="0"/>
        <v>58.204979567662924</v>
      </c>
      <c r="F17" s="5">
        <f t="shared" si="9"/>
        <v>420.43485697364048</v>
      </c>
      <c r="G17" s="7">
        <f t="shared" si="1"/>
        <v>60.062122424805786</v>
      </c>
      <c r="H17" s="10">
        <v>35167</v>
      </c>
      <c r="I17" s="8">
        <f t="shared" si="10"/>
        <v>9.0905878440036751</v>
      </c>
      <c r="J17" s="1">
        <v>2.411</v>
      </c>
      <c r="L17" s="14">
        <v>-5</v>
      </c>
      <c r="M17" s="14">
        <v>6</v>
      </c>
      <c r="N17" s="14">
        <v>-14</v>
      </c>
      <c r="P17" s="1">
        <v>0.3</v>
      </c>
      <c r="Q17" s="1">
        <f t="shared" si="2"/>
        <v>2.7109999999999999</v>
      </c>
      <c r="R17" s="13">
        <v>-2.5000000000000001E-3</v>
      </c>
      <c r="S17" s="13">
        <f t="shared" si="3"/>
        <v>2.4085000000000001</v>
      </c>
      <c r="T17" s="1">
        <v>-1.071</v>
      </c>
      <c r="U17" s="1">
        <f t="shared" si="4"/>
        <v>1.34</v>
      </c>
      <c r="W17" s="15">
        <f t="shared" si="5"/>
        <v>-37.954000000000001</v>
      </c>
      <c r="X17" s="15">
        <f t="shared" si="6"/>
        <v>-12.0425</v>
      </c>
      <c r="Y17" s="15">
        <f t="shared" si="7"/>
        <v>8.0400000000000009</v>
      </c>
      <c r="Z17" s="16">
        <f t="shared" si="8"/>
        <v>3.2274230769230767</v>
      </c>
    </row>
    <row r="18" spans="1:26" s="1" customFormat="1" x14ac:dyDescent="0.2">
      <c r="A18" s="10">
        <v>35174</v>
      </c>
      <c r="B18" s="4">
        <v>573</v>
      </c>
      <c r="C18" s="4">
        <v>27</v>
      </c>
      <c r="D18" s="6">
        <v>409.63665639403774</v>
      </c>
      <c r="E18" s="6">
        <f t="shared" si="0"/>
        <v>58.519522342005395</v>
      </c>
      <c r="F18" s="5">
        <f t="shared" si="9"/>
        <v>382.63665639403774</v>
      </c>
      <c r="G18" s="7">
        <f t="shared" si="1"/>
        <v>54.662379484862534</v>
      </c>
      <c r="H18" s="10">
        <v>35174</v>
      </c>
      <c r="I18" s="8">
        <f t="shared" si="10"/>
        <v>10.482529399560422</v>
      </c>
      <c r="J18" s="1">
        <v>2.3610000000000002</v>
      </c>
      <c r="L18" s="14">
        <v>7</v>
      </c>
      <c r="M18" s="14">
        <v>1</v>
      </c>
      <c r="N18" s="14">
        <v>19</v>
      </c>
      <c r="P18" s="1">
        <v>0.28499999999999998</v>
      </c>
      <c r="Q18" s="1">
        <f t="shared" si="2"/>
        <v>2.6460000000000004</v>
      </c>
      <c r="R18" s="13">
        <v>-5.0000000000000001E-3</v>
      </c>
      <c r="S18" s="13">
        <f t="shared" si="3"/>
        <v>2.3560000000000003</v>
      </c>
      <c r="T18" s="1">
        <v>-0.98099999999999998</v>
      </c>
      <c r="U18" s="1">
        <f t="shared" si="4"/>
        <v>1.3800000000000003</v>
      </c>
      <c r="W18" s="15">
        <f t="shared" si="5"/>
        <v>50.274000000000008</v>
      </c>
      <c r="X18" s="15">
        <f t="shared" si="6"/>
        <v>16.492000000000001</v>
      </c>
      <c r="Y18" s="15">
        <f t="shared" si="7"/>
        <v>1.3800000000000003</v>
      </c>
      <c r="Z18" s="16">
        <f t="shared" si="8"/>
        <v>2.5239259259259259</v>
      </c>
    </row>
    <row r="19" spans="1:26" s="1" customFormat="1" x14ac:dyDescent="0.2">
      <c r="A19" s="10">
        <v>35181</v>
      </c>
      <c r="B19" s="4">
        <v>641</v>
      </c>
      <c r="C19" s="4">
        <v>68</v>
      </c>
      <c r="D19" s="6">
        <v>411.83845581443501</v>
      </c>
      <c r="E19" s="6">
        <f t="shared" si="0"/>
        <v>58.834065116347858</v>
      </c>
      <c r="F19" s="5">
        <f t="shared" si="9"/>
        <v>343.83845581443501</v>
      </c>
      <c r="G19" s="7">
        <f t="shared" si="1"/>
        <v>49.119779402062143</v>
      </c>
      <c r="H19" s="10">
        <v>35181</v>
      </c>
      <c r="I19" s="8">
        <f t="shared" si="10"/>
        <v>13.049732873456056</v>
      </c>
      <c r="J19" s="1">
        <v>2.2069999999999999</v>
      </c>
      <c r="L19" s="14">
        <v>15</v>
      </c>
      <c r="M19" s="14">
        <v>5</v>
      </c>
      <c r="N19" s="14">
        <v>48</v>
      </c>
      <c r="P19" s="1">
        <v>0.24</v>
      </c>
      <c r="Q19" s="1">
        <f t="shared" si="2"/>
        <v>2.4470000000000001</v>
      </c>
      <c r="R19" s="13">
        <v>0</v>
      </c>
      <c r="S19" s="13">
        <f t="shared" si="3"/>
        <v>2.2069999999999999</v>
      </c>
      <c r="T19" s="1">
        <v>-0.89400000000000002</v>
      </c>
      <c r="U19" s="1">
        <f t="shared" si="4"/>
        <v>1.3129999999999997</v>
      </c>
      <c r="W19" s="15">
        <f t="shared" si="5"/>
        <v>117.456</v>
      </c>
      <c r="X19" s="15">
        <f t="shared" si="6"/>
        <v>33.104999999999997</v>
      </c>
      <c r="Y19" s="15">
        <f t="shared" si="7"/>
        <v>6.5649999999999986</v>
      </c>
      <c r="Z19" s="16">
        <f t="shared" si="8"/>
        <v>2.3106764705882354</v>
      </c>
    </row>
    <row r="20" spans="1:26" s="1" customFormat="1" x14ac:dyDescent="0.2">
      <c r="A20" s="10">
        <v>35188</v>
      </c>
      <c r="B20" s="4">
        <v>694</v>
      </c>
      <c r="C20" s="4">
        <v>53</v>
      </c>
      <c r="D20" s="6">
        <v>411.02202771961038</v>
      </c>
      <c r="E20" s="6">
        <f t="shared" si="0"/>
        <v>58.717432531372914</v>
      </c>
      <c r="F20" s="5">
        <f t="shared" si="9"/>
        <v>358.02202771961038</v>
      </c>
      <c r="G20" s="7">
        <f t="shared" si="1"/>
        <v>51.146003959944338</v>
      </c>
      <c r="H20" s="10">
        <v>35188</v>
      </c>
      <c r="I20" s="8">
        <f t="shared" si="10"/>
        <v>13.568997502591115</v>
      </c>
      <c r="J20" s="1">
        <v>2.1309999999999998</v>
      </c>
      <c r="L20" s="14">
        <v>15</v>
      </c>
      <c r="M20" s="14">
        <v>3</v>
      </c>
      <c r="N20" s="14">
        <v>35</v>
      </c>
      <c r="P20" s="1">
        <v>0.24</v>
      </c>
      <c r="Q20" s="1">
        <f t="shared" si="2"/>
        <v>2.3709999999999996</v>
      </c>
      <c r="R20" s="13">
        <v>-0.01</v>
      </c>
      <c r="S20" s="13">
        <f t="shared" si="3"/>
        <v>2.121</v>
      </c>
      <c r="T20" s="1">
        <v>-0.84099999999999997</v>
      </c>
      <c r="U20" s="1">
        <f t="shared" si="4"/>
        <v>1.2899999999999998</v>
      </c>
      <c r="W20" s="15">
        <f t="shared" si="5"/>
        <v>82.984999999999985</v>
      </c>
      <c r="X20" s="15">
        <f t="shared" si="6"/>
        <v>31.815000000000001</v>
      </c>
      <c r="Y20" s="15">
        <f t="shared" si="7"/>
        <v>3.8699999999999992</v>
      </c>
      <c r="Z20" s="16">
        <f t="shared" si="8"/>
        <v>2.2390566037735846</v>
      </c>
    </row>
    <row r="21" spans="1:26" s="1" customFormat="1" x14ac:dyDescent="0.2">
      <c r="A21" s="10">
        <v>35195</v>
      </c>
      <c r="B21" s="4">
        <v>754</v>
      </c>
      <c r="C21" s="4">
        <v>60</v>
      </c>
      <c r="D21" s="6">
        <v>410.19544533295777</v>
      </c>
      <c r="E21" s="6">
        <f t="shared" si="0"/>
        <v>58.599349333279683</v>
      </c>
      <c r="F21" s="5">
        <f t="shared" si="9"/>
        <v>350.19544533295777</v>
      </c>
      <c r="G21" s="7">
        <f t="shared" si="1"/>
        <v>50.027920761851114</v>
      </c>
      <c r="H21" s="10">
        <v>35195</v>
      </c>
      <c r="I21" s="8">
        <f t="shared" si="10"/>
        <v>15.071583797961161</v>
      </c>
      <c r="J21" s="1">
        <v>2.2040000000000002</v>
      </c>
      <c r="L21" s="14">
        <v>4</v>
      </c>
      <c r="M21" s="14">
        <v>7</v>
      </c>
      <c r="N21" s="14">
        <v>49</v>
      </c>
      <c r="P21" s="1">
        <v>0.24</v>
      </c>
      <c r="Q21" s="1">
        <f t="shared" si="2"/>
        <v>2.444</v>
      </c>
      <c r="R21" s="13">
        <v>-0.01</v>
      </c>
      <c r="S21" s="13">
        <f t="shared" si="3"/>
        <v>2.1940000000000004</v>
      </c>
      <c r="T21" s="1">
        <v>-0.91400000000000003</v>
      </c>
      <c r="U21" s="1">
        <f t="shared" si="4"/>
        <v>1.29</v>
      </c>
      <c r="W21" s="15">
        <f t="shared" si="5"/>
        <v>119.756</v>
      </c>
      <c r="X21" s="15">
        <f t="shared" si="6"/>
        <v>8.7760000000000016</v>
      </c>
      <c r="Y21" s="15">
        <f t="shared" si="7"/>
        <v>9.0300000000000011</v>
      </c>
      <c r="Z21" s="16">
        <f t="shared" si="8"/>
        <v>2.2927000000000004</v>
      </c>
    </row>
    <row r="22" spans="1:26" s="1" customFormat="1" x14ac:dyDescent="0.2">
      <c r="A22" s="10">
        <v>35202</v>
      </c>
      <c r="B22" s="4">
        <v>813</v>
      </c>
      <c r="C22" s="4">
        <v>59</v>
      </c>
      <c r="D22" s="6">
        <v>409.38594617985365</v>
      </c>
      <c r="E22" s="6">
        <f t="shared" si="0"/>
        <v>58.483706597121952</v>
      </c>
      <c r="F22" s="5">
        <f t="shared" si="9"/>
        <v>350.38594617985365</v>
      </c>
      <c r="G22" s="7">
        <f t="shared" si="1"/>
        <v>50.055135168550521</v>
      </c>
      <c r="H22" s="10">
        <v>35202</v>
      </c>
      <c r="I22" s="8">
        <f t="shared" si="10"/>
        <v>16.242089792833188</v>
      </c>
      <c r="J22" s="1">
        <v>2.2839999999999998</v>
      </c>
      <c r="L22" s="14">
        <v>12</v>
      </c>
      <c r="M22" s="14">
        <v>9</v>
      </c>
      <c r="N22" s="14">
        <v>38</v>
      </c>
      <c r="P22" s="1">
        <v>0.26500000000000001</v>
      </c>
      <c r="Q22" s="1">
        <f t="shared" si="2"/>
        <v>2.5489999999999999</v>
      </c>
      <c r="R22" s="13">
        <v>-1.2500000000000001E-2</v>
      </c>
      <c r="S22" s="13">
        <f t="shared" si="3"/>
        <v>2.2714999999999996</v>
      </c>
      <c r="T22" s="1">
        <v>-0.94399999999999995</v>
      </c>
      <c r="U22" s="1">
        <f t="shared" si="4"/>
        <v>1.3399999999999999</v>
      </c>
      <c r="W22" s="15">
        <f t="shared" si="5"/>
        <v>96.861999999999995</v>
      </c>
      <c r="X22" s="15">
        <f t="shared" si="6"/>
        <v>27.257999999999996</v>
      </c>
      <c r="Y22" s="15">
        <f t="shared" si="7"/>
        <v>12.059999999999999</v>
      </c>
      <c r="Z22" s="16">
        <f t="shared" si="8"/>
        <v>2.3081355932203387</v>
      </c>
    </row>
    <row r="23" spans="1:26" s="1" customFormat="1" x14ac:dyDescent="0.2">
      <c r="A23" s="10">
        <v>35209</v>
      </c>
      <c r="B23" s="4">
        <v>896</v>
      </c>
      <c r="C23" s="4">
        <v>83</v>
      </c>
      <c r="D23" s="6">
        <v>408.57644702674935</v>
      </c>
      <c r="E23" s="6">
        <f t="shared" si="0"/>
        <v>58.368063860964192</v>
      </c>
      <c r="F23" s="5">
        <f t="shared" si="9"/>
        <v>325.57644702674935</v>
      </c>
      <c r="G23" s="7">
        <f t="shared" si="1"/>
        <v>46.510921003821338</v>
      </c>
      <c r="H23" s="10">
        <v>35209</v>
      </c>
      <c r="I23" s="8">
        <f t="shared" si="10"/>
        <v>19.26429278677119</v>
      </c>
      <c r="J23" s="1">
        <v>2.3610000000000002</v>
      </c>
      <c r="L23" s="14">
        <v>13</v>
      </c>
      <c r="M23" s="14">
        <v>11</v>
      </c>
      <c r="N23" s="14">
        <v>59</v>
      </c>
      <c r="P23" s="1">
        <v>0.3</v>
      </c>
      <c r="Q23" s="1">
        <f t="shared" si="2"/>
        <v>2.661</v>
      </c>
      <c r="R23" s="13">
        <v>-5.0000000000000001E-3</v>
      </c>
      <c r="S23" s="13">
        <f t="shared" si="3"/>
        <v>2.3560000000000003</v>
      </c>
      <c r="T23" s="1">
        <v>-1.0109999999999999</v>
      </c>
      <c r="U23" s="1">
        <f t="shared" si="4"/>
        <v>1.3500000000000003</v>
      </c>
      <c r="W23" s="15">
        <f t="shared" si="5"/>
        <v>156.999</v>
      </c>
      <c r="X23" s="15">
        <f t="shared" si="6"/>
        <v>30.628000000000004</v>
      </c>
      <c r="Y23" s="15">
        <f t="shared" si="7"/>
        <v>14.850000000000003</v>
      </c>
      <c r="Z23" s="16">
        <f t="shared" si="8"/>
        <v>2.4394819277108435</v>
      </c>
    </row>
    <row r="24" spans="1:26" s="1" customFormat="1" x14ac:dyDescent="0.2">
      <c r="A24" s="10">
        <v>35216</v>
      </c>
      <c r="B24" s="4">
        <v>984</v>
      </c>
      <c r="C24" s="4">
        <v>88</v>
      </c>
      <c r="D24" s="6">
        <v>407.76694787364517</v>
      </c>
      <c r="E24" s="6">
        <f t="shared" si="0"/>
        <v>58.252421124806453</v>
      </c>
      <c r="F24" s="5">
        <f t="shared" si="9"/>
        <v>319.76694787364517</v>
      </c>
      <c r="G24" s="7">
        <f t="shared" si="1"/>
        <v>45.680992553377884</v>
      </c>
      <c r="H24" s="10">
        <v>35216</v>
      </c>
      <c r="I24" s="8">
        <f t="shared" si="10"/>
        <v>21.540687822187831</v>
      </c>
      <c r="J24" s="1">
        <v>2.4060000000000001</v>
      </c>
      <c r="L24" s="14">
        <v>17</v>
      </c>
      <c r="M24" s="14">
        <v>9</v>
      </c>
      <c r="N24" s="14">
        <v>62</v>
      </c>
      <c r="P24" s="1">
        <v>0.26900000000000002</v>
      </c>
      <c r="Q24" s="1">
        <f t="shared" si="2"/>
        <v>2.6750000000000003</v>
      </c>
      <c r="R24" s="13">
        <v>-5.0000000000000001E-3</v>
      </c>
      <c r="S24" s="13">
        <f t="shared" si="3"/>
        <v>2.4010000000000002</v>
      </c>
      <c r="T24" s="1">
        <v>-1.0109999999999999</v>
      </c>
      <c r="U24" s="1">
        <f t="shared" si="4"/>
        <v>1.3950000000000002</v>
      </c>
      <c r="W24" s="15">
        <f t="shared" si="5"/>
        <v>165.85000000000002</v>
      </c>
      <c r="X24" s="15">
        <f t="shared" si="6"/>
        <v>40.817000000000007</v>
      </c>
      <c r="Y24" s="15">
        <f t="shared" si="7"/>
        <v>12.555000000000001</v>
      </c>
      <c r="Z24" s="16">
        <f t="shared" si="8"/>
        <v>2.4911590909090915</v>
      </c>
    </row>
    <row r="25" spans="1:26" s="1" customFormat="1" x14ac:dyDescent="0.2">
      <c r="A25" s="10">
        <v>35223</v>
      </c>
      <c r="B25" s="4">
        <v>1072</v>
      </c>
      <c r="C25" s="4">
        <v>88</v>
      </c>
      <c r="D25" s="6">
        <v>407.50387970971383</v>
      </c>
      <c r="E25" s="6">
        <f t="shared" si="0"/>
        <v>58.214839958530547</v>
      </c>
      <c r="F25" s="5">
        <f t="shared" si="9"/>
        <v>319.50387970971383</v>
      </c>
      <c r="G25" s="7">
        <f t="shared" si="1"/>
        <v>45.643411387101978</v>
      </c>
      <c r="H25" s="10">
        <v>35223</v>
      </c>
      <c r="I25" s="8">
        <f t="shared" si="10"/>
        <v>23.48641276850153</v>
      </c>
      <c r="J25" s="1">
        <v>2.395</v>
      </c>
      <c r="L25" s="14">
        <v>18</v>
      </c>
      <c r="M25" s="14">
        <v>8</v>
      </c>
      <c r="N25" s="14">
        <v>62</v>
      </c>
      <c r="P25" s="1">
        <v>0.32</v>
      </c>
      <c r="Q25" s="1">
        <f t="shared" si="2"/>
        <v>2.7149999999999999</v>
      </c>
      <c r="R25" s="13">
        <v>-2.5000000000000001E-3</v>
      </c>
      <c r="S25" s="13">
        <f t="shared" si="3"/>
        <v>2.3925000000000001</v>
      </c>
      <c r="T25" s="1">
        <v>-0.73</v>
      </c>
      <c r="U25" s="1">
        <f t="shared" si="4"/>
        <v>1.665</v>
      </c>
      <c r="W25" s="15">
        <f t="shared" si="5"/>
        <v>168.32999999999998</v>
      </c>
      <c r="X25" s="15">
        <f t="shared" si="6"/>
        <v>43.064999999999998</v>
      </c>
      <c r="Y25" s="15">
        <f t="shared" si="7"/>
        <v>13.32</v>
      </c>
      <c r="Z25" s="16">
        <f t="shared" si="8"/>
        <v>2.5535795454545451</v>
      </c>
    </row>
    <row r="26" spans="1:26" s="1" customFormat="1" x14ac:dyDescent="0.2">
      <c r="A26" s="10">
        <v>35230</v>
      </c>
      <c r="B26" s="4">
        <v>1159</v>
      </c>
      <c r="C26" s="4">
        <v>87</v>
      </c>
      <c r="D26" s="6">
        <v>407.2514440791158</v>
      </c>
      <c r="E26" s="6">
        <f t="shared" si="0"/>
        <v>58.17877772558797</v>
      </c>
      <c r="F26" s="5">
        <f t="shared" si="9"/>
        <v>320.2514440791158</v>
      </c>
      <c r="G26" s="7">
        <f t="shared" si="1"/>
        <v>45.75020629701654</v>
      </c>
      <c r="H26" s="10">
        <v>35230</v>
      </c>
      <c r="I26" s="8">
        <f t="shared" si="10"/>
        <v>25.333219100163504</v>
      </c>
      <c r="J26" s="1">
        <v>2.5089999999999999</v>
      </c>
      <c r="L26" s="14">
        <v>19</v>
      </c>
      <c r="M26" s="14">
        <v>2</v>
      </c>
      <c r="N26" s="14">
        <v>66</v>
      </c>
      <c r="P26" s="1">
        <v>0.31</v>
      </c>
      <c r="Q26" s="1">
        <f t="shared" si="2"/>
        <v>2.819</v>
      </c>
      <c r="R26" s="13">
        <v>2.5000000000000001E-3</v>
      </c>
      <c r="S26" s="13">
        <f t="shared" si="3"/>
        <v>2.5114999999999998</v>
      </c>
      <c r="T26" s="1">
        <v>-0.96899999999999997</v>
      </c>
      <c r="U26" s="1">
        <f t="shared" si="4"/>
        <v>1.54</v>
      </c>
      <c r="W26" s="15">
        <f t="shared" si="5"/>
        <v>186.054</v>
      </c>
      <c r="X26" s="15">
        <f t="shared" si="6"/>
        <v>47.718499999999999</v>
      </c>
      <c r="Y26" s="15">
        <f t="shared" si="7"/>
        <v>3.08</v>
      </c>
      <c r="Z26" s="16">
        <f t="shared" si="8"/>
        <v>2.7224425287356326</v>
      </c>
    </row>
    <row r="27" spans="1:26" s="1" customFormat="1" x14ac:dyDescent="0.2">
      <c r="A27" s="10">
        <v>35237</v>
      </c>
      <c r="B27" s="4">
        <v>1250</v>
      </c>
      <c r="C27" s="4">
        <v>91</v>
      </c>
      <c r="D27" s="6">
        <v>406.99900844851788</v>
      </c>
      <c r="E27" s="6">
        <f t="shared" si="0"/>
        <v>58.142715492645415</v>
      </c>
      <c r="F27" s="5">
        <f t="shared" si="9"/>
        <v>315.99900844851788</v>
      </c>
      <c r="G27" s="7">
        <f t="shared" si="1"/>
        <v>45.142715492645415</v>
      </c>
      <c r="H27" s="10">
        <v>35237</v>
      </c>
      <c r="I27" s="8">
        <f t="shared" si="10"/>
        <v>27.689960303864488</v>
      </c>
      <c r="J27" s="1">
        <v>2.64</v>
      </c>
      <c r="L27" s="14">
        <v>15</v>
      </c>
      <c r="M27" s="14">
        <v>10</v>
      </c>
      <c r="N27" s="14">
        <v>66</v>
      </c>
      <c r="P27" s="1">
        <v>0.3</v>
      </c>
      <c r="Q27" s="1">
        <f t="shared" si="2"/>
        <v>2.94</v>
      </c>
      <c r="R27" s="13">
        <v>-5.0000000000000001E-3</v>
      </c>
      <c r="S27" s="13">
        <f t="shared" si="3"/>
        <v>2.6350000000000002</v>
      </c>
      <c r="T27" s="1">
        <v>-1.04</v>
      </c>
      <c r="U27" s="1">
        <f t="shared" si="4"/>
        <v>1.6</v>
      </c>
      <c r="W27" s="15">
        <f t="shared" si="5"/>
        <v>194.04</v>
      </c>
      <c r="X27" s="15">
        <f t="shared" si="6"/>
        <v>39.525000000000006</v>
      </c>
      <c r="Y27" s="15">
        <f t="shared" si="7"/>
        <v>16</v>
      </c>
      <c r="Z27" s="16">
        <f t="shared" si="8"/>
        <v>2.7424725274725272</v>
      </c>
    </row>
    <row r="28" spans="1:26" s="1" customFormat="1" x14ac:dyDescent="0.2">
      <c r="A28" s="10">
        <v>35244</v>
      </c>
      <c r="B28" s="4">
        <v>1343</v>
      </c>
      <c r="C28" s="4">
        <v>93</v>
      </c>
      <c r="D28" s="6">
        <v>406.74657281791985</v>
      </c>
      <c r="E28" s="6">
        <f t="shared" si="0"/>
        <v>58.106653259702838</v>
      </c>
      <c r="F28" s="5">
        <f t="shared" si="9"/>
        <v>313.74657281791985</v>
      </c>
      <c r="G28" s="7">
        <f t="shared" si="1"/>
        <v>44.820938973988554</v>
      </c>
      <c r="H28" s="10">
        <v>35244</v>
      </c>
      <c r="I28" s="8">
        <f t="shared" si="10"/>
        <v>29.96367391543043</v>
      </c>
      <c r="J28" s="1">
        <v>2.911</v>
      </c>
      <c r="L28" s="14">
        <v>11</v>
      </c>
      <c r="M28" s="14">
        <v>10</v>
      </c>
      <c r="N28" s="14">
        <v>72</v>
      </c>
      <c r="P28" s="1">
        <v>0.29399999999999998</v>
      </c>
      <c r="Q28" s="1">
        <f t="shared" si="2"/>
        <v>3.2050000000000001</v>
      </c>
      <c r="R28" s="13">
        <v>-2.5000000000000001E-3</v>
      </c>
      <c r="S28" s="13">
        <f t="shared" si="3"/>
        <v>2.9085000000000001</v>
      </c>
      <c r="T28" s="1">
        <v>-0.96599999999999997</v>
      </c>
      <c r="U28" s="1">
        <f t="shared" si="4"/>
        <v>1.9450000000000001</v>
      </c>
      <c r="W28" s="15">
        <f t="shared" si="5"/>
        <v>230.76</v>
      </c>
      <c r="X28" s="15">
        <f t="shared" si="6"/>
        <v>31.993500000000001</v>
      </c>
      <c r="Y28" s="15">
        <f t="shared" si="7"/>
        <v>19.45</v>
      </c>
      <c r="Z28" s="16">
        <f t="shared" si="8"/>
        <v>3.0344462365591394</v>
      </c>
    </row>
    <row r="29" spans="1:26" s="1" customFormat="1" x14ac:dyDescent="0.2">
      <c r="A29" s="10">
        <v>35251</v>
      </c>
      <c r="B29" s="4">
        <v>1433</v>
      </c>
      <c r="C29" s="4">
        <v>90</v>
      </c>
      <c r="D29" s="6">
        <v>405.94643005156394</v>
      </c>
      <c r="E29" s="6">
        <f t="shared" si="0"/>
        <v>57.992347150223416</v>
      </c>
      <c r="F29" s="5">
        <f t="shared" si="9"/>
        <v>315.94643005156394</v>
      </c>
      <c r="G29" s="7">
        <f t="shared" si="1"/>
        <v>45.135204293080562</v>
      </c>
      <c r="H29" s="10">
        <v>35251</v>
      </c>
      <c r="I29" s="8">
        <f t="shared" si="10"/>
        <v>31.749053149177517</v>
      </c>
      <c r="J29" s="1">
        <v>2.8410000000000002</v>
      </c>
      <c r="L29" s="14">
        <v>15</v>
      </c>
      <c r="M29" s="14">
        <v>5</v>
      </c>
      <c r="N29" s="14">
        <v>70</v>
      </c>
      <c r="P29" s="1">
        <v>0.28999999999999998</v>
      </c>
      <c r="Q29" s="1">
        <f t="shared" si="2"/>
        <v>3.1310000000000002</v>
      </c>
      <c r="R29" s="13">
        <v>-2.5000000000000001E-3</v>
      </c>
      <c r="S29" s="13">
        <f t="shared" si="3"/>
        <v>2.8385000000000002</v>
      </c>
      <c r="T29" s="1">
        <v>-0.96599999999999997</v>
      </c>
      <c r="U29" s="1">
        <f t="shared" si="4"/>
        <v>1.8750000000000002</v>
      </c>
      <c r="W29" s="15">
        <f t="shared" si="5"/>
        <v>219.17000000000002</v>
      </c>
      <c r="X29" s="15">
        <f t="shared" si="6"/>
        <v>42.577500000000001</v>
      </c>
      <c r="Y29" s="15">
        <f t="shared" si="7"/>
        <v>9.3750000000000018</v>
      </c>
      <c r="Z29" s="16">
        <f t="shared" si="8"/>
        <v>3.0124722222222222</v>
      </c>
    </row>
    <row r="30" spans="1:26" s="1" customFormat="1" x14ac:dyDescent="0.2">
      <c r="A30" s="10">
        <v>35258</v>
      </c>
      <c r="B30" s="4">
        <v>1527</v>
      </c>
      <c r="C30" s="4">
        <v>94</v>
      </c>
      <c r="D30" s="6">
        <v>405.1409330830574</v>
      </c>
      <c r="E30" s="6">
        <f t="shared" si="0"/>
        <v>57.877276154722487</v>
      </c>
      <c r="F30" s="5">
        <f t="shared" si="9"/>
        <v>311.1409330830574</v>
      </c>
      <c r="G30" s="7">
        <f t="shared" si="1"/>
        <v>44.448704726151057</v>
      </c>
      <c r="H30" s="10">
        <v>35258</v>
      </c>
      <c r="I30" s="8">
        <f t="shared" si="10"/>
        <v>34.354206931514952</v>
      </c>
      <c r="J30" s="1">
        <v>2.7610000000000001</v>
      </c>
      <c r="L30" s="14">
        <v>20</v>
      </c>
      <c r="M30" s="14">
        <v>7</v>
      </c>
      <c r="N30" s="14">
        <v>67</v>
      </c>
      <c r="P30" s="1">
        <v>0.27250000000000002</v>
      </c>
      <c r="Q30" s="1">
        <f t="shared" si="2"/>
        <v>3.0335000000000001</v>
      </c>
      <c r="R30" s="13">
        <v>7.4999999999999997E-3</v>
      </c>
      <c r="S30" s="13">
        <f t="shared" si="3"/>
        <v>2.7685</v>
      </c>
      <c r="T30" s="1">
        <v>-0.59099999999999997</v>
      </c>
      <c r="U30" s="1">
        <f t="shared" si="4"/>
        <v>2.17</v>
      </c>
      <c r="W30" s="15">
        <f t="shared" si="5"/>
        <v>203.24450000000002</v>
      </c>
      <c r="X30" s="15">
        <f t="shared" si="6"/>
        <v>55.37</v>
      </c>
      <c r="Y30" s="15">
        <f t="shared" si="7"/>
        <v>15.19</v>
      </c>
      <c r="Z30" s="16">
        <f t="shared" si="8"/>
        <v>2.9128138297872344</v>
      </c>
    </row>
    <row r="31" spans="1:26" s="1" customFormat="1" x14ac:dyDescent="0.2">
      <c r="A31" s="10">
        <v>35265</v>
      </c>
      <c r="B31" s="4">
        <v>1617</v>
      </c>
      <c r="C31" s="4">
        <v>90</v>
      </c>
      <c r="D31" s="6">
        <v>404.33543611455087</v>
      </c>
      <c r="E31" s="6">
        <f t="shared" si="0"/>
        <v>57.762205159221551</v>
      </c>
      <c r="F31" s="5">
        <f t="shared" si="9"/>
        <v>314.33543611455087</v>
      </c>
      <c r="G31" s="7">
        <f t="shared" si="1"/>
        <v>44.905062302078697</v>
      </c>
      <c r="H31" s="10">
        <v>35265</v>
      </c>
      <c r="I31" s="8">
        <f t="shared" si="10"/>
        <v>36.009303118707564</v>
      </c>
      <c r="J31" s="1">
        <v>2.359</v>
      </c>
      <c r="L31" s="14">
        <v>16</v>
      </c>
      <c r="M31" s="14">
        <v>6</v>
      </c>
      <c r="N31" s="14">
        <v>68</v>
      </c>
      <c r="P31" s="1">
        <v>0.27250000000000002</v>
      </c>
      <c r="Q31" s="1">
        <f t="shared" si="2"/>
        <v>2.6315</v>
      </c>
      <c r="R31" s="13">
        <v>7.4999999999999997E-3</v>
      </c>
      <c r="S31" s="13">
        <f t="shared" si="3"/>
        <v>2.3664999999999998</v>
      </c>
      <c r="T31" s="1">
        <v>-0.25900000000000001</v>
      </c>
      <c r="U31" s="1">
        <f t="shared" si="4"/>
        <v>2.1</v>
      </c>
      <c r="W31" s="15">
        <f t="shared" si="5"/>
        <v>178.94200000000001</v>
      </c>
      <c r="X31" s="15">
        <f t="shared" si="6"/>
        <v>37.863999999999997</v>
      </c>
      <c r="Y31" s="15">
        <f t="shared" si="7"/>
        <v>12.600000000000001</v>
      </c>
      <c r="Z31" s="16">
        <f t="shared" si="8"/>
        <v>2.5489555555555556</v>
      </c>
    </row>
    <row r="32" spans="1:26" s="1" customFormat="1" x14ac:dyDescent="0.2">
      <c r="A32" s="10">
        <v>35272</v>
      </c>
      <c r="B32" s="4">
        <v>1698</v>
      </c>
      <c r="C32" s="4">
        <v>81</v>
      </c>
      <c r="D32" s="6">
        <v>403.5299391460444</v>
      </c>
      <c r="E32" s="6">
        <f t="shared" si="0"/>
        <v>57.647134163720629</v>
      </c>
      <c r="F32" s="5">
        <f t="shared" si="9"/>
        <v>322.5299391460444</v>
      </c>
      <c r="G32" s="7">
        <f t="shared" si="1"/>
        <v>46.07570559229206</v>
      </c>
      <c r="H32" s="10">
        <v>35272</v>
      </c>
      <c r="I32" s="8">
        <f t="shared" si="10"/>
        <v>36.852392777769118</v>
      </c>
      <c r="J32" s="1">
        <v>2.1920000000000002</v>
      </c>
      <c r="L32" s="14">
        <v>15</v>
      </c>
      <c r="M32" s="14">
        <v>-1</v>
      </c>
      <c r="N32" s="14">
        <v>67</v>
      </c>
      <c r="P32" s="1">
        <v>0.26</v>
      </c>
      <c r="Q32" s="1">
        <f t="shared" si="2"/>
        <v>2.452</v>
      </c>
      <c r="R32" s="13">
        <v>2.5000000000000001E-3</v>
      </c>
      <c r="S32" s="13">
        <f t="shared" si="3"/>
        <v>2.1945000000000001</v>
      </c>
      <c r="T32" s="1">
        <v>-0.112</v>
      </c>
      <c r="U32" s="1">
        <f t="shared" si="4"/>
        <v>2.08</v>
      </c>
      <c r="W32" s="15">
        <f t="shared" si="5"/>
        <v>164.28399999999999</v>
      </c>
      <c r="X32" s="15">
        <f t="shared" si="6"/>
        <v>32.917500000000004</v>
      </c>
      <c r="Y32" s="15">
        <f t="shared" si="7"/>
        <v>-2.08</v>
      </c>
      <c r="Z32" s="16">
        <f t="shared" si="8"/>
        <v>2.4089074074074075</v>
      </c>
    </row>
    <row r="33" spans="1:26" s="1" customFormat="1" x14ac:dyDescent="0.2">
      <c r="A33" s="10">
        <v>35279</v>
      </c>
      <c r="B33" s="4">
        <v>1782</v>
      </c>
      <c r="C33" s="4">
        <v>84</v>
      </c>
      <c r="D33" s="6">
        <v>403.73110273248801</v>
      </c>
      <c r="E33" s="6">
        <f t="shared" si="0"/>
        <v>57.675871818926858</v>
      </c>
      <c r="F33" s="5">
        <f t="shared" si="9"/>
        <v>319.73110273248801</v>
      </c>
      <c r="G33" s="7">
        <f t="shared" si="1"/>
        <v>45.675871818926858</v>
      </c>
      <c r="H33" s="10">
        <v>35279</v>
      </c>
      <c r="I33" s="8">
        <f t="shared" si="10"/>
        <v>39.014033647007189</v>
      </c>
      <c r="J33" s="1">
        <v>2.3149999999999999</v>
      </c>
      <c r="L33" s="14">
        <v>19</v>
      </c>
      <c r="M33" s="14">
        <v>-2</v>
      </c>
      <c r="N33" s="14">
        <v>67</v>
      </c>
      <c r="P33" s="1">
        <v>0.24</v>
      </c>
      <c r="Q33" s="1">
        <f t="shared" si="2"/>
        <v>2.5549999999999997</v>
      </c>
      <c r="R33" s="13">
        <v>-2.5000000000000001E-3</v>
      </c>
      <c r="S33" s="13">
        <f t="shared" si="3"/>
        <v>2.3125</v>
      </c>
      <c r="T33" s="1">
        <v>-0.32500000000000001</v>
      </c>
      <c r="U33" s="1">
        <f t="shared" si="4"/>
        <v>1.99</v>
      </c>
      <c r="W33" s="15">
        <f t="shared" si="5"/>
        <v>171.18499999999997</v>
      </c>
      <c r="X33" s="15">
        <f t="shared" si="6"/>
        <v>43.9375</v>
      </c>
      <c r="Y33" s="15">
        <f t="shared" si="7"/>
        <v>-3.98</v>
      </c>
      <c r="Z33" s="16">
        <f t="shared" si="8"/>
        <v>2.5136011904761904</v>
      </c>
    </row>
    <row r="34" spans="1:26" s="1" customFormat="1" x14ac:dyDescent="0.2">
      <c r="A34" s="10">
        <v>35286</v>
      </c>
      <c r="B34" s="4">
        <v>1862</v>
      </c>
      <c r="C34" s="4">
        <v>80</v>
      </c>
      <c r="D34" s="6">
        <v>403.93226631893162</v>
      </c>
      <c r="E34" s="6">
        <f t="shared" si="0"/>
        <v>57.704609474133086</v>
      </c>
      <c r="F34" s="5">
        <f t="shared" si="9"/>
        <v>323.93226631893162</v>
      </c>
      <c r="G34" s="7">
        <f t="shared" si="1"/>
        <v>46.276038045561663</v>
      </c>
      <c r="H34" s="10">
        <v>35286</v>
      </c>
      <c r="I34" s="8">
        <f t="shared" si="10"/>
        <v>40.236806750109942</v>
      </c>
      <c r="J34" s="1">
        <v>2.1030000000000002</v>
      </c>
      <c r="L34" s="14">
        <v>20</v>
      </c>
      <c r="M34" s="14">
        <v>5</v>
      </c>
      <c r="N34" s="14">
        <v>55</v>
      </c>
      <c r="P34" s="1">
        <v>0.24</v>
      </c>
      <c r="Q34" s="1">
        <f t="shared" si="2"/>
        <v>2.343</v>
      </c>
      <c r="R34" s="13">
        <v>0</v>
      </c>
      <c r="S34" s="13">
        <f t="shared" si="3"/>
        <v>2.1030000000000002</v>
      </c>
      <c r="T34" s="1">
        <v>-0.193</v>
      </c>
      <c r="U34" s="1">
        <f t="shared" si="4"/>
        <v>1.9100000000000001</v>
      </c>
      <c r="W34" s="15">
        <f t="shared" si="5"/>
        <v>128.86500000000001</v>
      </c>
      <c r="X34" s="15">
        <f t="shared" si="6"/>
        <v>42.06</v>
      </c>
      <c r="Y34" s="15">
        <f t="shared" si="7"/>
        <v>9.5500000000000007</v>
      </c>
      <c r="Z34" s="16">
        <f t="shared" si="8"/>
        <v>2.2559375000000004</v>
      </c>
    </row>
    <row r="35" spans="1:26" s="1" customFormat="1" x14ac:dyDescent="0.2">
      <c r="A35" s="10">
        <v>35293</v>
      </c>
      <c r="B35" s="4">
        <v>1955</v>
      </c>
      <c r="C35" s="4">
        <v>93</v>
      </c>
      <c r="D35" s="6">
        <v>404.13342990537529</v>
      </c>
      <c r="E35" s="6">
        <f t="shared" si="0"/>
        <v>57.733347129339329</v>
      </c>
      <c r="F35" s="5">
        <f t="shared" si="9"/>
        <v>311.13342990537529</v>
      </c>
      <c r="G35" s="7">
        <f t="shared" si="1"/>
        <v>44.447632843625044</v>
      </c>
      <c r="H35" s="10">
        <v>35293</v>
      </c>
      <c r="I35" s="8">
        <f t="shared" si="10"/>
        <v>43.984344607913094</v>
      </c>
      <c r="J35" s="1">
        <v>2.14</v>
      </c>
      <c r="L35" s="14">
        <v>30</v>
      </c>
      <c r="M35" s="14">
        <v>-4</v>
      </c>
      <c r="N35" s="14">
        <v>67</v>
      </c>
      <c r="P35" s="1">
        <v>0.23499999999999999</v>
      </c>
      <c r="Q35" s="1">
        <f t="shared" si="2"/>
        <v>2.375</v>
      </c>
      <c r="R35" s="13">
        <v>2.5000000000000001E-3</v>
      </c>
      <c r="S35" s="13">
        <f t="shared" si="3"/>
        <v>2.1425000000000001</v>
      </c>
      <c r="T35" s="1">
        <v>-0.28000000000000003</v>
      </c>
      <c r="U35" s="1">
        <f t="shared" si="4"/>
        <v>1.86</v>
      </c>
      <c r="W35" s="15">
        <f t="shared" si="5"/>
        <v>159.125</v>
      </c>
      <c r="X35" s="15">
        <f t="shared" si="6"/>
        <v>64.275000000000006</v>
      </c>
      <c r="Y35" s="15">
        <f t="shared" si="7"/>
        <v>-7.44</v>
      </c>
      <c r="Z35" s="16">
        <f t="shared" si="8"/>
        <v>2.3221505376344087</v>
      </c>
    </row>
    <row r="36" spans="1:26" s="1" customFormat="1" x14ac:dyDescent="0.2">
      <c r="A36" s="10">
        <v>35300</v>
      </c>
      <c r="B36" s="4">
        <v>2026</v>
      </c>
      <c r="C36" s="4">
        <v>71</v>
      </c>
      <c r="D36" s="6">
        <v>404.33459349181885</v>
      </c>
      <c r="E36" s="6">
        <f t="shared" si="0"/>
        <v>57.76208478454555</v>
      </c>
      <c r="F36" s="5">
        <f t="shared" si="9"/>
        <v>333.33459349181885</v>
      </c>
      <c r="G36" s="7">
        <f t="shared" si="1"/>
        <v>47.619227641688404</v>
      </c>
      <c r="H36" s="10">
        <v>35300</v>
      </c>
      <c r="I36" s="8">
        <f t="shared" si="10"/>
        <v>42.545839156499291</v>
      </c>
      <c r="J36" s="1">
        <v>1.95</v>
      </c>
      <c r="L36" s="14">
        <v>19</v>
      </c>
      <c r="M36" s="14">
        <v>-1</v>
      </c>
      <c r="N36" s="14">
        <v>53</v>
      </c>
      <c r="P36" s="1">
        <v>0.21</v>
      </c>
      <c r="Q36" s="1">
        <f t="shared" si="2"/>
        <v>2.16</v>
      </c>
      <c r="R36" s="13">
        <v>-5.0000000000000001E-3</v>
      </c>
      <c r="S36" s="13">
        <f t="shared" si="3"/>
        <v>1.9450000000000001</v>
      </c>
      <c r="T36" s="1">
        <v>-0.18</v>
      </c>
      <c r="U36" s="1">
        <f t="shared" si="4"/>
        <v>1.77</v>
      </c>
      <c r="W36" s="15">
        <f t="shared" si="5"/>
        <v>114.48</v>
      </c>
      <c r="X36" s="15">
        <f t="shared" si="6"/>
        <v>36.954999999999998</v>
      </c>
      <c r="Y36" s="15">
        <f t="shared" si="7"/>
        <v>-1.77</v>
      </c>
      <c r="Z36" s="16">
        <f t="shared" si="8"/>
        <v>2.1079577464788732</v>
      </c>
    </row>
    <row r="37" spans="1:26" s="1" customFormat="1" x14ac:dyDescent="0.2">
      <c r="A37" s="10">
        <v>35307</v>
      </c>
      <c r="B37" s="4">
        <v>2120</v>
      </c>
      <c r="C37" s="4">
        <v>94</v>
      </c>
      <c r="D37" s="6">
        <v>404.53575707826252</v>
      </c>
      <c r="E37" s="6">
        <f t="shared" si="0"/>
        <v>57.790822439751786</v>
      </c>
      <c r="F37" s="5">
        <f t="shared" si="9"/>
        <v>310.53575707826252</v>
      </c>
      <c r="G37" s="7">
        <f t="shared" si="1"/>
        <v>44.362251011180362</v>
      </c>
      <c r="H37" s="10">
        <v>35307</v>
      </c>
      <c r="I37" s="8">
        <f t="shared" si="10"/>
        <v>47.788377543459383</v>
      </c>
      <c r="J37" s="1">
        <v>1.859</v>
      </c>
      <c r="L37" s="14">
        <v>30</v>
      </c>
      <c r="M37" s="14">
        <v>-1</v>
      </c>
      <c r="N37" s="14">
        <v>65</v>
      </c>
      <c r="P37" s="1">
        <v>0.17</v>
      </c>
      <c r="Q37" s="1">
        <f t="shared" si="2"/>
        <v>2.0289999999999999</v>
      </c>
      <c r="R37" s="13">
        <v>-5.0000000000000001E-3</v>
      </c>
      <c r="S37" s="13">
        <f t="shared" si="3"/>
        <v>1.8540000000000001</v>
      </c>
      <c r="T37" s="1">
        <v>-0.113</v>
      </c>
      <c r="U37" s="1">
        <f t="shared" si="4"/>
        <v>1.746</v>
      </c>
      <c r="W37" s="15">
        <f t="shared" si="5"/>
        <v>131.88499999999999</v>
      </c>
      <c r="X37" s="15">
        <f t="shared" si="6"/>
        <v>55.620000000000005</v>
      </c>
      <c r="Y37" s="15">
        <f t="shared" si="7"/>
        <v>-1.746</v>
      </c>
      <c r="Z37" s="16">
        <f t="shared" si="8"/>
        <v>1.9761595744680849</v>
      </c>
    </row>
    <row r="38" spans="1:26" s="1" customFormat="1" x14ac:dyDescent="0.2">
      <c r="A38" s="10">
        <v>35314</v>
      </c>
      <c r="B38" s="4">
        <v>2218</v>
      </c>
      <c r="C38" s="4">
        <v>98</v>
      </c>
      <c r="D38" s="6">
        <v>404.32424986525598</v>
      </c>
      <c r="E38" s="6">
        <f t="shared" si="0"/>
        <v>57.760607123607997</v>
      </c>
      <c r="F38" s="5">
        <f t="shared" si="9"/>
        <v>306.32424986525598</v>
      </c>
      <c r="G38" s="7">
        <f t="shared" si="1"/>
        <v>43.760607123607997</v>
      </c>
      <c r="H38" s="10">
        <v>35314</v>
      </c>
      <c r="I38" s="8">
        <f t="shared" si="10"/>
        <v>50.684854388216017</v>
      </c>
      <c r="J38" s="1">
        <v>1.863</v>
      </c>
      <c r="L38" s="14">
        <v>24</v>
      </c>
      <c r="M38" s="14">
        <v>7</v>
      </c>
      <c r="N38" s="14">
        <v>67</v>
      </c>
      <c r="P38" s="1">
        <v>0.18</v>
      </c>
      <c r="Q38" s="1">
        <f t="shared" si="2"/>
        <v>2.0430000000000001</v>
      </c>
      <c r="R38" s="13">
        <v>-2.5000000000000001E-3</v>
      </c>
      <c r="S38" s="13">
        <f t="shared" si="3"/>
        <v>1.8605</v>
      </c>
      <c r="T38" s="1">
        <v>-0.28299999999999997</v>
      </c>
      <c r="U38" s="1">
        <f t="shared" si="4"/>
        <v>1.58</v>
      </c>
      <c r="W38" s="15">
        <f t="shared" si="5"/>
        <v>136.881</v>
      </c>
      <c r="X38" s="15">
        <f t="shared" si="6"/>
        <v>44.652000000000001</v>
      </c>
      <c r="Y38" s="15">
        <f t="shared" si="7"/>
        <v>11.06</v>
      </c>
      <c r="Z38" s="16">
        <f t="shared" si="8"/>
        <v>1.9652346938775511</v>
      </c>
    </row>
    <row r="39" spans="1:26" s="1" customFormat="1" x14ac:dyDescent="0.2">
      <c r="A39" s="10">
        <v>35321</v>
      </c>
      <c r="B39" s="4">
        <v>2302</v>
      </c>
      <c r="C39" s="4">
        <v>84</v>
      </c>
      <c r="D39" s="6">
        <v>404.09317695224951</v>
      </c>
      <c r="E39" s="6">
        <f t="shared" si="0"/>
        <v>57.727596707464215</v>
      </c>
      <c r="F39" s="5">
        <f t="shared" si="9"/>
        <v>320.09317695224951</v>
      </c>
      <c r="G39" s="7">
        <f t="shared" si="1"/>
        <v>45.727596707464215</v>
      </c>
      <c r="H39" s="10">
        <v>35321</v>
      </c>
      <c r="I39" s="8">
        <f t="shared" si="10"/>
        <v>50.341591637249536</v>
      </c>
      <c r="J39" s="1">
        <v>1.8640000000000001</v>
      </c>
      <c r="L39" s="14">
        <v>29</v>
      </c>
      <c r="M39" s="14">
        <v>3</v>
      </c>
      <c r="N39" s="14">
        <v>52</v>
      </c>
      <c r="P39" s="1">
        <v>0.21</v>
      </c>
      <c r="Q39" s="1">
        <f t="shared" si="2"/>
        <v>2.0740000000000003</v>
      </c>
      <c r="R39" s="13">
        <v>-2.5000000000000001E-3</v>
      </c>
      <c r="S39" s="13">
        <f t="shared" si="3"/>
        <v>1.8615000000000002</v>
      </c>
      <c r="T39" s="1">
        <v>-0.28399999999999997</v>
      </c>
      <c r="U39" s="1">
        <f t="shared" si="4"/>
        <v>1.58</v>
      </c>
      <c r="W39" s="15">
        <f t="shared" si="5"/>
        <v>107.84800000000001</v>
      </c>
      <c r="X39" s="15">
        <f t="shared" si="6"/>
        <v>53.983500000000006</v>
      </c>
      <c r="Y39" s="15">
        <f t="shared" si="7"/>
        <v>4.74</v>
      </c>
      <c r="Z39" s="16">
        <f t="shared" si="8"/>
        <v>1.9829940476190477</v>
      </c>
    </row>
    <row r="40" spans="1:26" s="1" customFormat="1" x14ac:dyDescent="0.2">
      <c r="A40" s="10">
        <v>35328</v>
      </c>
      <c r="B40" s="4">
        <v>2391</v>
      </c>
      <c r="C40" s="4">
        <v>89</v>
      </c>
      <c r="D40" s="6">
        <v>403.86210403924298</v>
      </c>
      <c r="E40" s="6">
        <f t="shared" si="0"/>
        <v>57.694586291320427</v>
      </c>
      <c r="F40" s="5">
        <f t="shared" si="9"/>
        <v>314.86210403924298</v>
      </c>
      <c r="G40" s="7">
        <f t="shared" si="1"/>
        <v>44.980300577034711</v>
      </c>
      <c r="H40" s="10">
        <v>35328</v>
      </c>
      <c r="I40" s="8">
        <f t="shared" si="10"/>
        <v>53.156603431430973</v>
      </c>
      <c r="J40" s="1">
        <v>1.9650000000000001</v>
      </c>
      <c r="L40" s="14">
        <v>26</v>
      </c>
      <c r="M40" s="14">
        <v>6</v>
      </c>
      <c r="N40" s="14">
        <v>57</v>
      </c>
      <c r="P40" s="1">
        <v>0.2</v>
      </c>
      <c r="Q40" s="1">
        <f t="shared" si="2"/>
        <v>2.165</v>
      </c>
      <c r="R40" s="13">
        <v>-1.2500000000000001E-2</v>
      </c>
      <c r="S40" s="13">
        <f t="shared" si="3"/>
        <v>1.9525000000000001</v>
      </c>
      <c r="T40" s="1">
        <v>-0.19500000000000001</v>
      </c>
      <c r="U40" s="1">
        <f t="shared" si="4"/>
        <v>1.77</v>
      </c>
      <c r="W40" s="15">
        <f t="shared" si="5"/>
        <v>123.405</v>
      </c>
      <c r="X40" s="15">
        <f t="shared" si="6"/>
        <v>50.765000000000001</v>
      </c>
      <c r="Y40" s="15">
        <f t="shared" si="7"/>
        <v>10.620000000000001</v>
      </c>
      <c r="Z40" s="16">
        <f t="shared" si="8"/>
        <v>2.0762921348314607</v>
      </c>
    </row>
    <row r="41" spans="1:26" s="1" customFormat="1" x14ac:dyDescent="0.2">
      <c r="A41" s="10">
        <v>35335</v>
      </c>
      <c r="B41" s="4">
        <v>2475</v>
      </c>
      <c r="C41" s="4">
        <v>84</v>
      </c>
      <c r="D41" s="6">
        <v>403.63103112623645</v>
      </c>
      <c r="E41" s="6">
        <f t="shared" si="0"/>
        <v>57.661575875176638</v>
      </c>
      <c r="F41" s="5">
        <f t="shared" si="9"/>
        <v>319.63103112623645</v>
      </c>
      <c r="G41" s="7">
        <f t="shared" si="1"/>
        <v>45.661575875176638</v>
      </c>
      <c r="H41" s="10">
        <v>35335</v>
      </c>
      <c r="I41" s="8">
        <f t="shared" si="10"/>
        <v>54.203122703557497</v>
      </c>
      <c r="J41" s="1">
        <v>2.181</v>
      </c>
      <c r="L41" s="14">
        <v>30</v>
      </c>
      <c r="M41" s="14">
        <v>0</v>
      </c>
      <c r="N41" s="14">
        <v>54</v>
      </c>
      <c r="P41" s="1">
        <v>0.19</v>
      </c>
      <c r="Q41" s="1">
        <f t="shared" si="2"/>
        <v>2.371</v>
      </c>
      <c r="R41" s="13">
        <v>0.03</v>
      </c>
      <c r="S41" s="13">
        <f t="shared" si="3"/>
        <v>2.2109999999999999</v>
      </c>
      <c r="T41" s="1">
        <v>-6.8000000000000005E-2</v>
      </c>
      <c r="U41" s="1">
        <f t="shared" si="4"/>
        <v>2.113</v>
      </c>
      <c r="W41" s="15">
        <f t="shared" si="5"/>
        <v>128.03399999999999</v>
      </c>
      <c r="X41" s="15">
        <f t="shared" si="6"/>
        <v>66.33</v>
      </c>
      <c r="Y41" s="15">
        <f t="shared" si="7"/>
        <v>0</v>
      </c>
      <c r="Z41" s="16">
        <f t="shared" si="8"/>
        <v>2.3138571428571426</v>
      </c>
    </row>
    <row r="42" spans="1:26" s="1" customFormat="1" x14ac:dyDescent="0.2">
      <c r="A42" s="10">
        <v>35342</v>
      </c>
      <c r="B42" s="4">
        <v>2569</v>
      </c>
      <c r="C42" s="4">
        <v>94</v>
      </c>
      <c r="D42" s="6">
        <v>402.46985889662801</v>
      </c>
      <c r="E42" s="6">
        <f t="shared" si="0"/>
        <v>57.495694128089717</v>
      </c>
      <c r="F42" s="5">
        <f t="shared" si="9"/>
        <v>308.46985889662801</v>
      </c>
      <c r="G42" s="7">
        <f t="shared" si="1"/>
        <v>44.067122699518286</v>
      </c>
      <c r="H42" s="10">
        <v>35342</v>
      </c>
      <c r="I42" s="8">
        <f t="shared" si="10"/>
        <v>58.297429980108113</v>
      </c>
      <c r="J42" s="1">
        <v>2.3959999999999999</v>
      </c>
      <c r="L42" s="14">
        <v>35</v>
      </c>
      <c r="M42" s="14">
        <v>3</v>
      </c>
      <c r="N42" s="14">
        <v>56</v>
      </c>
      <c r="P42" s="1">
        <v>0.57999999999999996</v>
      </c>
      <c r="Q42" s="1">
        <f t="shared" si="2"/>
        <v>2.976</v>
      </c>
      <c r="R42" s="13">
        <v>5.0000000000000001E-3</v>
      </c>
      <c r="S42" s="13">
        <f t="shared" si="3"/>
        <v>2.4009999999999998</v>
      </c>
      <c r="T42" s="1">
        <v>-0.38600000000000001</v>
      </c>
      <c r="U42" s="1">
        <f t="shared" si="4"/>
        <v>2.0099999999999998</v>
      </c>
      <c r="W42" s="15">
        <f t="shared" si="5"/>
        <v>166.65600000000001</v>
      </c>
      <c r="X42" s="15">
        <f t="shared" si="6"/>
        <v>84.034999999999997</v>
      </c>
      <c r="Y42" s="15">
        <f t="shared" si="7"/>
        <v>6.0299999999999994</v>
      </c>
      <c r="Z42" s="16">
        <f t="shared" si="8"/>
        <v>2.7310744680851062</v>
      </c>
    </row>
    <row r="43" spans="1:26" s="1" customFormat="1" x14ac:dyDescent="0.2">
      <c r="A43" s="10">
        <v>35349</v>
      </c>
      <c r="B43" s="4">
        <v>2607</v>
      </c>
      <c r="C43" s="4">
        <v>38</v>
      </c>
      <c r="D43" s="6">
        <v>401.28870294207343</v>
      </c>
      <c r="E43" s="6">
        <f t="shared" si="0"/>
        <v>57.32695756315335</v>
      </c>
      <c r="F43" s="5">
        <f t="shared" si="9"/>
        <v>363.28870294207343</v>
      </c>
      <c r="G43" s="7">
        <f t="shared" si="1"/>
        <v>51.898386134581919</v>
      </c>
      <c r="H43" s="10">
        <v>35349</v>
      </c>
      <c r="I43" s="8">
        <f t="shared" si="10"/>
        <v>50.232775894795196</v>
      </c>
      <c r="J43" s="1">
        <v>2.347</v>
      </c>
      <c r="L43" s="14">
        <v>7</v>
      </c>
      <c r="M43" s="14">
        <v>3</v>
      </c>
      <c r="N43" s="14">
        <v>28</v>
      </c>
      <c r="P43" s="1">
        <v>0.59</v>
      </c>
      <c r="Q43" s="1">
        <f t="shared" si="2"/>
        <v>2.9369999999999998</v>
      </c>
      <c r="R43" s="13">
        <v>5.0000000000000001E-3</v>
      </c>
      <c r="S43" s="13">
        <f t="shared" si="3"/>
        <v>2.3519999999999999</v>
      </c>
      <c r="T43" s="1">
        <v>-0.34699999999999998</v>
      </c>
      <c r="U43" s="1">
        <f t="shared" si="4"/>
        <v>2</v>
      </c>
      <c r="W43" s="15">
        <f t="shared" si="5"/>
        <v>82.23599999999999</v>
      </c>
      <c r="X43" s="15">
        <f t="shared" si="6"/>
        <v>16.463999999999999</v>
      </c>
      <c r="Y43" s="15">
        <f t="shared" si="7"/>
        <v>6</v>
      </c>
      <c r="Z43" s="16">
        <f t="shared" si="8"/>
        <v>2.7552631578947366</v>
      </c>
    </row>
    <row r="44" spans="1:26" s="1" customFormat="1" x14ac:dyDescent="0.2">
      <c r="A44" s="10">
        <v>35356</v>
      </c>
      <c r="B44" s="4">
        <v>2664</v>
      </c>
      <c r="C44" s="4">
        <v>57</v>
      </c>
      <c r="D44" s="6">
        <v>400.12413967311011</v>
      </c>
      <c r="E44" s="6">
        <f t="shared" si="0"/>
        <v>57.160591381872869</v>
      </c>
      <c r="F44" s="5">
        <f t="shared" si="9"/>
        <v>343.12413967311011</v>
      </c>
      <c r="G44" s="7">
        <f t="shared" si="1"/>
        <v>49.017734239015731</v>
      </c>
      <c r="H44" s="10">
        <v>35356</v>
      </c>
      <c r="I44" s="8">
        <f t="shared" si="10"/>
        <v>54.347677251054691</v>
      </c>
      <c r="J44" s="1">
        <v>2.4</v>
      </c>
      <c r="L44" s="14">
        <v>9</v>
      </c>
      <c r="M44" s="14">
        <v>5</v>
      </c>
      <c r="N44" s="14">
        <v>43</v>
      </c>
      <c r="P44" s="1">
        <v>0.59</v>
      </c>
      <c r="Q44" s="1">
        <f t="shared" si="2"/>
        <v>2.9899999999999998</v>
      </c>
      <c r="R44" s="13">
        <v>0</v>
      </c>
      <c r="S44" s="13">
        <f t="shared" si="3"/>
        <v>2.4</v>
      </c>
      <c r="T44" s="1">
        <v>-0.21</v>
      </c>
      <c r="U44" s="1">
        <f t="shared" si="4"/>
        <v>2.19</v>
      </c>
      <c r="W44" s="15">
        <f t="shared" si="5"/>
        <v>128.57</v>
      </c>
      <c r="X44" s="15">
        <f t="shared" si="6"/>
        <v>21.599999999999998</v>
      </c>
      <c r="Y44" s="15">
        <f t="shared" si="7"/>
        <v>10.95</v>
      </c>
      <c r="Z44" s="16">
        <f t="shared" si="8"/>
        <v>2.8266666666666662</v>
      </c>
    </row>
    <row r="45" spans="1:26" s="1" customFormat="1" x14ac:dyDescent="0.2">
      <c r="A45" s="10">
        <v>35363</v>
      </c>
      <c r="B45" s="4">
        <v>2698</v>
      </c>
      <c r="C45" s="4">
        <v>34</v>
      </c>
      <c r="D45" s="6">
        <v>398.95957640414684</v>
      </c>
      <c r="E45" s="6">
        <f t="shared" si="0"/>
        <v>56.994225200592403</v>
      </c>
      <c r="F45" s="5">
        <f t="shared" si="9"/>
        <v>364.95957640414684</v>
      </c>
      <c r="G45" s="7">
        <f t="shared" si="1"/>
        <v>52.137082343449549</v>
      </c>
      <c r="H45" s="10">
        <v>35363</v>
      </c>
      <c r="I45" s="8">
        <f t="shared" si="10"/>
        <v>51.748196844370867</v>
      </c>
      <c r="J45" s="1">
        <v>2.6520000000000001</v>
      </c>
      <c r="L45" s="14">
        <v>9</v>
      </c>
      <c r="M45" s="14">
        <v>-2</v>
      </c>
      <c r="N45" s="14">
        <v>27</v>
      </c>
      <c r="P45" s="1">
        <v>0.56999999999999995</v>
      </c>
      <c r="Q45" s="1">
        <f t="shared" si="2"/>
        <v>3.222</v>
      </c>
      <c r="R45" s="13">
        <v>0</v>
      </c>
      <c r="S45" s="13">
        <f t="shared" si="3"/>
        <v>2.6520000000000001</v>
      </c>
      <c r="T45" s="1">
        <v>-0.13200000000000001</v>
      </c>
      <c r="U45" s="1">
        <f t="shared" si="4"/>
        <v>2.52</v>
      </c>
      <c r="W45" s="15">
        <f t="shared" si="5"/>
        <v>86.994</v>
      </c>
      <c r="X45" s="15">
        <f t="shared" si="6"/>
        <v>23.868000000000002</v>
      </c>
      <c r="Y45" s="15">
        <f t="shared" si="7"/>
        <v>-5.04</v>
      </c>
      <c r="Z45" s="16">
        <f t="shared" si="8"/>
        <v>3.112411764705882</v>
      </c>
    </row>
    <row r="46" spans="1:26" s="1" customFormat="1" x14ac:dyDescent="0.2">
      <c r="A46" s="10">
        <v>35370</v>
      </c>
      <c r="B46" s="4">
        <v>2725</v>
      </c>
      <c r="C46" s="4">
        <v>27</v>
      </c>
      <c r="D46" s="6">
        <v>397.79501313518358</v>
      </c>
      <c r="E46" s="6">
        <f t="shared" si="0"/>
        <v>56.827859019311937</v>
      </c>
      <c r="F46" s="5">
        <f t="shared" si="9"/>
        <v>370.79501313518358</v>
      </c>
      <c r="G46" s="7">
        <f t="shared" si="1"/>
        <v>52.970716162169083</v>
      </c>
      <c r="H46" s="10">
        <v>35370</v>
      </c>
      <c r="I46" s="8">
        <f t="shared" si="10"/>
        <v>51.443518181960236</v>
      </c>
      <c r="J46" s="1">
        <v>2.6619999999999999</v>
      </c>
      <c r="L46" s="14">
        <v>10</v>
      </c>
      <c r="M46" s="14">
        <v>-5</v>
      </c>
      <c r="N46" s="14">
        <v>22</v>
      </c>
      <c r="P46" s="1">
        <v>1.2</v>
      </c>
      <c r="Q46" s="1">
        <f t="shared" si="2"/>
        <v>3.8620000000000001</v>
      </c>
      <c r="R46" s="13">
        <v>2.5000000000000001E-3</v>
      </c>
      <c r="S46" s="13">
        <f t="shared" si="3"/>
        <v>2.6644999999999999</v>
      </c>
      <c r="T46" s="1">
        <v>-6.2E-2</v>
      </c>
      <c r="U46" s="1">
        <f t="shared" si="4"/>
        <v>2.6</v>
      </c>
      <c r="W46" s="15">
        <f t="shared" si="5"/>
        <v>84.963999999999999</v>
      </c>
      <c r="X46" s="15">
        <f t="shared" si="6"/>
        <v>26.645</v>
      </c>
      <c r="Y46" s="15">
        <f t="shared" si="7"/>
        <v>-13</v>
      </c>
      <c r="Z46" s="16">
        <f t="shared" si="8"/>
        <v>3.6521851851851852</v>
      </c>
    </row>
    <row r="47" spans="1:26" s="1" customFormat="1" x14ac:dyDescent="0.2">
      <c r="A47" s="10">
        <v>35377</v>
      </c>
      <c r="B47" s="4">
        <v>2703</v>
      </c>
      <c r="C47" s="4">
        <v>-22</v>
      </c>
      <c r="D47" s="6">
        <v>400.04815133159394</v>
      </c>
      <c r="E47" s="6">
        <f t="shared" si="0"/>
        <v>57.14973590451342</v>
      </c>
      <c r="F47" s="5">
        <f t="shared" si="9"/>
        <v>422.04815133159394</v>
      </c>
      <c r="G47" s="7">
        <f t="shared" si="1"/>
        <v>60.292593047370566</v>
      </c>
      <c r="H47" s="10">
        <v>35377</v>
      </c>
      <c r="I47" s="8">
        <f t="shared" si="10"/>
        <v>44.831377510605861</v>
      </c>
      <c r="J47" s="1">
        <v>2.669</v>
      </c>
      <c r="L47" s="14">
        <v>-12</v>
      </c>
      <c r="M47" s="14">
        <v>-3</v>
      </c>
      <c r="N47" s="14">
        <v>-7</v>
      </c>
      <c r="P47" s="1">
        <v>1.19</v>
      </c>
      <c r="Q47" s="1">
        <f t="shared" si="2"/>
        <v>3.859</v>
      </c>
      <c r="R47" s="13">
        <v>2.5000000000000001E-3</v>
      </c>
      <c r="S47" s="13">
        <f t="shared" si="3"/>
        <v>2.6715</v>
      </c>
      <c r="T47" s="1">
        <v>-0.14899999999999999</v>
      </c>
      <c r="U47" s="1">
        <f t="shared" si="4"/>
        <v>2.52</v>
      </c>
      <c r="W47" s="15">
        <f t="shared" si="5"/>
        <v>-27.012999999999998</v>
      </c>
      <c r="X47" s="15">
        <f t="shared" si="6"/>
        <v>-32.058</v>
      </c>
      <c r="Y47" s="15">
        <f t="shared" si="7"/>
        <v>-7.5600000000000005</v>
      </c>
      <c r="Z47" s="16">
        <f t="shared" si="8"/>
        <v>3.028681818181818</v>
      </c>
    </row>
    <row r="48" spans="1:26" s="1" customFormat="1" x14ac:dyDescent="0.2">
      <c r="A48" s="10">
        <v>35384</v>
      </c>
      <c r="B48" s="4">
        <v>2617</v>
      </c>
      <c r="C48" s="4">
        <v>-86</v>
      </c>
      <c r="D48" s="6">
        <v>402.27113268499352</v>
      </c>
      <c r="E48" s="6">
        <f t="shared" si="0"/>
        <v>57.467304669284786</v>
      </c>
      <c r="F48" s="5">
        <f t="shared" si="9"/>
        <v>488.27113268499352</v>
      </c>
      <c r="G48" s="7">
        <f t="shared" si="1"/>
        <v>69.753018954999078</v>
      </c>
      <c r="H48" s="10">
        <v>35384</v>
      </c>
      <c r="I48" s="8">
        <f t="shared" si="10"/>
        <v>37.518089384609269</v>
      </c>
      <c r="J48" s="1">
        <v>2.9079999999999999</v>
      </c>
      <c r="L48" s="14">
        <v>-29</v>
      </c>
      <c r="M48" s="14">
        <v>1</v>
      </c>
      <c r="N48" s="14">
        <v>-58</v>
      </c>
      <c r="P48" s="1">
        <v>1.26</v>
      </c>
      <c r="Q48" s="1">
        <f t="shared" si="2"/>
        <v>4.1680000000000001</v>
      </c>
      <c r="R48" s="13">
        <v>5.0000000000000001E-3</v>
      </c>
      <c r="S48" s="13">
        <f t="shared" si="3"/>
        <v>2.9129999999999998</v>
      </c>
      <c r="T48" s="1">
        <v>-0.20799999999999999</v>
      </c>
      <c r="U48" s="1">
        <f t="shared" si="4"/>
        <v>2.6999999999999997</v>
      </c>
      <c r="W48" s="15">
        <f t="shared" si="5"/>
        <v>-241.744</v>
      </c>
      <c r="X48" s="15">
        <f t="shared" si="6"/>
        <v>-84.47699999999999</v>
      </c>
      <c r="Y48" s="15">
        <f t="shared" si="7"/>
        <v>2.6999999999999997</v>
      </c>
      <c r="Z48" s="16">
        <f t="shared" si="8"/>
        <v>3.7618720930232561</v>
      </c>
    </row>
    <row r="49" spans="1:26" s="1" customFormat="1" x14ac:dyDescent="0.2">
      <c r="A49" s="10">
        <v>35391</v>
      </c>
      <c r="B49" s="4">
        <v>2561</v>
      </c>
      <c r="C49" s="4">
        <v>-56</v>
      </c>
      <c r="D49" s="6">
        <v>404.49411403839309</v>
      </c>
      <c r="E49" s="6">
        <f t="shared" si="0"/>
        <v>57.784873434056159</v>
      </c>
      <c r="F49" s="5">
        <f t="shared" si="9"/>
        <v>460.49411403839309</v>
      </c>
      <c r="G49" s="7">
        <f t="shared" si="1"/>
        <v>65.784873434056152</v>
      </c>
      <c r="H49" s="10">
        <v>35391</v>
      </c>
      <c r="I49" s="8">
        <f t="shared" si="10"/>
        <v>38.929922128180252</v>
      </c>
      <c r="J49" s="1">
        <v>3.4369999999999998</v>
      </c>
      <c r="L49" s="14">
        <v>-14</v>
      </c>
      <c r="M49" s="14">
        <v>4</v>
      </c>
      <c r="N49" s="14">
        <v>-46</v>
      </c>
      <c r="P49" s="1">
        <v>1.27</v>
      </c>
      <c r="Q49" s="1">
        <f t="shared" si="2"/>
        <v>4.7069999999999999</v>
      </c>
      <c r="R49" s="13">
        <v>-3.1E-2</v>
      </c>
      <c r="S49" s="13">
        <f t="shared" si="3"/>
        <v>3.4059999999999997</v>
      </c>
      <c r="T49" s="1">
        <v>-0.251</v>
      </c>
      <c r="U49" s="1">
        <f t="shared" si="4"/>
        <v>3.1859999999999999</v>
      </c>
      <c r="W49" s="15">
        <f t="shared" si="5"/>
        <v>-216.52199999999999</v>
      </c>
      <c r="X49" s="15">
        <f t="shared" si="6"/>
        <v>-47.683999999999997</v>
      </c>
      <c r="Y49" s="15">
        <f t="shared" si="7"/>
        <v>12.744</v>
      </c>
      <c r="Z49" s="16">
        <f t="shared" si="8"/>
        <v>4.4903928571428571</v>
      </c>
    </row>
    <row r="50" spans="1:26" s="1" customFormat="1" x14ac:dyDescent="0.2">
      <c r="A50" s="10">
        <v>35398</v>
      </c>
      <c r="B50" s="4">
        <v>2447</v>
      </c>
      <c r="C50" s="4">
        <v>-114</v>
      </c>
      <c r="D50" s="6">
        <v>406.71709539179261</v>
      </c>
      <c r="E50" s="6">
        <f t="shared" si="0"/>
        <v>58.102442198827518</v>
      </c>
      <c r="F50" s="5">
        <f t="shared" si="9"/>
        <v>520.71709539179255</v>
      </c>
      <c r="G50" s="7">
        <f t="shared" si="1"/>
        <v>74.388156484541796</v>
      </c>
      <c r="H50" s="10">
        <v>35398</v>
      </c>
      <c r="I50" s="8">
        <f t="shared" si="10"/>
        <v>32.895021407184593</v>
      </c>
      <c r="J50" s="1">
        <v>3.4969999999999999</v>
      </c>
      <c r="L50" s="14">
        <v>-36</v>
      </c>
      <c r="M50" s="14">
        <v>-16</v>
      </c>
      <c r="N50" s="14">
        <v>-62</v>
      </c>
      <c r="P50" s="1">
        <v>1.26</v>
      </c>
      <c r="Q50" s="1">
        <f t="shared" si="2"/>
        <v>4.7569999999999997</v>
      </c>
      <c r="R50" s="13">
        <v>-3.1E-2</v>
      </c>
      <c r="S50" s="13">
        <f t="shared" si="3"/>
        <v>3.4659999999999997</v>
      </c>
      <c r="T50" s="1">
        <v>-0.251</v>
      </c>
      <c r="U50" s="1">
        <f t="shared" si="4"/>
        <v>3.246</v>
      </c>
      <c r="W50" s="15">
        <f t="shared" si="5"/>
        <v>-294.93399999999997</v>
      </c>
      <c r="X50" s="15">
        <f t="shared" si="6"/>
        <v>-124.776</v>
      </c>
      <c r="Y50" s="15">
        <f t="shared" si="7"/>
        <v>-51.936</v>
      </c>
      <c r="Z50" s="16">
        <f t="shared" si="8"/>
        <v>4.1372456140350877</v>
      </c>
    </row>
    <row r="51" spans="1:26" s="1" customFormat="1" x14ac:dyDescent="0.2">
      <c r="A51" s="10">
        <v>35405</v>
      </c>
      <c r="B51" s="4">
        <v>2375</v>
      </c>
      <c r="C51" s="4">
        <v>-72</v>
      </c>
      <c r="D51" s="6">
        <v>406.69823803937288</v>
      </c>
      <c r="E51" s="6">
        <f t="shared" si="0"/>
        <v>58.099748291338983</v>
      </c>
      <c r="F51" s="5">
        <f t="shared" si="9"/>
        <v>478.69823803937288</v>
      </c>
      <c r="G51" s="7">
        <f t="shared" si="1"/>
        <v>68.385462577053275</v>
      </c>
      <c r="H51" s="10">
        <v>35405</v>
      </c>
      <c r="I51" s="8">
        <f t="shared" si="10"/>
        <v>34.729603493198141</v>
      </c>
      <c r="J51" s="1">
        <v>3.4870000000000001</v>
      </c>
      <c r="L51" s="14">
        <v>-24</v>
      </c>
      <c r="M51" s="14">
        <v>-8</v>
      </c>
      <c r="N51" s="14">
        <v>-40</v>
      </c>
      <c r="P51" s="1">
        <v>2.1</v>
      </c>
      <c r="Q51" s="1">
        <f t="shared" si="2"/>
        <v>5.5869999999999997</v>
      </c>
      <c r="R51" s="13">
        <v>2.5000000000000001E-3</v>
      </c>
      <c r="S51" s="13">
        <f t="shared" si="3"/>
        <v>3.4895</v>
      </c>
      <c r="T51" s="1">
        <v>6.3E-2</v>
      </c>
      <c r="U51" s="1">
        <f t="shared" si="4"/>
        <v>3.5500000000000003</v>
      </c>
      <c r="W51" s="15">
        <f t="shared" si="5"/>
        <v>-223.48</v>
      </c>
      <c r="X51" s="15">
        <f t="shared" si="6"/>
        <v>-83.748000000000005</v>
      </c>
      <c r="Y51" s="15">
        <f t="shared" si="7"/>
        <v>-28.400000000000002</v>
      </c>
      <c r="Z51" s="16">
        <f t="shared" si="8"/>
        <v>4.6615000000000002</v>
      </c>
    </row>
    <row r="52" spans="1:26" s="1" customFormat="1" x14ac:dyDescent="0.2">
      <c r="A52" s="10">
        <v>35412</v>
      </c>
      <c r="B52" s="4">
        <v>2322</v>
      </c>
      <c r="C52" s="4">
        <v>-53</v>
      </c>
      <c r="D52" s="6">
        <v>406.70985562351228</v>
      </c>
      <c r="E52" s="6">
        <f t="shared" si="0"/>
        <v>58.101407946216042</v>
      </c>
      <c r="F52" s="5">
        <f t="shared" si="9"/>
        <v>459.70985562351228</v>
      </c>
      <c r="G52" s="7">
        <f t="shared" si="1"/>
        <v>65.672836517644612</v>
      </c>
      <c r="H52" s="10">
        <v>35412</v>
      </c>
      <c r="I52" s="8">
        <f t="shared" si="10"/>
        <v>35.357084041529681</v>
      </c>
      <c r="J52" s="1">
        <v>3.851</v>
      </c>
      <c r="L52" s="14">
        <v>-5</v>
      </c>
      <c r="M52" s="14">
        <v>-4</v>
      </c>
      <c r="N52" s="14">
        <v>-44</v>
      </c>
      <c r="P52" s="1">
        <v>1.6</v>
      </c>
      <c r="Q52" s="1">
        <f t="shared" si="2"/>
        <v>5.4510000000000005</v>
      </c>
      <c r="R52" s="13">
        <v>0</v>
      </c>
      <c r="S52" s="13">
        <f t="shared" si="3"/>
        <v>3.851</v>
      </c>
      <c r="T52" s="1">
        <v>-0.251</v>
      </c>
      <c r="U52" s="1">
        <f t="shared" si="4"/>
        <v>3.6</v>
      </c>
      <c r="W52" s="15">
        <f t="shared" si="5"/>
        <v>-239.84400000000002</v>
      </c>
      <c r="X52" s="15">
        <f t="shared" si="6"/>
        <v>-19.254999999999999</v>
      </c>
      <c r="Y52" s="15">
        <f t="shared" si="7"/>
        <v>-14.4</v>
      </c>
      <c r="Z52" s="16">
        <f t="shared" si="8"/>
        <v>5.160358490566038</v>
      </c>
    </row>
    <row r="53" spans="1:26" s="1" customFormat="1" x14ac:dyDescent="0.2">
      <c r="A53" s="10">
        <v>35419</v>
      </c>
      <c r="B53" s="4">
        <v>2192</v>
      </c>
      <c r="C53" s="4">
        <v>-130</v>
      </c>
      <c r="D53" s="6">
        <v>406.72147320765168</v>
      </c>
      <c r="E53" s="6">
        <f t="shared" si="0"/>
        <v>58.103067601093095</v>
      </c>
      <c r="F53" s="5">
        <f t="shared" si="9"/>
        <v>536.72147320765168</v>
      </c>
      <c r="G53" s="7">
        <f t="shared" si="1"/>
        <v>76.674496172521671</v>
      </c>
      <c r="H53" s="10">
        <v>35419</v>
      </c>
      <c r="I53" s="8">
        <f t="shared" si="10"/>
        <v>28.588384787920667</v>
      </c>
      <c r="J53" s="1">
        <v>4.5730000000000004</v>
      </c>
      <c r="L53" s="14">
        <v>-52</v>
      </c>
      <c r="M53" s="14">
        <v>-16</v>
      </c>
      <c r="N53" s="14">
        <v>-62</v>
      </c>
      <c r="P53" s="1">
        <v>1.2</v>
      </c>
      <c r="Q53" s="1">
        <f t="shared" si="2"/>
        <v>5.7730000000000006</v>
      </c>
      <c r="R53" s="13">
        <v>0</v>
      </c>
      <c r="S53" s="13">
        <f t="shared" si="3"/>
        <v>4.5730000000000004</v>
      </c>
      <c r="T53" s="1">
        <v>-0.05</v>
      </c>
      <c r="U53" s="1">
        <f t="shared" si="4"/>
        <v>4.5230000000000006</v>
      </c>
      <c r="W53" s="15">
        <f t="shared" si="5"/>
        <v>-357.92600000000004</v>
      </c>
      <c r="X53" s="15">
        <f t="shared" si="6"/>
        <v>-237.79600000000002</v>
      </c>
      <c r="Y53" s="15">
        <f t="shared" si="7"/>
        <v>-72.368000000000009</v>
      </c>
      <c r="Z53" s="16">
        <f t="shared" si="8"/>
        <v>5.1391538461538468</v>
      </c>
    </row>
    <row r="54" spans="1:26" s="1" customFormat="1" x14ac:dyDescent="0.2">
      <c r="A54" s="10">
        <v>35426</v>
      </c>
      <c r="B54" s="4">
        <v>2064</v>
      </c>
      <c r="C54" s="4">
        <v>-128</v>
      </c>
      <c r="D54" s="6">
        <v>406.73309079179114</v>
      </c>
      <c r="E54" s="6">
        <f t="shared" si="0"/>
        <v>58.104727255970161</v>
      </c>
      <c r="F54" s="5">
        <f t="shared" si="9"/>
        <v>534.73309079179114</v>
      </c>
      <c r="G54" s="7">
        <f t="shared" si="1"/>
        <v>76.390441541684453</v>
      </c>
      <c r="H54" s="10">
        <v>35426</v>
      </c>
      <c r="I54" s="8">
        <f t="shared" si="10"/>
        <v>27.019087183489102</v>
      </c>
      <c r="J54" s="1">
        <v>2.984</v>
      </c>
      <c r="L54" s="14">
        <v>-30</v>
      </c>
      <c r="M54" s="14">
        <v>-14</v>
      </c>
      <c r="N54" s="14">
        <v>-84</v>
      </c>
      <c r="P54" s="1">
        <v>1</v>
      </c>
      <c r="Q54" s="1">
        <f t="shared" si="2"/>
        <v>3.984</v>
      </c>
      <c r="R54" s="13">
        <v>0.15</v>
      </c>
      <c r="S54" s="13">
        <f t="shared" si="3"/>
        <v>3.1339999999999999</v>
      </c>
      <c r="T54" s="1">
        <v>0.20200000000000001</v>
      </c>
      <c r="U54" s="1">
        <f t="shared" si="4"/>
        <v>3.1859999999999999</v>
      </c>
      <c r="W54" s="15">
        <f t="shared" si="5"/>
        <v>-334.65600000000001</v>
      </c>
      <c r="X54" s="15">
        <f t="shared" si="6"/>
        <v>-94.02</v>
      </c>
      <c r="Y54" s="15">
        <f t="shared" si="7"/>
        <v>-44.603999999999999</v>
      </c>
      <c r="Z54" s="16">
        <f t="shared" si="8"/>
        <v>3.6974999999999998</v>
      </c>
    </row>
    <row r="55" spans="1:26" s="1" customFormat="1" x14ac:dyDescent="0.2">
      <c r="A55" s="10">
        <v>35433</v>
      </c>
      <c r="B55" s="4">
        <v>2049</v>
      </c>
      <c r="C55" s="4">
        <v>-15</v>
      </c>
      <c r="D55" s="6">
        <v>408.98700944341823</v>
      </c>
      <c r="E55" s="6">
        <f t="shared" si="0"/>
        <v>58.426715634774034</v>
      </c>
      <c r="F55" s="5">
        <f t="shared" si="9"/>
        <v>423.98700944341823</v>
      </c>
      <c r="G55" s="7">
        <f t="shared" si="1"/>
        <v>60.569572777631173</v>
      </c>
      <c r="H55" s="10">
        <v>35433</v>
      </c>
      <c r="I55" s="8">
        <f t="shared" si="10"/>
        <v>33.828866641052358</v>
      </c>
      <c r="J55" s="1">
        <v>3.1059999999999999</v>
      </c>
      <c r="L55" s="14">
        <v>7</v>
      </c>
      <c r="M55" s="14">
        <v>4</v>
      </c>
      <c r="N55" s="14">
        <v>-26</v>
      </c>
      <c r="P55" s="1">
        <v>1.4</v>
      </c>
      <c r="Q55" s="1">
        <f t="shared" si="2"/>
        <v>4.5060000000000002</v>
      </c>
      <c r="R55" s="13">
        <v>0</v>
      </c>
      <c r="S55" s="13">
        <f t="shared" si="3"/>
        <v>3.1059999999999999</v>
      </c>
      <c r="T55" s="1">
        <v>-0.25</v>
      </c>
      <c r="U55" s="1">
        <f t="shared" si="4"/>
        <v>2.8559999999999999</v>
      </c>
      <c r="W55" s="15">
        <f t="shared" si="5"/>
        <v>-117.15600000000001</v>
      </c>
      <c r="X55" s="15">
        <f t="shared" si="6"/>
        <v>21.741999999999997</v>
      </c>
      <c r="Y55" s="15">
        <f t="shared" si="7"/>
        <v>11.423999999999999</v>
      </c>
      <c r="Z55" s="16">
        <f t="shared" si="8"/>
        <v>5.5993333333333339</v>
      </c>
    </row>
    <row r="56" spans="1:26" s="1" customFormat="1" x14ac:dyDescent="0.2">
      <c r="A56" s="10">
        <v>35440</v>
      </c>
      <c r="B56" s="4">
        <v>1922</v>
      </c>
      <c r="C56" s="4">
        <v>-127</v>
      </c>
      <c r="D56" s="6">
        <v>411.24092809504526</v>
      </c>
      <c r="E56" s="6">
        <f t="shared" si="0"/>
        <v>58.748704013577893</v>
      </c>
      <c r="F56" s="5">
        <f t="shared" si="9"/>
        <v>538.24092809504532</v>
      </c>
      <c r="G56" s="7">
        <f t="shared" si="1"/>
        <v>76.891561156435046</v>
      </c>
      <c r="H56" s="10">
        <v>35440</v>
      </c>
      <c r="I56" s="8">
        <f t="shared" si="10"/>
        <v>24.996241084112103</v>
      </c>
      <c r="J56" s="1">
        <v>3.3159999999999998</v>
      </c>
      <c r="L56" s="14">
        <v>-35</v>
      </c>
      <c r="M56" s="14">
        <v>-17</v>
      </c>
      <c r="N56" s="14">
        <v>-75</v>
      </c>
      <c r="P56" s="1">
        <v>1</v>
      </c>
      <c r="Q56" s="1">
        <f t="shared" si="2"/>
        <v>4.3159999999999998</v>
      </c>
      <c r="R56" s="13">
        <v>2.5000000000000001E-3</v>
      </c>
      <c r="S56" s="13">
        <f t="shared" si="3"/>
        <v>3.3184999999999998</v>
      </c>
      <c r="T56" s="1">
        <v>-0.12</v>
      </c>
      <c r="U56" s="1">
        <f t="shared" si="4"/>
        <v>3.1959999999999997</v>
      </c>
      <c r="W56" s="15">
        <f t="shared" si="5"/>
        <v>-323.7</v>
      </c>
      <c r="X56" s="15">
        <f t="shared" si="6"/>
        <v>-116.14749999999999</v>
      </c>
      <c r="Y56" s="15">
        <f t="shared" si="7"/>
        <v>-54.331999999999994</v>
      </c>
      <c r="Z56" s="16">
        <f t="shared" si="8"/>
        <v>3.8911771653543306</v>
      </c>
    </row>
    <row r="57" spans="1:26" s="1" customFormat="1" x14ac:dyDescent="0.2">
      <c r="A57" s="10">
        <v>35447</v>
      </c>
      <c r="B57" s="4">
        <v>1660</v>
      </c>
      <c r="C57" s="4">
        <v>-262</v>
      </c>
      <c r="D57" s="6">
        <v>413.49484674667247</v>
      </c>
      <c r="E57" s="6">
        <f t="shared" si="0"/>
        <v>59.07069239238178</v>
      </c>
      <c r="F57" s="5">
        <f t="shared" si="9"/>
        <v>675.49484674667247</v>
      </c>
      <c r="G57" s="7">
        <f t="shared" si="1"/>
        <v>96.499263820953203</v>
      </c>
      <c r="H57" s="10">
        <v>35447</v>
      </c>
      <c r="I57" s="8">
        <f t="shared" si="10"/>
        <v>17.202203771004921</v>
      </c>
      <c r="J57" s="1">
        <v>3.2570000000000001</v>
      </c>
      <c r="L57" s="14">
        <v>-83</v>
      </c>
      <c r="M57" s="14">
        <v>-28</v>
      </c>
      <c r="N57" s="14">
        <v>-151</v>
      </c>
      <c r="P57" s="1">
        <v>0.78</v>
      </c>
      <c r="Q57" s="1">
        <f t="shared" si="2"/>
        <v>4.0369999999999999</v>
      </c>
      <c r="R57" s="13">
        <v>2.5000000000000001E-3</v>
      </c>
      <c r="S57" s="13">
        <f t="shared" si="3"/>
        <v>3.2595000000000001</v>
      </c>
      <c r="T57" s="1">
        <v>-0.2</v>
      </c>
      <c r="U57" s="1">
        <f t="shared" si="4"/>
        <v>3.0569999999999999</v>
      </c>
      <c r="W57" s="15">
        <f t="shared" si="5"/>
        <v>-609.58699999999999</v>
      </c>
      <c r="X57" s="15">
        <f t="shared" si="6"/>
        <v>-270.5385</v>
      </c>
      <c r="Y57" s="15">
        <f t="shared" si="7"/>
        <v>-85.596000000000004</v>
      </c>
      <c r="Z57" s="16">
        <f t="shared" si="8"/>
        <v>3.6859599236641221</v>
      </c>
    </row>
    <row r="58" spans="1:26" s="1" customFormat="1" x14ac:dyDescent="0.2">
      <c r="A58" s="10">
        <v>35454</v>
      </c>
      <c r="B58" s="4">
        <v>1510</v>
      </c>
      <c r="C58" s="4">
        <v>-150</v>
      </c>
      <c r="D58" s="6">
        <v>415.7487653982995</v>
      </c>
      <c r="E58" s="6">
        <f t="shared" si="0"/>
        <v>59.392680771185645</v>
      </c>
      <c r="F58" s="5">
        <f t="shared" si="9"/>
        <v>565.7487653982995</v>
      </c>
      <c r="G58" s="7">
        <f t="shared" si="1"/>
        <v>80.821252199757069</v>
      </c>
      <c r="H58" s="10">
        <v>35454</v>
      </c>
      <c r="I58" s="8">
        <f t="shared" si="10"/>
        <v>18.683204712887864</v>
      </c>
      <c r="J58" s="1">
        <v>2.8239999999999998</v>
      </c>
      <c r="L58" s="14">
        <v>-23</v>
      </c>
      <c r="M58" s="14">
        <v>-15</v>
      </c>
      <c r="N58" s="14">
        <v>-112</v>
      </c>
      <c r="P58" s="1">
        <v>0.6</v>
      </c>
      <c r="Q58" s="1">
        <f t="shared" si="2"/>
        <v>3.4239999999999999</v>
      </c>
      <c r="R58" s="13">
        <v>2.5000000000000001E-3</v>
      </c>
      <c r="S58" s="13">
        <f t="shared" si="3"/>
        <v>2.8264999999999998</v>
      </c>
      <c r="T58" s="1">
        <v>-0.17</v>
      </c>
      <c r="U58" s="1">
        <f t="shared" si="4"/>
        <v>2.6539999999999999</v>
      </c>
      <c r="W58" s="15">
        <f t="shared" si="5"/>
        <v>-383.488</v>
      </c>
      <c r="X58" s="15">
        <f t="shared" si="6"/>
        <v>-65.009499999999989</v>
      </c>
      <c r="Y58" s="15">
        <f t="shared" si="7"/>
        <v>-39.81</v>
      </c>
      <c r="Z58" s="16">
        <f t="shared" si="8"/>
        <v>3.2553833333333335</v>
      </c>
    </row>
    <row r="59" spans="1:26" s="1" customFormat="1" x14ac:dyDescent="0.2">
      <c r="A59" s="10">
        <v>35461</v>
      </c>
      <c r="B59" s="4">
        <v>1349</v>
      </c>
      <c r="C59" s="4">
        <v>-161</v>
      </c>
      <c r="D59" s="6">
        <v>418.00268404992664</v>
      </c>
      <c r="E59" s="6">
        <f t="shared" si="0"/>
        <v>59.714669149989518</v>
      </c>
      <c r="F59" s="5">
        <f t="shared" si="9"/>
        <v>579.00268404992664</v>
      </c>
      <c r="G59" s="7">
        <f t="shared" si="1"/>
        <v>82.714669149989518</v>
      </c>
      <c r="H59" s="10">
        <v>35461</v>
      </c>
      <c r="I59" s="8">
        <f t="shared" si="10"/>
        <v>16.309078109879266</v>
      </c>
      <c r="J59" s="1">
        <v>2.3849999999999998</v>
      </c>
      <c r="L59" s="14">
        <v>-36</v>
      </c>
      <c r="M59" s="14">
        <v>-9</v>
      </c>
      <c r="N59" s="14">
        <v>-116</v>
      </c>
      <c r="P59" s="1">
        <v>0.65</v>
      </c>
      <c r="Q59" s="1">
        <f t="shared" si="2"/>
        <v>3.0349999999999997</v>
      </c>
      <c r="R59" s="13">
        <v>-0.05</v>
      </c>
      <c r="S59" s="13">
        <f t="shared" si="3"/>
        <v>2.335</v>
      </c>
      <c r="T59" s="1">
        <v>-0.33600000000000002</v>
      </c>
      <c r="U59" s="1">
        <f t="shared" si="4"/>
        <v>2.0489999999999999</v>
      </c>
      <c r="W59" s="15">
        <f t="shared" si="5"/>
        <v>-352.05999999999995</v>
      </c>
      <c r="X59" s="15">
        <f t="shared" si="6"/>
        <v>-84.06</v>
      </c>
      <c r="Y59" s="15">
        <f t="shared" si="7"/>
        <v>-18.440999999999999</v>
      </c>
      <c r="Z59" s="16">
        <f t="shared" si="8"/>
        <v>2.8233602484472047</v>
      </c>
    </row>
    <row r="60" spans="1:26" s="1" customFormat="1" x14ac:dyDescent="0.2">
      <c r="A60" s="10">
        <v>35468</v>
      </c>
      <c r="B60" s="4">
        <v>1274</v>
      </c>
      <c r="C60" s="4">
        <v>-75</v>
      </c>
      <c r="D60" s="6">
        <v>418.13654050133545</v>
      </c>
      <c r="E60" s="6">
        <f t="shared" si="0"/>
        <v>59.733791500190776</v>
      </c>
      <c r="F60" s="5">
        <f t="shared" si="9"/>
        <v>493.13654050133545</v>
      </c>
      <c r="G60" s="7">
        <f t="shared" si="1"/>
        <v>70.448077214476498</v>
      </c>
      <c r="H60" s="10">
        <v>35468</v>
      </c>
      <c r="I60" s="8">
        <f t="shared" si="10"/>
        <v>18.084240910101141</v>
      </c>
      <c r="J60" s="1">
        <v>2.1819999999999999</v>
      </c>
      <c r="L60" s="14">
        <v>-10</v>
      </c>
      <c r="M60" s="14">
        <v>-11</v>
      </c>
      <c r="N60" s="14">
        <v>-54</v>
      </c>
      <c r="P60" s="1">
        <v>0.4</v>
      </c>
      <c r="Q60" s="1">
        <f t="shared" si="2"/>
        <v>2.5819999999999999</v>
      </c>
      <c r="R60" s="13">
        <v>2.5000000000000001E-3</v>
      </c>
      <c r="S60" s="13">
        <f t="shared" si="3"/>
        <v>2.1844999999999999</v>
      </c>
      <c r="T60" s="1">
        <v>-0.23</v>
      </c>
      <c r="U60" s="1">
        <f t="shared" si="4"/>
        <v>1.952</v>
      </c>
      <c r="W60" s="15">
        <f t="shared" si="5"/>
        <v>-139.428</v>
      </c>
      <c r="X60" s="15">
        <f t="shared" si="6"/>
        <v>-21.844999999999999</v>
      </c>
      <c r="Y60" s="15">
        <f t="shared" si="7"/>
        <v>-21.472000000000001</v>
      </c>
      <c r="Z60" s="16">
        <f t="shared" si="8"/>
        <v>2.4365999999999999</v>
      </c>
    </row>
    <row r="61" spans="1:26" s="1" customFormat="1" x14ac:dyDescent="0.2">
      <c r="A61" s="10">
        <v>35475</v>
      </c>
      <c r="B61" s="4">
        <v>1127</v>
      </c>
      <c r="C61" s="4">
        <v>-147</v>
      </c>
      <c r="D61" s="6">
        <v>418.06662971887346</v>
      </c>
      <c r="E61" s="6">
        <f t="shared" si="0"/>
        <v>59.723804245553353</v>
      </c>
      <c r="F61" s="5">
        <f t="shared" si="9"/>
        <v>565.0666297188734</v>
      </c>
      <c r="G61" s="7">
        <f t="shared" si="1"/>
        <v>80.723804245553339</v>
      </c>
      <c r="H61" s="10">
        <v>35475</v>
      </c>
      <c r="I61" s="8">
        <f t="shared" si="10"/>
        <v>13.961185433875048</v>
      </c>
      <c r="J61" s="1">
        <v>1.966</v>
      </c>
      <c r="L61" s="14">
        <v>-36</v>
      </c>
      <c r="M61" s="14">
        <v>-14</v>
      </c>
      <c r="N61" s="14">
        <v>-97</v>
      </c>
      <c r="P61" s="1">
        <v>0.35</v>
      </c>
      <c r="Q61" s="1">
        <f t="shared" si="2"/>
        <v>2.3159999999999998</v>
      </c>
      <c r="R61" s="13">
        <v>2.5000000000000001E-3</v>
      </c>
      <c r="S61" s="13">
        <f t="shared" si="3"/>
        <v>1.9684999999999999</v>
      </c>
      <c r="T61" s="1">
        <v>-0.27</v>
      </c>
      <c r="U61" s="1">
        <f t="shared" si="4"/>
        <v>1.696</v>
      </c>
      <c r="W61" s="15">
        <f t="shared" si="5"/>
        <v>-224.65199999999999</v>
      </c>
      <c r="X61" s="15">
        <f t="shared" si="6"/>
        <v>-70.866</v>
      </c>
      <c r="Y61" s="15">
        <f t="shared" si="7"/>
        <v>-23.744</v>
      </c>
      <c r="Z61" s="16">
        <f t="shared" si="8"/>
        <v>2.171850340136054</v>
      </c>
    </row>
    <row r="62" spans="1:26" s="1" customFormat="1" x14ac:dyDescent="0.2">
      <c r="A62" s="10">
        <v>35482</v>
      </c>
      <c r="B62" s="4">
        <v>1064</v>
      </c>
      <c r="C62" s="4">
        <v>-63</v>
      </c>
      <c r="D62" s="6">
        <v>417.9967189364113</v>
      </c>
      <c r="E62" s="6">
        <f t="shared" si="0"/>
        <v>59.713816990915902</v>
      </c>
      <c r="F62" s="5">
        <f t="shared" si="9"/>
        <v>480.9967189364113</v>
      </c>
      <c r="G62" s="7">
        <f t="shared" si="1"/>
        <v>68.713816990915902</v>
      </c>
      <c r="H62" s="10">
        <v>35482</v>
      </c>
      <c r="I62" s="8">
        <f t="shared" si="10"/>
        <v>15.484513109505514</v>
      </c>
      <c r="J62" s="1">
        <v>1.9359999999999999</v>
      </c>
      <c r="L62" s="14">
        <v>-4</v>
      </c>
      <c r="M62" s="14">
        <v>-1</v>
      </c>
      <c r="N62" s="14">
        <v>-58</v>
      </c>
      <c r="P62" s="1">
        <v>0.24</v>
      </c>
      <c r="Q62" s="1">
        <f t="shared" si="2"/>
        <v>2.1760000000000002</v>
      </c>
      <c r="R62" s="13">
        <v>-2.5000000000000001E-3</v>
      </c>
      <c r="S62" s="13">
        <f t="shared" si="3"/>
        <v>1.9335</v>
      </c>
      <c r="T62" s="1">
        <v>-0.33</v>
      </c>
      <c r="U62" s="1">
        <f t="shared" si="4"/>
        <v>1.6059999999999999</v>
      </c>
      <c r="W62" s="15">
        <f t="shared" si="5"/>
        <v>-126.20800000000001</v>
      </c>
      <c r="X62" s="15">
        <f t="shared" si="6"/>
        <v>-7.734</v>
      </c>
      <c r="Y62" s="15">
        <f t="shared" si="7"/>
        <v>-1.6059999999999999</v>
      </c>
      <c r="Z62" s="16">
        <f t="shared" si="8"/>
        <v>2.1515555555555554</v>
      </c>
    </row>
    <row r="63" spans="1:26" s="1" customFormat="1" x14ac:dyDescent="0.2">
      <c r="A63" s="10">
        <v>35489</v>
      </c>
      <c r="B63" s="4">
        <v>988</v>
      </c>
      <c r="C63" s="4">
        <v>-76</v>
      </c>
      <c r="D63" s="6">
        <v>417.92680815394931</v>
      </c>
      <c r="E63" s="6">
        <f t="shared" si="0"/>
        <v>59.703829736278472</v>
      </c>
      <c r="F63" s="5">
        <f t="shared" si="9"/>
        <v>493.92680815394931</v>
      </c>
      <c r="G63" s="7">
        <f t="shared" si="1"/>
        <v>70.560972593421326</v>
      </c>
      <c r="H63" s="10">
        <v>35489</v>
      </c>
      <c r="I63" s="8">
        <f t="shared" si="10"/>
        <v>14.002074570215251</v>
      </c>
      <c r="J63" s="1">
        <v>1.821</v>
      </c>
      <c r="L63" s="14">
        <v>-11</v>
      </c>
      <c r="M63" s="14">
        <v>-11</v>
      </c>
      <c r="N63" s="14">
        <v>-54</v>
      </c>
      <c r="P63" s="1">
        <v>0.28000000000000003</v>
      </c>
      <c r="Q63" s="1">
        <f t="shared" si="2"/>
        <v>2.101</v>
      </c>
      <c r="R63" s="13">
        <v>7.0000000000000007E-2</v>
      </c>
      <c r="S63" s="13">
        <f t="shared" si="3"/>
        <v>1.891</v>
      </c>
      <c r="T63" s="1">
        <v>-0.2</v>
      </c>
      <c r="U63" s="1">
        <f t="shared" si="4"/>
        <v>1.621</v>
      </c>
      <c r="W63" s="15">
        <f t="shared" si="5"/>
        <v>-113.45399999999999</v>
      </c>
      <c r="X63" s="15">
        <f t="shared" si="6"/>
        <v>-20.801000000000002</v>
      </c>
      <c r="Y63" s="15">
        <f t="shared" si="7"/>
        <v>-17.831</v>
      </c>
      <c r="Z63" s="16">
        <f t="shared" si="8"/>
        <v>2.0011315789473683</v>
      </c>
    </row>
    <row r="64" spans="1:26" s="1" customFormat="1" x14ac:dyDescent="0.2">
      <c r="A64" s="10">
        <v>35496</v>
      </c>
      <c r="B64" s="4">
        <v>931</v>
      </c>
      <c r="C64" s="4">
        <v>-57</v>
      </c>
      <c r="D64" s="6">
        <v>416.63887104866592</v>
      </c>
      <c r="E64" s="6">
        <f t="shared" si="0"/>
        <v>59.519838721237988</v>
      </c>
      <c r="F64" s="5">
        <f t="shared" si="9"/>
        <v>473.63887104866592</v>
      </c>
      <c r="G64" s="7">
        <f t="shared" si="1"/>
        <v>67.662695864095127</v>
      </c>
      <c r="H64" s="10">
        <v>35496</v>
      </c>
      <c r="I64" s="8">
        <f t="shared" si="10"/>
        <v>13.759428117820983</v>
      </c>
      <c r="J64" s="1">
        <v>1.9470000000000001</v>
      </c>
      <c r="L64" s="14">
        <v>3</v>
      </c>
      <c r="M64" s="14">
        <v>-11</v>
      </c>
      <c r="N64" s="14">
        <v>-49</v>
      </c>
      <c r="P64" s="1">
        <v>0.26500000000000001</v>
      </c>
      <c r="Q64" s="1">
        <f t="shared" si="2"/>
        <v>2.2120000000000002</v>
      </c>
      <c r="R64" s="13">
        <v>-2.5000000000000001E-3</v>
      </c>
      <c r="S64" s="13">
        <f t="shared" si="3"/>
        <v>1.9445000000000001</v>
      </c>
      <c r="T64" s="1">
        <v>-0.21</v>
      </c>
      <c r="U64" s="1">
        <f t="shared" si="4"/>
        <v>1.7370000000000001</v>
      </c>
      <c r="W64" s="15">
        <f t="shared" si="5"/>
        <v>-108.38800000000001</v>
      </c>
      <c r="X64" s="15">
        <f t="shared" si="6"/>
        <v>5.8335000000000008</v>
      </c>
      <c r="Y64" s="15">
        <f t="shared" si="7"/>
        <v>-19.106999999999999</v>
      </c>
      <c r="Z64" s="16">
        <f t="shared" si="8"/>
        <v>2.1344122807017545</v>
      </c>
    </row>
    <row r="65" spans="1:26" s="1" customFormat="1" x14ac:dyDescent="0.2">
      <c r="A65" s="10">
        <v>35503</v>
      </c>
      <c r="B65" s="4">
        <v>886</v>
      </c>
      <c r="C65" s="4">
        <v>-45</v>
      </c>
      <c r="D65" s="6">
        <v>415.47532042725356</v>
      </c>
      <c r="E65" s="6">
        <f t="shared" si="0"/>
        <v>59.353617203893364</v>
      </c>
      <c r="F65" s="5">
        <f t="shared" si="9"/>
        <v>460.47532042725356</v>
      </c>
      <c r="G65" s="7">
        <f t="shared" si="1"/>
        <v>65.782188632464795</v>
      </c>
      <c r="H65" s="10">
        <v>35503</v>
      </c>
      <c r="I65" s="8">
        <f t="shared" si="10"/>
        <v>13.468691425732553</v>
      </c>
      <c r="J65" s="1">
        <v>1.96</v>
      </c>
      <c r="L65" s="14">
        <v>14</v>
      </c>
      <c r="M65" s="14">
        <v>-2</v>
      </c>
      <c r="N65" s="14">
        <v>-57</v>
      </c>
      <c r="P65" s="1">
        <v>0.26500000000000001</v>
      </c>
      <c r="Q65" s="1">
        <f t="shared" si="2"/>
        <v>2.2250000000000001</v>
      </c>
      <c r="R65" s="13">
        <v>-2.5000000000000001E-3</v>
      </c>
      <c r="S65" s="13">
        <f t="shared" si="3"/>
        <v>1.9575</v>
      </c>
      <c r="T65" s="1">
        <v>-0.18</v>
      </c>
      <c r="U65" s="1">
        <f t="shared" si="4"/>
        <v>1.78</v>
      </c>
      <c r="W65" s="15">
        <f t="shared" si="5"/>
        <v>-126.825</v>
      </c>
      <c r="X65" s="15">
        <f t="shared" si="6"/>
        <v>27.405000000000001</v>
      </c>
      <c r="Y65" s="15">
        <f t="shared" si="7"/>
        <v>-3.56</v>
      </c>
      <c r="Z65" s="16">
        <f t="shared" si="8"/>
        <v>2.2884444444444445</v>
      </c>
    </row>
    <row r="66" spans="1:26" s="1" customFormat="1" x14ac:dyDescent="0.2">
      <c r="A66" s="10">
        <v>35510</v>
      </c>
      <c r="B66" s="4">
        <v>832</v>
      </c>
      <c r="C66" s="4">
        <v>-54</v>
      </c>
      <c r="D66" s="6">
        <v>414.31176980584121</v>
      </c>
      <c r="E66" s="6">
        <f t="shared" si="0"/>
        <v>59.187395686548747</v>
      </c>
      <c r="F66" s="5">
        <f t="shared" si="9"/>
        <v>468.31176980584121</v>
      </c>
      <c r="G66" s="7">
        <f t="shared" si="1"/>
        <v>66.901681400834462</v>
      </c>
      <c r="H66" s="10">
        <v>35510</v>
      </c>
      <c r="I66" s="8">
        <f t="shared" si="10"/>
        <v>12.436159788199621</v>
      </c>
      <c r="J66" s="1">
        <v>1.84</v>
      </c>
      <c r="L66" s="14">
        <v>7</v>
      </c>
      <c r="M66" s="14">
        <v>2</v>
      </c>
      <c r="N66" s="14">
        <v>-63</v>
      </c>
      <c r="P66" s="1">
        <v>0.27</v>
      </c>
      <c r="Q66" s="1">
        <f t="shared" si="2"/>
        <v>2.1100000000000003</v>
      </c>
      <c r="R66" s="13">
        <v>2.5000000000000001E-3</v>
      </c>
      <c r="S66" s="13">
        <f t="shared" si="3"/>
        <v>1.8425</v>
      </c>
      <c r="T66" s="1">
        <v>-0.15</v>
      </c>
      <c r="U66" s="1">
        <f t="shared" si="4"/>
        <v>1.6900000000000002</v>
      </c>
      <c r="W66" s="15">
        <f t="shared" si="5"/>
        <v>-132.93</v>
      </c>
      <c r="X66" s="15">
        <f t="shared" si="6"/>
        <v>12.897500000000001</v>
      </c>
      <c r="Y66" s="15">
        <f t="shared" si="7"/>
        <v>3.3800000000000003</v>
      </c>
      <c r="Z66" s="16">
        <f t="shared" si="8"/>
        <v>2.1602314814814814</v>
      </c>
    </row>
    <row r="67" spans="1:26" s="1" customFormat="1" x14ac:dyDescent="0.2">
      <c r="A67" s="10">
        <v>35517</v>
      </c>
      <c r="B67" s="4">
        <v>831</v>
      </c>
      <c r="C67" s="4">
        <v>-1</v>
      </c>
      <c r="D67" s="6">
        <v>413.1482191844288</v>
      </c>
      <c r="E67" s="6">
        <f t="shared" ref="E67:E130" si="11">D67/7</f>
        <v>59.021174169204116</v>
      </c>
      <c r="F67" s="5">
        <f t="shared" si="9"/>
        <v>414.1482191844288</v>
      </c>
      <c r="G67" s="7">
        <f t="shared" si="1"/>
        <v>59.164031312061255</v>
      </c>
      <c r="H67" s="10">
        <v>35517</v>
      </c>
      <c r="I67" s="8">
        <f t="shared" si="10"/>
        <v>14.045696034756023</v>
      </c>
      <c r="J67" s="1">
        <v>1.9279999999999999</v>
      </c>
      <c r="L67" s="14">
        <v>24</v>
      </c>
      <c r="M67" s="14">
        <v>3</v>
      </c>
      <c r="N67" s="14">
        <v>-28</v>
      </c>
      <c r="P67" s="1">
        <v>0.35</v>
      </c>
      <c r="Q67" s="1">
        <f t="shared" si="2"/>
        <v>2.278</v>
      </c>
      <c r="R67" s="13">
        <v>2.5000000000000001E-3</v>
      </c>
      <c r="S67" s="13">
        <f t="shared" si="3"/>
        <v>1.9304999999999999</v>
      </c>
      <c r="T67" s="1">
        <v>-0.15</v>
      </c>
      <c r="U67" s="1">
        <f t="shared" si="4"/>
        <v>1.778</v>
      </c>
      <c r="W67" s="15">
        <f t="shared" si="5"/>
        <v>-63.783999999999999</v>
      </c>
      <c r="X67" s="15">
        <f t="shared" si="6"/>
        <v>46.331999999999994</v>
      </c>
      <c r="Y67" s="15">
        <f t="shared" si="7"/>
        <v>5.3339999999999996</v>
      </c>
      <c r="Z67" s="16">
        <f t="shared" si="8"/>
        <v>12.118000000000006</v>
      </c>
    </row>
    <row r="68" spans="1:26" s="1" customFormat="1" x14ac:dyDescent="0.2">
      <c r="A68" s="10">
        <v>35524</v>
      </c>
      <c r="B68" s="4">
        <v>852</v>
      </c>
      <c r="C68" s="4">
        <v>21</v>
      </c>
      <c r="D68" s="6">
        <v>411.58756884306979</v>
      </c>
      <c r="E68" s="6">
        <f t="shared" si="11"/>
        <v>58.79822412043854</v>
      </c>
      <c r="F68" s="5">
        <f t="shared" si="9"/>
        <v>390.58756884306979</v>
      </c>
      <c r="G68" s="7">
        <f t="shared" si="1"/>
        <v>55.79822412043854</v>
      </c>
      <c r="H68" s="10">
        <v>35524</v>
      </c>
      <c r="I68" s="8">
        <f t="shared" si="10"/>
        <v>15.269303162068159</v>
      </c>
      <c r="J68" s="1">
        <v>1.9419999999999999</v>
      </c>
      <c r="L68" s="14">
        <v>18</v>
      </c>
      <c r="M68" s="14">
        <v>2</v>
      </c>
      <c r="N68" s="14">
        <v>1</v>
      </c>
      <c r="P68" s="1">
        <v>0.26500000000000001</v>
      </c>
      <c r="Q68" s="1">
        <f t="shared" ref="Q68:Q131" si="12">J68+P68</f>
        <v>2.2069999999999999</v>
      </c>
      <c r="R68" s="13">
        <v>0</v>
      </c>
      <c r="S68" s="13">
        <f t="shared" ref="S68:S131" si="13">R68+J68</f>
        <v>1.9419999999999999</v>
      </c>
      <c r="T68" s="1">
        <v>-0.15</v>
      </c>
      <c r="U68" s="1">
        <f t="shared" ref="U68:U131" si="14">T68+J68</f>
        <v>1.792</v>
      </c>
      <c r="W68" s="15">
        <f t="shared" ref="W68:W131" si="15">Q68*N68</f>
        <v>2.2069999999999999</v>
      </c>
      <c r="X68" s="15">
        <f t="shared" ref="X68:X131" si="16">S68*L68</f>
        <v>34.955999999999996</v>
      </c>
      <c r="Y68" s="15">
        <f t="shared" ref="Y68:Y131" si="17">U68*M68</f>
        <v>3.5840000000000001</v>
      </c>
      <c r="Z68" s="16">
        <f t="shared" ref="Z68:Z131" si="18">(W68+X68+Y68)/C68</f>
        <v>1.9403333333333332</v>
      </c>
    </row>
    <row r="69" spans="1:26" s="1" customFormat="1" x14ac:dyDescent="0.2">
      <c r="A69" s="10">
        <v>35531</v>
      </c>
      <c r="B69" s="4">
        <v>836</v>
      </c>
      <c r="C69" s="4">
        <v>-16</v>
      </c>
      <c r="D69" s="6">
        <v>410.03358477859246</v>
      </c>
      <c r="E69" s="6">
        <f t="shared" si="11"/>
        <v>58.576226396941777</v>
      </c>
      <c r="F69" s="5">
        <f t="shared" ref="F69:F132" si="19">D69-C69</f>
        <v>426.03358477859246</v>
      </c>
      <c r="G69" s="7">
        <f t="shared" ref="G69:G132" si="20">F69/7</f>
        <v>60.861940682656062</v>
      </c>
      <c r="H69" s="10">
        <v>35531</v>
      </c>
      <c r="I69" s="8">
        <f t="shared" si="10"/>
        <v>13.736006289366262</v>
      </c>
      <c r="J69" s="1">
        <v>1.9330000000000001</v>
      </c>
      <c r="L69" s="14">
        <v>7</v>
      </c>
      <c r="M69" s="14">
        <v>0</v>
      </c>
      <c r="N69" s="14">
        <v>-23</v>
      </c>
      <c r="P69" s="1">
        <v>0.26500000000000001</v>
      </c>
      <c r="Q69" s="1">
        <f t="shared" si="12"/>
        <v>2.198</v>
      </c>
      <c r="R69" s="13">
        <v>0</v>
      </c>
      <c r="S69" s="13">
        <f t="shared" si="13"/>
        <v>1.9330000000000001</v>
      </c>
      <c r="T69" s="1">
        <v>-0.15</v>
      </c>
      <c r="U69" s="1">
        <f t="shared" si="14"/>
        <v>1.7830000000000001</v>
      </c>
      <c r="W69" s="15">
        <f t="shared" si="15"/>
        <v>-50.554000000000002</v>
      </c>
      <c r="X69" s="15">
        <f t="shared" si="16"/>
        <v>13.531000000000001</v>
      </c>
      <c r="Y69" s="15">
        <f t="shared" si="17"/>
        <v>0</v>
      </c>
      <c r="Z69" s="16">
        <f t="shared" si="18"/>
        <v>2.3139375000000002</v>
      </c>
    </row>
    <row r="70" spans="1:26" s="1" customFormat="1" x14ac:dyDescent="0.2">
      <c r="A70" s="10">
        <v>35538</v>
      </c>
      <c r="B70" s="4">
        <v>829</v>
      </c>
      <c r="C70" s="4">
        <v>-7</v>
      </c>
      <c r="D70" s="6">
        <v>408.47851359717959</v>
      </c>
      <c r="E70" s="6">
        <f t="shared" si="11"/>
        <v>58.354073371025656</v>
      </c>
      <c r="F70" s="5">
        <f t="shared" si="19"/>
        <v>415.47851359717959</v>
      </c>
      <c r="G70" s="7">
        <f t="shared" si="20"/>
        <v>59.354073371025656</v>
      </c>
      <c r="H70" s="10">
        <v>35538</v>
      </c>
      <c r="I70" s="8">
        <f t="shared" si="10"/>
        <v>13.967027921030361</v>
      </c>
      <c r="J70" s="1">
        <v>2.081</v>
      </c>
      <c r="L70" s="14">
        <v>-7</v>
      </c>
      <c r="M70" s="14">
        <v>2</v>
      </c>
      <c r="N70" s="14">
        <v>-2</v>
      </c>
      <c r="P70" s="1">
        <v>0.3</v>
      </c>
      <c r="Q70" s="1">
        <f t="shared" si="12"/>
        <v>2.3809999999999998</v>
      </c>
      <c r="R70" s="13">
        <v>5.0000000000000001E-3</v>
      </c>
      <c r="S70" s="13">
        <f t="shared" si="13"/>
        <v>2.0859999999999999</v>
      </c>
      <c r="T70" s="1">
        <v>-0.13</v>
      </c>
      <c r="U70" s="1">
        <f t="shared" si="14"/>
        <v>1.9510000000000001</v>
      </c>
      <c r="W70" s="15">
        <f t="shared" si="15"/>
        <v>-4.7619999999999996</v>
      </c>
      <c r="X70" s="15">
        <f t="shared" si="16"/>
        <v>-14.601999999999999</v>
      </c>
      <c r="Y70" s="15">
        <f t="shared" si="17"/>
        <v>3.9020000000000001</v>
      </c>
      <c r="Z70" s="16">
        <f t="shared" si="18"/>
        <v>2.2088571428571422</v>
      </c>
    </row>
    <row r="71" spans="1:26" s="1" customFormat="1" x14ac:dyDescent="0.2">
      <c r="A71" s="10">
        <v>35545</v>
      </c>
      <c r="B71" s="4">
        <v>854</v>
      </c>
      <c r="C71" s="4">
        <v>25</v>
      </c>
      <c r="D71" s="6">
        <v>406.92344241576677</v>
      </c>
      <c r="E71" s="6">
        <f t="shared" si="11"/>
        <v>58.131920345109542</v>
      </c>
      <c r="F71" s="5">
        <f t="shared" si="19"/>
        <v>381.92344241576677</v>
      </c>
      <c r="G71" s="7">
        <f t="shared" si="20"/>
        <v>54.560491773680965</v>
      </c>
      <c r="H71" s="10">
        <v>35545</v>
      </c>
      <c r="I71" s="8">
        <f t="shared" si="10"/>
        <v>15.652351586976618</v>
      </c>
      <c r="J71" s="1">
        <v>2.1259999999999999</v>
      </c>
      <c r="L71" s="14">
        <v>8</v>
      </c>
      <c r="M71" s="14">
        <v>7</v>
      </c>
      <c r="N71" s="14">
        <v>10</v>
      </c>
      <c r="P71" s="1">
        <v>0.28000000000000003</v>
      </c>
      <c r="Q71" s="1">
        <f t="shared" si="12"/>
        <v>2.4059999999999997</v>
      </c>
      <c r="R71" s="13">
        <v>0.01</v>
      </c>
      <c r="S71" s="13">
        <f t="shared" si="13"/>
        <v>2.1359999999999997</v>
      </c>
      <c r="T71" s="1">
        <v>-7.0000000000000007E-2</v>
      </c>
      <c r="U71" s="1">
        <f t="shared" si="14"/>
        <v>2.056</v>
      </c>
      <c r="W71" s="15">
        <f t="shared" si="15"/>
        <v>24.059999999999995</v>
      </c>
      <c r="X71" s="15">
        <f t="shared" si="16"/>
        <v>17.087999999999997</v>
      </c>
      <c r="Y71" s="15">
        <f t="shared" si="17"/>
        <v>14.391999999999999</v>
      </c>
      <c r="Z71" s="16">
        <f t="shared" si="18"/>
        <v>2.2215999999999996</v>
      </c>
    </row>
    <row r="72" spans="1:26" s="1" customFormat="1" x14ac:dyDescent="0.2">
      <c r="A72" s="10">
        <v>35552</v>
      </c>
      <c r="B72" s="4">
        <v>900</v>
      </c>
      <c r="C72" s="4">
        <v>46</v>
      </c>
      <c r="D72" s="6">
        <v>407.31444580862689</v>
      </c>
      <c r="E72" s="6">
        <f t="shared" si="11"/>
        <v>58.187777972660982</v>
      </c>
      <c r="F72" s="5">
        <f t="shared" si="19"/>
        <v>361.31444580862689</v>
      </c>
      <c r="G72" s="7">
        <f t="shared" si="20"/>
        <v>51.616349401232412</v>
      </c>
      <c r="H72" s="10">
        <v>35552</v>
      </c>
      <c r="I72" s="8">
        <f t="shared" ref="I72:I135" si="21">B72/G72</f>
        <v>17.43633578198212</v>
      </c>
      <c r="J72" s="1">
        <v>2.2669999999999999</v>
      </c>
      <c r="L72" s="14">
        <v>9</v>
      </c>
      <c r="M72" s="14">
        <v>9</v>
      </c>
      <c r="N72" s="14">
        <v>28</v>
      </c>
      <c r="P72" s="1">
        <v>0.27</v>
      </c>
      <c r="Q72" s="1">
        <f t="shared" si="12"/>
        <v>2.5369999999999999</v>
      </c>
      <c r="R72" s="13">
        <v>2.5000000000000001E-3</v>
      </c>
      <c r="S72" s="13">
        <f t="shared" si="13"/>
        <v>2.2694999999999999</v>
      </c>
      <c r="T72" s="1">
        <v>-0.13</v>
      </c>
      <c r="U72" s="1">
        <f t="shared" si="14"/>
        <v>2.137</v>
      </c>
      <c r="W72" s="15">
        <f t="shared" si="15"/>
        <v>71.036000000000001</v>
      </c>
      <c r="X72" s="15">
        <f t="shared" si="16"/>
        <v>20.4255</v>
      </c>
      <c r="Y72" s="15">
        <f t="shared" si="17"/>
        <v>19.233000000000001</v>
      </c>
      <c r="Z72" s="16">
        <f t="shared" si="18"/>
        <v>2.4064021739130435</v>
      </c>
    </row>
    <row r="73" spans="1:26" s="1" customFormat="1" x14ac:dyDescent="0.2">
      <c r="A73" s="10">
        <v>35559</v>
      </c>
      <c r="B73" s="4">
        <v>970</v>
      </c>
      <c r="C73" s="4">
        <v>70</v>
      </c>
      <c r="D73" s="6">
        <v>407.68684410922884</v>
      </c>
      <c r="E73" s="6">
        <f t="shared" si="11"/>
        <v>58.240977729889835</v>
      </c>
      <c r="F73" s="5">
        <f t="shared" si="19"/>
        <v>337.68684410922884</v>
      </c>
      <c r="G73" s="7">
        <f t="shared" si="20"/>
        <v>48.240977729889835</v>
      </c>
      <c r="H73" s="10">
        <v>35559</v>
      </c>
      <c r="I73" s="8">
        <f t="shared" si="21"/>
        <v>20.10738682435521</v>
      </c>
      <c r="J73" s="1">
        <v>2.242</v>
      </c>
      <c r="L73" s="14">
        <v>19</v>
      </c>
      <c r="M73" s="14">
        <v>11</v>
      </c>
      <c r="N73" s="14">
        <v>40</v>
      </c>
      <c r="P73" s="1">
        <v>0.27</v>
      </c>
      <c r="Q73" s="1">
        <f t="shared" si="12"/>
        <v>2.512</v>
      </c>
      <c r="R73" s="13">
        <v>5.0000000000000001E-3</v>
      </c>
      <c r="S73" s="13">
        <f t="shared" si="13"/>
        <v>2.2469999999999999</v>
      </c>
      <c r="T73" s="1">
        <v>-0.11</v>
      </c>
      <c r="U73" s="1">
        <f t="shared" si="14"/>
        <v>2.1320000000000001</v>
      </c>
      <c r="W73" s="15">
        <f t="shared" si="15"/>
        <v>100.48</v>
      </c>
      <c r="X73" s="15">
        <f t="shared" si="16"/>
        <v>42.692999999999998</v>
      </c>
      <c r="Y73" s="15">
        <f t="shared" si="17"/>
        <v>23.452000000000002</v>
      </c>
      <c r="Z73" s="16">
        <f t="shared" si="18"/>
        <v>2.3803571428571431</v>
      </c>
    </row>
    <row r="74" spans="1:26" s="1" customFormat="1" x14ac:dyDescent="0.2">
      <c r="A74" s="10">
        <v>35566</v>
      </c>
      <c r="B74" s="4">
        <v>1032</v>
      </c>
      <c r="C74" s="4">
        <v>62</v>
      </c>
      <c r="D74" s="6">
        <v>408.07745725434711</v>
      </c>
      <c r="E74" s="6">
        <f t="shared" si="11"/>
        <v>58.296779607763874</v>
      </c>
      <c r="F74" s="5">
        <f t="shared" si="19"/>
        <v>346.07745725434711</v>
      </c>
      <c r="G74" s="7">
        <f t="shared" si="20"/>
        <v>49.439636750621013</v>
      </c>
      <c r="H74" s="10">
        <v>35566</v>
      </c>
      <c r="I74" s="8">
        <f t="shared" si="21"/>
        <v>20.873939774386329</v>
      </c>
      <c r="J74" s="1">
        <v>2.2490000000000001</v>
      </c>
      <c r="L74" s="14">
        <v>16</v>
      </c>
      <c r="M74" s="14">
        <v>10</v>
      </c>
      <c r="N74" s="14">
        <v>36</v>
      </c>
      <c r="P74" s="1">
        <v>0.27</v>
      </c>
      <c r="Q74" s="1">
        <f t="shared" si="12"/>
        <v>2.5190000000000001</v>
      </c>
      <c r="R74" s="13">
        <v>7.4999999999999997E-3</v>
      </c>
      <c r="S74" s="13">
        <f t="shared" si="13"/>
        <v>2.2565</v>
      </c>
      <c r="T74" s="1">
        <v>-0.11</v>
      </c>
      <c r="U74" s="1">
        <f t="shared" si="14"/>
        <v>2.1390000000000002</v>
      </c>
      <c r="W74" s="15">
        <f t="shared" si="15"/>
        <v>90.683999999999997</v>
      </c>
      <c r="X74" s="15">
        <f t="shared" si="16"/>
        <v>36.103999999999999</v>
      </c>
      <c r="Y74" s="15">
        <f t="shared" si="17"/>
        <v>21.39</v>
      </c>
      <c r="Z74" s="16">
        <f t="shared" si="18"/>
        <v>2.3899677419354837</v>
      </c>
    </row>
    <row r="75" spans="1:26" s="1" customFormat="1" x14ac:dyDescent="0.2">
      <c r="A75" s="10">
        <v>35573</v>
      </c>
      <c r="B75" s="4">
        <v>1108</v>
      </c>
      <c r="C75" s="4">
        <v>76</v>
      </c>
      <c r="D75" s="6">
        <v>408.46807039946526</v>
      </c>
      <c r="E75" s="6">
        <f t="shared" si="11"/>
        <v>58.352581485637891</v>
      </c>
      <c r="F75" s="5">
        <f t="shared" si="19"/>
        <v>332.46807039946526</v>
      </c>
      <c r="G75" s="7">
        <f t="shared" si="20"/>
        <v>47.495438628495037</v>
      </c>
      <c r="H75" s="10">
        <v>35573</v>
      </c>
      <c r="I75" s="8">
        <f t="shared" si="21"/>
        <v>23.328556004433906</v>
      </c>
      <c r="J75" s="1">
        <v>2.2850000000000001</v>
      </c>
      <c r="L75" s="14">
        <v>18</v>
      </c>
      <c r="M75" s="14">
        <v>11</v>
      </c>
      <c r="N75" s="14">
        <v>47</v>
      </c>
      <c r="P75" s="1">
        <v>0.27</v>
      </c>
      <c r="Q75" s="1">
        <f t="shared" si="12"/>
        <v>2.5550000000000002</v>
      </c>
      <c r="R75" s="13">
        <v>7.4999999999999997E-3</v>
      </c>
      <c r="S75" s="13">
        <f t="shared" si="13"/>
        <v>2.2925</v>
      </c>
      <c r="T75" s="1">
        <v>-0.13</v>
      </c>
      <c r="U75" s="1">
        <f t="shared" si="14"/>
        <v>2.1550000000000002</v>
      </c>
      <c r="W75" s="15">
        <f t="shared" si="15"/>
        <v>120.08500000000001</v>
      </c>
      <c r="X75" s="15">
        <f t="shared" si="16"/>
        <v>41.265000000000001</v>
      </c>
      <c r="Y75" s="15">
        <f t="shared" si="17"/>
        <v>23.705000000000002</v>
      </c>
      <c r="Z75" s="16">
        <f t="shared" si="18"/>
        <v>2.4349342105263161</v>
      </c>
    </row>
    <row r="76" spans="1:26" s="1" customFormat="1" x14ac:dyDescent="0.2">
      <c r="A76" s="10">
        <v>35580</v>
      </c>
      <c r="B76" s="4">
        <v>1201</v>
      </c>
      <c r="C76" s="4">
        <v>93</v>
      </c>
      <c r="D76" s="6">
        <v>408.85868354458341</v>
      </c>
      <c r="E76" s="6">
        <f t="shared" si="11"/>
        <v>58.408383363511916</v>
      </c>
      <c r="F76" s="5">
        <f t="shared" si="19"/>
        <v>315.85868354458341</v>
      </c>
      <c r="G76" s="7">
        <f t="shared" si="20"/>
        <v>45.122669077797632</v>
      </c>
      <c r="H76" s="10">
        <v>35580</v>
      </c>
      <c r="I76" s="8">
        <f t="shared" si="21"/>
        <v>26.616333309745315</v>
      </c>
      <c r="J76" s="1">
        <v>2.2389999999999999</v>
      </c>
      <c r="L76" s="14">
        <v>22</v>
      </c>
      <c r="M76" s="14">
        <v>9</v>
      </c>
      <c r="N76" s="14">
        <v>62</v>
      </c>
      <c r="P76" s="1">
        <v>0.20499999999999999</v>
      </c>
      <c r="Q76" s="1">
        <f t="shared" si="12"/>
        <v>2.444</v>
      </c>
      <c r="R76" s="13">
        <v>-3.5999999999999997E-2</v>
      </c>
      <c r="S76" s="13">
        <f t="shared" si="13"/>
        <v>2.2029999999999998</v>
      </c>
      <c r="T76" s="1">
        <v>-0.17</v>
      </c>
      <c r="U76" s="1">
        <f t="shared" si="14"/>
        <v>2.069</v>
      </c>
      <c r="W76" s="15">
        <f t="shared" si="15"/>
        <v>151.52799999999999</v>
      </c>
      <c r="X76" s="15">
        <f t="shared" si="16"/>
        <v>48.465999999999994</v>
      </c>
      <c r="Y76" s="15">
        <f t="shared" si="17"/>
        <v>18.620999999999999</v>
      </c>
      <c r="Z76" s="16">
        <f t="shared" si="18"/>
        <v>2.3506989247311827</v>
      </c>
    </row>
    <row r="77" spans="1:26" s="1" customFormat="1" x14ac:dyDescent="0.2">
      <c r="A77" s="10">
        <v>35587</v>
      </c>
      <c r="B77" s="4">
        <v>1292</v>
      </c>
      <c r="C77" s="4">
        <v>91</v>
      </c>
      <c r="D77" s="6">
        <v>407.30600792355347</v>
      </c>
      <c r="E77" s="6">
        <f t="shared" si="11"/>
        <v>58.186572560507635</v>
      </c>
      <c r="F77" s="5">
        <f t="shared" si="19"/>
        <v>316.30600792355347</v>
      </c>
      <c r="G77" s="7">
        <f t="shared" si="20"/>
        <v>45.186572560507635</v>
      </c>
      <c r="H77" s="10">
        <v>35587</v>
      </c>
      <c r="I77" s="8">
        <f t="shared" si="21"/>
        <v>28.592564710897946</v>
      </c>
      <c r="J77" s="1">
        <v>2.1880000000000002</v>
      </c>
      <c r="L77" s="14">
        <v>21</v>
      </c>
      <c r="M77" s="14">
        <v>11</v>
      </c>
      <c r="N77" s="14">
        <v>59</v>
      </c>
      <c r="P77" s="1">
        <v>0.245</v>
      </c>
      <c r="Q77" s="1">
        <f t="shared" si="12"/>
        <v>2.4330000000000003</v>
      </c>
      <c r="R77" s="13">
        <v>5.0000000000000001E-3</v>
      </c>
      <c r="S77" s="13">
        <f t="shared" si="13"/>
        <v>2.1930000000000001</v>
      </c>
      <c r="T77" s="1">
        <v>-0.09</v>
      </c>
      <c r="U77" s="1">
        <f t="shared" si="14"/>
        <v>2.0980000000000003</v>
      </c>
      <c r="W77" s="15">
        <f t="shared" si="15"/>
        <v>143.54700000000003</v>
      </c>
      <c r="X77" s="15">
        <f t="shared" si="16"/>
        <v>46.053000000000004</v>
      </c>
      <c r="Y77" s="15">
        <f t="shared" si="17"/>
        <v>23.078000000000003</v>
      </c>
      <c r="Z77" s="16">
        <f t="shared" si="18"/>
        <v>2.3371208791208793</v>
      </c>
    </row>
    <row r="78" spans="1:26" s="1" customFormat="1" x14ac:dyDescent="0.2">
      <c r="A78" s="10">
        <v>35594</v>
      </c>
      <c r="B78" s="4">
        <v>1386</v>
      </c>
      <c r="C78" s="4">
        <v>94</v>
      </c>
      <c r="D78" s="6">
        <v>405.7335564670397</v>
      </c>
      <c r="E78" s="6">
        <f t="shared" si="11"/>
        <v>57.961936638148529</v>
      </c>
      <c r="F78" s="5">
        <f t="shared" si="19"/>
        <v>311.7335564670397</v>
      </c>
      <c r="G78" s="7">
        <f t="shared" si="20"/>
        <v>44.533365209577099</v>
      </c>
      <c r="H78" s="10">
        <v>35594</v>
      </c>
      <c r="I78" s="8">
        <f t="shared" si="21"/>
        <v>31.122732213866797</v>
      </c>
      <c r="J78" s="1">
        <v>2.149</v>
      </c>
      <c r="L78" s="14">
        <v>19</v>
      </c>
      <c r="M78" s="14">
        <v>12</v>
      </c>
      <c r="N78" s="14">
        <v>63</v>
      </c>
      <c r="P78" s="1">
        <v>0.25</v>
      </c>
      <c r="Q78" s="1">
        <f t="shared" si="12"/>
        <v>2.399</v>
      </c>
      <c r="R78" s="13">
        <v>5.0000000000000001E-3</v>
      </c>
      <c r="S78" s="13">
        <f t="shared" si="13"/>
        <v>2.1539999999999999</v>
      </c>
      <c r="T78" s="1">
        <v>-0.1</v>
      </c>
      <c r="U78" s="1">
        <f t="shared" si="14"/>
        <v>2.0489999999999999</v>
      </c>
      <c r="W78" s="15">
        <f t="shared" si="15"/>
        <v>151.137</v>
      </c>
      <c r="X78" s="15">
        <f t="shared" si="16"/>
        <v>40.926000000000002</v>
      </c>
      <c r="Y78" s="15">
        <f t="shared" si="17"/>
        <v>24.588000000000001</v>
      </c>
      <c r="Z78" s="16">
        <f t="shared" si="18"/>
        <v>2.3047978723404254</v>
      </c>
    </row>
    <row r="79" spans="1:26" s="1" customFormat="1" x14ac:dyDescent="0.2">
      <c r="A79" s="10">
        <v>35601</v>
      </c>
      <c r="B79" s="4">
        <v>1483</v>
      </c>
      <c r="C79" s="4">
        <v>97</v>
      </c>
      <c r="D79" s="6">
        <v>404.16110501052577</v>
      </c>
      <c r="E79" s="6">
        <f t="shared" si="11"/>
        <v>57.737300715789395</v>
      </c>
      <c r="F79" s="5">
        <f t="shared" si="19"/>
        <v>307.16110501052577</v>
      </c>
      <c r="G79" s="7">
        <f t="shared" si="20"/>
        <v>43.880157858646541</v>
      </c>
      <c r="H79" s="10">
        <v>35601</v>
      </c>
      <c r="I79" s="8">
        <f t="shared" si="21"/>
        <v>33.796596739174589</v>
      </c>
      <c r="J79" s="1">
        <v>2.2349999999999999</v>
      </c>
      <c r="L79" s="14">
        <v>22</v>
      </c>
      <c r="M79" s="14">
        <v>10</v>
      </c>
      <c r="N79" s="14">
        <v>65</v>
      </c>
      <c r="P79" s="1">
        <v>0.25</v>
      </c>
      <c r="Q79" s="1">
        <f t="shared" si="12"/>
        <v>2.4849999999999999</v>
      </c>
      <c r="R79" s="13">
        <v>5.0000000000000001E-3</v>
      </c>
      <c r="S79" s="13">
        <f t="shared" si="13"/>
        <v>2.2399999999999998</v>
      </c>
      <c r="T79" s="1">
        <v>-0.1</v>
      </c>
      <c r="U79" s="1">
        <f t="shared" si="14"/>
        <v>2.1349999999999998</v>
      </c>
      <c r="W79" s="15">
        <f t="shared" si="15"/>
        <v>161.52500000000001</v>
      </c>
      <c r="X79" s="15">
        <f t="shared" si="16"/>
        <v>49.279999999999994</v>
      </c>
      <c r="Y79" s="15">
        <f t="shared" si="17"/>
        <v>21.349999999999998</v>
      </c>
      <c r="Z79" s="16">
        <f t="shared" si="18"/>
        <v>2.3933505154639176</v>
      </c>
    </row>
    <row r="80" spans="1:26" s="1" customFormat="1" x14ac:dyDescent="0.2">
      <c r="A80" s="10">
        <v>35608</v>
      </c>
      <c r="B80" s="4">
        <v>1559</v>
      </c>
      <c r="C80" s="4">
        <v>76</v>
      </c>
      <c r="D80" s="6">
        <v>402.58865355401201</v>
      </c>
      <c r="E80" s="6">
        <f t="shared" si="11"/>
        <v>57.512664793430289</v>
      </c>
      <c r="F80" s="5">
        <f t="shared" si="19"/>
        <v>326.58865355401201</v>
      </c>
      <c r="G80" s="7">
        <f t="shared" si="20"/>
        <v>46.655521936287428</v>
      </c>
      <c r="H80" s="10">
        <v>35608</v>
      </c>
      <c r="I80" s="8">
        <f t="shared" si="21"/>
        <v>33.415122911473659</v>
      </c>
      <c r="J80" s="1">
        <v>2.1389999999999998</v>
      </c>
      <c r="L80" s="14">
        <v>9</v>
      </c>
      <c r="M80" s="14">
        <v>11</v>
      </c>
      <c r="N80" s="14">
        <v>56</v>
      </c>
      <c r="P80" s="1">
        <v>0.29499999999999998</v>
      </c>
      <c r="Q80" s="1">
        <f t="shared" si="12"/>
        <v>2.4339999999999997</v>
      </c>
      <c r="R80" s="13">
        <v>1.4999999999999999E-2</v>
      </c>
      <c r="S80" s="13">
        <f t="shared" si="13"/>
        <v>2.1539999999999999</v>
      </c>
      <c r="T80" s="1">
        <v>0</v>
      </c>
      <c r="U80" s="1">
        <f t="shared" si="14"/>
        <v>2.1389999999999998</v>
      </c>
      <c r="W80" s="15">
        <f t="shared" si="15"/>
        <v>136.30399999999997</v>
      </c>
      <c r="X80" s="15">
        <f t="shared" si="16"/>
        <v>19.385999999999999</v>
      </c>
      <c r="Y80" s="15">
        <f t="shared" si="17"/>
        <v>23.528999999999996</v>
      </c>
      <c r="Z80" s="16">
        <f t="shared" si="18"/>
        <v>2.3581447368421049</v>
      </c>
    </row>
    <row r="81" spans="1:26" s="1" customFormat="1" x14ac:dyDescent="0.2">
      <c r="A81" s="10">
        <v>35615</v>
      </c>
      <c r="B81" s="4">
        <v>1655</v>
      </c>
      <c r="C81" s="4">
        <v>96</v>
      </c>
      <c r="D81" s="6">
        <v>402.94644983516679</v>
      </c>
      <c r="E81" s="6">
        <f t="shared" si="11"/>
        <v>57.563778547880972</v>
      </c>
      <c r="F81" s="5">
        <f t="shared" si="19"/>
        <v>306.94644983516679</v>
      </c>
      <c r="G81" s="7">
        <f t="shared" si="20"/>
        <v>43.849492833595257</v>
      </c>
      <c r="H81" s="10">
        <v>35615</v>
      </c>
      <c r="I81" s="8">
        <f t="shared" si="21"/>
        <v>37.742739836936565</v>
      </c>
      <c r="J81" s="1">
        <v>2.1030000000000002</v>
      </c>
      <c r="L81" s="14">
        <v>21</v>
      </c>
      <c r="M81" s="14">
        <v>11</v>
      </c>
      <c r="N81" s="14">
        <v>64</v>
      </c>
      <c r="P81" s="1">
        <v>0.25</v>
      </c>
      <c r="Q81" s="1">
        <f t="shared" si="12"/>
        <v>2.3530000000000002</v>
      </c>
      <c r="R81" s="13">
        <v>1.4999999999999999E-2</v>
      </c>
      <c r="S81" s="13">
        <f t="shared" si="13"/>
        <v>2.1180000000000003</v>
      </c>
      <c r="T81" s="1">
        <v>0</v>
      </c>
      <c r="U81" s="1">
        <f t="shared" si="14"/>
        <v>2.1030000000000002</v>
      </c>
      <c r="W81" s="15">
        <f t="shared" si="15"/>
        <v>150.59200000000001</v>
      </c>
      <c r="X81" s="15">
        <f t="shared" si="16"/>
        <v>44.478000000000009</v>
      </c>
      <c r="Y81" s="15">
        <f t="shared" si="17"/>
        <v>23.133000000000003</v>
      </c>
      <c r="Z81" s="16">
        <f t="shared" si="18"/>
        <v>2.2729479166666668</v>
      </c>
    </row>
    <row r="82" spans="1:26" s="1" customFormat="1" x14ac:dyDescent="0.2">
      <c r="A82" s="10">
        <v>35622</v>
      </c>
      <c r="B82" s="4">
        <v>1742</v>
      </c>
      <c r="C82" s="4">
        <v>87</v>
      </c>
      <c r="D82" s="6">
        <v>403.27718480126782</v>
      </c>
      <c r="E82" s="6">
        <f t="shared" si="11"/>
        <v>57.611026400181117</v>
      </c>
      <c r="F82" s="5">
        <f t="shared" si="19"/>
        <v>316.27718480126782</v>
      </c>
      <c r="G82" s="7">
        <f t="shared" si="20"/>
        <v>45.182454971609687</v>
      </c>
      <c r="H82" s="10">
        <v>35622</v>
      </c>
      <c r="I82" s="8">
        <f t="shared" si="21"/>
        <v>38.554788603111156</v>
      </c>
      <c r="J82" s="1">
        <v>2.0939999999999999</v>
      </c>
      <c r="L82" s="14">
        <v>16</v>
      </c>
      <c r="M82" s="14">
        <v>6</v>
      </c>
      <c r="N82" s="14">
        <v>65</v>
      </c>
      <c r="P82" s="1">
        <v>0.26</v>
      </c>
      <c r="Q82" s="1">
        <f t="shared" si="12"/>
        <v>2.3540000000000001</v>
      </c>
      <c r="R82" s="13">
        <v>5.0000000000000001E-3</v>
      </c>
      <c r="S82" s="13">
        <f t="shared" si="13"/>
        <v>2.0989999999999998</v>
      </c>
      <c r="T82" s="1">
        <v>-0.01</v>
      </c>
      <c r="U82" s="1">
        <f t="shared" si="14"/>
        <v>2.0840000000000001</v>
      </c>
      <c r="W82" s="15">
        <f t="shared" si="15"/>
        <v>153.01000000000002</v>
      </c>
      <c r="X82" s="15">
        <f t="shared" si="16"/>
        <v>33.583999999999996</v>
      </c>
      <c r="Y82" s="15">
        <f t="shared" si="17"/>
        <v>12.504000000000001</v>
      </c>
      <c r="Z82" s="16">
        <f t="shared" si="18"/>
        <v>2.2884827586206899</v>
      </c>
    </row>
    <row r="83" spans="1:26" s="1" customFormat="1" x14ac:dyDescent="0.2">
      <c r="A83" s="10">
        <v>35629</v>
      </c>
      <c r="B83" s="4">
        <v>1800</v>
      </c>
      <c r="C83" s="4">
        <v>58</v>
      </c>
      <c r="D83" s="6">
        <v>403.63412024048711</v>
      </c>
      <c r="E83" s="6">
        <f t="shared" si="11"/>
        <v>57.662017177212441</v>
      </c>
      <c r="F83" s="5">
        <f t="shared" si="19"/>
        <v>345.63412024048711</v>
      </c>
      <c r="G83" s="7">
        <f t="shared" si="20"/>
        <v>49.376302891498156</v>
      </c>
      <c r="H83" s="10">
        <v>35629</v>
      </c>
      <c r="I83" s="8">
        <f t="shared" si="21"/>
        <v>36.45473424681888</v>
      </c>
      <c r="J83" s="1">
        <v>2.1680000000000001</v>
      </c>
      <c r="L83" s="14">
        <v>0</v>
      </c>
      <c r="M83" s="14">
        <v>10</v>
      </c>
      <c r="N83" s="14">
        <v>48</v>
      </c>
      <c r="P83" s="1">
        <v>0.26</v>
      </c>
      <c r="Q83" s="1">
        <f t="shared" si="12"/>
        <v>2.4279999999999999</v>
      </c>
      <c r="R83" s="13">
        <v>5.0000000000000001E-3</v>
      </c>
      <c r="S83" s="13">
        <f t="shared" si="13"/>
        <v>2.173</v>
      </c>
      <c r="T83" s="1">
        <v>1.4999999999999999E-2</v>
      </c>
      <c r="U83" s="1">
        <f t="shared" si="14"/>
        <v>2.1830000000000003</v>
      </c>
      <c r="W83" s="15">
        <f t="shared" si="15"/>
        <v>116.544</v>
      </c>
      <c r="X83" s="15">
        <f t="shared" si="16"/>
        <v>0</v>
      </c>
      <c r="Y83" s="15">
        <f t="shared" si="17"/>
        <v>21.830000000000002</v>
      </c>
      <c r="Z83" s="16">
        <f t="shared" si="18"/>
        <v>2.3857586206896553</v>
      </c>
    </row>
    <row r="84" spans="1:26" s="1" customFormat="1" x14ac:dyDescent="0.2">
      <c r="A84" s="10">
        <v>35636</v>
      </c>
      <c r="B84" s="4">
        <v>1860</v>
      </c>
      <c r="C84" s="4">
        <v>60</v>
      </c>
      <c r="D84" s="6">
        <v>403.99105567970645</v>
      </c>
      <c r="E84" s="6">
        <f t="shared" si="11"/>
        <v>57.713007954243778</v>
      </c>
      <c r="F84" s="5">
        <f t="shared" si="19"/>
        <v>343.99105567970645</v>
      </c>
      <c r="G84" s="7">
        <f t="shared" si="20"/>
        <v>49.141579382815209</v>
      </c>
      <c r="H84" s="10">
        <v>35636</v>
      </c>
      <c r="I84" s="8">
        <f t="shared" si="21"/>
        <v>37.849821339898597</v>
      </c>
      <c r="J84" s="1">
        <v>2.1459999999999999</v>
      </c>
      <c r="L84" s="14">
        <v>0</v>
      </c>
      <c r="M84" s="14">
        <v>4</v>
      </c>
      <c r="N84" s="14">
        <v>56</v>
      </c>
      <c r="P84" s="1">
        <v>0.26</v>
      </c>
      <c r="Q84" s="1">
        <f t="shared" si="12"/>
        <v>2.4059999999999997</v>
      </c>
      <c r="R84" s="13">
        <v>5.0000000000000001E-3</v>
      </c>
      <c r="S84" s="13">
        <f t="shared" si="13"/>
        <v>2.1509999999999998</v>
      </c>
      <c r="T84" s="1">
        <v>0.05</v>
      </c>
      <c r="U84" s="1">
        <f t="shared" si="14"/>
        <v>2.1959999999999997</v>
      </c>
      <c r="W84" s="15">
        <f t="shared" si="15"/>
        <v>134.73599999999999</v>
      </c>
      <c r="X84" s="15">
        <f t="shared" si="16"/>
        <v>0</v>
      </c>
      <c r="Y84" s="15">
        <f t="shared" si="17"/>
        <v>8.7839999999999989</v>
      </c>
      <c r="Z84" s="16">
        <f t="shared" si="18"/>
        <v>2.3919999999999999</v>
      </c>
    </row>
    <row r="85" spans="1:26" s="1" customFormat="1" x14ac:dyDescent="0.2">
      <c r="A85" s="10">
        <v>35643</v>
      </c>
      <c r="B85" s="4">
        <v>1915</v>
      </c>
      <c r="C85" s="4">
        <v>55</v>
      </c>
      <c r="D85" s="6">
        <v>404.34799111892573</v>
      </c>
      <c r="E85" s="6">
        <f t="shared" si="11"/>
        <v>57.763998731275102</v>
      </c>
      <c r="F85" s="5">
        <f t="shared" si="19"/>
        <v>349.34799111892573</v>
      </c>
      <c r="G85" s="7">
        <f t="shared" si="20"/>
        <v>49.906855874132248</v>
      </c>
      <c r="H85" s="10">
        <v>35643</v>
      </c>
      <c r="I85" s="8">
        <f t="shared" si="21"/>
        <v>38.371481562167176</v>
      </c>
      <c r="J85" s="1">
        <v>2.2389999999999999</v>
      </c>
      <c r="L85" s="14">
        <v>-2</v>
      </c>
      <c r="M85" s="14">
        <v>7</v>
      </c>
      <c r="N85" s="14">
        <v>50</v>
      </c>
      <c r="P85" s="1">
        <v>0.23</v>
      </c>
      <c r="Q85" s="1">
        <f t="shared" si="12"/>
        <v>2.4689999999999999</v>
      </c>
      <c r="R85" s="13">
        <v>2.5000000000000001E-3</v>
      </c>
      <c r="S85" s="13">
        <f t="shared" si="13"/>
        <v>2.2414999999999998</v>
      </c>
      <c r="T85" s="1">
        <v>-7.0000000000000007E-2</v>
      </c>
      <c r="U85" s="1">
        <f t="shared" si="14"/>
        <v>2.169</v>
      </c>
      <c r="W85" s="15">
        <f t="shared" si="15"/>
        <v>123.44999999999999</v>
      </c>
      <c r="X85" s="15">
        <f t="shared" si="16"/>
        <v>-4.4829999999999997</v>
      </c>
      <c r="Y85" s="15">
        <f t="shared" si="17"/>
        <v>15.183</v>
      </c>
      <c r="Z85" s="16">
        <f t="shared" si="18"/>
        <v>2.4390909090909085</v>
      </c>
    </row>
    <row r="86" spans="1:26" s="1" customFormat="1" x14ac:dyDescent="0.2">
      <c r="A86" s="10">
        <v>35650</v>
      </c>
      <c r="B86" s="4">
        <v>1993</v>
      </c>
      <c r="C86" s="4">
        <v>78</v>
      </c>
      <c r="D86" s="6">
        <v>404.28488688632473</v>
      </c>
      <c r="E86" s="6">
        <f t="shared" si="11"/>
        <v>57.754983840903535</v>
      </c>
      <c r="F86" s="5">
        <f t="shared" si="19"/>
        <v>326.28488688632473</v>
      </c>
      <c r="G86" s="7">
        <f t="shared" si="20"/>
        <v>46.612126698046389</v>
      </c>
      <c r="H86" s="10">
        <v>35650</v>
      </c>
      <c r="I86" s="8">
        <f t="shared" si="21"/>
        <v>42.757113677963353</v>
      </c>
      <c r="J86" s="1">
        <v>2.5030000000000001</v>
      </c>
      <c r="L86" s="14">
        <v>14</v>
      </c>
      <c r="M86" s="14">
        <v>2</v>
      </c>
      <c r="N86" s="14">
        <v>62</v>
      </c>
      <c r="P86" s="1">
        <v>0.23</v>
      </c>
      <c r="Q86" s="1">
        <f t="shared" si="12"/>
        <v>2.7330000000000001</v>
      </c>
      <c r="R86" s="13">
        <v>5.0000000000000001E-3</v>
      </c>
      <c r="S86" s="13">
        <f t="shared" si="13"/>
        <v>2.508</v>
      </c>
      <c r="T86" s="1">
        <v>-0.02</v>
      </c>
      <c r="U86" s="1">
        <f t="shared" si="14"/>
        <v>2.4830000000000001</v>
      </c>
      <c r="W86" s="15">
        <f t="shared" si="15"/>
        <v>169.446</v>
      </c>
      <c r="X86" s="15">
        <f t="shared" si="16"/>
        <v>35.112000000000002</v>
      </c>
      <c r="Y86" s="15">
        <f t="shared" si="17"/>
        <v>4.9660000000000002</v>
      </c>
      <c r="Z86" s="16">
        <f t="shared" si="18"/>
        <v>2.686205128205128</v>
      </c>
    </row>
    <row r="87" spans="1:26" s="1" customFormat="1" x14ac:dyDescent="0.2">
      <c r="A87" s="10">
        <v>35657</v>
      </c>
      <c r="B87" s="4">
        <v>2063</v>
      </c>
      <c r="C87" s="4">
        <v>70</v>
      </c>
      <c r="D87" s="6">
        <v>404.22178265372366</v>
      </c>
      <c r="E87" s="6">
        <f t="shared" si="11"/>
        <v>57.745968950531953</v>
      </c>
      <c r="F87" s="5">
        <f t="shared" si="19"/>
        <v>334.22178265372366</v>
      </c>
      <c r="G87" s="7">
        <f t="shared" si="20"/>
        <v>47.745968950531953</v>
      </c>
      <c r="H87" s="10">
        <v>35657</v>
      </c>
      <c r="I87" s="8">
        <f t="shared" si="21"/>
        <v>43.207836082191719</v>
      </c>
      <c r="J87" s="1">
        <v>2.4319999999999999</v>
      </c>
      <c r="L87" s="14">
        <v>11</v>
      </c>
      <c r="M87" s="14">
        <v>7</v>
      </c>
      <c r="N87" s="14">
        <v>52</v>
      </c>
      <c r="P87" s="1">
        <v>0.23</v>
      </c>
      <c r="Q87" s="1">
        <f t="shared" si="12"/>
        <v>2.6619999999999999</v>
      </c>
      <c r="R87" s="13">
        <v>5.0000000000000001E-3</v>
      </c>
      <c r="S87" s="13">
        <f t="shared" si="13"/>
        <v>2.4369999999999998</v>
      </c>
      <c r="T87" s="1">
        <v>-0.03</v>
      </c>
      <c r="U87" s="1">
        <f t="shared" si="14"/>
        <v>2.4020000000000001</v>
      </c>
      <c r="W87" s="15">
        <f t="shared" si="15"/>
        <v>138.42400000000001</v>
      </c>
      <c r="X87" s="15">
        <f t="shared" si="16"/>
        <v>26.806999999999999</v>
      </c>
      <c r="Y87" s="15">
        <f t="shared" si="17"/>
        <v>16.814</v>
      </c>
      <c r="Z87" s="16">
        <f t="shared" si="18"/>
        <v>2.6006428571428568</v>
      </c>
    </row>
    <row r="88" spans="1:26" s="1" customFormat="1" x14ac:dyDescent="0.2">
      <c r="A88" s="10">
        <v>35664</v>
      </c>
      <c r="B88" s="4">
        <v>2128</v>
      </c>
      <c r="C88" s="4">
        <v>65</v>
      </c>
      <c r="D88" s="6">
        <v>404.1586784211226</v>
      </c>
      <c r="E88" s="6">
        <f t="shared" si="11"/>
        <v>57.736954060160372</v>
      </c>
      <c r="F88" s="5">
        <f t="shared" si="19"/>
        <v>339.1586784211226</v>
      </c>
      <c r="G88" s="7">
        <f t="shared" si="20"/>
        <v>48.451239774446087</v>
      </c>
      <c r="H88" s="10">
        <v>35664</v>
      </c>
      <c r="I88" s="8">
        <f t="shared" si="21"/>
        <v>43.920444758615638</v>
      </c>
      <c r="J88" s="1">
        <v>2.4529999999999998</v>
      </c>
      <c r="L88" s="14">
        <v>5</v>
      </c>
      <c r="M88" s="14">
        <v>5</v>
      </c>
      <c r="N88" s="14">
        <v>55</v>
      </c>
      <c r="P88" s="1">
        <v>0.23</v>
      </c>
      <c r="Q88" s="1">
        <f t="shared" si="12"/>
        <v>2.6829999999999998</v>
      </c>
      <c r="R88" s="13">
        <v>5.0000000000000001E-3</v>
      </c>
      <c r="S88" s="13">
        <f t="shared" si="13"/>
        <v>2.4579999999999997</v>
      </c>
      <c r="T88" s="1">
        <v>0</v>
      </c>
      <c r="U88" s="1">
        <f t="shared" si="14"/>
        <v>2.4529999999999998</v>
      </c>
      <c r="W88" s="15">
        <f t="shared" si="15"/>
        <v>147.565</v>
      </c>
      <c r="X88" s="15">
        <f t="shared" si="16"/>
        <v>12.29</v>
      </c>
      <c r="Y88" s="15">
        <f t="shared" si="17"/>
        <v>12.264999999999999</v>
      </c>
      <c r="Z88" s="16">
        <f t="shared" si="18"/>
        <v>2.6479999999999997</v>
      </c>
    </row>
    <row r="89" spans="1:26" s="1" customFormat="1" x14ac:dyDescent="0.2">
      <c r="A89" s="10">
        <v>35671</v>
      </c>
      <c r="B89" s="4">
        <v>2212</v>
      </c>
      <c r="C89" s="4">
        <v>84</v>
      </c>
      <c r="D89" s="6">
        <v>404.09557418852154</v>
      </c>
      <c r="E89" s="6">
        <f t="shared" si="11"/>
        <v>57.72793916978879</v>
      </c>
      <c r="F89" s="5">
        <f t="shared" si="19"/>
        <v>320.09557418852154</v>
      </c>
      <c r="G89" s="7">
        <f t="shared" si="20"/>
        <v>45.72793916978879</v>
      </c>
      <c r="H89" s="10">
        <v>35671</v>
      </c>
      <c r="I89" s="8">
        <f t="shared" si="21"/>
        <v>48.373052452392351</v>
      </c>
      <c r="J89" s="1">
        <v>2.714</v>
      </c>
      <c r="L89" s="14">
        <v>23</v>
      </c>
      <c r="M89" s="14">
        <v>6</v>
      </c>
      <c r="N89" s="14">
        <v>55</v>
      </c>
      <c r="P89" s="1">
        <v>0.23</v>
      </c>
      <c r="Q89" s="1">
        <f t="shared" si="12"/>
        <v>2.944</v>
      </c>
      <c r="R89" s="13">
        <v>-5.0000000000000001E-3</v>
      </c>
      <c r="S89" s="13">
        <f t="shared" si="13"/>
        <v>2.7090000000000001</v>
      </c>
      <c r="T89" s="1">
        <v>-3.5000000000000003E-2</v>
      </c>
      <c r="U89" s="1">
        <f t="shared" si="14"/>
        <v>2.6789999999999998</v>
      </c>
      <c r="W89" s="15">
        <f t="shared" si="15"/>
        <v>161.91999999999999</v>
      </c>
      <c r="X89" s="15">
        <f t="shared" si="16"/>
        <v>62.307000000000002</v>
      </c>
      <c r="Y89" s="15">
        <f t="shared" si="17"/>
        <v>16.073999999999998</v>
      </c>
      <c r="Z89" s="16">
        <f t="shared" si="18"/>
        <v>2.8607261904761905</v>
      </c>
    </row>
    <row r="90" spans="1:26" s="1" customFormat="1" x14ac:dyDescent="0.2">
      <c r="A90" s="10">
        <v>35678</v>
      </c>
      <c r="B90" s="4">
        <v>2308</v>
      </c>
      <c r="C90" s="4">
        <v>96</v>
      </c>
      <c r="D90" s="6">
        <v>404.58636648723746</v>
      </c>
      <c r="E90" s="6">
        <f t="shared" si="11"/>
        <v>57.798052355319633</v>
      </c>
      <c r="F90" s="5">
        <f t="shared" si="19"/>
        <v>308.58636648723746</v>
      </c>
      <c r="G90" s="7">
        <f t="shared" si="20"/>
        <v>44.083766641033925</v>
      </c>
      <c r="H90" s="10">
        <v>35678</v>
      </c>
      <c r="I90" s="8">
        <f t="shared" si="21"/>
        <v>52.354872912598942</v>
      </c>
      <c r="J90" s="1">
        <v>2.6970000000000001</v>
      </c>
      <c r="L90" s="14">
        <v>31</v>
      </c>
      <c r="M90" s="14">
        <v>6</v>
      </c>
      <c r="N90" s="14">
        <v>59</v>
      </c>
      <c r="P90" s="1">
        <v>0.23499999999999999</v>
      </c>
      <c r="Q90" s="1">
        <f t="shared" si="12"/>
        <v>2.9319999999999999</v>
      </c>
      <c r="R90" s="13">
        <v>5.0000000000000001E-3</v>
      </c>
      <c r="S90" s="13">
        <f t="shared" si="13"/>
        <v>2.702</v>
      </c>
      <c r="T90" s="1">
        <v>-6.5000000000000002E-2</v>
      </c>
      <c r="U90" s="1">
        <f t="shared" si="14"/>
        <v>2.6320000000000001</v>
      </c>
      <c r="W90" s="15">
        <f t="shared" si="15"/>
        <v>172.988</v>
      </c>
      <c r="X90" s="15">
        <f t="shared" si="16"/>
        <v>83.762</v>
      </c>
      <c r="Y90" s="15">
        <f t="shared" si="17"/>
        <v>15.792000000000002</v>
      </c>
      <c r="Z90" s="16">
        <f t="shared" si="18"/>
        <v>2.8389791666666668</v>
      </c>
    </row>
    <row r="91" spans="1:26" s="1" customFormat="1" x14ac:dyDescent="0.2">
      <c r="A91" s="10">
        <v>35685</v>
      </c>
      <c r="B91" s="4">
        <v>2396</v>
      </c>
      <c r="C91" s="4">
        <v>88</v>
      </c>
      <c r="D91" s="6">
        <v>405.02049062466301</v>
      </c>
      <c r="E91" s="6">
        <f t="shared" si="11"/>
        <v>57.860070089237574</v>
      </c>
      <c r="F91" s="5">
        <f t="shared" si="19"/>
        <v>317.02049062466301</v>
      </c>
      <c r="G91" s="7">
        <f t="shared" si="20"/>
        <v>45.288641517809005</v>
      </c>
      <c r="H91" s="10">
        <v>35685</v>
      </c>
      <c r="I91" s="8">
        <f t="shared" si="21"/>
        <v>52.905097607262363</v>
      </c>
      <c r="J91" s="1">
        <v>2.7949999999999999</v>
      </c>
      <c r="L91" s="14">
        <v>29</v>
      </c>
      <c r="M91" s="14">
        <v>2</v>
      </c>
      <c r="N91" s="14">
        <v>57</v>
      </c>
      <c r="P91" s="1">
        <v>0.23499999999999999</v>
      </c>
      <c r="Q91" s="1">
        <f t="shared" si="12"/>
        <v>3.03</v>
      </c>
      <c r="R91" s="13">
        <v>5.0000000000000001E-3</v>
      </c>
      <c r="S91" s="13">
        <f t="shared" si="13"/>
        <v>2.8</v>
      </c>
      <c r="T91" s="1">
        <v>-4.4999999999999998E-2</v>
      </c>
      <c r="U91" s="1">
        <f t="shared" si="14"/>
        <v>2.75</v>
      </c>
      <c r="W91" s="15">
        <f t="shared" si="15"/>
        <v>172.70999999999998</v>
      </c>
      <c r="X91" s="15">
        <f t="shared" si="16"/>
        <v>81.199999999999989</v>
      </c>
      <c r="Y91" s="15">
        <f t="shared" si="17"/>
        <v>5.5</v>
      </c>
      <c r="Z91" s="16">
        <f t="shared" si="18"/>
        <v>2.9478409090909086</v>
      </c>
    </row>
    <row r="92" spans="1:26" s="1" customFormat="1" x14ac:dyDescent="0.2">
      <c r="A92" s="10">
        <v>35692</v>
      </c>
      <c r="B92" s="4">
        <v>2469</v>
      </c>
      <c r="C92" s="4">
        <v>73</v>
      </c>
      <c r="D92" s="6">
        <v>405.45461476208851</v>
      </c>
      <c r="E92" s="6">
        <f t="shared" si="11"/>
        <v>57.922087823155501</v>
      </c>
      <c r="F92" s="5">
        <f t="shared" si="19"/>
        <v>332.45461476208851</v>
      </c>
      <c r="G92" s="7">
        <f t="shared" si="20"/>
        <v>47.49351639458407</v>
      </c>
      <c r="H92" s="10">
        <v>35692</v>
      </c>
      <c r="I92" s="8">
        <f t="shared" si="21"/>
        <v>51.986043305093169</v>
      </c>
      <c r="J92" s="1">
        <v>2.8370000000000002</v>
      </c>
      <c r="L92" s="14">
        <v>15</v>
      </c>
      <c r="M92" s="14">
        <v>7</v>
      </c>
      <c r="N92" s="14">
        <v>51</v>
      </c>
      <c r="P92" s="1">
        <v>0.23499999999999999</v>
      </c>
      <c r="Q92" s="1">
        <f t="shared" si="12"/>
        <v>3.0720000000000001</v>
      </c>
      <c r="R92" s="13">
        <v>5.0000000000000001E-3</v>
      </c>
      <c r="S92" s="13">
        <f t="shared" si="13"/>
        <v>2.8420000000000001</v>
      </c>
      <c r="T92" s="1">
        <v>-4.4999999999999998E-2</v>
      </c>
      <c r="U92" s="1">
        <f t="shared" si="14"/>
        <v>2.7920000000000003</v>
      </c>
      <c r="W92" s="15">
        <f t="shared" si="15"/>
        <v>156.672</v>
      </c>
      <c r="X92" s="15">
        <f t="shared" si="16"/>
        <v>42.63</v>
      </c>
      <c r="Y92" s="15">
        <f t="shared" si="17"/>
        <v>19.544</v>
      </c>
      <c r="Z92" s="16">
        <f t="shared" si="18"/>
        <v>2.9978904109589042</v>
      </c>
    </row>
    <row r="93" spans="1:26" s="1" customFormat="1" x14ac:dyDescent="0.2">
      <c r="A93" s="10">
        <v>35699</v>
      </c>
      <c r="B93" s="4">
        <v>2556</v>
      </c>
      <c r="C93" s="4">
        <v>87</v>
      </c>
      <c r="D93" s="6">
        <v>405.88873889951407</v>
      </c>
      <c r="E93" s="6">
        <f t="shared" si="11"/>
        <v>57.984105557073441</v>
      </c>
      <c r="F93" s="5">
        <f t="shared" si="19"/>
        <v>318.88873889951407</v>
      </c>
      <c r="G93" s="7">
        <f t="shared" si="20"/>
        <v>45.555534128502011</v>
      </c>
      <c r="H93" s="10">
        <v>35699</v>
      </c>
      <c r="I93" s="8">
        <f t="shared" si="21"/>
        <v>56.107343463257251</v>
      </c>
      <c r="J93" s="1">
        <v>3.3460000000000001</v>
      </c>
      <c r="L93" s="14">
        <v>29</v>
      </c>
      <c r="M93" s="14">
        <v>6</v>
      </c>
      <c r="N93" s="14">
        <v>52</v>
      </c>
      <c r="P93" s="1">
        <v>0.1</v>
      </c>
      <c r="Q93" s="1">
        <f t="shared" si="12"/>
        <v>3.4460000000000002</v>
      </c>
      <c r="R93" s="13">
        <v>-0.11600000000000001</v>
      </c>
      <c r="S93" s="13">
        <f t="shared" si="13"/>
        <v>3.23</v>
      </c>
      <c r="T93" s="1">
        <v>-0.16</v>
      </c>
      <c r="U93" s="1">
        <f t="shared" si="14"/>
        <v>3.1859999999999999</v>
      </c>
      <c r="W93" s="15">
        <f t="shared" si="15"/>
        <v>179.19200000000001</v>
      </c>
      <c r="X93" s="15">
        <f t="shared" si="16"/>
        <v>93.67</v>
      </c>
      <c r="Y93" s="15">
        <f t="shared" si="17"/>
        <v>19.116</v>
      </c>
      <c r="Z93" s="16">
        <f t="shared" si="18"/>
        <v>3.3560689655172413</v>
      </c>
    </row>
    <row r="94" spans="1:26" s="1" customFormat="1" x14ac:dyDescent="0.2">
      <c r="A94" s="10">
        <v>35706</v>
      </c>
      <c r="B94" s="4">
        <v>2643</v>
      </c>
      <c r="C94" s="4">
        <v>87</v>
      </c>
      <c r="D94" s="6">
        <v>405.12621893112231</v>
      </c>
      <c r="E94" s="6">
        <f t="shared" si="11"/>
        <v>57.875174133017474</v>
      </c>
      <c r="F94" s="5">
        <f t="shared" si="19"/>
        <v>318.12621893112231</v>
      </c>
      <c r="G94" s="7">
        <f t="shared" si="20"/>
        <v>45.446602704446043</v>
      </c>
      <c r="H94" s="10">
        <v>35706</v>
      </c>
      <c r="I94" s="8">
        <f t="shared" si="21"/>
        <v>58.156162236994561</v>
      </c>
      <c r="J94" s="1">
        <v>3.125</v>
      </c>
      <c r="L94" s="14">
        <v>27</v>
      </c>
      <c r="M94" s="14">
        <v>5</v>
      </c>
      <c r="N94" s="14">
        <v>55</v>
      </c>
      <c r="P94" s="1">
        <v>0.64</v>
      </c>
      <c r="Q94" s="1">
        <f t="shared" si="12"/>
        <v>3.7650000000000001</v>
      </c>
      <c r="R94" s="13">
        <v>5.0000000000000001E-3</v>
      </c>
      <c r="S94" s="13">
        <f t="shared" si="13"/>
        <v>3.13</v>
      </c>
      <c r="T94" s="1">
        <v>-0.15</v>
      </c>
      <c r="U94" s="1">
        <f t="shared" si="14"/>
        <v>2.9750000000000001</v>
      </c>
      <c r="W94" s="15">
        <f t="shared" si="15"/>
        <v>207.07500000000002</v>
      </c>
      <c r="X94" s="15">
        <f t="shared" si="16"/>
        <v>84.509999999999991</v>
      </c>
      <c r="Y94" s="15">
        <f t="shared" si="17"/>
        <v>14.875</v>
      </c>
      <c r="Z94" s="16">
        <f t="shared" si="18"/>
        <v>3.5225287356321844</v>
      </c>
    </row>
    <row r="95" spans="1:26" s="1" customFormat="1" x14ac:dyDescent="0.2">
      <c r="A95" s="10">
        <v>35713</v>
      </c>
      <c r="B95" s="4">
        <v>2720</v>
      </c>
      <c r="C95" s="4">
        <v>77</v>
      </c>
      <c r="D95" s="6">
        <v>404.31826276208545</v>
      </c>
      <c r="E95" s="6">
        <f t="shared" si="11"/>
        <v>57.759751823155064</v>
      </c>
      <c r="F95" s="5">
        <f t="shared" si="19"/>
        <v>327.31826276208545</v>
      </c>
      <c r="G95" s="7">
        <f t="shared" si="20"/>
        <v>46.759751823155064</v>
      </c>
      <c r="H95" s="10">
        <v>35713</v>
      </c>
      <c r="I95" s="8">
        <f t="shared" si="21"/>
        <v>58.169684267936539</v>
      </c>
      <c r="J95" s="1">
        <v>3.0819999999999999</v>
      </c>
      <c r="L95" s="14">
        <v>21</v>
      </c>
      <c r="M95" s="14">
        <v>6</v>
      </c>
      <c r="N95" s="14">
        <v>50</v>
      </c>
      <c r="P95" s="1">
        <v>0.53</v>
      </c>
      <c r="Q95" s="1">
        <f t="shared" si="12"/>
        <v>3.6120000000000001</v>
      </c>
      <c r="R95" s="13">
        <v>5.0000000000000001E-3</v>
      </c>
      <c r="S95" s="13">
        <f t="shared" si="13"/>
        <v>3.0869999999999997</v>
      </c>
      <c r="T95" s="1">
        <v>-0.22</v>
      </c>
      <c r="U95" s="1">
        <f t="shared" si="14"/>
        <v>2.8619999999999997</v>
      </c>
      <c r="W95" s="15">
        <f t="shared" si="15"/>
        <v>180.6</v>
      </c>
      <c r="X95" s="15">
        <f t="shared" si="16"/>
        <v>64.826999999999998</v>
      </c>
      <c r="Y95" s="15">
        <f t="shared" si="17"/>
        <v>17.171999999999997</v>
      </c>
      <c r="Z95" s="16">
        <f t="shared" si="18"/>
        <v>3.4103766233766231</v>
      </c>
    </row>
    <row r="96" spans="1:26" s="1" customFormat="1" x14ac:dyDescent="0.2">
      <c r="A96" s="10">
        <v>35720</v>
      </c>
      <c r="B96" s="4">
        <v>2783</v>
      </c>
      <c r="C96" s="4">
        <v>63</v>
      </c>
      <c r="D96" s="6">
        <v>403.56063920788733</v>
      </c>
      <c r="E96" s="6">
        <f t="shared" si="11"/>
        <v>57.651519886841051</v>
      </c>
      <c r="F96" s="5">
        <f t="shared" si="19"/>
        <v>340.56063920788733</v>
      </c>
      <c r="G96" s="7">
        <f t="shared" si="20"/>
        <v>48.651519886841051</v>
      </c>
      <c r="H96" s="10">
        <v>35720</v>
      </c>
      <c r="I96" s="8">
        <f t="shared" si="21"/>
        <v>57.202735011629677</v>
      </c>
      <c r="J96" s="1">
        <v>3.2879999999999998</v>
      </c>
      <c r="L96" s="14">
        <v>28</v>
      </c>
      <c r="M96" s="14">
        <v>0</v>
      </c>
      <c r="N96" s="14">
        <v>35</v>
      </c>
      <c r="P96" s="1">
        <v>0.47</v>
      </c>
      <c r="Q96" s="1">
        <f t="shared" si="12"/>
        <v>3.758</v>
      </c>
      <c r="R96" s="13">
        <v>5.0000000000000001E-3</v>
      </c>
      <c r="S96" s="13">
        <f t="shared" si="13"/>
        <v>3.2929999999999997</v>
      </c>
      <c r="T96" s="1">
        <v>-0.35</v>
      </c>
      <c r="U96" s="1">
        <f t="shared" si="14"/>
        <v>2.9379999999999997</v>
      </c>
      <c r="W96" s="15">
        <f t="shared" si="15"/>
        <v>131.53</v>
      </c>
      <c r="X96" s="15">
        <f t="shared" si="16"/>
        <v>92.203999999999994</v>
      </c>
      <c r="Y96" s="15">
        <f t="shared" si="17"/>
        <v>0</v>
      </c>
      <c r="Z96" s="16">
        <f t="shared" si="18"/>
        <v>3.551333333333333</v>
      </c>
    </row>
    <row r="97" spans="1:26" s="1" customFormat="1" x14ac:dyDescent="0.2">
      <c r="A97" s="10">
        <v>35727</v>
      </c>
      <c r="B97" s="4">
        <v>2812</v>
      </c>
      <c r="C97" s="4">
        <v>29</v>
      </c>
      <c r="D97" s="6">
        <v>402.80301565368916</v>
      </c>
      <c r="E97" s="6">
        <f t="shared" si="11"/>
        <v>57.543287950527024</v>
      </c>
      <c r="F97" s="5">
        <f t="shared" si="19"/>
        <v>373.80301565368916</v>
      </c>
      <c r="G97" s="7">
        <f t="shared" si="20"/>
        <v>53.400430807669878</v>
      </c>
      <c r="H97" s="10">
        <v>35727</v>
      </c>
      <c r="I97" s="8">
        <f t="shared" si="21"/>
        <v>52.658751202361344</v>
      </c>
      <c r="J97" s="1">
        <v>3.548</v>
      </c>
      <c r="L97" s="14">
        <v>16</v>
      </c>
      <c r="M97" s="14">
        <v>6</v>
      </c>
      <c r="N97" s="14">
        <v>7</v>
      </c>
      <c r="P97" s="1">
        <v>0.49</v>
      </c>
      <c r="Q97" s="1">
        <f t="shared" si="12"/>
        <v>4.0380000000000003</v>
      </c>
      <c r="R97" s="13">
        <v>-5.0000000000000001E-3</v>
      </c>
      <c r="S97" s="13">
        <f t="shared" si="13"/>
        <v>3.5430000000000001</v>
      </c>
      <c r="T97" s="1">
        <v>-0.25</v>
      </c>
      <c r="U97" s="1">
        <f t="shared" si="14"/>
        <v>3.298</v>
      </c>
      <c r="W97" s="15">
        <f t="shared" si="15"/>
        <v>28.266000000000002</v>
      </c>
      <c r="X97" s="15">
        <f t="shared" si="16"/>
        <v>56.688000000000002</v>
      </c>
      <c r="Y97" s="15">
        <f t="shared" si="17"/>
        <v>19.788</v>
      </c>
      <c r="Z97" s="16">
        <f t="shared" si="18"/>
        <v>3.6117931034482762</v>
      </c>
    </row>
    <row r="98" spans="1:26" s="1" customFormat="1" x14ac:dyDescent="0.2">
      <c r="A98" s="10">
        <v>35734</v>
      </c>
      <c r="B98" s="4">
        <v>2807</v>
      </c>
      <c r="C98" s="4">
        <v>-5</v>
      </c>
      <c r="D98" s="6">
        <v>402.04539209949104</v>
      </c>
      <c r="E98" s="6">
        <f t="shared" si="11"/>
        <v>57.435056014213004</v>
      </c>
      <c r="F98" s="5">
        <f t="shared" si="19"/>
        <v>407.04539209949104</v>
      </c>
      <c r="G98" s="7">
        <f t="shared" si="20"/>
        <v>58.149341728498719</v>
      </c>
      <c r="H98" s="10">
        <v>35734</v>
      </c>
      <c r="I98" s="8">
        <f t="shared" si="21"/>
        <v>48.272257545166717</v>
      </c>
      <c r="J98" s="1">
        <v>3.552</v>
      </c>
      <c r="L98" s="14">
        <v>-1</v>
      </c>
      <c r="M98" s="14">
        <v>-2</v>
      </c>
      <c r="N98" s="14">
        <v>-2</v>
      </c>
      <c r="P98" s="1">
        <v>0.504</v>
      </c>
      <c r="Q98" s="1">
        <f t="shared" si="12"/>
        <v>4.056</v>
      </c>
      <c r="R98" s="13">
        <v>4.3999999999999997E-2</v>
      </c>
      <c r="S98" s="13">
        <f t="shared" si="13"/>
        <v>3.5960000000000001</v>
      </c>
      <c r="T98" s="1">
        <v>0</v>
      </c>
      <c r="U98" s="1">
        <f t="shared" si="14"/>
        <v>3.552</v>
      </c>
      <c r="W98" s="15">
        <f t="shared" si="15"/>
        <v>-8.1120000000000001</v>
      </c>
      <c r="X98" s="15">
        <f t="shared" si="16"/>
        <v>-3.5960000000000001</v>
      </c>
      <c r="Y98" s="15">
        <f t="shared" si="17"/>
        <v>-7.1040000000000001</v>
      </c>
      <c r="Z98" s="16">
        <f t="shared" si="18"/>
        <v>3.7624000000000004</v>
      </c>
    </row>
    <row r="99" spans="1:26" s="1" customFormat="1" x14ac:dyDescent="0.2">
      <c r="A99" s="10">
        <v>35741</v>
      </c>
      <c r="B99" s="4">
        <v>2814</v>
      </c>
      <c r="C99" s="4">
        <v>7</v>
      </c>
      <c r="D99" s="6">
        <v>405.73303981487305</v>
      </c>
      <c r="E99" s="6">
        <f t="shared" si="11"/>
        <v>57.961862830696148</v>
      </c>
      <c r="F99" s="5">
        <f t="shared" si="19"/>
        <v>398.73303981487305</v>
      </c>
      <c r="G99" s="7">
        <f t="shared" si="20"/>
        <v>56.961862830696148</v>
      </c>
      <c r="H99" s="10">
        <v>35741</v>
      </c>
      <c r="I99" s="8">
        <f t="shared" si="21"/>
        <v>49.401474252410949</v>
      </c>
      <c r="J99" s="1">
        <v>3.2559999999999998</v>
      </c>
      <c r="L99" s="14">
        <v>-1</v>
      </c>
      <c r="M99" s="14">
        <v>4</v>
      </c>
      <c r="N99" s="14">
        <v>4</v>
      </c>
      <c r="P99" s="1">
        <v>0.78</v>
      </c>
      <c r="Q99" s="1">
        <f t="shared" si="12"/>
        <v>4.0359999999999996</v>
      </c>
      <c r="R99" s="13">
        <v>2.5000000000000001E-3</v>
      </c>
      <c r="S99" s="13">
        <f t="shared" si="13"/>
        <v>3.2584999999999997</v>
      </c>
      <c r="T99" s="1">
        <v>-0.26</v>
      </c>
      <c r="U99" s="1">
        <f t="shared" si="14"/>
        <v>2.9959999999999996</v>
      </c>
      <c r="W99" s="15">
        <f t="shared" si="15"/>
        <v>16.143999999999998</v>
      </c>
      <c r="X99" s="15">
        <f t="shared" si="16"/>
        <v>-3.2584999999999997</v>
      </c>
      <c r="Y99" s="15">
        <f t="shared" si="17"/>
        <v>11.983999999999998</v>
      </c>
      <c r="Z99" s="16">
        <f t="shared" si="18"/>
        <v>3.5527857142857138</v>
      </c>
    </row>
    <row r="100" spans="1:26" s="1" customFormat="1" x14ac:dyDescent="0.2">
      <c r="A100" s="10">
        <v>35748</v>
      </c>
      <c r="B100" s="4">
        <v>2750</v>
      </c>
      <c r="C100" s="4">
        <v>-64</v>
      </c>
      <c r="D100" s="6">
        <v>409.38994057219054</v>
      </c>
      <c r="E100" s="6">
        <f t="shared" si="11"/>
        <v>58.48427722459865</v>
      </c>
      <c r="F100" s="5">
        <f t="shared" si="19"/>
        <v>473.38994057219054</v>
      </c>
      <c r="G100" s="7">
        <f t="shared" si="20"/>
        <v>67.627134367455795</v>
      </c>
      <c r="H100" s="10">
        <v>35748</v>
      </c>
      <c r="I100" s="8">
        <f t="shared" si="21"/>
        <v>40.664150946537553</v>
      </c>
      <c r="J100" s="1">
        <v>3.0289999999999999</v>
      </c>
      <c r="L100" s="14">
        <v>-31</v>
      </c>
      <c r="M100" s="14">
        <v>-4</v>
      </c>
      <c r="N100" s="14">
        <v>-29</v>
      </c>
      <c r="P100" s="1">
        <v>0.63</v>
      </c>
      <c r="Q100" s="1">
        <f t="shared" si="12"/>
        <v>3.6589999999999998</v>
      </c>
      <c r="R100" s="13">
        <v>2.5000000000000001E-3</v>
      </c>
      <c r="S100" s="13">
        <f t="shared" si="13"/>
        <v>3.0314999999999999</v>
      </c>
      <c r="T100" s="1">
        <v>-0.16</v>
      </c>
      <c r="U100" s="1">
        <f t="shared" si="14"/>
        <v>2.8689999999999998</v>
      </c>
      <c r="W100" s="15">
        <f t="shared" si="15"/>
        <v>-106.11099999999999</v>
      </c>
      <c r="X100" s="15">
        <f t="shared" si="16"/>
        <v>-93.976500000000001</v>
      </c>
      <c r="Y100" s="15">
        <f t="shared" si="17"/>
        <v>-11.475999999999999</v>
      </c>
      <c r="Z100" s="16">
        <f t="shared" si="18"/>
        <v>3.3056796874999996</v>
      </c>
    </row>
    <row r="101" spans="1:26" s="1" customFormat="1" x14ac:dyDescent="0.2">
      <c r="A101" s="10">
        <v>35755</v>
      </c>
      <c r="B101" s="4">
        <v>2642</v>
      </c>
      <c r="C101" s="4">
        <v>-108</v>
      </c>
      <c r="D101" s="6">
        <v>413.04684132950803</v>
      </c>
      <c r="E101" s="6">
        <f t="shared" si="11"/>
        <v>59.006691618501144</v>
      </c>
      <c r="F101" s="5">
        <f t="shared" si="19"/>
        <v>521.04684132950797</v>
      </c>
      <c r="G101" s="7">
        <f t="shared" si="20"/>
        <v>74.435263047072567</v>
      </c>
      <c r="H101" s="10">
        <v>35755</v>
      </c>
      <c r="I101" s="8">
        <f t="shared" si="21"/>
        <v>35.493929783377126</v>
      </c>
      <c r="J101" s="1">
        <v>2.762</v>
      </c>
      <c r="L101" s="14">
        <v>-40</v>
      </c>
      <c r="M101" s="14">
        <v>-8</v>
      </c>
      <c r="N101" s="14">
        <v>-60</v>
      </c>
      <c r="P101" s="1">
        <v>0.68</v>
      </c>
      <c r="Q101" s="1">
        <f t="shared" si="12"/>
        <v>3.4420000000000002</v>
      </c>
      <c r="R101" s="13">
        <v>0</v>
      </c>
      <c r="S101" s="13">
        <f t="shared" si="13"/>
        <v>2.762</v>
      </c>
      <c r="T101" s="1">
        <v>-0.25</v>
      </c>
      <c r="U101" s="1">
        <f t="shared" si="14"/>
        <v>2.512</v>
      </c>
      <c r="W101" s="15">
        <f t="shared" si="15"/>
        <v>-206.52</v>
      </c>
      <c r="X101" s="15">
        <f t="shared" si="16"/>
        <v>-110.48</v>
      </c>
      <c r="Y101" s="15">
        <f t="shared" si="17"/>
        <v>-20.096</v>
      </c>
      <c r="Z101" s="16">
        <f t="shared" si="18"/>
        <v>3.1212592592592592</v>
      </c>
    </row>
    <row r="102" spans="1:26" s="1" customFormat="1" x14ac:dyDescent="0.2">
      <c r="A102" s="10">
        <v>35762</v>
      </c>
      <c r="B102" s="4">
        <v>2606</v>
      </c>
      <c r="C102" s="4">
        <v>-36</v>
      </c>
      <c r="D102" s="6">
        <v>416.70374208682563</v>
      </c>
      <c r="E102" s="6">
        <f t="shared" si="11"/>
        <v>59.529106012403659</v>
      </c>
      <c r="F102" s="5">
        <f t="shared" si="19"/>
        <v>452.70374208682563</v>
      </c>
      <c r="G102" s="7">
        <f t="shared" si="20"/>
        <v>64.671963155260798</v>
      </c>
      <c r="H102" s="10">
        <v>35762</v>
      </c>
      <c r="I102" s="8">
        <f t="shared" si="21"/>
        <v>40.295668677068953</v>
      </c>
      <c r="J102" s="1">
        <v>2.5779999999999998</v>
      </c>
      <c r="L102" s="14">
        <v>-8</v>
      </c>
      <c r="M102" s="14">
        <v>-3</v>
      </c>
      <c r="N102" s="14">
        <v>-25</v>
      </c>
      <c r="P102" s="1">
        <v>0.76</v>
      </c>
      <c r="Q102" s="1">
        <f t="shared" si="12"/>
        <v>3.3380000000000001</v>
      </c>
      <c r="R102" s="13">
        <v>0</v>
      </c>
      <c r="S102" s="13">
        <f t="shared" si="13"/>
        <v>2.5779999999999998</v>
      </c>
      <c r="T102" s="1">
        <v>-0.25</v>
      </c>
      <c r="U102" s="1">
        <f t="shared" si="14"/>
        <v>2.3279999999999998</v>
      </c>
      <c r="W102" s="15">
        <f t="shared" si="15"/>
        <v>-83.45</v>
      </c>
      <c r="X102" s="15">
        <f t="shared" si="16"/>
        <v>-20.623999999999999</v>
      </c>
      <c r="Y102" s="15">
        <f t="shared" si="17"/>
        <v>-6.984</v>
      </c>
      <c r="Z102" s="16">
        <f t="shared" si="18"/>
        <v>3.084944444444444</v>
      </c>
    </row>
    <row r="103" spans="1:26" s="1" customFormat="1" x14ac:dyDescent="0.2">
      <c r="A103" s="10">
        <v>35769</v>
      </c>
      <c r="B103" s="4">
        <v>2537</v>
      </c>
      <c r="C103" s="4">
        <v>-69</v>
      </c>
      <c r="D103" s="6">
        <v>416.12918174517586</v>
      </c>
      <c r="E103" s="6">
        <f t="shared" si="11"/>
        <v>59.447025963596552</v>
      </c>
      <c r="F103" s="5">
        <f t="shared" si="19"/>
        <v>485.12918174517586</v>
      </c>
      <c r="G103" s="7">
        <f t="shared" si="20"/>
        <v>69.304168820739406</v>
      </c>
      <c r="H103" s="10">
        <v>35769</v>
      </c>
      <c r="I103" s="8">
        <f t="shared" si="21"/>
        <v>36.606744488374815</v>
      </c>
      <c r="J103" s="1">
        <v>2.4529999999999998</v>
      </c>
      <c r="L103" s="14">
        <v>-25</v>
      </c>
      <c r="M103" s="14">
        <v>-12</v>
      </c>
      <c r="N103" s="14">
        <v>-32</v>
      </c>
      <c r="P103" s="1">
        <v>0.83</v>
      </c>
      <c r="Q103" s="1">
        <f t="shared" si="12"/>
        <v>3.2829999999999999</v>
      </c>
      <c r="R103" s="13">
        <v>0</v>
      </c>
      <c r="S103" s="13">
        <f t="shared" si="13"/>
        <v>2.4529999999999998</v>
      </c>
      <c r="T103" s="1">
        <v>-0.26500000000000001</v>
      </c>
      <c r="U103" s="1">
        <f t="shared" si="14"/>
        <v>2.1879999999999997</v>
      </c>
      <c r="W103" s="15">
        <f t="shared" si="15"/>
        <v>-105.056</v>
      </c>
      <c r="X103" s="15">
        <f t="shared" si="16"/>
        <v>-61.324999999999996</v>
      </c>
      <c r="Y103" s="15">
        <f t="shared" si="17"/>
        <v>-26.255999999999997</v>
      </c>
      <c r="Z103" s="16">
        <f t="shared" si="18"/>
        <v>2.7918405797101449</v>
      </c>
    </row>
    <row r="104" spans="1:26" s="1" customFormat="1" x14ac:dyDescent="0.2">
      <c r="A104" s="10">
        <v>35776</v>
      </c>
      <c r="B104" s="4">
        <v>2401</v>
      </c>
      <c r="C104" s="4">
        <v>-136</v>
      </c>
      <c r="D104" s="6">
        <v>415.63410672718192</v>
      </c>
      <c r="E104" s="6">
        <f t="shared" si="11"/>
        <v>59.37630096102599</v>
      </c>
      <c r="F104" s="5">
        <f t="shared" si="19"/>
        <v>551.63410672718192</v>
      </c>
      <c r="G104" s="7">
        <f t="shared" si="20"/>
        <v>78.804872389597421</v>
      </c>
      <c r="H104" s="10">
        <v>35776</v>
      </c>
      <c r="I104" s="8">
        <f t="shared" si="21"/>
        <v>30.467659260075678</v>
      </c>
      <c r="J104" s="1">
        <v>2.3570000000000002</v>
      </c>
      <c r="L104" s="14">
        <v>-41</v>
      </c>
      <c r="M104" s="14">
        <v>-19</v>
      </c>
      <c r="N104" s="14">
        <v>-76</v>
      </c>
      <c r="P104" s="1">
        <v>0.6</v>
      </c>
      <c r="Q104" s="1">
        <f t="shared" si="12"/>
        <v>2.9570000000000003</v>
      </c>
      <c r="R104" s="13">
        <v>0</v>
      </c>
      <c r="S104" s="13">
        <f t="shared" si="13"/>
        <v>2.3570000000000002</v>
      </c>
      <c r="T104" s="1">
        <v>-0.17</v>
      </c>
      <c r="U104" s="1">
        <f t="shared" si="14"/>
        <v>2.1870000000000003</v>
      </c>
      <c r="W104" s="15">
        <f t="shared" si="15"/>
        <v>-224.73200000000003</v>
      </c>
      <c r="X104" s="15">
        <f t="shared" si="16"/>
        <v>-96.637000000000015</v>
      </c>
      <c r="Y104" s="15">
        <f t="shared" si="17"/>
        <v>-41.553000000000004</v>
      </c>
      <c r="Z104" s="16">
        <f t="shared" si="18"/>
        <v>2.668544117647059</v>
      </c>
    </row>
    <row r="105" spans="1:26" s="1" customFormat="1" x14ac:dyDescent="0.2">
      <c r="A105" s="10">
        <v>35783</v>
      </c>
      <c r="B105" s="4">
        <v>2266</v>
      </c>
      <c r="C105" s="4">
        <v>-135</v>
      </c>
      <c r="D105" s="6">
        <v>415.13903170918815</v>
      </c>
      <c r="E105" s="6">
        <f t="shared" si="11"/>
        <v>59.305575958455449</v>
      </c>
      <c r="F105" s="5">
        <f t="shared" si="19"/>
        <v>550.1390317091882</v>
      </c>
      <c r="G105" s="7">
        <f t="shared" si="20"/>
        <v>78.591290244169741</v>
      </c>
      <c r="H105" s="10">
        <v>35783</v>
      </c>
      <c r="I105" s="8">
        <f t="shared" si="21"/>
        <v>28.832711525156597</v>
      </c>
      <c r="J105" s="1">
        <v>2.4710000000000001</v>
      </c>
      <c r="L105" s="14">
        <v>-40</v>
      </c>
      <c r="M105" s="14">
        <v>-29</v>
      </c>
      <c r="N105" s="14">
        <v>-66</v>
      </c>
      <c r="P105" s="1">
        <v>0.6</v>
      </c>
      <c r="Q105" s="1">
        <f t="shared" si="12"/>
        <v>3.0710000000000002</v>
      </c>
      <c r="R105" s="13">
        <v>0</v>
      </c>
      <c r="S105" s="13">
        <f t="shared" si="13"/>
        <v>2.4710000000000001</v>
      </c>
      <c r="T105" s="1">
        <v>-0.05</v>
      </c>
      <c r="U105" s="1">
        <f t="shared" si="14"/>
        <v>2.4210000000000003</v>
      </c>
      <c r="W105" s="15">
        <f t="shared" si="15"/>
        <v>-202.68600000000001</v>
      </c>
      <c r="X105" s="15">
        <f t="shared" si="16"/>
        <v>-98.84</v>
      </c>
      <c r="Y105" s="15">
        <f t="shared" si="17"/>
        <v>-70.209000000000003</v>
      </c>
      <c r="Z105" s="16">
        <f t="shared" si="18"/>
        <v>2.7535925925925926</v>
      </c>
    </row>
    <row r="106" spans="1:26" s="1" customFormat="1" x14ac:dyDescent="0.2">
      <c r="A106" s="10">
        <v>35790</v>
      </c>
      <c r="B106" s="4">
        <v>2170</v>
      </c>
      <c r="C106" s="4">
        <v>-96</v>
      </c>
      <c r="D106" s="6">
        <v>414.64395669119426</v>
      </c>
      <c r="E106" s="6">
        <f t="shared" si="11"/>
        <v>59.234850955884895</v>
      </c>
      <c r="F106" s="5">
        <f t="shared" si="19"/>
        <v>510.64395669119426</v>
      </c>
      <c r="G106" s="7">
        <f t="shared" si="20"/>
        <v>72.949136670170603</v>
      </c>
      <c r="H106" s="10">
        <v>35790</v>
      </c>
      <c r="I106" s="8">
        <f t="shared" si="21"/>
        <v>29.746753684164268</v>
      </c>
      <c r="J106" s="1">
        <v>2.2519999999999998</v>
      </c>
      <c r="L106" s="14">
        <v>-19</v>
      </c>
      <c r="M106" s="14">
        <v>-22</v>
      </c>
      <c r="N106" s="14">
        <v>-55</v>
      </c>
      <c r="P106" s="1">
        <v>0.5</v>
      </c>
      <c r="Q106" s="1">
        <f t="shared" si="12"/>
        <v>2.7519999999999998</v>
      </c>
      <c r="R106" s="13">
        <v>0</v>
      </c>
      <c r="S106" s="13">
        <f t="shared" si="13"/>
        <v>2.2519999999999998</v>
      </c>
      <c r="T106" s="1">
        <v>-0.04</v>
      </c>
      <c r="U106" s="1">
        <f t="shared" si="14"/>
        <v>2.2119999999999997</v>
      </c>
      <c r="W106" s="15">
        <f t="shared" si="15"/>
        <v>-151.35999999999999</v>
      </c>
      <c r="X106" s="15">
        <f t="shared" si="16"/>
        <v>-42.787999999999997</v>
      </c>
      <c r="Y106" s="15">
        <f t="shared" si="17"/>
        <v>-48.663999999999994</v>
      </c>
      <c r="Z106" s="16">
        <f t="shared" si="18"/>
        <v>2.529291666666666</v>
      </c>
    </row>
    <row r="107" spans="1:26" s="1" customFormat="1" x14ac:dyDescent="0.2">
      <c r="A107" s="10">
        <v>35797</v>
      </c>
      <c r="B107" s="4">
        <v>2039</v>
      </c>
      <c r="C107" s="4">
        <v>-131</v>
      </c>
      <c r="D107" s="6">
        <v>416.5939146039687</v>
      </c>
      <c r="E107" s="6">
        <f t="shared" si="11"/>
        <v>59.513416371995525</v>
      </c>
      <c r="F107" s="5">
        <f t="shared" si="19"/>
        <v>547.59391460396864</v>
      </c>
      <c r="G107" s="7">
        <f t="shared" si="20"/>
        <v>78.227702086281241</v>
      </c>
      <c r="H107" s="10">
        <v>35797</v>
      </c>
      <c r="I107" s="8">
        <f t="shared" si="21"/>
        <v>26.064935382495129</v>
      </c>
      <c r="J107" s="1">
        <v>2.153</v>
      </c>
      <c r="L107" s="14">
        <v>-41</v>
      </c>
      <c r="M107" s="14">
        <v>-11</v>
      </c>
      <c r="N107" s="14">
        <v>-79</v>
      </c>
      <c r="P107" s="1">
        <v>0.65</v>
      </c>
      <c r="Q107" s="1">
        <f t="shared" si="12"/>
        <v>2.8029999999999999</v>
      </c>
      <c r="R107" s="13">
        <v>0</v>
      </c>
      <c r="S107" s="13">
        <f t="shared" si="13"/>
        <v>2.153</v>
      </c>
      <c r="T107" s="1">
        <v>-0.06</v>
      </c>
      <c r="U107" s="1">
        <f t="shared" si="14"/>
        <v>2.093</v>
      </c>
      <c r="W107" s="15">
        <f t="shared" si="15"/>
        <v>-221.43699999999998</v>
      </c>
      <c r="X107" s="15">
        <f t="shared" si="16"/>
        <v>-88.272999999999996</v>
      </c>
      <c r="Y107" s="15">
        <f t="shared" si="17"/>
        <v>-23.023</v>
      </c>
      <c r="Z107" s="16">
        <f t="shared" si="18"/>
        <v>2.5399465648854962</v>
      </c>
    </row>
    <row r="108" spans="1:26" s="1" customFormat="1" x14ac:dyDescent="0.2">
      <c r="A108" s="10">
        <v>35804</v>
      </c>
      <c r="B108" s="4">
        <v>1996</v>
      </c>
      <c r="C108" s="4">
        <v>-43</v>
      </c>
      <c r="D108" s="6">
        <v>418.54387251674308</v>
      </c>
      <c r="E108" s="6">
        <f t="shared" si="11"/>
        <v>59.791981788106156</v>
      </c>
      <c r="F108" s="5">
        <f t="shared" si="19"/>
        <v>461.54387251674308</v>
      </c>
      <c r="G108" s="7">
        <f t="shared" si="20"/>
        <v>65.934838930963295</v>
      </c>
      <c r="H108" s="10">
        <v>35804</v>
      </c>
      <c r="I108" s="8">
        <f t="shared" si="21"/>
        <v>30.272311760553485</v>
      </c>
      <c r="J108" s="1">
        <v>2.0459999999999998</v>
      </c>
      <c r="L108" s="14">
        <v>-10</v>
      </c>
      <c r="M108" s="14">
        <v>-16</v>
      </c>
      <c r="N108" s="14">
        <v>-17</v>
      </c>
      <c r="P108" s="1">
        <v>0.45750000000000002</v>
      </c>
      <c r="Q108" s="1">
        <f t="shared" si="12"/>
        <v>2.5034999999999998</v>
      </c>
      <c r="R108" s="13">
        <v>2.5000000000000001E-3</v>
      </c>
      <c r="S108" s="13">
        <f t="shared" si="13"/>
        <v>2.0484999999999998</v>
      </c>
      <c r="T108" s="1">
        <v>7.0000000000000007E-2</v>
      </c>
      <c r="U108" s="1">
        <f t="shared" si="14"/>
        <v>2.1159999999999997</v>
      </c>
      <c r="W108" s="15">
        <f t="shared" si="15"/>
        <v>-42.5595</v>
      </c>
      <c r="X108" s="15">
        <f t="shared" si="16"/>
        <v>-20.484999999999999</v>
      </c>
      <c r="Y108" s="15">
        <f t="shared" si="17"/>
        <v>-33.855999999999995</v>
      </c>
      <c r="Z108" s="16">
        <f t="shared" si="18"/>
        <v>2.2534999999999998</v>
      </c>
    </row>
    <row r="109" spans="1:26" s="1" customFormat="1" x14ac:dyDescent="0.2">
      <c r="A109" s="10">
        <v>35811</v>
      </c>
      <c r="B109" s="4">
        <v>1837</v>
      </c>
      <c r="C109" s="4">
        <v>-159</v>
      </c>
      <c r="D109" s="6">
        <v>420.49383042951752</v>
      </c>
      <c r="E109" s="6">
        <f t="shared" si="11"/>
        <v>60.070547204216787</v>
      </c>
      <c r="F109" s="5">
        <f t="shared" si="19"/>
        <v>579.49383042951752</v>
      </c>
      <c r="G109" s="7">
        <f t="shared" si="20"/>
        <v>82.784832918502502</v>
      </c>
      <c r="H109" s="10">
        <v>35811</v>
      </c>
      <c r="I109" s="8">
        <f t="shared" si="21"/>
        <v>22.190055052819083</v>
      </c>
      <c r="J109" s="1">
        <v>2.1760000000000002</v>
      </c>
      <c r="L109" s="14">
        <v>-42</v>
      </c>
      <c r="M109" s="14">
        <v>-18</v>
      </c>
      <c r="N109" s="14">
        <v>-99</v>
      </c>
      <c r="P109" s="1">
        <v>0.46500000000000002</v>
      </c>
      <c r="Q109" s="1">
        <f t="shared" si="12"/>
        <v>2.641</v>
      </c>
      <c r="R109" s="13">
        <v>2.5000000000000001E-3</v>
      </c>
      <c r="S109" s="13">
        <f t="shared" si="13"/>
        <v>2.1785000000000001</v>
      </c>
      <c r="T109" s="1">
        <v>0.18</v>
      </c>
      <c r="U109" s="1">
        <f t="shared" si="14"/>
        <v>2.3560000000000003</v>
      </c>
      <c r="W109" s="15">
        <f t="shared" si="15"/>
        <v>-261.459</v>
      </c>
      <c r="X109" s="15">
        <f t="shared" si="16"/>
        <v>-91.497</v>
      </c>
      <c r="Y109" s="15">
        <f t="shared" si="17"/>
        <v>-42.408000000000008</v>
      </c>
      <c r="Z109" s="16">
        <f t="shared" si="18"/>
        <v>2.4865660377358494</v>
      </c>
    </row>
    <row r="110" spans="1:26" s="1" customFormat="1" x14ac:dyDescent="0.2">
      <c r="A110" s="10">
        <v>35818</v>
      </c>
      <c r="B110" s="4">
        <v>1701</v>
      </c>
      <c r="C110" s="4">
        <v>-136</v>
      </c>
      <c r="D110" s="6">
        <v>422.4437883422919</v>
      </c>
      <c r="E110" s="6">
        <f t="shared" si="11"/>
        <v>60.349112620327411</v>
      </c>
      <c r="F110" s="5">
        <f t="shared" si="19"/>
        <v>558.4437883422919</v>
      </c>
      <c r="G110" s="7">
        <f t="shared" si="20"/>
        <v>79.777684048898848</v>
      </c>
      <c r="H110" s="10">
        <v>35818</v>
      </c>
      <c r="I110" s="8">
        <f t="shared" si="21"/>
        <v>21.321752069881985</v>
      </c>
      <c r="J110" s="1">
        <v>2.117</v>
      </c>
      <c r="L110" s="14">
        <v>-32</v>
      </c>
      <c r="M110" s="14">
        <v>-8</v>
      </c>
      <c r="N110" s="14">
        <v>-96</v>
      </c>
      <c r="P110" s="1">
        <v>0.40749999999999997</v>
      </c>
      <c r="Q110" s="1">
        <f t="shared" si="12"/>
        <v>2.5244999999999997</v>
      </c>
      <c r="R110" s="13">
        <v>2.5000000000000001E-3</v>
      </c>
      <c r="S110" s="13">
        <f t="shared" si="13"/>
        <v>2.1194999999999999</v>
      </c>
      <c r="T110" s="1">
        <v>0.05</v>
      </c>
      <c r="U110" s="1">
        <f t="shared" si="14"/>
        <v>2.1669999999999998</v>
      </c>
      <c r="W110" s="15">
        <f t="shared" si="15"/>
        <v>-242.35199999999998</v>
      </c>
      <c r="X110" s="15">
        <f t="shared" si="16"/>
        <v>-67.823999999999998</v>
      </c>
      <c r="Y110" s="15">
        <f t="shared" si="17"/>
        <v>-17.335999999999999</v>
      </c>
      <c r="Z110" s="16">
        <f t="shared" si="18"/>
        <v>2.4081764705882351</v>
      </c>
    </row>
    <row r="111" spans="1:26" s="1" customFormat="1" x14ac:dyDescent="0.2">
      <c r="A111" s="10">
        <v>35825</v>
      </c>
      <c r="B111" s="4">
        <v>1599</v>
      </c>
      <c r="C111" s="4">
        <v>-102</v>
      </c>
      <c r="D111" s="6">
        <v>424.39374625506628</v>
      </c>
      <c r="E111" s="6">
        <f t="shared" si="11"/>
        <v>60.627678036438041</v>
      </c>
      <c r="F111" s="5">
        <f t="shared" si="19"/>
        <v>526.39374625506628</v>
      </c>
      <c r="G111" s="7">
        <f t="shared" si="20"/>
        <v>75.199106607866611</v>
      </c>
      <c r="H111" s="10">
        <v>35825</v>
      </c>
      <c r="I111" s="8">
        <f t="shared" si="21"/>
        <v>21.2635504878821</v>
      </c>
      <c r="J111" s="1">
        <v>2.2570000000000001</v>
      </c>
      <c r="L111" s="14">
        <v>-20</v>
      </c>
      <c r="M111" s="14">
        <v>-6</v>
      </c>
      <c r="N111" s="14">
        <v>-76</v>
      </c>
      <c r="P111" s="1">
        <v>0.45</v>
      </c>
      <c r="Q111" s="1">
        <f t="shared" si="12"/>
        <v>2.7070000000000003</v>
      </c>
      <c r="R111" s="13">
        <v>3.9E-2</v>
      </c>
      <c r="S111" s="13">
        <f t="shared" si="13"/>
        <v>2.2960000000000003</v>
      </c>
      <c r="T111" s="1">
        <v>0.109</v>
      </c>
      <c r="U111" s="1">
        <f t="shared" si="14"/>
        <v>2.3660000000000001</v>
      </c>
      <c r="W111" s="15">
        <f t="shared" si="15"/>
        <v>-205.73200000000003</v>
      </c>
      <c r="X111" s="15">
        <f t="shared" si="16"/>
        <v>-45.92</v>
      </c>
      <c r="Y111" s="15">
        <f t="shared" si="17"/>
        <v>-14.196000000000002</v>
      </c>
      <c r="Z111" s="16">
        <f t="shared" si="18"/>
        <v>2.6063529411764712</v>
      </c>
    </row>
    <row r="112" spans="1:26" s="1" customFormat="1" x14ac:dyDescent="0.2">
      <c r="A112" s="10">
        <v>35832</v>
      </c>
      <c r="B112" s="4">
        <v>1518</v>
      </c>
      <c r="C112" s="4">
        <v>-81</v>
      </c>
      <c r="D112" s="6">
        <v>421.91647624844796</v>
      </c>
      <c r="E112" s="6">
        <f t="shared" si="11"/>
        <v>60.273782321206852</v>
      </c>
      <c r="F112" s="5">
        <f t="shared" si="19"/>
        <v>502.91647624844796</v>
      </c>
      <c r="G112" s="7">
        <f t="shared" si="20"/>
        <v>71.845210892635421</v>
      </c>
      <c r="H112" s="10">
        <v>35832</v>
      </c>
      <c r="I112" s="8">
        <f t="shared" si="21"/>
        <v>21.128756964308728</v>
      </c>
      <c r="J112" s="1">
        <v>2.359</v>
      </c>
      <c r="L112" s="14">
        <v>-18</v>
      </c>
      <c r="M112" s="14">
        <v>18</v>
      </c>
      <c r="N112" s="14">
        <v>-81</v>
      </c>
      <c r="P112" s="1">
        <v>0.30499999999999999</v>
      </c>
      <c r="Q112" s="1">
        <f t="shared" si="12"/>
        <v>2.6640000000000001</v>
      </c>
      <c r="R112" s="13">
        <v>2.5000000000000001E-3</v>
      </c>
      <c r="S112" s="13">
        <f t="shared" si="13"/>
        <v>2.3614999999999999</v>
      </c>
      <c r="T112" s="1">
        <v>-0.06</v>
      </c>
      <c r="U112" s="1">
        <f t="shared" si="14"/>
        <v>2.2989999999999999</v>
      </c>
      <c r="W112" s="15">
        <f t="shared" si="15"/>
        <v>-215.78400000000002</v>
      </c>
      <c r="X112" s="15">
        <f t="shared" si="16"/>
        <v>-42.506999999999998</v>
      </c>
      <c r="Y112" s="15">
        <f t="shared" si="17"/>
        <v>41.381999999999998</v>
      </c>
      <c r="Z112" s="16">
        <f t="shared" si="18"/>
        <v>2.677888888888889</v>
      </c>
    </row>
    <row r="113" spans="1:26" s="1" customFormat="1" x14ac:dyDescent="0.2">
      <c r="A113" s="10">
        <v>35839</v>
      </c>
      <c r="B113" s="4">
        <v>1425</v>
      </c>
      <c r="C113" s="4">
        <v>-93</v>
      </c>
      <c r="D113" s="6">
        <v>419.19605653215206</v>
      </c>
      <c r="E113" s="6">
        <f t="shared" si="11"/>
        <v>59.885150933164581</v>
      </c>
      <c r="F113" s="5">
        <f t="shared" si="19"/>
        <v>512.19605653215206</v>
      </c>
      <c r="G113" s="7">
        <f t="shared" si="20"/>
        <v>73.170865218878859</v>
      </c>
      <c r="H113" s="10">
        <v>35839</v>
      </c>
      <c r="I113" s="8">
        <f t="shared" si="21"/>
        <v>19.474964464850075</v>
      </c>
      <c r="J113" s="1">
        <v>2.2080000000000002</v>
      </c>
      <c r="L113" s="14">
        <v>-10</v>
      </c>
      <c r="M113" s="14">
        <v>-21</v>
      </c>
      <c r="N113" s="14">
        <v>-62</v>
      </c>
      <c r="P113" s="1">
        <v>0.245</v>
      </c>
      <c r="Q113" s="1">
        <f t="shared" si="12"/>
        <v>2.4530000000000003</v>
      </c>
      <c r="R113" s="13">
        <v>2.5000000000000001E-3</v>
      </c>
      <c r="S113" s="13">
        <f t="shared" si="13"/>
        <v>2.2105000000000001</v>
      </c>
      <c r="T113" s="1">
        <v>-5.0000000000000001E-3</v>
      </c>
      <c r="U113" s="1">
        <f t="shared" si="14"/>
        <v>2.2030000000000003</v>
      </c>
      <c r="W113" s="15">
        <f t="shared" si="15"/>
        <v>-152.08600000000001</v>
      </c>
      <c r="X113" s="15">
        <f t="shared" si="16"/>
        <v>-22.105</v>
      </c>
      <c r="Y113" s="15">
        <f t="shared" si="17"/>
        <v>-46.263000000000005</v>
      </c>
      <c r="Z113" s="16">
        <f t="shared" si="18"/>
        <v>2.3704731182795702</v>
      </c>
    </row>
    <row r="114" spans="1:26" s="1" customFormat="1" x14ac:dyDescent="0.2">
      <c r="A114" s="10">
        <v>35846</v>
      </c>
      <c r="B114" s="4">
        <v>1348</v>
      </c>
      <c r="C114" s="4">
        <v>-77</v>
      </c>
      <c r="D114" s="6">
        <v>416.47563681585626</v>
      </c>
      <c r="E114" s="6">
        <f t="shared" si="11"/>
        <v>59.496519545122325</v>
      </c>
      <c r="F114" s="5">
        <f t="shared" si="19"/>
        <v>493.47563681585626</v>
      </c>
      <c r="G114" s="7">
        <f t="shared" si="20"/>
        <v>70.496519545122325</v>
      </c>
      <c r="H114" s="10">
        <v>35846</v>
      </c>
      <c r="I114" s="8">
        <f t="shared" si="21"/>
        <v>19.12151136961014</v>
      </c>
      <c r="J114" s="1">
        <v>2.198</v>
      </c>
      <c r="L114" s="14">
        <v>-3</v>
      </c>
      <c r="M114" s="14">
        <v>-10</v>
      </c>
      <c r="N114" s="14">
        <v>-64</v>
      </c>
      <c r="P114" s="1">
        <v>0.25</v>
      </c>
      <c r="Q114" s="1">
        <f t="shared" si="12"/>
        <v>2.448</v>
      </c>
      <c r="R114" s="13">
        <v>2.5000000000000001E-3</v>
      </c>
      <c r="S114" s="13">
        <f t="shared" si="13"/>
        <v>2.2004999999999999</v>
      </c>
      <c r="T114" s="1">
        <v>0.05</v>
      </c>
      <c r="U114" s="1">
        <f t="shared" si="14"/>
        <v>2.2479999999999998</v>
      </c>
      <c r="W114" s="15">
        <f t="shared" si="15"/>
        <v>-156.672</v>
      </c>
      <c r="X114" s="15">
        <f t="shared" si="16"/>
        <v>-6.6014999999999997</v>
      </c>
      <c r="Y114" s="15">
        <f t="shared" si="17"/>
        <v>-22.479999999999997</v>
      </c>
      <c r="Z114" s="16">
        <f t="shared" si="18"/>
        <v>2.4123831168831167</v>
      </c>
    </row>
    <row r="115" spans="1:26" s="1" customFormat="1" x14ac:dyDescent="0.2">
      <c r="A115" s="10">
        <v>35853</v>
      </c>
      <c r="B115" s="4">
        <v>1301</v>
      </c>
      <c r="C115" s="4">
        <v>-47</v>
      </c>
      <c r="D115" s="6">
        <v>413.75521709956053</v>
      </c>
      <c r="E115" s="6">
        <f t="shared" si="11"/>
        <v>59.107888157080076</v>
      </c>
      <c r="F115" s="5">
        <f t="shared" si="19"/>
        <v>460.75521709956053</v>
      </c>
      <c r="G115" s="7">
        <f t="shared" si="20"/>
        <v>65.822173871365791</v>
      </c>
      <c r="H115" s="10">
        <v>35853</v>
      </c>
      <c r="I115" s="8">
        <f t="shared" si="21"/>
        <v>19.765375761403799</v>
      </c>
      <c r="J115" s="1">
        <v>2.3210000000000002</v>
      </c>
      <c r="L115" s="14">
        <v>14</v>
      </c>
      <c r="M115" s="14">
        <v>-16</v>
      </c>
      <c r="N115" s="14">
        <v>-45</v>
      </c>
      <c r="P115" s="1">
        <v>0.18</v>
      </c>
      <c r="Q115" s="1">
        <f t="shared" si="12"/>
        <v>2.5010000000000003</v>
      </c>
      <c r="R115" s="13">
        <v>-1.6E-2</v>
      </c>
      <c r="S115" s="13">
        <f t="shared" si="13"/>
        <v>2.3050000000000002</v>
      </c>
      <c r="T115" s="1">
        <v>5.3999999999999999E-2</v>
      </c>
      <c r="U115" s="1">
        <f t="shared" si="14"/>
        <v>2.375</v>
      </c>
      <c r="W115" s="15">
        <f t="shared" si="15"/>
        <v>-112.54500000000002</v>
      </c>
      <c r="X115" s="15">
        <f t="shared" si="16"/>
        <v>32.270000000000003</v>
      </c>
      <c r="Y115" s="15">
        <f t="shared" si="17"/>
        <v>-38</v>
      </c>
      <c r="Z115" s="16">
        <f t="shared" si="18"/>
        <v>2.5164893617021278</v>
      </c>
    </row>
    <row r="116" spans="1:26" s="1" customFormat="1" x14ac:dyDescent="0.2">
      <c r="A116" s="10">
        <v>35860</v>
      </c>
      <c r="B116" s="4">
        <v>1247</v>
      </c>
      <c r="C116" s="4">
        <v>-54</v>
      </c>
      <c r="D116" s="6">
        <v>413.76956027840123</v>
      </c>
      <c r="E116" s="6">
        <f t="shared" si="11"/>
        <v>59.109937182628748</v>
      </c>
      <c r="F116" s="5">
        <f t="shared" si="19"/>
        <v>467.76956027840123</v>
      </c>
      <c r="G116" s="7">
        <f t="shared" si="20"/>
        <v>66.824222896914463</v>
      </c>
      <c r="H116" s="10">
        <v>35860</v>
      </c>
      <c r="I116" s="8">
        <f t="shared" si="21"/>
        <v>18.660897889133235</v>
      </c>
      <c r="J116" s="1">
        <v>2.129</v>
      </c>
      <c r="L116" s="14">
        <v>1</v>
      </c>
      <c r="M116" s="14">
        <v>-10</v>
      </c>
      <c r="N116" s="14">
        <v>-45</v>
      </c>
      <c r="P116" s="1">
        <v>0.23749999999999999</v>
      </c>
      <c r="Q116" s="1">
        <f t="shared" si="12"/>
        <v>2.3664999999999998</v>
      </c>
      <c r="R116" s="13">
        <v>3.7499999999999999E-3</v>
      </c>
      <c r="S116" s="13">
        <f t="shared" si="13"/>
        <v>2.1327500000000001</v>
      </c>
      <c r="T116" s="1">
        <v>0.11</v>
      </c>
      <c r="U116" s="1">
        <f t="shared" si="14"/>
        <v>2.2389999999999999</v>
      </c>
      <c r="W116" s="15">
        <f t="shared" si="15"/>
        <v>-106.49249999999999</v>
      </c>
      <c r="X116" s="15">
        <f t="shared" si="16"/>
        <v>2.1327500000000001</v>
      </c>
      <c r="Y116" s="15">
        <f t="shared" si="17"/>
        <v>-22.39</v>
      </c>
      <c r="Z116" s="16">
        <f t="shared" si="18"/>
        <v>2.3472175925925924</v>
      </c>
    </row>
    <row r="117" spans="1:26" s="1" customFormat="1" x14ac:dyDescent="0.2">
      <c r="A117" s="10">
        <v>35867</v>
      </c>
      <c r="B117" s="4">
        <v>1104</v>
      </c>
      <c r="C117" s="4">
        <v>-143</v>
      </c>
      <c r="D117" s="6">
        <v>413.9676117959516</v>
      </c>
      <c r="E117" s="6">
        <f t="shared" si="11"/>
        <v>59.138230256564512</v>
      </c>
      <c r="F117" s="5">
        <f t="shared" si="19"/>
        <v>556.9676117959516</v>
      </c>
      <c r="G117" s="7">
        <f t="shared" si="20"/>
        <v>79.566801685135943</v>
      </c>
      <c r="H117" s="10">
        <v>35867</v>
      </c>
      <c r="I117" s="8">
        <f t="shared" si="21"/>
        <v>13.87513355593682</v>
      </c>
      <c r="J117" s="1">
        <v>2.137</v>
      </c>
      <c r="L117" s="14">
        <v>-42</v>
      </c>
      <c r="M117" s="14">
        <v>-8</v>
      </c>
      <c r="N117" s="14">
        <v>-93</v>
      </c>
      <c r="P117" s="1">
        <v>0.23</v>
      </c>
      <c r="Q117" s="1">
        <f t="shared" si="12"/>
        <v>2.367</v>
      </c>
      <c r="R117" s="13">
        <v>3.7499999999999999E-3</v>
      </c>
      <c r="S117" s="13">
        <f t="shared" si="13"/>
        <v>2.1407500000000002</v>
      </c>
      <c r="T117" s="1">
        <v>0.14000000000000001</v>
      </c>
      <c r="U117" s="1">
        <f t="shared" si="14"/>
        <v>2.2770000000000001</v>
      </c>
      <c r="W117" s="15">
        <f t="shared" si="15"/>
        <v>-220.131</v>
      </c>
      <c r="X117" s="15">
        <f t="shared" si="16"/>
        <v>-89.911500000000004</v>
      </c>
      <c r="Y117" s="15">
        <f t="shared" si="17"/>
        <v>-18.216000000000001</v>
      </c>
      <c r="Z117" s="16">
        <f t="shared" si="18"/>
        <v>2.2955139860139862</v>
      </c>
    </row>
    <row r="118" spans="1:26" s="1" customFormat="1" x14ac:dyDescent="0.2">
      <c r="A118" s="10">
        <v>35874</v>
      </c>
      <c r="B118" s="4">
        <v>1026</v>
      </c>
      <c r="C118" s="4">
        <v>-78</v>
      </c>
      <c r="D118" s="6">
        <v>414.16566331350197</v>
      </c>
      <c r="E118" s="6">
        <f t="shared" si="11"/>
        <v>59.166523330500283</v>
      </c>
      <c r="F118" s="5">
        <f t="shared" si="19"/>
        <v>492.16566331350197</v>
      </c>
      <c r="G118" s="7">
        <f t="shared" si="20"/>
        <v>70.309380473357422</v>
      </c>
      <c r="H118" s="10">
        <v>35874</v>
      </c>
      <c r="I118" s="8">
        <f t="shared" si="21"/>
        <v>14.592647426167916</v>
      </c>
      <c r="J118" s="1">
        <v>2.343</v>
      </c>
      <c r="L118" s="14">
        <v>-15</v>
      </c>
      <c r="M118" s="14">
        <v>4</v>
      </c>
      <c r="N118" s="14">
        <v>-67</v>
      </c>
      <c r="P118" s="1">
        <v>0.2475</v>
      </c>
      <c r="Q118" s="1">
        <f t="shared" si="12"/>
        <v>2.5905</v>
      </c>
      <c r="R118" s="13">
        <v>3.7499999999999999E-3</v>
      </c>
      <c r="S118" s="13">
        <f t="shared" si="13"/>
        <v>2.3467500000000001</v>
      </c>
      <c r="T118" s="1">
        <v>0.03</v>
      </c>
      <c r="U118" s="1">
        <f t="shared" si="14"/>
        <v>2.3729999999999998</v>
      </c>
      <c r="W118" s="15">
        <f t="shared" si="15"/>
        <v>-173.5635</v>
      </c>
      <c r="X118" s="15">
        <f t="shared" si="16"/>
        <v>-35.201250000000002</v>
      </c>
      <c r="Y118" s="15">
        <f t="shared" si="17"/>
        <v>9.4919999999999991</v>
      </c>
      <c r="Z118" s="16">
        <f t="shared" si="18"/>
        <v>2.5547788461538463</v>
      </c>
    </row>
    <row r="119" spans="1:26" s="1" customFormat="1" x14ac:dyDescent="0.2">
      <c r="A119" s="10">
        <v>35881</v>
      </c>
      <c r="B119" s="4">
        <v>1006</v>
      </c>
      <c r="C119" s="4">
        <v>-20</v>
      </c>
      <c r="D119" s="6">
        <v>414.36371483105239</v>
      </c>
      <c r="E119" s="6">
        <f t="shared" si="11"/>
        <v>59.194816404436054</v>
      </c>
      <c r="F119" s="5">
        <f t="shared" si="19"/>
        <v>434.36371483105239</v>
      </c>
      <c r="G119" s="7">
        <f t="shared" si="20"/>
        <v>62.051959261578915</v>
      </c>
      <c r="H119" s="10">
        <v>35881</v>
      </c>
      <c r="I119" s="8">
        <f t="shared" si="21"/>
        <v>16.21221975859336</v>
      </c>
      <c r="J119" s="1">
        <v>2.2999999999999998</v>
      </c>
      <c r="L119" s="14">
        <v>13</v>
      </c>
      <c r="M119" s="14">
        <v>5</v>
      </c>
      <c r="N119" s="14">
        <v>-38</v>
      </c>
      <c r="P119" s="1">
        <v>0.23</v>
      </c>
      <c r="Q119" s="1">
        <f t="shared" si="12"/>
        <v>2.5299999999999998</v>
      </c>
      <c r="R119" s="13">
        <v>0</v>
      </c>
      <c r="S119" s="13">
        <f t="shared" si="13"/>
        <v>2.2999999999999998</v>
      </c>
      <c r="T119" s="1">
        <v>0.03</v>
      </c>
      <c r="U119" s="1">
        <f t="shared" si="14"/>
        <v>2.3299999999999996</v>
      </c>
      <c r="W119" s="15">
        <f t="shared" si="15"/>
        <v>-96.139999999999986</v>
      </c>
      <c r="X119" s="15">
        <f t="shared" si="16"/>
        <v>29.9</v>
      </c>
      <c r="Y119" s="15">
        <f t="shared" si="17"/>
        <v>11.649999999999999</v>
      </c>
      <c r="Z119" s="16">
        <f t="shared" si="18"/>
        <v>2.7294999999999989</v>
      </c>
    </row>
    <row r="120" spans="1:26" s="1" customFormat="1" x14ac:dyDescent="0.2">
      <c r="A120" s="10">
        <v>35888</v>
      </c>
      <c r="B120" s="4">
        <v>1059</v>
      </c>
      <c r="C120" s="4">
        <v>53</v>
      </c>
      <c r="D120" s="6">
        <v>414.07266576695724</v>
      </c>
      <c r="E120" s="6">
        <f t="shared" si="11"/>
        <v>59.153237966708176</v>
      </c>
      <c r="F120" s="5">
        <f t="shared" si="19"/>
        <v>361.07266576695724</v>
      </c>
      <c r="G120" s="7">
        <f t="shared" si="20"/>
        <v>51.581809395279606</v>
      </c>
      <c r="H120" s="10">
        <v>35888</v>
      </c>
      <c r="I120" s="8">
        <f t="shared" si="21"/>
        <v>20.530493451377687</v>
      </c>
      <c r="J120" s="1">
        <v>2.556</v>
      </c>
      <c r="L120" s="14">
        <v>28</v>
      </c>
      <c r="M120" s="14">
        <v>-11</v>
      </c>
      <c r="N120" s="14">
        <v>36</v>
      </c>
      <c r="P120" s="1">
        <v>0.23749999999999999</v>
      </c>
      <c r="Q120" s="1">
        <f t="shared" si="12"/>
        <v>2.7934999999999999</v>
      </c>
      <c r="R120" s="13">
        <v>5.0000000000000001E-3</v>
      </c>
      <c r="S120" s="13">
        <f t="shared" si="13"/>
        <v>2.5609999999999999</v>
      </c>
      <c r="T120" s="1">
        <v>0</v>
      </c>
      <c r="U120" s="1">
        <f t="shared" si="14"/>
        <v>2.556</v>
      </c>
      <c r="W120" s="15">
        <f t="shared" si="15"/>
        <v>100.566</v>
      </c>
      <c r="X120" s="15">
        <f t="shared" si="16"/>
        <v>71.707999999999998</v>
      </c>
      <c r="Y120" s="15">
        <f t="shared" si="17"/>
        <v>-28.116</v>
      </c>
      <c r="Z120" s="16">
        <f t="shared" si="18"/>
        <v>2.7199622641509436</v>
      </c>
    </row>
    <row r="121" spans="1:26" s="1" customFormat="1" x14ac:dyDescent="0.2">
      <c r="A121" s="10">
        <v>35895</v>
      </c>
      <c r="B121" s="4">
        <v>1081</v>
      </c>
      <c r="C121" s="4">
        <v>22</v>
      </c>
      <c r="D121" s="6">
        <v>413.80112358329222</v>
      </c>
      <c r="E121" s="6">
        <f t="shared" si="11"/>
        <v>59.114446226184604</v>
      </c>
      <c r="F121" s="5">
        <f t="shared" si="19"/>
        <v>391.80112358329222</v>
      </c>
      <c r="G121" s="7">
        <f t="shared" si="20"/>
        <v>55.971589083327459</v>
      </c>
      <c r="H121" s="10">
        <v>35895</v>
      </c>
      <c r="I121" s="8">
        <f t="shared" si="21"/>
        <v>19.31336983108816</v>
      </c>
      <c r="J121" s="1">
        <v>2.657</v>
      </c>
      <c r="L121" s="14">
        <v>16</v>
      </c>
      <c r="M121" s="14">
        <v>-3</v>
      </c>
      <c r="N121" s="14">
        <v>9</v>
      </c>
      <c r="P121" s="1">
        <v>0.25</v>
      </c>
      <c r="Q121" s="1">
        <f t="shared" si="12"/>
        <v>2.907</v>
      </c>
      <c r="R121" s="13">
        <v>5.0000000000000001E-3</v>
      </c>
      <c r="S121" s="13">
        <f t="shared" si="13"/>
        <v>2.6619999999999999</v>
      </c>
      <c r="T121" s="1">
        <v>0</v>
      </c>
      <c r="U121" s="1">
        <f t="shared" si="14"/>
        <v>2.657</v>
      </c>
      <c r="W121" s="15">
        <f t="shared" si="15"/>
        <v>26.163</v>
      </c>
      <c r="X121" s="15">
        <f t="shared" si="16"/>
        <v>42.591999999999999</v>
      </c>
      <c r="Y121" s="15">
        <f t="shared" si="17"/>
        <v>-7.9710000000000001</v>
      </c>
      <c r="Z121" s="16">
        <f t="shared" si="18"/>
        <v>2.7629090909090905</v>
      </c>
    </row>
    <row r="122" spans="1:26" s="1" customFormat="1" x14ac:dyDescent="0.2">
      <c r="A122" s="10">
        <v>35902</v>
      </c>
      <c r="B122" s="4">
        <v>1135</v>
      </c>
      <c r="C122" s="4">
        <v>54</v>
      </c>
      <c r="D122" s="6">
        <v>413.50181636478845</v>
      </c>
      <c r="E122" s="6">
        <f t="shared" si="11"/>
        <v>59.071688052112634</v>
      </c>
      <c r="F122" s="5">
        <f t="shared" si="19"/>
        <v>359.50181636478845</v>
      </c>
      <c r="G122" s="7">
        <f t="shared" si="20"/>
        <v>51.357402337826919</v>
      </c>
      <c r="H122" s="10">
        <v>35902</v>
      </c>
      <c r="I122" s="8">
        <f t="shared" si="21"/>
        <v>22.100027422220769</v>
      </c>
      <c r="J122" s="1">
        <v>2.4750000000000001</v>
      </c>
      <c r="L122" s="14">
        <v>27</v>
      </c>
      <c r="M122" s="14">
        <v>-6</v>
      </c>
      <c r="N122" s="14">
        <v>33</v>
      </c>
      <c r="P122" s="1">
        <v>0.24249999999999999</v>
      </c>
      <c r="Q122" s="1">
        <f t="shared" si="12"/>
        <v>2.7175000000000002</v>
      </c>
      <c r="R122" s="13">
        <v>5.0000000000000001E-3</v>
      </c>
      <c r="S122" s="13">
        <f t="shared" si="13"/>
        <v>2.48</v>
      </c>
      <c r="T122" s="1">
        <v>0.05</v>
      </c>
      <c r="U122" s="1">
        <f t="shared" si="14"/>
        <v>2.5249999999999999</v>
      </c>
      <c r="W122" s="15">
        <f t="shared" si="15"/>
        <v>89.677500000000009</v>
      </c>
      <c r="X122" s="15">
        <f t="shared" si="16"/>
        <v>66.959999999999994</v>
      </c>
      <c r="Y122" s="15">
        <f t="shared" si="17"/>
        <v>-15.149999999999999</v>
      </c>
      <c r="Z122" s="16">
        <f t="shared" si="18"/>
        <v>2.6201388888888886</v>
      </c>
    </row>
    <row r="123" spans="1:26" s="1" customFormat="1" x14ac:dyDescent="0.2">
      <c r="A123" s="10">
        <v>35909</v>
      </c>
      <c r="B123" s="4">
        <v>1199</v>
      </c>
      <c r="C123" s="4">
        <v>64</v>
      </c>
      <c r="D123" s="6">
        <v>413.20250914628463</v>
      </c>
      <c r="E123" s="6">
        <f t="shared" si="11"/>
        <v>59.028929878040664</v>
      </c>
      <c r="F123" s="5">
        <f t="shared" si="19"/>
        <v>349.20250914628463</v>
      </c>
      <c r="G123" s="7">
        <f t="shared" si="20"/>
        <v>49.886072735183518</v>
      </c>
      <c r="H123" s="10">
        <v>35909</v>
      </c>
      <c r="I123" s="8">
        <f t="shared" si="21"/>
        <v>24.034764299142203</v>
      </c>
      <c r="J123" s="1">
        <v>2.3420000000000001</v>
      </c>
      <c r="L123" s="14">
        <v>19</v>
      </c>
      <c r="M123" s="14">
        <v>12</v>
      </c>
      <c r="N123" s="14">
        <v>33</v>
      </c>
      <c r="P123" s="1">
        <v>0.23749999999999999</v>
      </c>
      <c r="Q123" s="1">
        <f t="shared" si="12"/>
        <v>2.5794999999999999</v>
      </c>
      <c r="R123" s="13">
        <v>5.0000000000000001E-3</v>
      </c>
      <c r="S123" s="13">
        <f t="shared" si="13"/>
        <v>2.347</v>
      </c>
      <c r="T123" s="1">
        <v>0.04</v>
      </c>
      <c r="U123" s="1">
        <f t="shared" si="14"/>
        <v>2.3820000000000001</v>
      </c>
      <c r="W123" s="15">
        <f t="shared" si="15"/>
        <v>85.123499999999993</v>
      </c>
      <c r="X123" s="15">
        <f t="shared" si="16"/>
        <v>44.592999999999996</v>
      </c>
      <c r="Y123" s="15">
        <f t="shared" si="17"/>
        <v>28.584000000000003</v>
      </c>
      <c r="Z123" s="16">
        <f t="shared" si="18"/>
        <v>2.4734453125</v>
      </c>
    </row>
    <row r="124" spans="1:26" s="1" customFormat="1" x14ac:dyDescent="0.2">
      <c r="A124" s="10">
        <v>35916</v>
      </c>
      <c r="B124" s="4">
        <v>1277</v>
      </c>
      <c r="C124" s="4">
        <v>78</v>
      </c>
      <c r="D124" s="6">
        <v>412.9032019277808</v>
      </c>
      <c r="E124" s="6">
        <f t="shared" si="11"/>
        <v>58.986171703968687</v>
      </c>
      <c r="F124" s="5">
        <f t="shared" si="19"/>
        <v>334.9032019277808</v>
      </c>
      <c r="G124" s="7">
        <f t="shared" si="20"/>
        <v>47.843314561111541</v>
      </c>
      <c r="H124" s="10">
        <v>35916</v>
      </c>
      <c r="I124" s="8">
        <f t="shared" si="21"/>
        <v>26.691294524940446</v>
      </c>
      <c r="J124" s="1">
        <v>2.202</v>
      </c>
      <c r="L124" s="14">
        <v>31</v>
      </c>
      <c r="M124" s="14">
        <v>13</v>
      </c>
      <c r="N124" s="14">
        <v>34</v>
      </c>
      <c r="P124" s="1">
        <v>0.22500000000000001</v>
      </c>
      <c r="Q124" s="1">
        <f t="shared" si="12"/>
        <v>2.427</v>
      </c>
      <c r="R124" s="13">
        <v>5.0000000000000001E-3</v>
      </c>
      <c r="S124" s="13">
        <f t="shared" si="13"/>
        <v>2.2069999999999999</v>
      </c>
      <c r="T124" s="1">
        <v>0.02</v>
      </c>
      <c r="U124" s="1">
        <f t="shared" si="14"/>
        <v>2.222</v>
      </c>
      <c r="W124" s="15">
        <f t="shared" si="15"/>
        <v>82.518000000000001</v>
      </c>
      <c r="X124" s="15">
        <f t="shared" si="16"/>
        <v>68.417000000000002</v>
      </c>
      <c r="Y124" s="15">
        <f t="shared" si="17"/>
        <v>28.885999999999999</v>
      </c>
      <c r="Z124" s="16">
        <f t="shared" si="18"/>
        <v>2.3053974358974361</v>
      </c>
    </row>
    <row r="125" spans="1:26" s="1" customFormat="1" x14ac:dyDescent="0.2">
      <c r="A125" s="10">
        <v>35923</v>
      </c>
      <c r="B125" s="4">
        <v>1377</v>
      </c>
      <c r="C125" s="4">
        <v>100</v>
      </c>
      <c r="D125" s="6">
        <v>413.61134117173856</v>
      </c>
      <c r="E125" s="6">
        <f t="shared" si="11"/>
        <v>59.087334453105505</v>
      </c>
      <c r="F125" s="5">
        <f t="shared" si="19"/>
        <v>313.61134117173856</v>
      </c>
      <c r="G125" s="7">
        <f t="shared" si="20"/>
        <v>44.801620167391221</v>
      </c>
      <c r="H125" s="10">
        <v>35923</v>
      </c>
      <c r="I125" s="8">
        <f t="shared" si="21"/>
        <v>30.735495610541491</v>
      </c>
      <c r="J125" s="1">
        <v>2.1669999999999998</v>
      </c>
      <c r="L125" s="14">
        <v>30</v>
      </c>
      <c r="M125" s="14">
        <v>17</v>
      </c>
      <c r="N125" s="14">
        <v>53</v>
      </c>
      <c r="P125" s="1">
        <v>0.21249999999999999</v>
      </c>
      <c r="Q125" s="1">
        <f t="shared" si="12"/>
        <v>2.3794999999999997</v>
      </c>
      <c r="R125" s="13">
        <v>5.0000000000000001E-3</v>
      </c>
      <c r="S125" s="13">
        <f t="shared" si="13"/>
        <v>2.1719999999999997</v>
      </c>
      <c r="T125" s="1">
        <v>7.0000000000000007E-2</v>
      </c>
      <c r="U125" s="1">
        <f t="shared" si="14"/>
        <v>2.2369999999999997</v>
      </c>
      <c r="W125" s="15">
        <f t="shared" si="15"/>
        <v>126.11349999999999</v>
      </c>
      <c r="X125" s="15">
        <f t="shared" si="16"/>
        <v>65.16</v>
      </c>
      <c r="Y125" s="15">
        <f t="shared" si="17"/>
        <v>38.028999999999996</v>
      </c>
      <c r="Z125" s="16">
        <f t="shared" si="18"/>
        <v>2.2930249999999996</v>
      </c>
    </row>
    <row r="126" spans="1:26" s="1" customFormat="1" x14ac:dyDescent="0.2">
      <c r="A126" s="10">
        <v>35930</v>
      </c>
      <c r="B126" s="4">
        <v>1469</v>
      </c>
      <c r="C126" s="4">
        <v>92</v>
      </c>
      <c r="D126" s="6">
        <v>414.31421283290058</v>
      </c>
      <c r="E126" s="6">
        <f t="shared" si="11"/>
        <v>59.18774469041437</v>
      </c>
      <c r="F126" s="5">
        <f t="shared" si="19"/>
        <v>322.31421283290058</v>
      </c>
      <c r="G126" s="7">
        <f t="shared" si="20"/>
        <v>46.044887547557224</v>
      </c>
      <c r="H126" s="10">
        <v>35930</v>
      </c>
      <c r="I126" s="8">
        <f t="shared" si="21"/>
        <v>31.903650508055883</v>
      </c>
      <c r="J126" s="1">
        <v>2.1779999999999999</v>
      </c>
      <c r="L126" s="14">
        <v>23</v>
      </c>
      <c r="M126" s="14">
        <v>13</v>
      </c>
      <c r="N126" s="14">
        <v>56</v>
      </c>
      <c r="P126" s="1">
        <v>0.2175</v>
      </c>
      <c r="Q126" s="1">
        <f t="shared" si="12"/>
        <v>2.3954999999999997</v>
      </c>
      <c r="R126" s="13">
        <v>5.0000000000000001E-3</v>
      </c>
      <c r="S126" s="13">
        <f t="shared" si="13"/>
        <v>2.1829999999999998</v>
      </c>
      <c r="T126" s="1">
        <v>0.125</v>
      </c>
      <c r="U126" s="1">
        <f t="shared" si="14"/>
        <v>2.3029999999999999</v>
      </c>
      <c r="W126" s="15">
        <f t="shared" si="15"/>
        <v>134.148</v>
      </c>
      <c r="X126" s="15">
        <f t="shared" si="16"/>
        <v>50.208999999999996</v>
      </c>
      <c r="Y126" s="15">
        <f t="shared" si="17"/>
        <v>29.939</v>
      </c>
      <c r="Z126" s="16">
        <f t="shared" si="18"/>
        <v>2.3293043478260871</v>
      </c>
    </row>
    <row r="127" spans="1:26" s="1" customFormat="1" x14ac:dyDescent="0.2">
      <c r="A127" s="10">
        <v>35937</v>
      </c>
      <c r="B127" s="4">
        <v>1561</v>
      </c>
      <c r="C127" s="4">
        <v>92</v>
      </c>
      <c r="D127" s="6">
        <v>415.0170844940626</v>
      </c>
      <c r="E127" s="6">
        <f t="shared" si="11"/>
        <v>59.288154927723227</v>
      </c>
      <c r="F127" s="5">
        <f t="shared" si="19"/>
        <v>323.0170844940626</v>
      </c>
      <c r="G127" s="7">
        <f t="shared" si="20"/>
        <v>46.145297784866088</v>
      </c>
      <c r="H127" s="10">
        <v>35937</v>
      </c>
      <c r="I127" s="8">
        <f t="shared" si="21"/>
        <v>33.827932095650034</v>
      </c>
      <c r="J127" s="1">
        <v>2.0939999999999999</v>
      </c>
      <c r="L127" s="14">
        <v>24</v>
      </c>
      <c r="M127" s="14">
        <v>14</v>
      </c>
      <c r="N127" s="14">
        <v>54</v>
      </c>
      <c r="P127" s="1">
        <v>0.24</v>
      </c>
      <c r="Q127" s="1">
        <f t="shared" si="12"/>
        <v>2.3339999999999996</v>
      </c>
      <c r="R127" s="13">
        <v>5.0000000000000001E-3</v>
      </c>
      <c r="S127" s="13">
        <f t="shared" si="13"/>
        <v>2.0989999999999998</v>
      </c>
      <c r="T127" s="1">
        <v>5.5E-2</v>
      </c>
      <c r="U127" s="1">
        <f t="shared" si="14"/>
        <v>2.149</v>
      </c>
      <c r="W127" s="15">
        <f t="shared" si="15"/>
        <v>126.03599999999997</v>
      </c>
      <c r="X127" s="15">
        <f t="shared" si="16"/>
        <v>50.375999999999991</v>
      </c>
      <c r="Y127" s="15">
        <f t="shared" si="17"/>
        <v>30.085999999999999</v>
      </c>
      <c r="Z127" s="16">
        <f t="shared" si="18"/>
        <v>2.2445434782608693</v>
      </c>
    </row>
    <row r="128" spans="1:26" s="1" customFormat="1" x14ac:dyDescent="0.2">
      <c r="A128" s="10">
        <v>35944</v>
      </c>
      <c r="B128" s="4">
        <v>1667</v>
      </c>
      <c r="C128" s="4">
        <v>106</v>
      </c>
      <c r="D128" s="6">
        <v>415.71995615522457</v>
      </c>
      <c r="E128" s="6">
        <f t="shared" si="11"/>
        <v>59.388565165032084</v>
      </c>
      <c r="F128" s="5">
        <f t="shared" si="19"/>
        <v>309.71995615522457</v>
      </c>
      <c r="G128" s="7">
        <f t="shared" si="20"/>
        <v>44.245708022174938</v>
      </c>
      <c r="H128" s="10">
        <v>35944</v>
      </c>
      <c r="I128" s="8">
        <f t="shared" si="21"/>
        <v>37.675970721601693</v>
      </c>
      <c r="J128" s="1">
        <v>2.17</v>
      </c>
      <c r="L128" s="14">
        <v>27</v>
      </c>
      <c r="M128" s="14">
        <v>17</v>
      </c>
      <c r="N128" s="14">
        <v>62</v>
      </c>
      <c r="P128" s="1">
        <v>0.23499999999999999</v>
      </c>
      <c r="Q128" s="1">
        <f t="shared" si="12"/>
        <v>2.4049999999999998</v>
      </c>
      <c r="R128" s="13">
        <v>3.0000000000000001E-3</v>
      </c>
      <c r="S128" s="13">
        <f t="shared" si="13"/>
        <v>2.173</v>
      </c>
      <c r="T128" s="1">
        <v>8.3000000000000004E-2</v>
      </c>
      <c r="U128" s="1">
        <f t="shared" si="14"/>
        <v>2.2530000000000001</v>
      </c>
      <c r="W128" s="15">
        <f t="shared" si="15"/>
        <v>149.10999999999999</v>
      </c>
      <c r="X128" s="15">
        <f t="shared" si="16"/>
        <v>58.670999999999999</v>
      </c>
      <c r="Y128" s="15">
        <f t="shared" si="17"/>
        <v>38.301000000000002</v>
      </c>
      <c r="Z128" s="16">
        <f t="shared" si="18"/>
        <v>2.3215283018867923</v>
      </c>
    </row>
    <row r="129" spans="1:26" s="1" customFormat="1" x14ac:dyDescent="0.2">
      <c r="A129" s="10">
        <v>35951</v>
      </c>
      <c r="B129" s="4">
        <v>1753</v>
      </c>
      <c r="C129" s="4">
        <v>86</v>
      </c>
      <c r="D129" s="6">
        <v>414.79596512811401</v>
      </c>
      <c r="E129" s="6">
        <f t="shared" si="11"/>
        <v>59.256566446873428</v>
      </c>
      <c r="F129" s="5">
        <f t="shared" si="19"/>
        <v>328.79596512811401</v>
      </c>
      <c r="G129" s="7">
        <f t="shared" si="20"/>
        <v>46.970852161159144</v>
      </c>
      <c r="H129" s="10">
        <v>35951</v>
      </c>
      <c r="I129" s="8">
        <f t="shared" si="21"/>
        <v>37.321017595877905</v>
      </c>
      <c r="J129" s="1">
        <v>2.0270000000000001</v>
      </c>
      <c r="L129" s="14">
        <v>17</v>
      </c>
      <c r="M129" s="14">
        <v>15</v>
      </c>
      <c r="N129" s="14">
        <v>54</v>
      </c>
      <c r="P129" s="1">
        <v>0.19750000000000001</v>
      </c>
      <c r="Q129" s="1">
        <f t="shared" si="12"/>
        <v>2.2244999999999999</v>
      </c>
      <c r="R129" s="13">
        <v>5.0000000000000001E-3</v>
      </c>
      <c r="S129" s="13">
        <f t="shared" si="13"/>
        <v>2.032</v>
      </c>
      <c r="T129" s="1">
        <v>0.02</v>
      </c>
      <c r="U129" s="1">
        <f t="shared" si="14"/>
        <v>2.0470000000000002</v>
      </c>
      <c r="W129" s="15">
        <f t="shared" si="15"/>
        <v>120.12299999999999</v>
      </c>
      <c r="X129" s="15">
        <f t="shared" si="16"/>
        <v>34.543999999999997</v>
      </c>
      <c r="Y129" s="15">
        <f t="shared" si="17"/>
        <v>30.705000000000002</v>
      </c>
      <c r="Z129" s="16">
        <f t="shared" si="18"/>
        <v>2.1554883720930231</v>
      </c>
    </row>
    <row r="130" spans="1:26" s="1" customFormat="1" x14ac:dyDescent="0.2">
      <c r="A130" s="10">
        <v>35958</v>
      </c>
      <c r="B130" s="4">
        <v>1857</v>
      </c>
      <c r="C130" s="4">
        <v>104</v>
      </c>
      <c r="D130" s="6">
        <v>413.82116084508937</v>
      </c>
      <c r="E130" s="6">
        <f t="shared" si="11"/>
        <v>59.117308692155625</v>
      </c>
      <c r="F130" s="5">
        <f t="shared" si="19"/>
        <v>309.82116084508937</v>
      </c>
      <c r="G130" s="7">
        <f t="shared" si="20"/>
        <v>44.260165835012764</v>
      </c>
      <c r="H130" s="10">
        <v>35958</v>
      </c>
      <c r="I130" s="8">
        <f t="shared" si="21"/>
        <v>41.956462768853619</v>
      </c>
      <c r="J130" s="1">
        <v>2.0350000000000001</v>
      </c>
      <c r="L130" s="14">
        <v>26</v>
      </c>
      <c r="M130" s="14">
        <v>19</v>
      </c>
      <c r="N130" s="14">
        <v>59</v>
      </c>
      <c r="P130" s="1">
        <v>0.19</v>
      </c>
      <c r="Q130" s="1">
        <f t="shared" si="12"/>
        <v>2.2250000000000001</v>
      </c>
      <c r="R130" s="13">
        <v>2.5000000000000001E-3</v>
      </c>
      <c r="S130" s="13">
        <f t="shared" si="13"/>
        <v>2.0375000000000001</v>
      </c>
      <c r="T130" s="1">
        <v>0.03</v>
      </c>
      <c r="U130" s="1">
        <f t="shared" si="14"/>
        <v>2.0649999999999999</v>
      </c>
      <c r="W130" s="15">
        <f t="shared" si="15"/>
        <v>131.27500000000001</v>
      </c>
      <c r="X130" s="15">
        <f t="shared" si="16"/>
        <v>52.975000000000001</v>
      </c>
      <c r="Y130" s="15">
        <f t="shared" si="17"/>
        <v>39.234999999999999</v>
      </c>
      <c r="Z130" s="16">
        <f t="shared" si="18"/>
        <v>2.1488942307692307</v>
      </c>
    </row>
    <row r="131" spans="1:26" s="1" customFormat="1" x14ac:dyDescent="0.2">
      <c r="A131" s="10">
        <v>35965</v>
      </c>
      <c r="B131" s="4">
        <v>1939</v>
      </c>
      <c r="C131" s="4">
        <v>82</v>
      </c>
      <c r="D131" s="6">
        <v>412.84635656206467</v>
      </c>
      <c r="E131" s="6">
        <f t="shared" ref="E131:E159" si="22">D131/7</f>
        <v>58.978050937437807</v>
      </c>
      <c r="F131" s="5">
        <f t="shared" si="19"/>
        <v>330.84635656206467</v>
      </c>
      <c r="G131" s="7">
        <f t="shared" si="20"/>
        <v>47.263765223152099</v>
      </c>
      <c r="H131" s="10">
        <v>35965</v>
      </c>
      <c r="I131" s="8">
        <f t="shared" si="21"/>
        <v>41.025085302560349</v>
      </c>
      <c r="J131" s="1">
        <v>2.2839999999999998</v>
      </c>
      <c r="L131" s="14">
        <v>16</v>
      </c>
      <c r="M131" s="14">
        <v>11</v>
      </c>
      <c r="N131" s="14">
        <v>55</v>
      </c>
      <c r="P131" s="1">
        <v>0.19750000000000001</v>
      </c>
      <c r="Q131" s="1">
        <f t="shared" si="12"/>
        <v>2.4814999999999996</v>
      </c>
      <c r="R131" s="13">
        <v>2.5000000000000001E-3</v>
      </c>
      <c r="S131" s="13">
        <f t="shared" si="13"/>
        <v>2.2864999999999998</v>
      </c>
      <c r="T131" s="1">
        <v>0.1</v>
      </c>
      <c r="U131" s="1">
        <f t="shared" si="14"/>
        <v>2.3839999999999999</v>
      </c>
      <c r="W131" s="15">
        <f t="shared" si="15"/>
        <v>136.48249999999999</v>
      </c>
      <c r="X131" s="15">
        <f t="shared" si="16"/>
        <v>36.583999999999996</v>
      </c>
      <c r="Y131" s="15">
        <f t="shared" si="17"/>
        <v>26.224</v>
      </c>
      <c r="Z131" s="16">
        <f t="shared" si="18"/>
        <v>2.4303719512195121</v>
      </c>
    </row>
    <row r="132" spans="1:26" s="1" customFormat="1" x14ac:dyDescent="0.2">
      <c r="A132" s="10">
        <v>35972</v>
      </c>
      <c r="B132" s="4">
        <v>2011</v>
      </c>
      <c r="C132" s="4">
        <v>72</v>
      </c>
      <c r="D132" s="6">
        <v>411.87155227904003</v>
      </c>
      <c r="E132" s="6">
        <f t="shared" si="22"/>
        <v>58.838793182720003</v>
      </c>
      <c r="F132" s="5">
        <f t="shared" si="19"/>
        <v>339.87155227904003</v>
      </c>
      <c r="G132" s="7">
        <f t="shared" si="20"/>
        <v>48.553078897005719</v>
      </c>
      <c r="H132" s="10">
        <v>35972</v>
      </c>
      <c r="I132" s="8">
        <f t="shared" si="21"/>
        <v>41.418588597972906</v>
      </c>
      <c r="J132" s="1">
        <v>2.3580000000000001</v>
      </c>
      <c r="L132" s="14">
        <v>14</v>
      </c>
      <c r="M132" s="14">
        <v>12</v>
      </c>
      <c r="N132" s="14">
        <v>46</v>
      </c>
      <c r="P132" s="1">
        <v>0.23200000000000001</v>
      </c>
      <c r="Q132" s="1">
        <f t="shared" ref="Q132:Q195" si="23">J132+P132</f>
        <v>2.5900000000000003</v>
      </c>
      <c r="R132" s="13">
        <v>1.7000000000000001E-2</v>
      </c>
      <c r="S132" s="13">
        <f t="shared" ref="S132:S195" si="24">R132+J132</f>
        <v>2.375</v>
      </c>
      <c r="T132" s="1">
        <v>-0.128</v>
      </c>
      <c r="U132" s="1">
        <f t="shared" ref="U132:U195" si="25">T132+J132</f>
        <v>2.23</v>
      </c>
      <c r="W132" s="15">
        <f t="shared" ref="W132:W195" si="26">Q132*N132</f>
        <v>119.14000000000001</v>
      </c>
      <c r="X132" s="15">
        <f t="shared" ref="X132:X195" si="27">S132*L132</f>
        <v>33.25</v>
      </c>
      <c r="Y132" s="15">
        <f t="shared" ref="Y132:Y195" si="28">U132*M132</f>
        <v>26.759999999999998</v>
      </c>
      <c r="Z132" s="16">
        <f t="shared" ref="Z132:Z195" si="29">(W132+X132+Y132)/C132</f>
        <v>2.4881944444444444</v>
      </c>
    </row>
    <row r="133" spans="1:26" s="1" customFormat="1" x14ac:dyDescent="0.2">
      <c r="A133" s="10">
        <v>35979</v>
      </c>
      <c r="B133" s="4">
        <v>2085</v>
      </c>
      <c r="C133" s="4">
        <v>74</v>
      </c>
      <c r="D133" s="6">
        <v>411.47214035273043</v>
      </c>
      <c r="E133" s="6">
        <f t="shared" si="22"/>
        <v>58.78173433610435</v>
      </c>
      <c r="F133" s="5">
        <f t="shared" ref="F133:F159" si="30">D133-C133</f>
        <v>337.47214035273043</v>
      </c>
      <c r="G133" s="7">
        <f t="shared" ref="G133:G159" si="31">F133/7</f>
        <v>48.210305764675773</v>
      </c>
      <c r="H133" s="10">
        <v>35979</v>
      </c>
      <c r="I133" s="8">
        <f t="shared" si="21"/>
        <v>43.248014442748101</v>
      </c>
      <c r="J133" s="1">
        <v>2.4390000000000001</v>
      </c>
      <c r="L133" s="14">
        <v>14</v>
      </c>
      <c r="M133" s="14">
        <v>10</v>
      </c>
      <c r="N133" s="14">
        <v>50</v>
      </c>
      <c r="P133" s="1">
        <v>0.21</v>
      </c>
      <c r="Q133" s="1">
        <f t="shared" si="23"/>
        <v>2.649</v>
      </c>
      <c r="R133" s="13">
        <v>1.7000000000000001E-2</v>
      </c>
      <c r="S133" s="13">
        <f t="shared" si="24"/>
        <v>2.456</v>
      </c>
      <c r="T133" s="1">
        <v>-0.128</v>
      </c>
      <c r="U133" s="1">
        <f t="shared" si="25"/>
        <v>2.3109999999999999</v>
      </c>
      <c r="W133" s="15">
        <f t="shared" si="26"/>
        <v>132.44999999999999</v>
      </c>
      <c r="X133" s="15">
        <f t="shared" si="27"/>
        <v>34.384</v>
      </c>
      <c r="Y133" s="15">
        <f t="shared" si="28"/>
        <v>23.11</v>
      </c>
      <c r="Z133" s="16">
        <f t="shared" si="29"/>
        <v>2.5668108108108112</v>
      </c>
    </row>
    <row r="134" spans="1:26" s="1" customFormat="1" x14ac:dyDescent="0.2">
      <c r="A134" s="10">
        <v>35986</v>
      </c>
      <c r="B134" s="4">
        <v>2178</v>
      </c>
      <c r="C134" s="4">
        <v>93</v>
      </c>
      <c r="D134" s="6">
        <v>411.02864379330254</v>
      </c>
      <c r="E134" s="6">
        <f t="shared" si="22"/>
        <v>58.718377684757506</v>
      </c>
      <c r="F134" s="5">
        <f t="shared" si="30"/>
        <v>318.02864379330254</v>
      </c>
      <c r="G134" s="7">
        <f t="shared" si="31"/>
        <v>45.432663399043221</v>
      </c>
      <c r="H134" s="10">
        <v>35986</v>
      </c>
      <c r="I134" s="8">
        <f t="shared" si="21"/>
        <v>47.939078122500455</v>
      </c>
      <c r="J134" s="1">
        <v>2.3090000000000002</v>
      </c>
      <c r="L134" s="14">
        <v>27</v>
      </c>
      <c r="M134" s="14">
        <v>11</v>
      </c>
      <c r="N134" s="14">
        <v>55</v>
      </c>
      <c r="P134" s="1">
        <v>0.21249999999999999</v>
      </c>
      <c r="Q134" s="1">
        <f t="shared" si="23"/>
        <v>2.5215000000000001</v>
      </c>
      <c r="R134" s="13">
        <v>2.5000000000000001E-3</v>
      </c>
      <c r="S134" s="13">
        <f t="shared" si="24"/>
        <v>2.3115000000000001</v>
      </c>
      <c r="T134" s="1">
        <v>2.5000000000000001E-2</v>
      </c>
      <c r="U134" s="1">
        <f t="shared" si="25"/>
        <v>2.3340000000000001</v>
      </c>
      <c r="W134" s="15">
        <f t="shared" si="26"/>
        <v>138.6825</v>
      </c>
      <c r="X134" s="15">
        <f t="shared" si="27"/>
        <v>62.410500000000006</v>
      </c>
      <c r="Y134" s="15">
        <f t="shared" si="28"/>
        <v>25.673999999999999</v>
      </c>
      <c r="Z134" s="16">
        <f t="shared" si="29"/>
        <v>2.4383548387096776</v>
      </c>
    </row>
    <row r="135" spans="1:26" s="1" customFormat="1" x14ac:dyDescent="0.2">
      <c r="A135" s="10">
        <v>35993</v>
      </c>
      <c r="B135" s="4">
        <v>2257</v>
      </c>
      <c r="C135" s="4">
        <v>79</v>
      </c>
      <c r="D135" s="6">
        <v>410.63573327731541</v>
      </c>
      <c r="E135" s="6">
        <f t="shared" si="22"/>
        <v>58.662247611045061</v>
      </c>
      <c r="F135" s="5">
        <f t="shared" si="30"/>
        <v>331.63573327731541</v>
      </c>
      <c r="G135" s="7">
        <f t="shared" si="31"/>
        <v>47.376533325330776</v>
      </c>
      <c r="H135" s="10">
        <v>35993</v>
      </c>
      <c r="I135" s="8">
        <f t="shared" si="21"/>
        <v>47.639619059954548</v>
      </c>
      <c r="J135" s="1">
        <v>2.165</v>
      </c>
      <c r="L135" s="14">
        <v>22</v>
      </c>
      <c r="M135" s="14">
        <v>3</v>
      </c>
      <c r="N135" s="14">
        <v>54</v>
      </c>
      <c r="P135" s="1">
        <v>0.21</v>
      </c>
      <c r="Q135" s="1">
        <f t="shared" si="23"/>
        <v>2.375</v>
      </c>
      <c r="R135" s="13">
        <v>0</v>
      </c>
      <c r="S135" s="13">
        <f t="shared" si="24"/>
        <v>2.165</v>
      </c>
      <c r="T135" s="1">
        <v>0.14499999999999999</v>
      </c>
      <c r="U135" s="1">
        <f t="shared" si="25"/>
        <v>2.31</v>
      </c>
      <c r="W135" s="15">
        <f t="shared" si="26"/>
        <v>128.25</v>
      </c>
      <c r="X135" s="15">
        <f t="shared" si="27"/>
        <v>47.63</v>
      </c>
      <c r="Y135" s="15">
        <f t="shared" si="28"/>
        <v>6.93</v>
      </c>
      <c r="Z135" s="16">
        <f t="shared" si="29"/>
        <v>2.3140506329113926</v>
      </c>
    </row>
    <row r="136" spans="1:26" s="1" customFormat="1" x14ac:dyDescent="0.2">
      <c r="A136" s="10">
        <v>36000</v>
      </c>
      <c r="B136" s="4">
        <v>2323</v>
      </c>
      <c r="C136" s="4">
        <v>66</v>
      </c>
      <c r="D136" s="6">
        <v>410.24282276132834</v>
      </c>
      <c r="E136" s="6">
        <f t="shared" si="22"/>
        <v>58.606117537332622</v>
      </c>
      <c r="F136" s="5">
        <f t="shared" si="30"/>
        <v>344.24282276132834</v>
      </c>
      <c r="G136" s="7">
        <f t="shared" si="31"/>
        <v>49.177546108761192</v>
      </c>
      <c r="H136" s="10">
        <v>36000</v>
      </c>
      <c r="I136" s="8">
        <f t="shared" ref="I136:I199" si="32">B136/G136</f>
        <v>47.237005174321773</v>
      </c>
      <c r="J136" s="1">
        <v>2.0310000000000001</v>
      </c>
      <c r="L136" s="14">
        <v>11</v>
      </c>
      <c r="M136" s="14">
        <v>7</v>
      </c>
      <c r="N136" s="14">
        <v>48</v>
      </c>
      <c r="P136" s="1">
        <v>0.215</v>
      </c>
      <c r="Q136" s="1">
        <f t="shared" si="23"/>
        <v>2.246</v>
      </c>
      <c r="R136" s="13">
        <v>2.5000000000000001E-3</v>
      </c>
      <c r="S136" s="13">
        <f t="shared" si="24"/>
        <v>2.0335000000000001</v>
      </c>
      <c r="T136" s="1">
        <v>0.24</v>
      </c>
      <c r="U136" s="1">
        <f t="shared" si="25"/>
        <v>2.2709999999999999</v>
      </c>
      <c r="W136" s="15">
        <f t="shared" si="26"/>
        <v>107.80799999999999</v>
      </c>
      <c r="X136" s="15">
        <f t="shared" si="27"/>
        <v>22.368500000000001</v>
      </c>
      <c r="Y136" s="15">
        <f t="shared" si="28"/>
        <v>15.896999999999998</v>
      </c>
      <c r="Z136" s="16">
        <f t="shared" si="29"/>
        <v>2.2132348484848485</v>
      </c>
    </row>
    <row r="137" spans="1:26" s="1" customFormat="1" x14ac:dyDescent="0.2">
      <c r="A137" s="10">
        <v>36007</v>
      </c>
      <c r="B137" s="4">
        <v>2393</v>
      </c>
      <c r="C137" s="4">
        <v>70</v>
      </c>
      <c r="D137" s="6">
        <v>409.84991224534127</v>
      </c>
      <c r="E137" s="6">
        <f t="shared" si="22"/>
        <v>58.549987463620184</v>
      </c>
      <c r="F137" s="5">
        <f t="shared" si="30"/>
        <v>339.84991224534127</v>
      </c>
      <c r="G137" s="7">
        <f t="shared" si="31"/>
        <v>48.549987463620184</v>
      </c>
      <c r="H137" s="10">
        <v>36007</v>
      </c>
      <c r="I137" s="8">
        <f t="shared" si="32"/>
        <v>49.28940510629667</v>
      </c>
      <c r="J137" s="1">
        <v>1.8440000000000001</v>
      </c>
      <c r="L137" s="14">
        <v>21</v>
      </c>
      <c r="M137" s="14">
        <v>6</v>
      </c>
      <c r="N137" s="14">
        <v>43</v>
      </c>
      <c r="P137" s="1">
        <v>0.20799999999999999</v>
      </c>
      <c r="Q137" s="1">
        <f t="shared" si="23"/>
        <v>2.052</v>
      </c>
      <c r="R137" s="13">
        <v>-2E-3</v>
      </c>
      <c r="S137" s="13">
        <f t="shared" si="24"/>
        <v>1.8420000000000001</v>
      </c>
      <c r="T137" s="1">
        <v>0.318</v>
      </c>
      <c r="U137" s="1">
        <f t="shared" si="25"/>
        <v>2.1619999999999999</v>
      </c>
      <c r="W137" s="15">
        <f t="shared" si="26"/>
        <v>88.236000000000004</v>
      </c>
      <c r="X137" s="15">
        <f t="shared" si="27"/>
        <v>38.682000000000002</v>
      </c>
      <c r="Y137" s="15">
        <f t="shared" si="28"/>
        <v>12.972</v>
      </c>
      <c r="Z137" s="16">
        <f t="shared" si="29"/>
        <v>1.9984285714285717</v>
      </c>
    </row>
    <row r="138" spans="1:26" s="1" customFormat="1" x14ac:dyDescent="0.2">
      <c r="A138" s="10">
        <v>36014</v>
      </c>
      <c r="B138" s="4">
        <v>2468</v>
      </c>
      <c r="C138" s="4">
        <v>75</v>
      </c>
      <c r="D138" s="6">
        <v>411.11260407077549</v>
      </c>
      <c r="E138" s="6">
        <f t="shared" si="22"/>
        <v>58.730372010110784</v>
      </c>
      <c r="F138" s="5">
        <f t="shared" si="30"/>
        <v>336.11260407077549</v>
      </c>
      <c r="G138" s="7">
        <f t="shared" si="31"/>
        <v>48.016086295825069</v>
      </c>
      <c r="H138" s="10">
        <v>36014</v>
      </c>
      <c r="I138" s="8">
        <f t="shared" si="32"/>
        <v>51.399441112188043</v>
      </c>
      <c r="J138" s="1">
        <v>1.833</v>
      </c>
      <c r="L138" s="14">
        <v>19</v>
      </c>
      <c r="M138" s="14">
        <v>7</v>
      </c>
      <c r="N138" s="14">
        <v>49</v>
      </c>
      <c r="P138" s="1">
        <v>0.21</v>
      </c>
      <c r="Q138" s="1">
        <f t="shared" si="23"/>
        <v>2.0430000000000001</v>
      </c>
      <c r="R138" s="13">
        <v>2.5000000000000001E-3</v>
      </c>
      <c r="S138" s="13">
        <f t="shared" si="24"/>
        <v>1.8354999999999999</v>
      </c>
      <c r="T138" s="1">
        <v>0.28999999999999998</v>
      </c>
      <c r="U138" s="1">
        <f t="shared" si="25"/>
        <v>2.1229999999999998</v>
      </c>
      <c r="W138" s="15">
        <f t="shared" si="26"/>
        <v>100.10700000000001</v>
      </c>
      <c r="X138" s="15">
        <f t="shared" si="27"/>
        <v>34.874499999999998</v>
      </c>
      <c r="Y138" s="15">
        <f t="shared" si="28"/>
        <v>14.860999999999999</v>
      </c>
      <c r="Z138" s="16">
        <f t="shared" si="29"/>
        <v>1.9979</v>
      </c>
    </row>
    <row r="139" spans="1:26" s="1" customFormat="1" x14ac:dyDescent="0.2">
      <c r="A139" s="10">
        <v>36021</v>
      </c>
      <c r="B139" s="4">
        <v>2544</v>
      </c>
      <c r="C139" s="4">
        <v>76</v>
      </c>
      <c r="D139" s="6">
        <v>412.37529589620971</v>
      </c>
      <c r="E139" s="6">
        <f t="shared" si="22"/>
        <v>58.910756556601385</v>
      </c>
      <c r="F139" s="5">
        <f t="shared" si="30"/>
        <v>336.37529589620971</v>
      </c>
      <c r="G139" s="7">
        <f t="shared" si="31"/>
        <v>48.053613699458531</v>
      </c>
      <c r="H139" s="10">
        <v>36021</v>
      </c>
      <c r="I139" s="8">
        <f t="shared" si="32"/>
        <v>52.940867588251031</v>
      </c>
      <c r="J139" s="1">
        <v>1.877</v>
      </c>
      <c r="L139" s="14">
        <v>29</v>
      </c>
      <c r="M139" s="14">
        <v>7</v>
      </c>
      <c r="N139" s="14">
        <v>40</v>
      </c>
      <c r="P139" s="1">
        <v>0.2</v>
      </c>
      <c r="Q139" s="1">
        <f t="shared" si="23"/>
        <v>2.077</v>
      </c>
      <c r="R139" s="13">
        <v>2.5000000000000001E-3</v>
      </c>
      <c r="S139" s="13">
        <f t="shared" si="24"/>
        <v>1.8794999999999999</v>
      </c>
      <c r="T139" s="1">
        <v>0.32500000000000001</v>
      </c>
      <c r="U139" s="1">
        <f t="shared" si="25"/>
        <v>2.202</v>
      </c>
      <c r="W139" s="15">
        <f t="shared" si="26"/>
        <v>83.08</v>
      </c>
      <c r="X139" s="15">
        <f t="shared" si="27"/>
        <v>54.505499999999998</v>
      </c>
      <c r="Y139" s="15">
        <f t="shared" si="28"/>
        <v>15.414</v>
      </c>
      <c r="Z139" s="16">
        <f t="shared" si="29"/>
        <v>2.0131513157894734</v>
      </c>
    </row>
    <row r="140" spans="1:26" s="1" customFormat="1" x14ac:dyDescent="0.2">
      <c r="A140" s="10">
        <v>36028</v>
      </c>
      <c r="B140" s="4">
        <v>2615</v>
      </c>
      <c r="C140" s="4">
        <v>71</v>
      </c>
      <c r="D140" s="6">
        <v>413.63798772164387</v>
      </c>
      <c r="E140" s="6">
        <f t="shared" si="22"/>
        <v>59.091141103091978</v>
      </c>
      <c r="F140" s="5">
        <f t="shared" si="30"/>
        <v>342.63798772164387</v>
      </c>
      <c r="G140" s="7">
        <f t="shared" si="31"/>
        <v>48.948283960234839</v>
      </c>
      <c r="H140" s="10">
        <v>36028</v>
      </c>
      <c r="I140" s="8">
        <f t="shared" si="32"/>
        <v>53.423731915186309</v>
      </c>
      <c r="J140" s="1">
        <v>1.9470000000000001</v>
      </c>
      <c r="L140" s="14">
        <v>14</v>
      </c>
      <c r="M140" s="14">
        <v>10</v>
      </c>
      <c r="N140" s="14">
        <v>47</v>
      </c>
      <c r="P140" s="1">
        <v>0.2</v>
      </c>
      <c r="Q140" s="1">
        <f t="shared" si="23"/>
        <v>2.1470000000000002</v>
      </c>
      <c r="R140" s="13">
        <v>2.5000000000000001E-3</v>
      </c>
      <c r="S140" s="13">
        <f t="shared" si="24"/>
        <v>1.9495</v>
      </c>
      <c r="T140" s="1">
        <v>0.23499999999999999</v>
      </c>
      <c r="U140" s="1">
        <f t="shared" si="25"/>
        <v>2.1819999999999999</v>
      </c>
      <c r="W140" s="15">
        <f t="shared" si="26"/>
        <v>100.90900000000001</v>
      </c>
      <c r="X140" s="15">
        <f t="shared" si="27"/>
        <v>27.292999999999999</v>
      </c>
      <c r="Y140" s="15">
        <f t="shared" si="28"/>
        <v>21.82</v>
      </c>
      <c r="Z140" s="16">
        <f t="shared" si="29"/>
        <v>2.1129859154929576</v>
      </c>
    </row>
    <row r="141" spans="1:26" s="1" customFormat="1" x14ac:dyDescent="0.2">
      <c r="A141" s="10">
        <v>36035</v>
      </c>
      <c r="B141" s="4">
        <v>2672</v>
      </c>
      <c r="C141" s="4">
        <v>57</v>
      </c>
      <c r="D141" s="6">
        <v>414.90067954707808</v>
      </c>
      <c r="E141" s="6">
        <f t="shared" si="22"/>
        <v>59.271525649582586</v>
      </c>
      <c r="F141" s="5">
        <f t="shared" si="30"/>
        <v>357.90067954707808</v>
      </c>
      <c r="G141" s="7">
        <f t="shared" si="31"/>
        <v>51.12866850672544</v>
      </c>
      <c r="H141" s="10">
        <v>36035</v>
      </c>
      <c r="I141" s="8">
        <f t="shared" si="32"/>
        <v>52.260308708186415</v>
      </c>
      <c r="J141" s="1">
        <v>1.6639999999999999</v>
      </c>
      <c r="L141" s="14">
        <v>10</v>
      </c>
      <c r="M141" s="14">
        <v>7</v>
      </c>
      <c r="N141" s="14">
        <v>40</v>
      </c>
      <c r="P141" s="1">
        <v>0.158</v>
      </c>
      <c r="Q141" s="1">
        <f t="shared" si="23"/>
        <v>1.8219999999999998</v>
      </c>
      <c r="R141" s="13">
        <v>-5.1999999999999998E-2</v>
      </c>
      <c r="S141" s="13">
        <f t="shared" si="24"/>
        <v>1.6119999999999999</v>
      </c>
      <c r="T141" s="1">
        <v>0.29799999999999999</v>
      </c>
      <c r="U141" s="1">
        <f t="shared" si="25"/>
        <v>1.962</v>
      </c>
      <c r="W141" s="15">
        <f t="shared" si="26"/>
        <v>72.88</v>
      </c>
      <c r="X141" s="15">
        <f t="shared" si="27"/>
        <v>16.119999999999997</v>
      </c>
      <c r="Y141" s="15">
        <f t="shared" si="28"/>
        <v>13.734</v>
      </c>
      <c r="Z141" s="16">
        <f t="shared" si="29"/>
        <v>1.8023508771929824</v>
      </c>
    </row>
    <row r="142" spans="1:26" s="1" customFormat="1" x14ac:dyDescent="0.2">
      <c r="A142" s="10">
        <v>36042</v>
      </c>
      <c r="B142" s="4">
        <v>2707</v>
      </c>
      <c r="C142" s="4">
        <v>35</v>
      </c>
      <c r="D142" s="6">
        <v>409.01183429042743</v>
      </c>
      <c r="E142" s="6">
        <f t="shared" si="22"/>
        <v>58.430262041489634</v>
      </c>
      <c r="F142" s="5">
        <f t="shared" si="30"/>
        <v>374.01183429042743</v>
      </c>
      <c r="G142" s="7">
        <f t="shared" si="31"/>
        <v>53.430262041489634</v>
      </c>
      <c r="H142" s="10">
        <v>36042</v>
      </c>
      <c r="I142" s="8">
        <f t="shared" si="32"/>
        <v>50.664172260618187</v>
      </c>
      <c r="J142" s="1">
        <v>1.7829999999999999</v>
      </c>
      <c r="L142" s="14">
        <v>-2</v>
      </c>
      <c r="M142" s="14">
        <v>1</v>
      </c>
      <c r="N142" s="14">
        <v>36</v>
      </c>
      <c r="P142" s="1">
        <v>0.17249999999999999</v>
      </c>
      <c r="Q142" s="1">
        <f t="shared" si="23"/>
        <v>1.9554999999999998</v>
      </c>
      <c r="R142" s="13">
        <v>-5.0000000000000001E-3</v>
      </c>
      <c r="S142" s="13">
        <f t="shared" si="24"/>
        <v>1.778</v>
      </c>
      <c r="T142" s="1">
        <v>0.23499999999999999</v>
      </c>
      <c r="U142" s="1">
        <f t="shared" si="25"/>
        <v>2.0179999999999998</v>
      </c>
      <c r="W142" s="15">
        <f t="shared" si="26"/>
        <v>70.397999999999996</v>
      </c>
      <c r="X142" s="15">
        <f t="shared" si="27"/>
        <v>-3.556</v>
      </c>
      <c r="Y142" s="15">
        <f t="shared" si="28"/>
        <v>2.0179999999999998</v>
      </c>
      <c r="Z142" s="16">
        <f t="shared" si="29"/>
        <v>1.9674285714285713</v>
      </c>
    </row>
    <row r="143" spans="1:26" s="1" customFormat="1" x14ac:dyDescent="0.2">
      <c r="A143" s="10">
        <v>36049</v>
      </c>
      <c r="B143" s="4">
        <v>2777</v>
      </c>
      <c r="C143" s="4">
        <v>70</v>
      </c>
      <c r="D143" s="6">
        <v>403.14679053162621</v>
      </c>
      <c r="E143" s="6">
        <f t="shared" si="22"/>
        <v>57.59239864737517</v>
      </c>
      <c r="F143" s="5">
        <f t="shared" si="30"/>
        <v>333.14679053162621</v>
      </c>
      <c r="G143" s="7">
        <f t="shared" si="31"/>
        <v>47.59239864737517</v>
      </c>
      <c r="H143" s="10">
        <v>36049</v>
      </c>
      <c r="I143" s="8">
        <f t="shared" si="32"/>
        <v>58.349654123876732</v>
      </c>
      <c r="J143" s="1">
        <v>1.8779999999999999</v>
      </c>
      <c r="L143" s="14">
        <v>18</v>
      </c>
      <c r="M143" s="14">
        <v>10</v>
      </c>
      <c r="N143" s="14">
        <v>42</v>
      </c>
      <c r="P143" s="1">
        <v>0.17499999999999999</v>
      </c>
      <c r="Q143" s="1">
        <f t="shared" si="23"/>
        <v>2.0529999999999999</v>
      </c>
      <c r="R143" s="13">
        <v>-0.01</v>
      </c>
      <c r="S143" s="13">
        <f t="shared" si="24"/>
        <v>1.8679999999999999</v>
      </c>
      <c r="T143" s="1">
        <v>0.19</v>
      </c>
      <c r="U143" s="1">
        <f t="shared" si="25"/>
        <v>2.0680000000000001</v>
      </c>
      <c r="W143" s="15">
        <f t="shared" si="26"/>
        <v>86.225999999999999</v>
      </c>
      <c r="X143" s="15">
        <f t="shared" si="27"/>
        <v>33.623999999999995</v>
      </c>
      <c r="Y143" s="15">
        <f t="shared" si="28"/>
        <v>20.68</v>
      </c>
      <c r="Z143" s="16">
        <f t="shared" si="29"/>
        <v>2.0075714285714286</v>
      </c>
    </row>
    <row r="144" spans="1:26" s="1" customFormat="1" x14ac:dyDescent="0.2">
      <c r="A144" s="10">
        <v>36056</v>
      </c>
      <c r="B144" s="4">
        <v>2829</v>
      </c>
      <c r="C144" s="4">
        <v>52</v>
      </c>
      <c r="D144" s="6">
        <v>397.2568662174487</v>
      </c>
      <c r="E144" s="6">
        <f t="shared" si="22"/>
        <v>56.750980888206961</v>
      </c>
      <c r="F144" s="5">
        <f t="shared" si="30"/>
        <v>345.2568662174487</v>
      </c>
      <c r="G144" s="7">
        <f t="shared" si="31"/>
        <v>49.32240945963553</v>
      </c>
      <c r="H144" s="10">
        <v>36056</v>
      </c>
      <c r="I144" s="8">
        <f t="shared" si="32"/>
        <v>57.357295213146408</v>
      </c>
      <c r="J144" s="1">
        <v>2.2599999999999998</v>
      </c>
      <c r="L144" s="14">
        <v>10</v>
      </c>
      <c r="M144" s="14">
        <v>11</v>
      </c>
      <c r="N144" s="14">
        <v>31</v>
      </c>
      <c r="P144" s="1">
        <v>0.16500000000000001</v>
      </c>
      <c r="Q144" s="1">
        <f t="shared" si="23"/>
        <v>2.4249999999999998</v>
      </c>
      <c r="R144" s="13">
        <v>-0.01</v>
      </c>
      <c r="S144" s="13">
        <f t="shared" si="24"/>
        <v>2.25</v>
      </c>
      <c r="T144" s="1">
        <v>0.01</v>
      </c>
      <c r="U144" s="1">
        <f t="shared" si="25"/>
        <v>2.2699999999999996</v>
      </c>
      <c r="W144" s="15">
        <f t="shared" si="26"/>
        <v>75.174999999999997</v>
      </c>
      <c r="X144" s="15">
        <f t="shared" si="27"/>
        <v>22.5</v>
      </c>
      <c r="Y144" s="15">
        <f t="shared" si="28"/>
        <v>24.969999999999995</v>
      </c>
      <c r="Z144" s="16">
        <f t="shared" si="29"/>
        <v>2.3585576923076923</v>
      </c>
    </row>
    <row r="145" spans="1:26" s="1" customFormat="1" x14ac:dyDescent="0.2">
      <c r="A145" s="10">
        <v>36063</v>
      </c>
      <c r="B145" s="4">
        <v>2870</v>
      </c>
      <c r="C145" s="4">
        <v>41</v>
      </c>
      <c r="D145" s="6">
        <v>391.3669419032712</v>
      </c>
      <c r="E145" s="6">
        <f t="shared" si="22"/>
        <v>55.909563129038744</v>
      </c>
      <c r="F145" s="5">
        <f t="shared" si="30"/>
        <v>350.3669419032712</v>
      </c>
      <c r="G145" s="7">
        <f t="shared" si="31"/>
        <v>50.052420271895883</v>
      </c>
      <c r="H145" s="10">
        <v>36063</v>
      </c>
      <c r="I145" s="8">
        <f t="shared" si="32"/>
        <v>57.339884553224827</v>
      </c>
      <c r="J145" s="1">
        <v>2.181</v>
      </c>
      <c r="L145" s="14">
        <v>7</v>
      </c>
      <c r="M145" s="14">
        <v>4</v>
      </c>
      <c r="N145" s="14">
        <v>30</v>
      </c>
      <c r="P145" s="1">
        <v>0.16250000000000001</v>
      </c>
      <c r="Q145" s="1">
        <f t="shared" si="23"/>
        <v>2.3435000000000001</v>
      </c>
      <c r="R145" s="13">
        <v>-0.01</v>
      </c>
      <c r="S145" s="13">
        <f t="shared" si="24"/>
        <v>2.1710000000000003</v>
      </c>
      <c r="T145" s="1">
        <v>-0.06</v>
      </c>
      <c r="U145" s="1">
        <f t="shared" si="25"/>
        <v>2.121</v>
      </c>
      <c r="W145" s="15">
        <f t="shared" si="26"/>
        <v>70.305000000000007</v>
      </c>
      <c r="X145" s="15">
        <f t="shared" si="27"/>
        <v>15.197000000000003</v>
      </c>
      <c r="Y145" s="15">
        <f t="shared" si="28"/>
        <v>8.484</v>
      </c>
      <c r="Z145" s="16">
        <f t="shared" si="29"/>
        <v>2.2923414634146342</v>
      </c>
    </row>
    <row r="146" spans="1:26" s="1" customFormat="1" x14ac:dyDescent="0.2">
      <c r="A146" s="10">
        <v>36070</v>
      </c>
      <c r="B146" s="4">
        <v>2911</v>
      </c>
      <c r="C146" s="4">
        <v>41</v>
      </c>
      <c r="D146" s="6">
        <v>394.26364751614722</v>
      </c>
      <c r="E146" s="6">
        <f t="shared" si="22"/>
        <v>56.323378216592459</v>
      </c>
      <c r="F146" s="5">
        <f t="shared" si="30"/>
        <v>353.26364751614722</v>
      </c>
      <c r="G146" s="7">
        <f t="shared" si="31"/>
        <v>50.466235359449605</v>
      </c>
      <c r="H146" s="10">
        <v>36070</v>
      </c>
      <c r="I146" s="8">
        <f t="shared" si="32"/>
        <v>57.682131018218037</v>
      </c>
      <c r="J146" s="1">
        <v>2.4319999999999999</v>
      </c>
      <c r="L146" s="14">
        <v>2</v>
      </c>
      <c r="M146" s="14">
        <v>12</v>
      </c>
      <c r="N146" s="14">
        <v>27</v>
      </c>
      <c r="P146" s="1">
        <v>0.45</v>
      </c>
      <c r="Q146" s="1">
        <f t="shared" si="23"/>
        <v>2.8820000000000001</v>
      </c>
      <c r="R146" s="13">
        <v>2.5000000000000001E-3</v>
      </c>
      <c r="S146" s="13">
        <f t="shared" si="24"/>
        <v>2.4344999999999999</v>
      </c>
      <c r="T146" s="1">
        <v>5.0000000000000001E-3</v>
      </c>
      <c r="U146" s="1">
        <f t="shared" si="25"/>
        <v>2.4369999999999998</v>
      </c>
      <c r="W146" s="15">
        <f t="shared" si="26"/>
        <v>77.814000000000007</v>
      </c>
      <c r="X146" s="15">
        <f t="shared" si="27"/>
        <v>4.8689999999999998</v>
      </c>
      <c r="Y146" s="15">
        <f t="shared" si="28"/>
        <v>29.244</v>
      </c>
      <c r="Z146" s="16">
        <f t="shared" si="29"/>
        <v>2.729926829268293</v>
      </c>
    </row>
    <row r="147" spans="1:26" s="1" customFormat="1" x14ac:dyDescent="0.2">
      <c r="A147" s="10">
        <v>36077</v>
      </c>
      <c r="B147" s="4">
        <v>2952</v>
      </c>
      <c r="C147" s="4">
        <v>41</v>
      </c>
      <c r="D147" s="6">
        <v>397.13496987956097</v>
      </c>
      <c r="E147" s="6">
        <f t="shared" si="22"/>
        <v>56.733567125651568</v>
      </c>
      <c r="F147" s="5">
        <f t="shared" si="30"/>
        <v>356.13496987956097</v>
      </c>
      <c r="G147" s="7">
        <f t="shared" si="31"/>
        <v>50.876424268508707</v>
      </c>
      <c r="H147" s="10">
        <v>36077</v>
      </c>
      <c r="I147" s="8">
        <f t="shared" si="32"/>
        <v>58.022945646107793</v>
      </c>
      <c r="J147" s="1">
        <v>2.1909999999999998</v>
      </c>
      <c r="L147" s="14">
        <v>6</v>
      </c>
      <c r="M147" s="14">
        <v>6</v>
      </c>
      <c r="N147" s="14">
        <v>29</v>
      </c>
      <c r="P147" s="1">
        <v>0.44500000000000001</v>
      </c>
      <c r="Q147" s="1">
        <f t="shared" si="23"/>
        <v>2.6359999999999997</v>
      </c>
      <c r="R147" s="13">
        <v>2.5000000000000001E-3</v>
      </c>
      <c r="S147" s="13">
        <f t="shared" si="24"/>
        <v>2.1934999999999998</v>
      </c>
      <c r="T147" s="1">
        <v>6.5000000000000002E-2</v>
      </c>
      <c r="U147" s="1">
        <f t="shared" si="25"/>
        <v>2.2559999999999998</v>
      </c>
      <c r="W147" s="15">
        <f t="shared" si="26"/>
        <v>76.443999999999988</v>
      </c>
      <c r="X147" s="15">
        <f t="shared" si="27"/>
        <v>13.160999999999998</v>
      </c>
      <c r="Y147" s="15">
        <f t="shared" si="28"/>
        <v>13.535999999999998</v>
      </c>
      <c r="Z147" s="16">
        <f t="shared" si="29"/>
        <v>2.5156341463414633</v>
      </c>
    </row>
    <row r="148" spans="1:26" s="1" customFormat="1" x14ac:dyDescent="0.2">
      <c r="A148" s="10">
        <v>36084</v>
      </c>
      <c r="B148" s="4">
        <v>3010</v>
      </c>
      <c r="C148" s="4">
        <v>58</v>
      </c>
      <c r="D148" s="6">
        <v>400.02980555910375</v>
      </c>
      <c r="E148" s="6">
        <f t="shared" si="22"/>
        <v>57.147115079871966</v>
      </c>
      <c r="F148" s="5">
        <f t="shared" si="30"/>
        <v>342.02980555910375</v>
      </c>
      <c r="G148" s="7">
        <f t="shared" si="31"/>
        <v>48.861400794157682</v>
      </c>
      <c r="H148" s="10">
        <v>36084</v>
      </c>
      <c r="I148" s="8">
        <f t="shared" si="32"/>
        <v>61.602818402208051</v>
      </c>
      <c r="J148" s="1">
        <v>2.109</v>
      </c>
      <c r="L148" s="14">
        <v>24</v>
      </c>
      <c r="M148" s="14">
        <v>6</v>
      </c>
      <c r="N148" s="14">
        <v>28</v>
      </c>
      <c r="P148" s="1">
        <v>0.35749999999999998</v>
      </c>
      <c r="Q148" s="1">
        <f t="shared" si="23"/>
        <v>2.4664999999999999</v>
      </c>
      <c r="R148" s="13">
        <v>1.5E-3</v>
      </c>
      <c r="S148" s="13">
        <f t="shared" si="24"/>
        <v>2.1105</v>
      </c>
      <c r="T148" s="1">
        <v>0.17</v>
      </c>
      <c r="U148" s="1">
        <f t="shared" si="25"/>
        <v>2.2789999999999999</v>
      </c>
      <c r="W148" s="15">
        <f t="shared" si="26"/>
        <v>69.061999999999998</v>
      </c>
      <c r="X148" s="15">
        <f t="shared" si="27"/>
        <v>50.652000000000001</v>
      </c>
      <c r="Y148" s="15">
        <f t="shared" si="28"/>
        <v>13.673999999999999</v>
      </c>
      <c r="Z148" s="16">
        <f t="shared" si="29"/>
        <v>2.2997931034482759</v>
      </c>
    </row>
    <row r="149" spans="1:26" s="1" customFormat="1" x14ac:dyDescent="0.2">
      <c r="A149" s="10">
        <v>36091</v>
      </c>
      <c r="B149" s="4">
        <v>3046</v>
      </c>
      <c r="C149" s="4">
        <v>36</v>
      </c>
      <c r="D149" s="6">
        <v>402.92464123864642</v>
      </c>
      <c r="E149" s="6">
        <f t="shared" si="22"/>
        <v>57.560663034092343</v>
      </c>
      <c r="F149" s="5">
        <f t="shared" si="30"/>
        <v>366.92464123864642</v>
      </c>
      <c r="G149" s="7">
        <f t="shared" si="31"/>
        <v>52.417805891235204</v>
      </c>
      <c r="H149" s="10">
        <v>36091</v>
      </c>
      <c r="I149" s="8">
        <f t="shared" si="32"/>
        <v>58.110024794252645</v>
      </c>
      <c r="J149" s="1">
        <v>2.1640000000000001</v>
      </c>
      <c r="L149" s="14">
        <v>16</v>
      </c>
      <c r="M149" s="14">
        <v>9</v>
      </c>
      <c r="N149" s="14">
        <v>11</v>
      </c>
      <c r="P149" s="1">
        <v>0.38250000000000001</v>
      </c>
      <c r="Q149" s="1">
        <f t="shared" si="23"/>
        <v>2.5465</v>
      </c>
      <c r="R149" s="13">
        <v>2.5000000000000001E-3</v>
      </c>
      <c r="S149" s="13">
        <f t="shared" si="24"/>
        <v>2.1665000000000001</v>
      </c>
      <c r="T149" s="1">
        <v>0.26</v>
      </c>
      <c r="U149" s="1">
        <f t="shared" si="25"/>
        <v>2.4240000000000004</v>
      </c>
      <c r="W149" s="15">
        <f t="shared" si="26"/>
        <v>28.011499999999998</v>
      </c>
      <c r="X149" s="15">
        <f t="shared" si="27"/>
        <v>34.664000000000001</v>
      </c>
      <c r="Y149" s="15">
        <f t="shared" si="28"/>
        <v>21.816000000000003</v>
      </c>
      <c r="Z149" s="16">
        <f t="shared" si="29"/>
        <v>2.3469861111111112</v>
      </c>
    </row>
    <row r="150" spans="1:26" s="1" customFormat="1" x14ac:dyDescent="0.2">
      <c r="A150" s="10">
        <v>36098</v>
      </c>
      <c r="B150" s="4">
        <v>3094</v>
      </c>
      <c r="C150" s="4">
        <v>48</v>
      </c>
      <c r="D150" s="6">
        <v>405.81947691818914</v>
      </c>
      <c r="E150" s="6">
        <f t="shared" si="22"/>
        <v>57.974210988312734</v>
      </c>
      <c r="F150" s="5">
        <f t="shared" si="30"/>
        <v>357.81947691818914</v>
      </c>
      <c r="G150" s="7">
        <f t="shared" si="31"/>
        <v>51.11706813116988</v>
      </c>
      <c r="H150" s="10">
        <v>36098</v>
      </c>
      <c r="I150" s="8">
        <f t="shared" si="32"/>
        <v>60.527728078233771</v>
      </c>
      <c r="J150" s="1">
        <v>2.2749999999999999</v>
      </c>
      <c r="L150" s="14">
        <v>11</v>
      </c>
      <c r="M150" s="14">
        <v>8</v>
      </c>
      <c r="N150" s="14">
        <v>29</v>
      </c>
      <c r="P150" s="1">
        <v>0.46</v>
      </c>
      <c r="Q150" s="1">
        <f t="shared" si="23"/>
        <v>2.7349999999999999</v>
      </c>
      <c r="R150" s="13">
        <v>4.8000000000000001E-2</v>
      </c>
      <c r="S150" s="13">
        <f t="shared" si="24"/>
        <v>2.323</v>
      </c>
      <c r="T150" s="1">
        <v>0.27800000000000002</v>
      </c>
      <c r="U150" s="1">
        <f t="shared" si="25"/>
        <v>2.5529999999999999</v>
      </c>
      <c r="W150" s="15">
        <f t="shared" si="26"/>
        <v>79.314999999999998</v>
      </c>
      <c r="X150" s="15">
        <f t="shared" si="27"/>
        <v>25.553000000000001</v>
      </c>
      <c r="Y150" s="15">
        <f t="shared" si="28"/>
        <v>20.423999999999999</v>
      </c>
      <c r="Z150" s="16">
        <f t="shared" si="29"/>
        <v>2.6102500000000002</v>
      </c>
    </row>
    <row r="151" spans="1:26" s="1" customFormat="1" x14ac:dyDescent="0.2">
      <c r="A151" s="10">
        <v>36105</v>
      </c>
      <c r="B151" s="4">
        <v>3127</v>
      </c>
      <c r="C151" s="4">
        <v>33</v>
      </c>
      <c r="D151" s="6">
        <v>405.51669038728647</v>
      </c>
      <c r="E151" s="6">
        <f t="shared" si="22"/>
        <v>57.930955769612353</v>
      </c>
      <c r="F151" s="5">
        <f t="shared" si="30"/>
        <v>372.51669038728647</v>
      </c>
      <c r="G151" s="7">
        <f t="shared" si="31"/>
        <v>53.216670055326638</v>
      </c>
      <c r="H151" s="10">
        <v>36105</v>
      </c>
      <c r="I151" s="8">
        <f t="shared" si="32"/>
        <v>58.759783292510008</v>
      </c>
      <c r="J151" s="1">
        <v>2.5529999999999999</v>
      </c>
      <c r="L151" s="14">
        <v>27</v>
      </c>
      <c r="M151" s="14">
        <v>14</v>
      </c>
      <c r="N151" s="14">
        <v>-8</v>
      </c>
      <c r="P151" s="1">
        <v>0.70250000000000001</v>
      </c>
      <c r="Q151" s="1">
        <f t="shared" si="23"/>
        <v>3.2555000000000001</v>
      </c>
      <c r="R151" s="13">
        <v>2.5000000000000001E-3</v>
      </c>
      <c r="S151" s="13">
        <f t="shared" si="24"/>
        <v>2.5554999999999999</v>
      </c>
      <c r="T151" s="1">
        <v>0.105</v>
      </c>
      <c r="U151" s="1">
        <f t="shared" si="25"/>
        <v>2.6579999999999999</v>
      </c>
      <c r="W151" s="15">
        <f t="shared" si="26"/>
        <v>-26.044</v>
      </c>
      <c r="X151" s="15">
        <f t="shared" si="27"/>
        <v>68.998499999999993</v>
      </c>
      <c r="Y151" s="15">
        <f t="shared" si="28"/>
        <v>37.211999999999996</v>
      </c>
      <c r="Z151" s="16">
        <f t="shared" si="29"/>
        <v>2.4292878787878784</v>
      </c>
    </row>
    <row r="152" spans="1:26" s="1" customFormat="1" x14ac:dyDescent="0.2">
      <c r="A152" s="10">
        <v>36112</v>
      </c>
      <c r="B152" s="4">
        <v>3082</v>
      </c>
      <c r="C152" s="4">
        <v>-45</v>
      </c>
      <c r="D152" s="6">
        <v>405.18291080692148</v>
      </c>
      <c r="E152" s="6">
        <f t="shared" si="22"/>
        <v>57.883272972417352</v>
      </c>
      <c r="F152" s="5">
        <f t="shared" si="30"/>
        <v>450.18291080692148</v>
      </c>
      <c r="G152" s="7">
        <f t="shared" si="31"/>
        <v>64.31184440098879</v>
      </c>
      <c r="H152" s="10">
        <v>36112</v>
      </c>
      <c r="I152" s="8">
        <f t="shared" si="32"/>
        <v>47.922743138628043</v>
      </c>
      <c r="J152" s="1">
        <v>2.4590000000000001</v>
      </c>
      <c r="L152" s="14">
        <v>-20</v>
      </c>
      <c r="M152" s="14">
        <v>-8</v>
      </c>
      <c r="N152" s="14">
        <v>-17</v>
      </c>
      <c r="P152" s="1">
        <v>0.56000000000000005</v>
      </c>
      <c r="Q152" s="1">
        <f t="shared" si="23"/>
        <v>3.0190000000000001</v>
      </c>
      <c r="R152" s="13">
        <v>2.5000000000000001E-3</v>
      </c>
      <c r="S152" s="13">
        <f t="shared" si="24"/>
        <v>2.4615</v>
      </c>
      <c r="T152" s="1">
        <v>0.14499999999999999</v>
      </c>
      <c r="U152" s="1">
        <f t="shared" si="25"/>
        <v>2.6040000000000001</v>
      </c>
      <c r="W152" s="15">
        <f t="shared" si="26"/>
        <v>-51.323</v>
      </c>
      <c r="X152" s="15">
        <f t="shared" si="27"/>
        <v>-49.230000000000004</v>
      </c>
      <c r="Y152" s="15">
        <f t="shared" si="28"/>
        <v>-20.832000000000001</v>
      </c>
      <c r="Z152" s="16">
        <f t="shared" si="29"/>
        <v>2.6974444444444443</v>
      </c>
    </row>
    <row r="153" spans="1:26" s="1" customFormat="1" x14ac:dyDescent="0.2">
      <c r="A153" s="10">
        <v>36119</v>
      </c>
      <c r="B153" s="4">
        <v>3069</v>
      </c>
      <c r="C153" s="4">
        <v>-13</v>
      </c>
      <c r="D153" s="6">
        <v>404.84913122655644</v>
      </c>
      <c r="E153" s="6">
        <f t="shared" si="22"/>
        <v>57.83559017522235</v>
      </c>
      <c r="F153" s="5">
        <f t="shared" si="30"/>
        <v>417.84913122655644</v>
      </c>
      <c r="G153" s="7">
        <f t="shared" si="31"/>
        <v>59.692733032365204</v>
      </c>
      <c r="H153" s="10">
        <v>36119</v>
      </c>
      <c r="I153" s="8">
        <f t="shared" si="32"/>
        <v>51.413293446222312</v>
      </c>
      <c r="J153" s="1">
        <v>2.1629999999999998</v>
      </c>
      <c r="L153" s="14">
        <v>-4</v>
      </c>
      <c r="M153" s="14">
        <v>3</v>
      </c>
      <c r="N153" s="14">
        <v>-12</v>
      </c>
      <c r="P153" s="1">
        <v>0.45500000000000002</v>
      </c>
      <c r="Q153" s="1">
        <f t="shared" si="23"/>
        <v>2.6179999999999999</v>
      </c>
      <c r="R153" s="13">
        <v>2.5000000000000001E-3</v>
      </c>
      <c r="S153" s="13">
        <f t="shared" si="24"/>
        <v>2.1654999999999998</v>
      </c>
      <c r="T153" s="1">
        <v>0.155</v>
      </c>
      <c r="U153" s="1">
        <f t="shared" si="25"/>
        <v>2.3179999999999996</v>
      </c>
      <c r="W153" s="15">
        <f t="shared" si="26"/>
        <v>-31.415999999999997</v>
      </c>
      <c r="X153" s="15">
        <f t="shared" si="27"/>
        <v>-8.661999999999999</v>
      </c>
      <c r="Y153" s="15">
        <f t="shared" si="28"/>
        <v>6.9539999999999988</v>
      </c>
      <c r="Z153" s="16">
        <f t="shared" si="29"/>
        <v>2.5479999999999996</v>
      </c>
    </row>
    <row r="154" spans="1:26" s="1" customFormat="1" x14ac:dyDescent="0.2">
      <c r="A154" s="10">
        <v>36126</v>
      </c>
      <c r="B154" s="4">
        <v>3077</v>
      </c>
      <c r="C154" s="4">
        <v>8</v>
      </c>
      <c r="D154" s="6">
        <v>404.5153516461915</v>
      </c>
      <c r="E154" s="6">
        <f t="shared" si="22"/>
        <v>57.787907378027356</v>
      </c>
      <c r="F154" s="5">
        <f t="shared" si="30"/>
        <v>396.5153516461915</v>
      </c>
      <c r="G154" s="7">
        <f t="shared" si="31"/>
        <v>56.645050235170217</v>
      </c>
      <c r="H154" s="10">
        <v>36126</v>
      </c>
      <c r="I154" s="8">
        <f t="shared" si="32"/>
        <v>54.320721532161841</v>
      </c>
      <c r="J154" s="1">
        <v>2.1960000000000002</v>
      </c>
      <c r="L154" s="14">
        <v>7</v>
      </c>
      <c r="M154" s="14">
        <v>8</v>
      </c>
      <c r="N154" s="14">
        <v>-7</v>
      </c>
      <c r="P154" s="1">
        <v>0.39</v>
      </c>
      <c r="Q154" s="1">
        <f t="shared" si="23"/>
        <v>2.5860000000000003</v>
      </c>
      <c r="R154" s="13">
        <v>2.5000000000000001E-3</v>
      </c>
      <c r="S154" s="13">
        <f t="shared" si="24"/>
        <v>2.1985000000000001</v>
      </c>
      <c r="T154" s="1">
        <v>0.155</v>
      </c>
      <c r="U154" s="1">
        <f t="shared" si="25"/>
        <v>2.351</v>
      </c>
      <c r="W154" s="15">
        <f t="shared" si="26"/>
        <v>-18.102000000000004</v>
      </c>
      <c r="X154" s="15">
        <f t="shared" si="27"/>
        <v>15.389500000000002</v>
      </c>
      <c r="Y154" s="15">
        <f t="shared" si="28"/>
        <v>18.808</v>
      </c>
      <c r="Z154" s="16">
        <f t="shared" si="29"/>
        <v>2.0119374999999997</v>
      </c>
    </row>
    <row r="155" spans="1:26" s="1" customFormat="1" x14ac:dyDescent="0.2">
      <c r="A155" s="10">
        <v>36133</v>
      </c>
      <c r="B155" s="4">
        <v>3104</v>
      </c>
      <c r="C155" s="4">
        <v>27</v>
      </c>
      <c r="D155" s="6">
        <v>403.48893666752309</v>
      </c>
      <c r="E155" s="6">
        <f t="shared" si="22"/>
        <v>57.641276666789011</v>
      </c>
      <c r="F155" s="5">
        <f t="shared" si="30"/>
        <v>376.48893666752309</v>
      </c>
      <c r="G155" s="7">
        <f t="shared" si="31"/>
        <v>53.784133809646157</v>
      </c>
      <c r="H155" s="10">
        <v>36133</v>
      </c>
      <c r="I155" s="8">
        <f t="shared" si="32"/>
        <v>57.712187222085547</v>
      </c>
      <c r="J155" s="1">
        <v>1.978</v>
      </c>
      <c r="L155" s="14">
        <v>14</v>
      </c>
      <c r="M155" s="14">
        <v>-1</v>
      </c>
      <c r="N155" s="14">
        <v>14</v>
      </c>
      <c r="P155" s="1">
        <v>0.56000000000000005</v>
      </c>
      <c r="Q155" s="1">
        <f t="shared" si="23"/>
        <v>2.5380000000000003</v>
      </c>
      <c r="R155" s="13">
        <v>2.5000000000000001E-3</v>
      </c>
      <c r="S155" s="13">
        <f t="shared" si="24"/>
        <v>1.9804999999999999</v>
      </c>
      <c r="T155" s="1">
        <v>0.17499999999999999</v>
      </c>
      <c r="U155" s="1">
        <f t="shared" si="25"/>
        <v>2.153</v>
      </c>
      <c r="W155" s="15">
        <f t="shared" si="26"/>
        <v>35.532000000000004</v>
      </c>
      <c r="X155" s="15">
        <f t="shared" si="27"/>
        <v>27.727</v>
      </c>
      <c r="Y155" s="15">
        <f t="shared" si="28"/>
        <v>-2.153</v>
      </c>
      <c r="Z155" s="16">
        <f t="shared" si="29"/>
        <v>2.2631851851851854</v>
      </c>
    </row>
    <row r="156" spans="1:26" s="1" customFormat="1" x14ac:dyDescent="0.2">
      <c r="A156" s="10">
        <v>36140</v>
      </c>
      <c r="B156" s="4">
        <v>3055</v>
      </c>
      <c r="C156" s="4">
        <v>-49</v>
      </c>
      <c r="D156" s="6">
        <v>402.37972354820954</v>
      </c>
      <c r="E156" s="6">
        <f t="shared" si="22"/>
        <v>57.48281764974422</v>
      </c>
      <c r="F156" s="5">
        <f t="shared" si="30"/>
        <v>451.37972354820954</v>
      </c>
      <c r="G156" s="7">
        <f t="shared" si="31"/>
        <v>64.48281764974422</v>
      </c>
      <c r="H156" s="10">
        <v>36140</v>
      </c>
      <c r="I156" s="8">
        <f t="shared" si="32"/>
        <v>47.376961977593083</v>
      </c>
      <c r="J156" s="1">
        <v>1.8580000000000001</v>
      </c>
      <c r="L156" s="14">
        <v>-16</v>
      </c>
      <c r="M156" s="14">
        <v>-14</v>
      </c>
      <c r="N156" s="14">
        <v>-19</v>
      </c>
      <c r="P156" s="1">
        <v>0.44750000000000001</v>
      </c>
      <c r="Q156" s="1">
        <f t="shared" si="23"/>
        <v>2.3055000000000003</v>
      </c>
      <c r="R156" s="13">
        <v>5.0000000000000001E-3</v>
      </c>
      <c r="S156" s="13">
        <f t="shared" si="24"/>
        <v>1.863</v>
      </c>
      <c r="T156" s="1">
        <v>0.215</v>
      </c>
      <c r="U156" s="1">
        <f t="shared" si="25"/>
        <v>2.073</v>
      </c>
      <c r="W156" s="15">
        <f t="shared" si="26"/>
        <v>-43.804500000000004</v>
      </c>
      <c r="X156" s="15">
        <f t="shared" si="27"/>
        <v>-29.808</v>
      </c>
      <c r="Y156" s="15">
        <f t="shared" si="28"/>
        <v>-29.021999999999998</v>
      </c>
      <c r="Z156" s="16">
        <f t="shared" si="29"/>
        <v>2.0945816326530613</v>
      </c>
    </row>
    <row r="157" spans="1:26" s="1" customFormat="1" x14ac:dyDescent="0.2">
      <c r="A157" s="10">
        <v>36147</v>
      </c>
      <c r="B157" s="4">
        <v>2970</v>
      </c>
      <c r="C157" s="4">
        <v>-85</v>
      </c>
      <c r="D157" s="6">
        <v>401.34977567556263</v>
      </c>
      <c r="E157" s="6">
        <f t="shared" si="22"/>
        <v>57.335682239366086</v>
      </c>
      <c r="F157" s="5">
        <f t="shared" si="30"/>
        <v>486.34977567556263</v>
      </c>
      <c r="G157" s="7">
        <f t="shared" si="31"/>
        <v>69.478539382223232</v>
      </c>
      <c r="H157" s="10">
        <v>36147</v>
      </c>
      <c r="I157" s="8">
        <f t="shared" si="32"/>
        <v>42.747012623007208</v>
      </c>
      <c r="J157" s="1">
        <v>2.0739999999999998</v>
      </c>
      <c r="L157" s="14">
        <v>-21</v>
      </c>
      <c r="M157" s="14">
        <v>-7</v>
      </c>
      <c r="N157" s="14">
        <v>-57</v>
      </c>
      <c r="P157" s="1">
        <v>0.45</v>
      </c>
      <c r="Q157" s="1">
        <f t="shared" si="23"/>
        <v>2.524</v>
      </c>
      <c r="R157" s="13">
        <v>5.0000000000000001E-3</v>
      </c>
      <c r="S157" s="13">
        <f t="shared" si="24"/>
        <v>2.0789999999999997</v>
      </c>
      <c r="T157" s="1">
        <v>0.26500000000000001</v>
      </c>
      <c r="U157" s="1">
        <f t="shared" si="25"/>
        <v>2.339</v>
      </c>
      <c r="W157" s="15">
        <f t="shared" si="26"/>
        <v>-143.86799999999999</v>
      </c>
      <c r="X157" s="15">
        <f t="shared" si="27"/>
        <v>-43.658999999999992</v>
      </c>
      <c r="Y157" s="15">
        <f t="shared" si="28"/>
        <v>-16.373000000000001</v>
      </c>
      <c r="Z157" s="16">
        <f t="shared" si="29"/>
        <v>2.3988235294117644</v>
      </c>
    </row>
    <row r="158" spans="1:26" s="1" customFormat="1" x14ac:dyDescent="0.2">
      <c r="A158" s="10">
        <v>36154</v>
      </c>
      <c r="B158" s="4">
        <v>2803</v>
      </c>
      <c r="C158" s="4">
        <v>-167</v>
      </c>
      <c r="D158" s="6">
        <v>400.31982780291577</v>
      </c>
      <c r="E158" s="6">
        <f t="shared" si="22"/>
        <v>57.188546828987967</v>
      </c>
      <c r="F158" s="5">
        <f t="shared" si="30"/>
        <v>567.31982780291582</v>
      </c>
      <c r="G158" s="7">
        <f t="shared" si="31"/>
        <v>81.045689686130828</v>
      </c>
      <c r="H158" s="10">
        <v>36154</v>
      </c>
      <c r="I158" s="8">
        <f t="shared" si="32"/>
        <v>34.585429661408277</v>
      </c>
      <c r="J158" s="1">
        <v>1.881</v>
      </c>
      <c r="L158" s="14">
        <v>-36</v>
      </c>
      <c r="M158" s="14">
        <v>-38</v>
      </c>
      <c r="N158" s="14">
        <v>-93</v>
      </c>
      <c r="P158" s="1">
        <v>0.37</v>
      </c>
      <c r="Q158" s="1">
        <f t="shared" si="23"/>
        <v>2.2509999999999999</v>
      </c>
      <c r="R158" s="13">
        <v>5.0000000000000001E-3</v>
      </c>
      <c r="S158" s="13">
        <f t="shared" si="24"/>
        <v>1.8859999999999999</v>
      </c>
      <c r="T158" s="1">
        <v>0.26500000000000001</v>
      </c>
      <c r="U158" s="1">
        <f t="shared" si="25"/>
        <v>2.1459999999999999</v>
      </c>
      <c r="W158" s="15">
        <f t="shared" si="26"/>
        <v>-209.34299999999999</v>
      </c>
      <c r="X158" s="15">
        <f t="shared" si="27"/>
        <v>-67.896000000000001</v>
      </c>
      <c r="Y158" s="15">
        <f t="shared" si="28"/>
        <v>-81.548000000000002</v>
      </c>
      <c r="Z158" s="16">
        <f t="shared" si="29"/>
        <v>2.1484251497005986</v>
      </c>
    </row>
    <row r="159" spans="1:26" s="1" customFormat="1" x14ac:dyDescent="0.2">
      <c r="A159" s="10">
        <v>36161</v>
      </c>
      <c r="B159" s="4">
        <v>2645</v>
      </c>
      <c r="C159" s="4">
        <v>-158</v>
      </c>
      <c r="D159" s="6">
        <v>399.28987993026891</v>
      </c>
      <c r="E159" s="6">
        <f t="shared" si="22"/>
        <v>57.041411418609847</v>
      </c>
      <c r="F159" s="5">
        <f t="shared" si="30"/>
        <v>557.28987993026885</v>
      </c>
      <c r="G159" s="7">
        <f t="shared" si="31"/>
        <v>79.61283999003841</v>
      </c>
      <c r="H159" s="10">
        <v>36161</v>
      </c>
      <c r="I159" s="8">
        <f t="shared" si="32"/>
        <v>33.223284087478312</v>
      </c>
      <c r="J159" s="1">
        <v>1.9450000000000001</v>
      </c>
      <c r="L159" s="14">
        <v>-56</v>
      </c>
      <c r="M159" s="14">
        <v>-7</v>
      </c>
      <c r="N159" s="14">
        <v>-95</v>
      </c>
      <c r="P159" s="1">
        <v>0.56999999999999995</v>
      </c>
      <c r="Q159" s="1">
        <f t="shared" si="23"/>
        <v>2.5150000000000001</v>
      </c>
      <c r="R159" s="13">
        <v>5.0000000000000001E-3</v>
      </c>
      <c r="S159" s="13">
        <f t="shared" si="24"/>
        <v>1.95</v>
      </c>
      <c r="T159" s="1">
        <v>0.26500000000000001</v>
      </c>
      <c r="U159" s="1">
        <f t="shared" si="25"/>
        <v>2.21</v>
      </c>
      <c r="W159" s="15">
        <f t="shared" si="26"/>
        <v>-238.92500000000001</v>
      </c>
      <c r="X159" s="15">
        <f t="shared" si="27"/>
        <v>-109.2</v>
      </c>
      <c r="Y159" s="15">
        <f t="shared" si="28"/>
        <v>-15.469999999999999</v>
      </c>
      <c r="Z159" s="16">
        <f t="shared" si="29"/>
        <v>2.3012341772151901</v>
      </c>
    </row>
    <row r="160" spans="1:26" x14ac:dyDescent="0.2">
      <c r="A160" s="10">
        <v>36168</v>
      </c>
      <c r="B160" s="2">
        <v>2412</v>
      </c>
      <c r="C160" s="3">
        <v>-233</v>
      </c>
      <c r="D160" s="6">
        <v>405.92635401221787</v>
      </c>
      <c r="E160" s="6">
        <f>D160/7</f>
        <v>57.989479144602555</v>
      </c>
      <c r="F160" s="5">
        <f>D160-C160</f>
        <v>638.92635401221787</v>
      </c>
      <c r="G160" s="7">
        <f>F160/7</f>
        <v>91.275193430316833</v>
      </c>
      <c r="H160" s="10">
        <v>36168</v>
      </c>
      <c r="I160" s="8">
        <f t="shared" si="32"/>
        <v>26.425580810644004</v>
      </c>
      <c r="J160" s="1">
        <v>1.83</v>
      </c>
      <c r="K160" s="1"/>
      <c r="L160" s="14">
        <v>-64</v>
      </c>
      <c r="M160" s="14">
        <v>-17</v>
      </c>
      <c r="N160" s="14">
        <v>-152</v>
      </c>
      <c r="O160" s="1"/>
      <c r="P160" s="1">
        <v>0.56999999999999995</v>
      </c>
      <c r="Q160" s="1">
        <f t="shared" si="23"/>
        <v>2.4</v>
      </c>
      <c r="R160" s="13">
        <v>7.4999999999999997E-3</v>
      </c>
      <c r="S160" s="13">
        <f t="shared" si="24"/>
        <v>1.8375000000000001</v>
      </c>
      <c r="T160" s="1">
        <v>0.04</v>
      </c>
      <c r="U160" s="1">
        <f t="shared" si="25"/>
        <v>1.87</v>
      </c>
      <c r="W160" s="15">
        <f t="shared" si="26"/>
        <v>-364.8</v>
      </c>
      <c r="X160" s="15">
        <f t="shared" si="27"/>
        <v>-117.60000000000001</v>
      </c>
      <c r="Y160" s="15">
        <f t="shared" si="28"/>
        <v>-31.790000000000003</v>
      </c>
      <c r="Z160" s="16">
        <f t="shared" si="29"/>
        <v>2.206824034334764</v>
      </c>
    </row>
    <row r="161" spans="1:26" x14ac:dyDescent="0.2">
      <c r="A161" s="10">
        <v>36175</v>
      </c>
      <c r="B161" s="2">
        <v>2209</v>
      </c>
      <c r="C161" s="3">
        <v>-203</v>
      </c>
      <c r="D161" s="6">
        <v>411.39939693287647</v>
      </c>
      <c r="E161" s="6">
        <f t="shared" ref="E161:E224" si="33">D161/7</f>
        <v>58.77134241898235</v>
      </c>
      <c r="F161" s="5">
        <f t="shared" ref="F161:F224" si="34">D161-C161</f>
        <v>614.39939693287647</v>
      </c>
      <c r="G161" s="7">
        <f t="shared" ref="G161:G224" si="35">F161/7</f>
        <v>87.771342418982357</v>
      </c>
      <c r="H161" s="10">
        <v>36175</v>
      </c>
      <c r="I161" s="8">
        <f t="shared" si="32"/>
        <v>25.167667932605966</v>
      </c>
      <c r="J161" s="1">
        <v>1.796</v>
      </c>
      <c r="K161" s="1"/>
      <c r="L161" s="14">
        <v>-56</v>
      </c>
      <c r="M161" s="14">
        <v>-12</v>
      </c>
      <c r="N161" s="14">
        <v>-135</v>
      </c>
      <c r="O161" s="1"/>
      <c r="P161" s="1">
        <v>0.52500000000000002</v>
      </c>
      <c r="Q161" s="1">
        <f t="shared" si="23"/>
        <v>2.3210000000000002</v>
      </c>
      <c r="R161" s="13">
        <v>2.5000000000000001E-3</v>
      </c>
      <c r="S161" s="13">
        <f t="shared" si="24"/>
        <v>1.7985</v>
      </c>
      <c r="T161" s="1">
        <v>0.11</v>
      </c>
      <c r="U161" s="1">
        <f t="shared" si="25"/>
        <v>1.9060000000000001</v>
      </c>
      <c r="W161" s="15">
        <f t="shared" si="26"/>
        <v>-313.33500000000004</v>
      </c>
      <c r="X161" s="15">
        <f t="shared" si="27"/>
        <v>-100.71599999999999</v>
      </c>
      <c r="Y161" s="15">
        <f t="shared" si="28"/>
        <v>-22.872</v>
      </c>
      <c r="Z161" s="16">
        <f t="shared" si="29"/>
        <v>2.1523300492610842</v>
      </c>
    </row>
    <row r="162" spans="1:26" x14ac:dyDescent="0.2">
      <c r="A162" s="10">
        <v>36182</v>
      </c>
      <c r="B162" s="2">
        <v>2117</v>
      </c>
      <c r="C162" s="3">
        <v>-92</v>
      </c>
      <c r="D162" s="6">
        <v>416.87243985353507</v>
      </c>
      <c r="E162" s="6">
        <f t="shared" si="33"/>
        <v>59.553205693362152</v>
      </c>
      <c r="F162" s="5">
        <f t="shared" si="34"/>
        <v>508.87243985353507</v>
      </c>
      <c r="G162" s="7">
        <f t="shared" si="35"/>
        <v>72.696062836219298</v>
      </c>
      <c r="H162" s="10">
        <v>36182</v>
      </c>
      <c r="I162" s="8">
        <f t="shared" si="32"/>
        <v>29.121246975499872</v>
      </c>
      <c r="J162" s="1">
        <v>1.778</v>
      </c>
      <c r="K162" s="1"/>
      <c r="L162" s="14">
        <v>-19</v>
      </c>
      <c r="M162" s="14">
        <v>-6</v>
      </c>
      <c r="N162" s="14">
        <v>-67</v>
      </c>
      <c r="O162" s="1"/>
      <c r="P162" s="1">
        <v>0.5</v>
      </c>
      <c r="Q162" s="1">
        <f t="shared" si="23"/>
        <v>2.278</v>
      </c>
      <c r="R162" s="13">
        <v>2.5000000000000001E-3</v>
      </c>
      <c r="S162" s="13">
        <f t="shared" si="24"/>
        <v>1.7805</v>
      </c>
      <c r="T162" s="1">
        <v>0.12</v>
      </c>
      <c r="U162" s="1">
        <f t="shared" si="25"/>
        <v>1.8980000000000001</v>
      </c>
      <c r="W162" s="15">
        <f t="shared" si="26"/>
        <v>-152.626</v>
      </c>
      <c r="X162" s="15">
        <f t="shared" si="27"/>
        <v>-33.829499999999996</v>
      </c>
      <c r="Y162" s="15">
        <f t="shared" si="28"/>
        <v>-11.388000000000002</v>
      </c>
      <c r="Z162" s="16">
        <f t="shared" si="29"/>
        <v>2.1504728260869568</v>
      </c>
    </row>
    <row r="163" spans="1:26" x14ac:dyDescent="0.2">
      <c r="A163" s="10">
        <v>36189</v>
      </c>
      <c r="B163" s="2">
        <v>2039</v>
      </c>
      <c r="C163" s="3">
        <v>-78</v>
      </c>
      <c r="D163" s="6">
        <v>422.34548277419373</v>
      </c>
      <c r="E163" s="6">
        <f t="shared" si="33"/>
        <v>60.335068967741961</v>
      </c>
      <c r="F163" s="5">
        <f t="shared" si="34"/>
        <v>500.34548277419373</v>
      </c>
      <c r="G163" s="7">
        <f t="shared" si="35"/>
        <v>71.4779261105991</v>
      </c>
      <c r="H163" s="10">
        <v>36189</v>
      </c>
      <c r="I163" s="8">
        <f t="shared" si="32"/>
        <v>28.526289316858719</v>
      </c>
      <c r="J163" s="1">
        <v>1.7769999999999999</v>
      </c>
      <c r="K163" s="1"/>
      <c r="L163" s="14">
        <v>-14</v>
      </c>
      <c r="M163" s="14">
        <v>-18</v>
      </c>
      <c r="N163" s="14">
        <v>-46</v>
      </c>
      <c r="O163" s="1"/>
      <c r="P163" s="1">
        <v>0.56999999999999995</v>
      </c>
      <c r="Q163" s="1">
        <f t="shared" si="23"/>
        <v>2.347</v>
      </c>
      <c r="R163" s="13">
        <v>-0.05</v>
      </c>
      <c r="S163" s="13">
        <f t="shared" si="24"/>
        <v>1.7269999999999999</v>
      </c>
      <c r="T163" s="1">
        <v>4.4999999999999998E-2</v>
      </c>
      <c r="U163" s="1">
        <f t="shared" si="25"/>
        <v>1.8219999999999998</v>
      </c>
      <c r="W163" s="15">
        <f t="shared" si="26"/>
        <v>-107.962</v>
      </c>
      <c r="X163" s="15">
        <f t="shared" si="27"/>
        <v>-24.177999999999997</v>
      </c>
      <c r="Y163" s="15">
        <f t="shared" si="28"/>
        <v>-32.795999999999999</v>
      </c>
      <c r="Z163" s="16">
        <f t="shared" si="29"/>
        <v>2.1145641025641022</v>
      </c>
    </row>
    <row r="164" spans="1:26" x14ac:dyDescent="0.2">
      <c r="A164" s="10">
        <v>36196</v>
      </c>
      <c r="B164" s="2">
        <v>1946</v>
      </c>
      <c r="C164" s="3">
        <v>-93</v>
      </c>
      <c r="D164" s="6">
        <v>428.36912880645173</v>
      </c>
      <c r="E164" s="6">
        <f t="shared" si="33"/>
        <v>61.195589829493102</v>
      </c>
      <c r="F164" s="5">
        <f t="shared" si="34"/>
        <v>521.36912880645173</v>
      </c>
      <c r="G164" s="7">
        <f t="shared" si="35"/>
        <v>74.481304115207394</v>
      </c>
      <c r="H164" s="10">
        <v>36196</v>
      </c>
      <c r="I164" s="8">
        <f t="shared" si="32"/>
        <v>26.127362069143349</v>
      </c>
      <c r="J164" s="1">
        <v>1.8</v>
      </c>
      <c r="K164" s="1"/>
      <c r="L164" s="14">
        <v>-18</v>
      </c>
      <c r="M164" s="14">
        <v>-12</v>
      </c>
      <c r="N164" s="14">
        <v>-63</v>
      </c>
      <c r="O164" s="1"/>
      <c r="P164" s="1">
        <v>0.34749999999999998</v>
      </c>
      <c r="Q164" s="1">
        <f t="shared" si="23"/>
        <v>2.1475</v>
      </c>
      <c r="R164" s="13">
        <v>0.01</v>
      </c>
      <c r="S164" s="13">
        <f t="shared" si="24"/>
        <v>1.81</v>
      </c>
      <c r="T164" s="1">
        <v>5.5E-2</v>
      </c>
      <c r="U164" s="1">
        <f t="shared" si="25"/>
        <v>1.855</v>
      </c>
      <c r="W164" s="15">
        <f t="shared" si="26"/>
        <v>-135.29249999999999</v>
      </c>
      <c r="X164" s="15">
        <f t="shared" si="27"/>
        <v>-32.58</v>
      </c>
      <c r="Y164" s="15">
        <f t="shared" si="28"/>
        <v>-22.259999999999998</v>
      </c>
      <c r="Z164" s="16">
        <f t="shared" si="29"/>
        <v>2.0444354838709677</v>
      </c>
    </row>
    <row r="165" spans="1:26" x14ac:dyDescent="0.2">
      <c r="A165" s="10">
        <v>36203</v>
      </c>
      <c r="B165" s="2">
        <v>1887</v>
      </c>
      <c r="C165" s="3">
        <v>-59</v>
      </c>
      <c r="D165" s="6">
        <v>427.02825537096783</v>
      </c>
      <c r="E165" s="6">
        <f t="shared" si="33"/>
        <v>61.004036481566835</v>
      </c>
      <c r="F165" s="5">
        <f t="shared" si="34"/>
        <v>486.02825537096783</v>
      </c>
      <c r="G165" s="7">
        <f t="shared" si="35"/>
        <v>69.432607910138259</v>
      </c>
      <c r="H165" s="10">
        <v>36203</v>
      </c>
      <c r="I165" s="8">
        <f t="shared" si="32"/>
        <v>27.177432287178547</v>
      </c>
      <c r="J165" s="1">
        <v>1.8069999999999999</v>
      </c>
      <c r="K165" s="1"/>
      <c r="L165" s="14">
        <v>5</v>
      </c>
      <c r="M165" s="14">
        <v>-21</v>
      </c>
      <c r="N165" s="14">
        <v>-43</v>
      </c>
      <c r="O165" s="1"/>
      <c r="P165" s="1">
        <v>0.315</v>
      </c>
      <c r="Q165" s="1">
        <f t="shared" si="23"/>
        <v>2.1219999999999999</v>
      </c>
      <c r="R165" s="13">
        <v>0.01</v>
      </c>
      <c r="S165" s="13">
        <f t="shared" si="24"/>
        <v>1.8169999999999999</v>
      </c>
      <c r="T165" s="1">
        <v>4.4999999999999998E-2</v>
      </c>
      <c r="U165" s="1">
        <f t="shared" si="25"/>
        <v>1.8519999999999999</v>
      </c>
      <c r="W165" s="15">
        <f t="shared" si="26"/>
        <v>-91.245999999999995</v>
      </c>
      <c r="X165" s="15">
        <f t="shared" si="27"/>
        <v>9.0849999999999991</v>
      </c>
      <c r="Y165" s="15">
        <f t="shared" si="28"/>
        <v>-38.891999999999996</v>
      </c>
      <c r="Z165" s="16">
        <f t="shared" si="29"/>
        <v>2.0517457627118643</v>
      </c>
    </row>
    <row r="166" spans="1:26" x14ac:dyDescent="0.2">
      <c r="A166" s="10">
        <v>36210</v>
      </c>
      <c r="B166" s="2">
        <v>1790</v>
      </c>
      <c r="C166" s="3">
        <v>-97</v>
      </c>
      <c r="D166" s="6">
        <v>425.68738193548398</v>
      </c>
      <c r="E166" s="6">
        <f t="shared" si="33"/>
        <v>60.812483133640569</v>
      </c>
      <c r="F166" s="5">
        <f t="shared" si="34"/>
        <v>522.68738193548393</v>
      </c>
      <c r="G166" s="7">
        <f t="shared" si="35"/>
        <v>74.669625990783416</v>
      </c>
      <c r="H166" s="10">
        <v>36210</v>
      </c>
      <c r="I166" s="8">
        <f t="shared" si="32"/>
        <v>23.97226417366738</v>
      </c>
      <c r="J166" s="1">
        <v>1.7450000000000001</v>
      </c>
      <c r="K166" s="1"/>
      <c r="L166" s="14">
        <v>-16</v>
      </c>
      <c r="M166" s="14">
        <v>-9</v>
      </c>
      <c r="N166" s="14">
        <v>-72</v>
      </c>
      <c r="O166" s="1"/>
      <c r="P166" s="1">
        <v>0.3125</v>
      </c>
      <c r="Q166" s="1">
        <f t="shared" si="23"/>
        <v>2.0575000000000001</v>
      </c>
      <c r="R166" s="13">
        <v>7.4999999999999997E-3</v>
      </c>
      <c r="S166" s="13">
        <f t="shared" si="24"/>
        <v>1.7525000000000002</v>
      </c>
      <c r="T166" s="1">
        <v>0.06</v>
      </c>
      <c r="U166" s="1">
        <f t="shared" si="25"/>
        <v>1.8050000000000002</v>
      </c>
      <c r="W166" s="15">
        <f t="shared" si="26"/>
        <v>-148.14000000000001</v>
      </c>
      <c r="X166" s="15">
        <f t="shared" si="27"/>
        <v>-28.040000000000003</v>
      </c>
      <c r="Y166" s="15">
        <f t="shared" si="28"/>
        <v>-16.245000000000001</v>
      </c>
      <c r="Z166" s="16">
        <f t="shared" si="29"/>
        <v>1.9837628865979382</v>
      </c>
    </row>
    <row r="167" spans="1:26" x14ac:dyDescent="0.2">
      <c r="A167" s="10">
        <v>36217</v>
      </c>
      <c r="B167" s="2">
        <v>1662</v>
      </c>
      <c r="C167" s="3">
        <v>-128</v>
      </c>
      <c r="D167" s="6">
        <v>424.34650850000003</v>
      </c>
      <c r="E167" s="6">
        <f t="shared" si="33"/>
        <v>60.620929785714289</v>
      </c>
      <c r="F167" s="5">
        <f t="shared" si="34"/>
        <v>552.34650850000003</v>
      </c>
      <c r="G167" s="7">
        <f t="shared" si="35"/>
        <v>78.906644071428573</v>
      </c>
      <c r="H167" s="10">
        <v>36217</v>
      </c>
      <c r="I167" s="8">
        <f t="shared" si="32"/>
        <v>21.062865105446754</v>
      </c>
      <c r="J167" s="1">
        <v>1.6279999999999999</v>
      </c>
      <c r="K167" s="1"/>
      <c r="L167" s="14">
        <v>-26</v>
      </c>
      <c r="M167" s="14">
        <v>-6</v>
      </c>
      <c r="N167" s="14">
        <v>-96</v>
      </c>
      <c r="O167" s="1"/>
      <c r="P167" s="1">
        <v>0.30399999999999999</v>
      </c>
      <c r="Q167" s="1">
        <f t="shared" si="23"/>
        <v>1.9319999999999999</v>
      </c>
      <c r="R167" s="13">
        <v>-1.6E-2</v>
      </c>
      <c r="S167" s="13">
        <f t="shared" si="24"/>
        <v>1.6119999999999999</v>
      </c>
      <c r="T167" s="1">
        <v>5.3999999999999999E-2</v>
      </c>
      <c r="U167" s="1">
        <f t="shared" si="25"/>
        <v>1.6819999999999999</v>
      </c>
      <c r="W167" s="15">
        <f t="shared" si="26"/>
        <v>-185.47199999999998</v>
      </c>
      <c r="X167" s="15">
        <f t="shared" si="27"/>
        <v>-41.911999999999999</v>
      </c>
      <c r="Y167" s="15">
        <f t="shared" si="28"/>
        <v>-10.091999999999999</v>
      </c>
      <c r="Z167" s="16">
        <f t="shared" si="29"/>
        <v>1.85528125</v>
      </c>
    </row>
    <row r="168" spans="1:26" x14ac:dyDescent="0.2">
      <c r="A168" s="10">
        <v>36224</v>
      </c>
      <c r="B168" s="2">
        <v>1593</v>
      </c>
      <c r="C168" s="3">
        <v>-69</v>
      </c>
      <c r="D168" s="6">
        <v>418.91587207258073</v>
      </c>
      <c r="E168" s="6">
        <f t="shared" si="33"/>
        <v>59.845124581797243</v>
      </c>
      <c r="F168" s="5">
        <f t="shared" si="34"/>
        <v>487.91587207258073</v>
      </c>
      <c r="G168" s="7">
        <f t="shared" si="35"/>
        <v>69.702267438940098</v>
      </c>
      <c r="H168" s="10">
        <v>36224</v>
      </c>
      <c r="I168" s="8">
        <f t="shared" si="32"/>
        <v>22.854349772702651</v>
      </c>
      <c r="J168" s="1">
        <v>1.853</v>
      </c>
      <c r="K168" s="1"/>
      <c r="L168" s="14">
        <v>-8</v>
      </c>
      <c r="M168" s="14">
        <v>-2</v>
      </c>
      <c r="N168" s="14">
        <v>-59</v>
      </c>
      <c r="O168" s="1"/>
      <c r="P168" s="1">
        <v>0.2475</v>
      </c>
      <c r="Q168" s="1">
        <f t="shared" si="23"/>
        <v>2.1004999999999998</v>
      </c>
      <c r="R168" s="13">
        <v>2.5000000000000001E-3</v>
      </c>
      <c r="S168" s="13">
        <f t="shared" si="24"/>
        <v>1.8554999999999999</v>
      </c>
      <c r="T168" s="1">
        <v>-8.5000000000000006E-2</v>
      </c>
      <c r="U168" s="1">
        <f t="shared" si="25"/>
        <v>1.768</v>
      </c>
      <c r="W168" s="15">
        <f t="shared" si="26"/>
        <v>-123.92949999999999</v>
      </c>
      <c r="X168" s="15">
        <f t="shared" si="27"/>
        <v>-14.843999999999999</v>
      </c>
      <c r="Y168" s="15">
        <f t="shared" si="28"/>
        <v>-3.536</v>
      </c>
      <c r="Z168" s="16">
        <f t="shared" si="29"/>
        <v>2.0624565217391302</v>
      </c>
    </row>
    <row r="169" spans="1:26" x14ac:dyDescent="0.2">
      <c r="A169" s="10">
        <v>36231</v>
      </c>
      <c r="B169" s="2">
        <v>1459</v>
      </c>
      <c r="C169" s="3">
        <v>-134</v>
      </c>
      <c r="D169" s="6">
        <v>420.29126872580662</v>
      </c>
      <c r="E169" s="6">
        <f t="shared" si="33"/>
        <v>60.041609817972372</v>
      </c>
      <c r="F169" s="5">
        <f t="shared" si="34"/>
        <v>554.29126872580662</v>
      </c>
      <c r="G169" s="7">
        <f t="shared" si="35"/>
        <v>79.184466960829511</v>
      </c>
      <c r="H169" s="10">
        <v>36231</v>
      </c>
      <c r="I169" s="8">
        <f t="shared" si="32"/>
        <v>18.425330825573774</v>
      </c>
      <c r="J169" s="1">
        <v>1.7589999999999999</v>
      </c>
      <c r="K169" s="1"/>
      <c r="L169" s="14">
        <v>-27</v>
      </c>
      <c r="M169" s="14">
        <v>-17</v>
      </c>
      <c r="N169" s="14">
        <v>-90</v>
      </c>
      <c r="O169" s="1"/>
      <c r="P169" s="1">
        <v>0.2475</v>
      </c>
      <c r="Q169" s="1">
        <f t="shared" si="23"/>
        <v>2.0065</v>
      </c>
      <c r="R169" s="13">
        <v>5.0000000000000001E-3</v>
      </c>
      <c r="S169" s="13">
        <f t="shared" si="24"/>
        <v>1.7639999999999998</v>
      </c>
      <c r="T169" s="1">
        <v>-8.5000000000000006E-2</v>
      </c>
      <c r="U169" s="1">
        <f t="shared" si="25"/>
        <v>1.6739999999999999</v>
      </c>
      <c r="W169" s="15">
        <f t="shared" si="26"/>
        <v>-180.58500000000001</v>
      </c>
      <c r="X169" s="15">
        <f t="shared" si="27"/>
        <v>-47.627999999999993</v>
      </c>
      <c r="Y169" s="15">
        <f t="shared" si="28"/>
        <v>-28.457999999999998</v>
      </c>
      <c r="Z169" s="16">
        <f t="shared" si="29"/>
        <v>1.9154552238805969</v>
      </c>
    </row>
    <row r="170" spans="1:26" x14ac:dyDescent="0.2">
      <c r="A170" s="10">
        <v>36238</v>
      </c>
      <c r="B170" s="2">
        <v>1372</v>
      </c>
      <c r="C170" s="3">
        <v>-87</v>
      </c>
      <c r="D170" s="6">
        <v>421.66666537903239</v>
      </c>
      <c r="E170" s="6">
        <f t="shared" si="33"/>
        <v>60.238095054147486</v>
      </c>
      <c r="F170" s="5">
        <f t="shared" si="34"/>
        <v>508.66666537903239</v>
      </c>
      <c r="G170" s="7">
        <f t="shared" si="35"/>
        <v>72.666666482718909</v>
      </c>
      <c r="H170" s="10">
        <v>36238</v>
      </c>
      <c r="I170" s="8">
        <f t="shared" si="32"/>
        <v>18.880733992748652</v>
      </c>
      <c r="J170" s="1">
        <v>1.6990000000000001</v>
      </c>
      <c r="K170" s="1"/>
      <c r="L170" s="14">
        <v>-22</v>
      </c>
      <c r="M170" s="14">
        <v>-8</v>
      </c>
      <c r="N170" s="14">
        <v>-57</v>
      </c>
      <c r="O170" s="1"/>
      <c r="P170" s="1">
        <v>0.25750000000000001</v>
      </c>
      <c r="Q170" s="1">
        <f t="shared" si="23"/>
        <v>1.9565000000000001</v>
      </c>
      <c r="R170" s="13">
        <v>7.4999999999999997E-3</v>
      </c>
      <c r="S170" s="13">
        <f t="shared" si="24"/>
        <v>1.7065000000000001</v>
      </c>
      <c r="T170" s="1">
        <v>-2.5000000000000001E-2</v>
      </c>
      <c r="U170" s="1">
        <f t="shared" si="25"/>
        <v>1.6740000000000002</v>
      </c>
      <c r="W170" s="15">
        <f t="shared" si="26"/>
        <v>-111.52050000000001</v>
      </c>
      <c r="X170" s="15">
        <f t="shared" si="27"/>
        <v>-37.543000000000006</v>
      </c>
      <c r="Y170" s="15">
        <f t="shared" si="28"/>
        <v>-13.392000000000001</v>
      </c>
      <c r="Z170" s="16">
        <f t="shared" si="29"/>
        <v>1.8673045977011498</v>
      </c>
    </row>
    <row r="171" spans="1:26" x14ac:dyDescent="0.2">
      <c r="A171" s="10">
        <v>36245</v>
      </c>
      <c r="B171" s="2">
        <v>1335</v>
      </c>
      <c r="C171" s="3">
        <v>-37</v>
      </c>
      <c r="D171" s="6">
        <v>423.04206203225823</v>
      </c>
      <c r="E171" s="6">
        <f t="shared" si="33"/>
        <v>60.434580290322607</v>
      </c>
      <c r="F171" s="5">
        <f t="shared" si="34"/>
        <v>460.04206203225823</v>
      </c>
      <c r="G171" s="7">
        <f t="shared" si="35"/>
        <v>65.720294576036892</v>
      </c>
      <c r="H171" s="10">
        <v>36245</v>
      </c>
      <c r="I171" s="8">
        <f t="shared" si="32"/>
        <v>20.313359953909448</v>
      </c>
      <c r="J171" s="1">
        <v>1.8540000000000001</v>
      </c>
      <c r="K171" s="1"/>
      <c r="L171" s="14">
        <v>-5</v>
      </c>
      <c r="M171" s="14">
        <v>1</v>
      </c>
      <c r="N171" s="14">
        <v>-33</v>
      </c>
      <c r="O171" s="1"/>
      <c r="P171" s="1">
        <v>0.255</v>
      </c>
      <c r="Q171" s="1">
        <f t="shared" si="23"/>
        <v>2.109</v>
      </c>
      <c r="R171" s="13">
        <v>5.0000000000000001E-3</v>
      </c>
      <c r="S171" s="13">
        <f t="shared" si="24"/>
        <v>1.859</v>
      </c>
      <c r="T171" s="1">
        <v>-6.5000000000000002E-2</v>
      </c>
      <c r="U171" s="1">
        <f t="shared" si="25"/>
        <v>1.7890000000000001</v>
      </c>
      <c r="W171" s="15">
        <f t="shared" si="26"/>
        <v>-69.596999999999994</v>
      </c>
      <c r="X171" s="15">
        <f t="shared" si="27"/>
        <v>-9.2949999999999999</v>
      </c>
      <c r="Y171" s="15">
        <f t="shared" si="28"/>
        <v>1.7890000000000001</v>
      </c>
      <c r="Z171" s="16">
        <f t="shared" si="29"/>
        <v>2.0838648648648648</v>
      </c>
    </row>
    <row r="172" spans="1:26" x14ac:dyDescent="0.2">
      <c r="A172" s="10">
        <v>36252</v>
      </c>
      <c r="B172" s="2">
        <v>1337</v>
      </c>
      <c r="C172" s="3">
        <v>2</v>
      </c>
      <c r="D172" s="6">
        <v>420.5203638623658</v>
      </c>
      <c r="E172" s="6">
        <f t="shared" si="33"/>
        <v>60.074337694623686</v>
      </c>
      <c r="F172" s="5">
        <f t="shared" si="34"/>
        <v>418.5203638623658</v>
      </c>
      <c r="G172" s="7">
        <f t="shared" si="35"/>
        <v>59.788623408909402</v>
      </c>
      <c r="H172" s="10">
        <v>36252</v>
      </c>
      <c r="I172" s="8">
        <f t="shared" si="32"/>
        <v>22.362113789707475</v>
      </c>
      <c r="J172" s="1">
        <v>2.0379999999999998</v>
      </c>
      <c r="K172" s="1"/>
      <c r="L172" s="14">
        <v>7</v>
      </c>
      <c r="M172" s="14">
        <v>-7</v>
      </c>
      <c r="N172" s="14">
        <v>2</v>
      </c>
      <c r="O172" s="1"/>
      <c r="P172" s="1">
        <v>0.24</v>
      </c>
      <c r="Q172" s="1">
        <f t="shared" si="23"/>
        <v>2.2779999999999996</v>
      </c>
      <c r="R172" s="13">
        <v>5.0000000000000001E-3</v>
      </c>
      <c r="S172" s="13">
        <f t="shared" si="24"/>
        <v>2.0429999999999997</v>
      </c>
      <c r="T172" s="1">
        <v>-6.5000000000000002E-2</v>
      </c>
      <c r="U172" s="1">
        <f t="shared" si="25"/>
        <v>1.9729999999999999</v>
      </c>
      <c r="W172" s="15">
        <f t="shared" si="26"/>
        <v>4.5559999999999992</v>
      </c>
      <c r="X172" s="15">
        <f t="shared" si="27"/>
        <v>14.300999999999998</v>
      </c>
      <c r="Y172" s="15">
        <f t="shared" si="28"/>
        <v>-13.811</v>
      </c>
      <c r="Z172" s="16">
        <f t="shared" si="29"/>
        <v>2.5229999999999997</v>
      </c>
    </row>
    <row r="173" spans="1:26" x14ac:dyDescent="0.2">
      <c r="A173" s="10">
        <v>36259</v>
      </c>
      <c r="B173" s="2">
        <v>1367</v>
      </c>
      <c r="C173" s="3">
        <v>30</v>
      </c>
      <c r="D173" s="6">
        <v>420.1520312944088</v>
      </c>
      <c r="E173" s="6">
        <f t="shared" si="33"/>
        <v>60.021718756344114</v>
      </c>
      <c r="F173" s="5">
        <f t="shared" si="34"/>
        <v>390.1520312944088</v>
      </c>
      <c r="G173" s="7">
        <f t="shared" si="35"/>
        <v>55.73600447062983</v>
      </c>
      <c r="H173" s="10">
        <v>36259</v>
      </c>
      <c r="I173" s="8">
        <f t="shared" si="32"/>
        <v>24.526336485428242</v>
      </c>
      <c r="J173" s="1">
        <v>2.0960000000000001</v>
      </c>
      <c r="K173" s="1"/>
      <c r="L173" s="14">
        <v>11</v>
      </c>
      <c r="M173" s="14">
        <v>-15</v>
      </c>
      <c r="N173" s="14">
        <v>34</v>
      </c>
      <c r="O173" s="1"/>
      <c r="P173" s="1">
        <v>0.23</v>
      </c>
      <c r="Q173" s="1">
        <f t="shared" si="23"/>
        <v>2.3260000000000001</v>
      </c>
      <c r="R173" s="13">
        <v>2.5000000000000001E-3</v>
      </c>
      <c r="S173" s="13">
        <f t="shared" si="24"/>
        <v>2.0985</v>
      </c>
      <c r="T173" s="1">
        <v>-0.04</v>
      </c>
      <c r="U173" s="1">
        <f t="shared" si="25"/>
        <v>2.056</v>
      </c>
      <c r="W173" s="15">
        <f t="shared" si="26"/>
        <v>79.084000000000003</v>
      </c>
      <c r="X173" s="15">
        <f t="shared" si="27"/>
        <v>23.083500000000001</v>
      </c>
      <c r="Y173" s="15">
        <f t="shared" si="28"/>
        <v>-30.84</v>
      </c>
      <c r="Z173" s="16">
        <f t="shared" si="29"/>
        <v>2.3775833333333334</v>
      </c>
    </row>
    <row r="174" spans="1:26" x14ac:dyDescent="0.2">
      <c r="A174" s="10">
        <v>36266</v>
      </c>
      <c r="B174" s="2">
        <v>1369</v>
      </c>
      <c r="C174" s="3">
        <v>2</v>
      </c>
      <c r="D174" s="6">
        <v>417.57948908516147</v>
      </c>
      <c r="E174" s="6">
        <f t="shared" si="33"/>
        <v>59.65421272645164</v>
      </c>
      <c r="F174" s="5">
        <f t="shared" si="34"/>
        <v>415.57948908516147</v>
      </c>
      <c r="G174" s="7">
        <f t="shared" si="35"/>
        <v>59.368498440737355</v>
      </c>
      <c r="H174" s="10">
        <v>36266</v>
      </c>
      <c r="I174" s="8">
        <f t="shared" si="32"/>
        <v>23.059367104703838</v>
      </c>
      <c r="J174" s="1">
        <v>2.1240000000000001</v>
      </c>
      <c r="K174" s="1"/>
      <c r="L174" s="14">
        <v>3</v>
      </c>
      <c r="M174" s="14">
        <v>-6</v>
      </c>
      <c r="N174" s="14">
        <v>5</v>
      </c>
      <c r="O174" s="1"/>
      <c r="P174" s="1">
        <v>0.23499999999999999</v>
      </c>
      <c r="Q174" s="1">
        <f t="shared" si="23"/>
        <v>2.359</v>
      </c>
      <c r="R174" s="13">
        <v>5.0000000000000001E-3</v>
      </c>
      <c r="S174" s="13">
        <f t="shared" si="24"/>
        <v>2.129</v>
      </c>
      <c r="T174" s="1">
        <v>-4.4999999999999998E-2</v>
      </c>
      <c r="U174" s="1">
        <f t="shared" si="25"/>
        <v>2.0790000000000002</v>
      </c>
      <c r="W174" s="15">
        <f t="shared" si="26"/>
        <v>11.795</v>
      </c>
      <c r="X174" s="15">
        <f t="shared" si="27"/>
        <v>6.3870000000000005</v>
      </c>
      <c r="Y174" s="15">
        <f t="shared" si="28"/>
        <v>-12.474</v>
      </c>
      <c r="Z174" s="16">
        <f t="shared" si="29"/>
        <v>2.854000000000001</v>
      </c>
    </row>
    <row r="175" spans="1:26" x14ac:dyDescent="0.2">
      <c r="A175" s="10">
        <v>36273</v>
      </c>
      <c r="B175" s="2">
        <v>1374</v>
      </c>
      <c r="C175" s="3">
        <v>5</v>
      </c>
      <c r="D175" s="6">
        <v>415.00694687591431</v>
      </c>
      <c r="E175" s="6">
        <f t="shared" si="33"/>
        <v>59.286706696559186</v>
      </c>
      <c r="F175" s="5">
        <f t="shared" si="34"/>
        <v>410.00694687591431</v>
      </c>
      <c r="G175" s="7">
        <f t="shared" si="35"/>
        <v>58.572420982273471</v>
      </c>
      <c r="H175" s="10">
        <v>36273</v>
      </c>
      <c r="I175" s="8">
        <f t="shared" si="32"/>
        <v>23.458139120044763</v>
      </c>
      <c r="J175" s="1">
        <v>2.226</v>
      </c>
      <c r="K175" s="1"/>
      <c r="L175" s="14">
        <v>-4</v>
      </c>
      <c r="M175" s="14">
        <v>6</v>
      </c>
      <c r="N175" s="14">
        <v>3</v>
      </c>
      <c r="O175" s="1"/>
      <c r="P175" s="1">
        <v>0.25</v>
      </c>
      <c r="Q175" s="1">
        <f t="shared" si="23"/>
        <v>2.476</v>
      </c>
      <c r="R175" s="13">
        <v>7.4999999999999997E-3</v>
      </c>
      <c r="S175" s="13">
        <f t="shared" si="24"/>
        <v>2.2334999999999998</v>
      </c>
      <c r="T175" s="1">
        <v>-3.5000000000000003E-2</v>
      </c>
      <c r="U175" s="1">
        <f t="shared" si="25"/>
        <v>2.1909999999999998</v>
      </c>
      <c r="W175" s="15">
        <f t="shared" si="26"/>
        <v>7.4279999999999999</v>
      </c>
      <c r="X175" s="15">
        <f t="shared" si="27"/>
        <v>-8.9339999999999993</v>
      </c>
      <c r="Y175" s="15">
        <f t="shared" si="28"/>
        <v>13.145999999999999</v>
      </c>
      <c r="Z175" s="16">
        <f t="shared" si="29"/>
        <v>2.3280000000000003</v>
      </c>
    </row>
    <row r="176" spans="1:26" x14ac:dyDescent="0.2">
      <c r="A176" s="10">
        <v>36280</v>
      </c>
      <c r="B176" s="2">
        <v>1408</v>
      </c>
      <c r="C176" s="3">
        <v>34</v>
      </c>
      <c r="D176" s="6">
        <v>412.43440466666686</v>
      </c>
      <c r="E176" s="6">
        <f t="shared" si="33"/>
        <v>58.919200666666697</v>
      </c>
      <c r="F176" s="5">
        <f t="shared" si="34"/>
        <v>378.43440466666686</v>
      </c>
      <c r="G176" s="7">
        <f t="shared" si="35"/>
        <v>54.062057809523836</v>
      </c>
      <c r="H176" s="10">
        <v>36280</v>
      </c>
      <c r="I176" s="8">
        <f t="shared" si="32"/>
        <v>26.044143657290824</v>
      </c>
      <c r="J176" s="1">
        <v>2.2530000000000001</v>
      </c>
      <c r="K176" s="1"/>
      <c r="L176" s="14">
        <v>5</v>
      </c>
      <c r="M176" s="14">
        <v>6</v>
      </c>
      <c r="N176" s="14">
        <v>23</v>
      </c>
      <c r="O176" s="1"/>
      <c r="P176" s="1">
        <v>0.21199999999999999</v>
      </c>
      <c r="Q176" s="1">
        <f t="shared" si="23"/>
        <v>2.4650000000000003</v>
      </c>
      <c r="R176" s="13">
        <v>5.0000000000000001E-3</v>
      </c>
      <c r="S176" s="13">
        <f t="shared" si="24"/>
        <v>2.258</v>
      </c>
      <c r="T176" s="1">
        <v>-0.13</v>
      </c>
      <c r="U176" s="1">
        <f t="shared" si="25"/>
        <v>2.1230000000000002</v>
      </c>
      <c r="W176" s="15">
        <f t="shared" si="26"/>
        <v>56.695000000000007</v>
      </c>
      <c r="X176" s="15">
        <f t="shared" si="27"/>
        <v>11.29</v>
      </c>
      <c r="Y176" s="15">
        <f t="shared" si="28"/>
        <v>12.738000000000001</v>
      </c>
      <c r="Z176" s="16">
        <f t="shared" si="29"/>
        <v>2.3742058823529417</v>
      </c>
    </row>
    <row r="177" spans="1:26" x14ac:dyDescent="0.2">
      <c r="A177" s="10">
        <v>36287</v>
      </c>
      <c r="B177" s="2">
        <v>1480</v>
      </c>
      <c r="C177" s="3">
        <v>72</v>
      </c>
      <c r="D177" s="6">
        <v>410.54152734677439</v>
      </c>
      <c r="E177" s="6">
        <f t="shared" si="33"/>
        <v>58.648789620967769</v>
      </c>
      <c r="F177" s="5">
        <f t="shared" si="34"/>
        <v>338.54152734677439</v>
      </c>
      <c r="G177" s="7">
        <f t="shared" si="35"/>
        <v>48.363075335253484</v>
      </c>
      <c r="H177" s="10">
        <v>36287</v>
      </c>
      <c r="I177" s="8">
        <f t="shared" si="32"/>
        <v>30.601858747414639</v>
      </c>
      <c r="J177" s="1">
        <v>2.2730000000000001</v>
      </c>
      <c r="K177" s="1"/>
      <c r="L177" s="14">
        <v>22</v>
      </c>
      <c r="M177" s="14">
        <v>2</v>
      </c>
      <c r="N177" s="14">
        <v>48</v>
      </c>
      <c r="O177" s="1"/>
      <c r="P177" s="1">
        <v>0.23</v>
      </c>
      <c r="Q177" s="1">
        <f t="shared" si="23"/>
        <v>2.5030000000000001</v>
      </c>
      <c r="R177" s="13">
        <v>0.01</v>
      </c>
      <c r="S177" s="13">
        <f t="shared" si="24"/>
        <v>2.2829999999999999</v>
      </c>
      <c r="T177" s="1">
        <v>-8.5000000000000006E-2</v>
      </c>
      <c r="U177" s="1">
        <f t="shared" si="25"/>
        <v>2.1880000000000002</v>
      </c>
      <c r="W177" s="15">
        <f t="shared" si="26"/>
        <v>120.14400000000001</v>
      </c>
      <c r="X177" s="15">
        <f t="shared" si="27"/>
        <v>50.225999999999999</v>
      </c>
      <c r="Y177" s="15">
        <f t="shared" si="28"/>
        <v>4.3760000000000003</v>
      </c>
      <c r="Z177" s="16">
        <f t="shared" si="29"/>
        <v>2.427027777777778</v>
      </c>
    </row>
    <row r="178" spans="1:26" x14ac:dyDescent="0.2">
      <c r="A178" s="10">
        <v>36294</v>
      </c>
      <c r="B178" s="2">
        <v>1559</v>
      </c>
      <c r="C178" s="3">
        <v>79</v>
      </c>
      <c r="D178" s="6">
        <v>410.64948351075287</v>
      </c>
      <c r="E178" s="6">
        <f t="shared" si="33"/>
        <v>58.664211930107555</v>
      </c>
      <c r="F178" s="5">
        <f t="shared" si="34"/>
        <v>331.64948351075287</v>
      </c>
      <c r="G178" s="7">
        <f t="shared" si="35"/>
        <v>47.378497644393271</v>
      </c>
      <c r="H178" s="10">
        <v>36294</v>
      </c>
      <c r="I178" s="8">
        <f t="shared" si="32"/>
        <v>32.905222358490946</v>
      </c>
      <c r="J178" s="1">
        <v>2.2879999999999998</v>
      </c>
      <c r="K178" s="1"/>
      <c r="L178" s="14">
        <v>23</v>
      </c>
      <c r="M178" s="14">
        <v>11</v>
      </c>
      <c r="N178" s="14">
        <v>45</v>
      </c>
      <c r="O178" s="1"/>
      <c r="P178" s="1">
        <v>0.22</v>
      </c>
      <c r="Q178" s="1">
        <f t="shared" si="23"/>
        <v>2.508</v>
      </c>
      <c r="R178" s="13">
        <v>5.0000000000000001E-3</v>
      </c>
      <c r="S178" s="13">
        <f t="shared" si="24"/>
        <v>2.2929999999999997</v>
      </c>
      <c r="T178" s="1">
        <v>-0.03</v>
      </c>
      <c r="U178" s="1">
        <f t="shared" si="25"/>
        <v>2.258</v>
      </c>
      <c r="W178" s="15">
        <f t="shared" si="26"/>
        <v>112.86</v>
      </c>
      <c r="X178" s="15">
        <f t="shared" si="27"/>
        <v>52.73899999999999</v>
      </c>
      <c r="Y178" s="15">
        <f t="shared" si="28"/>
        <v>24.838000000000001</v>
      </c>
      <c r="Z178" s="16">
        <f t="shared" si="29"/>
        <v>2.4105949367088604</v>
      </c>
    </row>
    <row r="179" spans="1:26" x14ac:dyDescent="0.2">
      <c r="A179" s="10">
        <v>36301</v>
      </c>
      <c r="B179" s="2">
        <v>1632</v>
      </c>
      <c r="C179" s="3">
        <v>73</v>
      </c>
      <c r="D179" s="6">
        <v>410.7574396747313</v>
      </c>
      <c r="E179" s="6">
        <f t="shared" si="33"/>
        <v>58.679634239247328</v>
      </c>
      <c r="F179" s="5">
        <f t="shared" si="34"/>
        <v>337.7574396747313</v>
      </c>
      <c r="G179" s="7">
        <f t="shared" si="35"/>
        <v>48.251062810675897</v>
      </c>
      <c r="H179" s="10">
        <v>36301</v>
      </c>
      <c r="I179" s="8">
        <f t="shared" si="32"/>
        <v>33.823089170150013</v>
      </c>
      <c r="J179" s="1">
        <v>2.2250000000000001</v>
      </c>
      <c r="K179" s="1"/>
      <c r="L179" s="14">
        <v>11</v>
      </c>
      <c r="M179" s="14">
        <v>7</v>
      </c>
      <c r="N179" s="14">
        <v>55</v>
      </c>
      <c r="O179" s="1"/>
      <c r="P179" s="1">
        <v>0.2175</v>
      </c>
      <c r="Q179" s="1">
        <f t="shared" si="23"/>
        <v>2.4424999999999999</v>
      </c>
      <c r="R179" s="13">
        <v>5.0000000000000001E-3</v>
      </c>
      <c r="S179" s="13">
        <f t="shared" si="24"/>
        <v>2.23</v>
      </c>
      <c r="T179" s="1">
        <v>-0.03</v>
      </c>
      <c r="U179" s="1">
        <f t="shared" si="25"/>
        <v>2.1950000000000003</v>
      </c>
      <c r="W179" s="15">
        <f t="shared" si="26"/>
        <v>134.33750000000001</v>
      </c>
      <c r="X179" s="15">
        <f t="shared" si="27"/>
        <v>24.53</v>
      </c>
      <c r="Y179" s="15">
        <f t="shared" si="28"/>
        <v>15.365000000000002</v>
      </c>
      <c r="Z179" s="16">
        <f t="shared" si="29"/>
        <v>2.3867465753424661</v>
      </c>
    </row>
    <row r="180" spans="1:26" x14ac:dyDescent="0.2">
      <c r="A180" s="10">
        <v>36308</v>
      </c>
      <c r="B180" s="2">
        <v>1703</v>
      </c>
      <c r="C180" s="3">
        <v>71</v>
      </c>
      <c r="D180" s="6">
        <v>410.86539583870984</v>
      </c>
      <c r="E180" s="6">
        <f t="shared" si="33"/>
        <v>58.695056548387122</v>
      </c>
      <c r="F180" s="5">
        <f t="shared" si="34"/>
        <v>339.86539583870984</v>
      </c>
      <c r="G180" s="7">
        <f t="shared" si="35"/>
        <v>48.552199405529976</v>
      </c>
      <c r="H180" s="10">
        <v>36308</v>
      </c>
      <c r="I180" s="8">
        <f t="shared" si="32"/>
        <v>35.075650966411885</v>
      </c>
      <c r="J180" s="1">
        <v>2.3580000000000001</v>
      </c>
      <c r="K180" s="1"/>
      <c r="L180" s="14">
        <v>16</v>
      </c>
      <c r="M180" s="14">
        <v>12</v>
      </c>
      <c r="N180" s="14">
        <v>43</v>
      </c>
      <c r="O180" s="1"/>
      <c r="P180" s="1">
        <v>0.224</v>
      </c>
      <c r="Q180" s="1">
        <f t="shared" si="23"/>
        <v>2.5820000000000003</v>
      </c>
      <c r="R180" s="13">
        <v>1.24E-2</v>
      </c>
      <c r="S180" s="13">
        <f t="shared" si="24"/>
        <v>2.3704000000000001</v>
      </c>
      <c r="T180" s="1">
        <v>-2.5999999999999999E-2</v>
      </c>
      <c r="U180" s="1">
        <f t="shared" si="25"/>
        <v>2.3320000000000003</v>
      </c>
      <c r="W180" s="15">
        <f t="shared" si="26"/>
        <v>111.02600000000001</v>
      </c>
      <c r="X180" s="15">
        <f t="shared" si="27"/>
        <v>37.926400000000001</v>
      </c>
      <c r="Y180" s="15">
        <f t="shared" si="28"/>
        <v>27.984000000000002</v>
      </c>
      <c r="Z180" s="16">
        <f t="shared" si="29"/>
        <v>2.492061971830986</v>
      </c>
    </row>
    <row r="181" spans="1:26" x14ac:dyDescent="0.2">
      <c r="A181" s="10">
        <v>36315</v>
      </c>
      <c r="B181" s="2">
        <v>1794</v>
      </c>
      <c r="C181" s="3">
        <v>91</v>
      </c>
      <c r="D181" s="6">
        <v>411.02857692204316</v>
      </c>
      <c r="E181" s="6">
        <f t="shared" si="33"/>
        <v>58.718368131720453</v>
      </c>
      <c r="F181" s="5">
        <f t="shared" si="34"/>
        <v>320.02857692204316</v>
      </c>
      <c r="G181" s="7">
        <f t="shared" si="35"/>
        <v>45.718368131720453</v>
      </c>
      <c r="H181" s="10">
        <v>36315</v>
      </c>
      <c r="I181" s="8">
        <f t="shared" si="32"/>
        <v>39.240245732989791</v>
      </c>
      <c r="J181" s="1">
        <v>2.4369999999999998</v>
      </c>
      <c r="K181" s="1"/>
      <c r="L181" s="14">
        <v>19</v>
      </c>
      <c r="M181" s="14">
        <v>14</v>
      </c>
      <c r="N181" s="14">
        <v>58</v>
      </c>
      <c r="O181" s="1"/>
      <c r="P181" s="1">
        <v>0.2225</v>
      </c>
      <c r="Q181" s="1">
        <f t="shared" si="23"/>
        <v>2.6595</v>
      </c>
      <c r="R181" s="13">
        <v>2.5000000000000001E-3</v>
      </c>
      <c r="S181" s="13">
        <f t="shared" si="24"/>
        <v>2.4394999999999998</v>
      </c>
      <c r="T181" s="1">
        <v>-0.05</v>
      </c>
      <c r="U181" s="1">
        <f t="shared" si="25"/>
        <v>2.387</v>
      </c>
      <c r="W181" s="15">
        <f t="shared" si="26"/>
        <v>154.251</v>
      </c>
      <c r="X181" s="15">
        <f t="shared" si="27"/>
        <v>46.350499999999997</v>
      </c>
      <c r="Y181" s="15">
        <f t="shared" si="28"/>
        <v>33.417999999999999</v>
      </c>
      <c r="Z181" s="16">
        <f t="shared" si="29"/>
        <v>2.5716428571428569</v>
      </c>
    </row>
    <row r="182" spans="1:26" x14ac:dyDescent="0.2">
      <c r="A182" s="10">
        <v>36322</v>
      </c>
      <c r="B182" s="2">
        <v>1857</v>
      </c>
      <c r="C182" s="3">
        <v>63</v>
      </c>
      <c r="D182" s="6">
        <v>413.27667567365603</v>
      </c>
      <c r="E182" s="6">
        <f t="shared" si="33"/>
        <v>59.039525096236574</v>
      </c>
      <c r="F182" s="5">
        <f t="shared" si="34"/>
        <v>350.27667567365603</v>
      </c>
      <c r="G182" s="7">
        <f t="shared" si="35"/>
        <v>50.039525096236574</v>
      </c>
      <c r="H182" s="10">
        <v>36322</v>
      </c>
      <c r="I182" s="8">
        <f t="shared" si="32"/>
        <v>37.110663948720472</v>
      </c>
      <c r="J182" s="1">
        <v>2.3780000000000001</v>
      </c>
      <c r="K182" s="1"/>
      <c r="L182" s="14">
        <v>17</v>
      </c>
      <c r="M182" s="14">
        <v>12</v>
      </c>
      <c r="N182" s="14">
        <v>34</v>
      </c>
      <c r="O182" s="1"/>
      <c r="P182" s="1">
        <v>0.21249999999999999</v>
      </c>
      <c r="Q182" s="1">
        <f t="shared" si="23"/>
        <v>2.5905</v>
      </c>
      <c r="R182" s="13">
        <v>2.5000000000000001E-3</v>
      </c>
      <c r="S182" s="13">
        <f t="shared" si="24"/>
        <v>2.3805000000000001</v>
      </c>
      <c r="T182" s="1">
        <v>0.01</v>
      </c>
      <c r="U182" s="1">
        <f t="shared" si="25"/>
        <v>2.3879999999999999</v>
      </c>
      <c r="W182" s="15">
        <f t="shared" si="26"/>
        <v>88.076999999999998</v>
      </c>
      <c r="X182" s="15">
        <f t="shared" si="27"/>
        <v>40.468499999999999</v>
      </c>
      <c r="Y182" s="15">
        <f t="shared" si="28"/>
        <v>28.655999999999999</v>
      </c>
      <c r="Z182" s="16">
        <f t="shared" si="29"/>
        <v>2.4952619047619051</v>
      </c>
    </row>
    <row r="183" spans="1:26" x14ac:dyDescent="0.2">
      <c r="A183" s="10">
        <v>36329</v>
      </c>
      <c r="B183" s="2">
        <v>1942</v>
      </c>
      <c r="C183" s="3">
        <v>85</v>
      </c>
      <c r="D183" s="6">
        <v>413.42634770349463</v>
      </c>
      <c r="E183" s="6">
        <f t="shared" si="33"/>
        <v>59.06090681478495</v>
      </c>
      <c r="F183" s="5">
        <f t="shared" si="34"/>
        <v>328.42634770349463</v>
      </c>
      <c r="G183" s="7">
        <f t="shared" si="35"/>
        <v>46.918049671927804</v>
      </c>
      <c r="H183" s="10">
        <v>36329</v>
      </c>
      <c r="I183" s="8">
        <f t="shared" si="32"/>
        <v>41.391319834889586</v>
      </c>
      <c r="J183" s="1">
        <v>2.3079999999999998</v>
      </c>
      <c r="K183" s="1"/>
      <c r="L183" s="14">
        <v>24</v>
      </c>
      <c r="M183" s="14">
        <v>11</v>
      </c>
      <c r="N183" s="14">
        <v>50</v>
      </c>
      <c r="O183" s="1"/>
      <c r="P183" s="1">
        <v>0.1925</v>
      </c>
      <c r="Q183" s="1">
        <f t="shared" si="23"/>
        <v>2.5004999999999997</v>
      </c>
      <c r="R183" s="13">
        <v>5.0000000000000001E-3</v>
      </c>
      <c r="S183" s="13">
        <f t="shared" si="24"/>
        <v>2.3129999999999997</v>
      </c>
      <c r="T183" s="1">
        <v>0.04</v>
      </c>
      <c r="U183" s="1">
        <f t="shared" si="25"/>
        <v>2.3479999999999999</v>
      </c>
      <c r="W183" s="15">
        <f t="shared" si="26"/>
        <v>125.02499999999999</v>
      </c>
      <c r="X183" s="15">
        <f t="shared" si="27"/>
        <v>55.511999999999993</v>
      </c>
      <c r="Y183" s="15">
        <f t="shared" si="28"/>
        <v>25.827999999999999</v>
      </c>
      <c r="Z183" s="16">
        <f t="shared" si="29"/>
        <v>2.4278235294117643</v>
      </c>
    </row>
    <row r="184" spans="1:26" x14ac:dyDescent="0.2">
      <c r="A184" s="10">
        <v>36336</v>
      </c>
      <c r="B184" s="2">
        <v>2033</v>
      </c>
      <c r="C184" s="3">
        <v>91</v>
      </c>
      <c r="D184" s="6">
        <v>413.57601973333345</v>
      </c>
      <c r="E184" s="6">
        <f t="shared" si="33"/>
        <v>59.082288533333347</v>
      </c>
      <c r="F184" s="5">
        <f t="shared" si="34"/>
        <v>322.57601973333345</v>
      </c>
      <c r="G184" s="7">
        <f t="shared" si="35"/>
        <v>46.082288533333347</v>
      </c>
      <c r="H184" s="10">
        <v>36336</v>
      </c>
      <c r="I184" s="8">
        <f t="shared" si="32"/>
        <v>44.116732582181584</v>
      </c>
      <c r="J184" s="1">
        <v>2.258</v>
      </c>
      <c r="K184" s="1"/>
      <c r="L184" s="14">
        <v>25</v>
      </c>
      <c r="M184" s="14">
        <v>11</v>
      </c>
      <c r="N184" s="14">
        <v>55</v>
      </c>
      <c r="O184" s="1"/>
      <c r="P184" s="1">
        <v>0.19750000000000001</v>
      </c>
      <c r="Q184" s="1">
        <f t="shared" si="23"/>
        <v>2.4554999999999998</v>
      </c>
      <c r="R184" s="13">
        <v>2.5000000000000001E-3</v>
      </c>
      <c r="S184" s="13">
        <f t="shared" si="24"/>
        <v>2.2605</v>
      </c>
      <c r="T184" s="1">
        <v>0.03</v>
      </c>
      <c r="U184" s="1">
        <f t="shared" si="25"/>
        <v>2.2879999999999998</v>
      </c>
      <c r="W184" s="15">
        <f t="shared" si="26"/>
        <v>135.05249999999998</v>
      </c>
      <c r="X184" s="15">
        <f t="shared" si="27"/>
        <v>56.512499999999996</v>
      </c>
      <c r="Y184" s="15">
        <f t="shared" si="28"/>
        <v>25.167999999999999</v>
      </c>
      <c r="Z184" s="16">
        <f t="shared" si="29"/>
        <v>2.3816813186813186</v>
      </c>
    </row>
    <row r="185" spans="1:26" x14ac:dyDescent="0.2">
      <c r="A185" s="10">
        <v>36343</v>
      </c>
      <c r="B185" s="2">
        <v>2102</v>
      </c>
      <c r="C185" s="3">
        <v>69</v>
      </c>
      <c r="D185" s="6">
        <v>414.18535645892484</v>
      </c>
      <c r="E185" s="6">
        <f t="shared" si="33"/>
        <v>59.169336636989264</v>
      </c>
      <c r="F185" s="5">
        <f t="shared" si="34"/>
        <v>345.18535645892484</v>
      </c>
      <c r="G185" s="7">
        <f t="shared" si="35"/>
        <v>49.312193779846403</v>
      </c>
      <c r="H185" s="10">
        <v>36343</v>
      </c>
      <c r="I185" s="8">
        <f t="shared" si="32"/>
        <v>42.626373699461631</v>
      </c>
      <c r="J185" s="1">
        <v>2.2869999999999999</v>
      </c>
      <c r="K185" s="1"/>
      <c r="L185" s="14">
        <v>12</v>
      </c>
      <c r="M185" s="14">
        <v>11</v>
      </c>
      <c r="N185" s="14">
        <v>46</v>
      </c>
      <c r="O185" s="1"/>
      <c r="P185" s="1">
        <v>0.22500000000000001</v>
      </c>
      <c r="Q185" s="1">
        <f t="shared" si="23"/>
        <v>2.512</v>
      </c>
      <c r="R185" s="13">
        <v>5.0000000000000001E-3</v>
      </c>
      <c r="S185" s="13">
        <f t="shared" si="24"/>
        <v>2.2919999999999998</v>
      </c>
      <c r="T185" s="1">
        <v>0.13500000000000001</v>
      </c>
      <c r="U185" s="1">
        <f t="shared" si="25"/>
        <v>2.4219999999999997</v>
      </c>
      <c r="W185" s="15">
        <f t="shared" si="26"/>
        <v>115.55200000000001</v>
      </c>
      <c r="X185" s="15">
        <f t="shared" si="27"/>
        <v>27.503999999999998</v>
      </c>
      <c r="Y185" s="15">
        <f t="shared" si="28"/>
        <v>26.641999999999996</v>
      </c>
      <c r="Z185" s="16">
        <f t="shared" si="29"/>
        <v>2.4593913043478262</v>
      </c>
    </row>
    <row r="186" spans="1:26" x14ac:dyDescent="0.2">
      <c r="A186" s="10">
        <v>36350</v>
      </c>
      <c r="B186" s="2">
        <v>2161</v>
      </c>
      <c r="C186" s="3">
        <v>59</v>
      </c>
      <c r="D186" s="6">
        <v>412.68312689032274</v>
      </c>
      <c r="E186" s="6">
        <f t="shared" si="33"/>
        <v>58.954732412903248</v>
      </c>
      <c r="F186" s="5">
        <f t="shared" si="34"/>
        <v>353.68312689032274</v>
      </c>
      <c r="G186" s="7">
        <f t="shared" si="35"/>
        <v>50.526160984331817</v>
      </c>
      <c r="H186" s="10">
        <v>36350</v>
      </c>
      <c r="I186" s="8">
        <f t="shared" si="32"/>
        <v>42.769922707369894</v>
      </c>
      <c r="J186" s="1">
        <v>2.1629999999999998</v>
      </c>
      <c r="K186" s="1"/>
      <c r="L186" s="14">
        <v>9</v>
      </c>
      <c r="M186" s="14">
        <v>14</v>
      </c>
      <c r="N186" s="14">
        <v>36</v>
      </c>
      <c r="O186" s="1"/>
      <c r="P186" s="1">
        <v>0.22</v>
      </c>
      <c r="Q186" s="1">
        <f t="shared" si="23"/>
        <v>2.383</v>
      </c>
      <c r="R186" s="13">
        <v>5.0000000000000001E-3</v>
      </c>
      <c r="S186" s="13">
        <f t="shared" si="24"/>
        <v>2.1679999999999997</v>
      </c>
      <c r="T186" s="1">
        <v>0.185</v>
      </c>
      <c r="U186" s="1">
        <f t="shared" si="25"/>
        <v>2.3479999999999999</v>
      </c>
      <c r="W186" s="15">
        <f t="shared" si="26"/>
        <v>85.787999999999997</v>
      </c>
      <c r="X186" s="15">
        <f t="shared" si="27"/>
        <v>19.511999999999997</v>
      </c>
      <c r="Y186" s="15">
        <f t="shared" si="28"/>
        <v>32.872</v>
      </c>
      <c r="Z186" s="16">
        <f t="shared" si="29"/>
        <v>2.3418983050847455</v>
      </c>
    </row>
    <row r="187" spans="1:26" x14ac:dyDescent="0.2">
      <c r="A187" s="10">
        <v>36357</v>
      </c>
      <c r="B187" s="2">
        <v>2239</v>
      </c>
      <c r="C187" s="3">
        <v>78</v>
      </c>
      <c r="D187" s="6">
        <v>413.2656302494625</v>
      </c>
      <c r="E187" s="6">
        <f t="shared" si="33"/>
        <v>59.03794717849464</v>
      </c>
      <c r="F187" s="5">
        <f t="shared" si="34"/>
        <v>335.2656302494625</v>
      </c>
      <c r="G187" s="7">
        <f t="shared" si="35"/>
        <v>47.895090035637502</v>
      </c>
      <c r="H187" s="10">
        <v>36357</v>
      </c>
      <c r="I187" s="8">
        <f t="shared" si="32"/>
        <v>46.748006911230732</v>
      </c>
      <c r="J187" s="1">
        <v>2.1869999999999998</v>
      </c>
      <c r="K187" s="1"/>
      <c r="L187" s="14">
        <v>14</v>
      </c>
      <c r="M187" s="14">
        <v>8</v>
      </c>
      <c r="N187" s="14">
        <v>56</v>
      </c>
      <c r="O187" s="1"/>
      <c r="P187" s="1">
        <v>0.22</v>
      </c>
      <c r="Q187" s="1">
        <f t="shared" si="23"/>
        <v>2.407</v>
      </c>
      <c r="R187" s="13">
        <v>7.4999999999999997E-3</v>
      </c>
      <c r="S187" s="13">
        <f t="shared" si="24"/>
        <v>2.1944999999999997</v>
      </c>
      <c r="T187" s="1">
        <v>0.20499999999999999</v>
      </c>
      <c r="U187" s="1">
        <f t="shared" si="25"/>
        <v>2.3919999999999999</v>
      </c>
      <c r="W187" s="15">
        <f t="shared" si="26"/>
        <v>134.792</v>
      </c>
      <c r="X187" s="15">
        <f t="shared" si="27"/>
        <v>30.722999999999995</v>
      </c>
      <c r="Y187" s="15">
        <f t="shared" si="28"/>
        <v>19.135999999999999</v>
      </c>
      <c r="Z187" s="16">
        <f t="shared" si="29"/>
        <v>2.3673205128205126</v>
      </c>
    </row>
    <row r="188" spans="1:26" x14ac:dyDescent="0.2">
      <c r="A188" s="10">
        <v>36364</v>
      </c>
      <c r="B188" s="2">
        <v>2280</v>
      </c>
      <c r="C188" s="3">
        <v>41</v>
      </c>
      <c r="D188" s="6">
        <v>413.84813360860238</v>
      </c>
      <c r="E188" s="6">
        <f t="shared" si="33"/>
        <v>59.121161944086055</v>
      </c>
      <c r="F188" s="5">
        <f t="shared" si="34"/>
        <v>372.84813360860238</v>
      </c>
      <c r="G188" s="7">
        <f t="shared" si="35"/>
        <v>53.2640190869432</v>
      </c>
      <c r="H188" s="10">
        <v>36364</v>
      </c>
      <c r="I188" s="8">
        <f t="shared" si="32"/>
        <v>42.805632002315512</v>
      </c>
      <c r="J188" s="1">
        <v>2.528</v>
      </c>
      <c r="K188" s="1"/>
      <c r="L188" s="14">
        <v>1</v>
      </c>
      <c r="M188" s="14">
        <v>10</v>
      </c>
      <c r="N188" s="14">
        <v>30</v>
      </c>
      <c r="O188" s="1"/>
      <c r="P188" s="1">
        <v>0.2475</v>
      </c>
      <c r="Q188" s="1">
        <f t="shared" si="23"/>
        <v>2.7755000000000001</v>
      </c>
      <c r="R188" s="13">
        <v>2.5000000000000001E-3</v>
      </c>
      <c r="S188" s="13">
        <f t="shared" si="24"/>
        <v>2.5305</v>
      </c>
      <c r="T188" s="1">
        <v>0.02</v>
      </c>
      <c r="U188" s="1">
        <f t="shared" si="25"/>
        <v>2.548</v>
      </c>
      <c r="W188" s="15">
        <f t="shared" si="26"/>
        <v>83.265000000000001</v>
      </c>
      <c r="X188" s="15">
        <f t="shared" si="27"/>
        <v>2.5305</v>
      </c>
      <c r="Y188" s="15">
        <f t="shared" si="28"/>
        <v>25.48</v>
      </c>
      <c r="Z188" s="16">
        <f t="shared" si="29"/>
        <v>2.7140365853658537</v>
      </c>
    </row>
    <row r="189" spans="1:26" x14ac:dyDescent="0.2">
      <c r="A189" s="10">
        <v>36371</v>
      </c>
      <c r="B189" s="2">
        <v>2306</v>
      </c>
      <c r="C189" s="3">
        <v>26</v>
      </c>
      <c r="D189" s="6">
        <v>414.4306369677422</v>
      </c>
      <c r="E189" s="6">
        <f t="shared" si="33"/>
        <v>59.204376709677454</v>
      </c>
      <c r="F189" s="5">
        <f t="shared" si="34"/>
        <v>388.4306369677422</v>
      </c>
      <c r="G189" s="7">
        <f t="shared" si="35"/>
        <v>55.490090995391746</v>
      </c>
      <c r="H189" s="10">
        <v>36371</v>
      </c>
      <c r="I189" s="8">
        <f t="shared" si="32"/>
        <v>41.556969156736564</v>
      </c>
      <c r="J189" s="1">
        <v>2.5430000000000001</v>
      </c>
      <c r="K189" s="1"/>
      <c r="L189" s="14">
        <v>-11</v>
      </c>
      <c r="M189" s="14">
        <v>7</v>
      </c>
      <c r="N189" s="14">
        <v>30</v>
      </c>
      <c r="O189" s="1"/>
      <c r="P189" s="1">
        <v>0.33</v>
      </c>
      <c r="Q189" s="1">
        <f t="shared" si="23"/>
        <v>2.8730000000000002</v>
      </c>
      <c r="R189" s="13">
        <v>2.9000000000000001E-2</v>
      </c>
      <c r="S189" s="13">
        <f t="shared" si="24"/>
        <v>2.5720000000000001</v>
      </c>
      <c r="T189" s="1">
        <v>-0.02</v>
      </c>
      <c r="U189" s="1">
        <f t="shared" si="25"/>
        <v>2.5230000000000001</v>
      </c>
      <c r="W189" s="15">
        <f t="shared" si="26"/>
        <v>86.190000000000012</v>
      </c>
      <c r="X189" s="15">
        <f t="shared" si="27"/>
        <v>-28.292000000000002</v>
      </c>
      <c r="Y189" s="15">
        <f t="shared" si="28"/>
        <v>17.661000000000001</v>
      </c>
      <c r="Z189" s="16">
        <f t="shared" si="29"/>
        <v>2.9061153846153851</v>
      </c>
    </row>
    <row r="190" spans="1:26" x14ac:dyDescent="0.2">
      <c r="A190" s="10">
        <v>36378</v>
      </c>
      <c r="B190" s="2">
        <v>2351</v>
      </c>
      <c r="C190" s="3">
        <v>45</v>
      </c>
      <c r="D190" s="6">
        <v>414.64709582258087</v>
      </c>
      <c r="E190" s="6">
        <f t="shared" si="33"/>
        <v>59.235299403225838</v>
      </c>
      <c r="F190" s="5">
        <f t="shared" si="34"/>
        <v>369.64709582258087</v>
      </c>
      <c r="G190" s="7">
        <f t="shared" si="35"/>
        <v>52.806727974654407</v>
      </c>
      <c r="H190" s="10">
        <v>36378</v>
      </c>
      <c r="I190" s="8">
        <f t="shared" si="32"/>
        <v>44.520842138304936</v>
      </c>
      <c r="J190" s="1">
        <v>2.698</v>
      </c>
      <c r="K190" s="1"/>
      <c r="L190" s="14">
        <v>-1</v>
      </c>
      <c r="M190" s="14">
        <v>8</v>
      </c>
      <c r="N190" s="14">
        <v>38</v>
      </c>
      <c r="O190" s="1"/>
      <c r="P190" s="1">
        <v>0.22750000000000001</v>
      </c>
      <c r="Q190" s="1">
        <f t="shared" si="23"/>
        <v>2.9255</v>
      </c>
      <c r="R190" s="13">
        <v>5.0000000000000001E-3</v>
      </c>
      <c r="S190" s="13">
        <f t="shared" si="24"/>
        <v>2.7029999999999998</v>
      </c>
      <c r="T190" s="1">
        <v>2.5000000000000001E-2</v>
      </c>
      <c r="U190" s="1">
        <f t="shared" si="25"/>
        <v>2.7229999999999999</v>
      </c>
      <c r="W190" s="15">
        <f t="shared" si="26"/>
        <v>111.169</v>
      </c>
      <c r="X190" s="15">
        <f t="shared" si="27"/>
        <v>-2.7029999999999998</v>
      </c>
      <c r="Y190" s="15">
        <f t="shared" si="28"/>
        <v>21.783999999999999</v>
      </c>
      <c r="Z190" s="16">
        <f t="shared" si="29"/>
        <v>2.8944444444444444</v>
      </c>
    </row>
    <row r="191" spans="1:26" x14ac:dyDescent="0.2">
      <c r="A191" s="10">
        <v>36385</v>
      </c>
      <c r="B191" s="2">
        <v>2402</v>
      </c>
      <c r="C191" s="3">
        <v>51</v>
      </c>
      <c r="D191" s="6">
        <v>414.86355467741959</v>
      </c>
      <c r="E191" s="6">
        <f t="shared" si="33"/>
        <v>59.266222096774229</v>
      </c>
      <c r="F191" s="5">
        <f t="shared" si="34"/>
        <v>363.86355467741959</v>
      </c>
      <c r="G191" s="7">
        <f t="shared" si="35"/>
        <v>51.980507811059944</v>
      </c>
      <c r="H191" s="10">
        <v>36385</v>
      </c>
      <c r="I191" s="8">
        <f t="shared" si="32"/>
        <v>46.209629362045675</v>
      </c>
      <c r="J191" s="1">
        <v>2.7450000000000001</v>
      </c>
      <c r="K191" s="1"/>
      <c r="L191" s="14">
        <v>1</v>
      </c>
      <c r="M191" s="14">
        <v>7</v>
      </c>
      <c r="N191" s="14">
        <v>43</v>
      </c>
      <c r="O191" s="1"/>
      <c r="P191" s="1">
        <v>0.23250000000000001</v>
      </c>
      <c r="Q191" s="1">
        <f t="shared" si="23"/>
        <v>2.9775</v>
      </c>
      <c r="R191" s="13">
        <v>5.0000000000000001E-3</v>
      </c>
      <c r="S191" s="13">
        <f t="shared" si="24"/>
        <v>2.75</v>
      </c>
      <c r="T191" s="1">
        <v>-0.05</v>
      </c>
      <c r="U191" s="1">
        <f t="shared" si="25"/>
        <v>2.6950000000000003</v>
      </c>
      <c r="W191" s="15">
        <f t="shared" si="26"/>
        <v>128.0325</v>
      </c>
      <c r="X191" s="15">
        <f t="shared" si="27"/>
        <v>2.75</v>
      </c>
      <c r="Y191" s="15">
        <f t="shared" si="28"/>
        <v>18.865000000000002</v>
      </c>
      <c r="Z191" s="16">
        <f t="shared" si="29"/>
        <v>2.9342647058823532</v>
      </c>
    </row>
    <row r="192" spans="1:26" x14ac:dyDescent="0.2">
      <c r="A192" s="10">
        <v>36392</v>
      </c>
      <c r="B192" s="2">
        <v>2452</v>
      </c>
      <c r="C192" s="3">
        <v>50</v>
      </c>
      <c r="D192" s="6">
        <v>415.08001353225831</v>
      </c>
      <c r="E192" s="6">
        <f t="shared" si="33"/>
        <v>59.297144790322612</v>
      </c>
      <c r="F192" s="5">
        <f t="shared" si="34"/>
        <v>365.08001353225831</v>
      </c>
      <c r="G192" s="7">
        <f t="shared" si="35"/>
        <v>52.154287647465473</v>
      </c>
      <c r="H192" s="10">
        <v>36392</v>
      </c>
      <c r="I192" s="8">
        <f t="shared" si="32"/>
        <v>47.014351275856399</v>
      </c>
      <c r="J192" s="1">
        <v>2.9380000000000002</v>
      </c>
      <c r="K192" s="1"/>
      <c r="L192" s="14">
        <v>4</v>
      </c>
      <c r="M192" s="14">
        <v>5</v>
      </c>
      <c r="N192" s="14">
        <v>41</v>
      </c>
      <c r="O192" s="1"/>
      <c r="P192" s="1">
        <v>0.24</v>
      </c>
      <c r="Q192" s="1">
        <f t="shared" si="23"/>
        <v>3.1779999999999999</v>
      </c>
      <c r="R192" s="13">
        <v>2.5000000000000001E-3</v>
      </c>
      <c r="S192" s="13">
        <f t="shared" si="24"/>
        <v>2.9405000000000001</v>
      </c>
      <c r="T192" s="1">
        <v>-0.13</v>
      </c>
      <c r="U192" s="1">
        <f t="shared" si="25"/>
        <v>2.8080000000000003</v>
      </c>
      <c r="W192" s="15">
        <f t="shared" si="26"/>
        <v>130.298</v>
      </c>
      <c r="X192" s="15">
        <f t="shared" si="27"/>
        <v>11.762</v>
      </c>
      <c r="Y192" s="15">
        <f t="shared" si="28"/>
        <v>14.040000000000001</v>
      </c>
      <c r="Z192" s="16">
        <f t="shared" si="29"/>
        <v>3.1219999999999999</v>
      </c>
    </row>
    <row r="193" spans="1:26" x14ac:dyDescent="0.2">
      <c r="A193" s="10">
        <v>36399</v>
      </c>
      <c r="B193" s="2">
        <v>2521</v>
      </c>
      <c r="C193" s="3">
        <v>69</v>
      </c>
      <c r="D193" s="6">
        <v>415.29647238709697</v>
      </c>
      <c r="E193" s="6">
        <f t="shared" si="33"/>
        <v>59.328067483870996</v>
      </c>
      <c r="F193" s="5">
        <f t="shared" si="34"/>
        <v>346.29647238709697</v>
      </c>
      <c r="G193" s="7">
        <f t="shared" si="35"/>
        <v>49.470924626728142</v>
      </c>
      <c r="H193" s="10">
        <v>36399</v>
      </c>
      <c r="I193" s="8">
        <f t="shared" si="32"/>
        <v>50.959225424259699</v>
      </c>
      <c r="J193" s="1">
        <v>2.9119999999999999</v>
      </c>
      <c r="K193" s="1"/>
      <c r="L193" s="14">
        <v>20</v>
      </c>
      <c r="M193" s="14">
        <v>-2</v>
      </c>
      <c r="N193" s="14">
        <v>51</v>
      </c>
      <c r="O193" s="1"/>
      <c r="P193" s="1">
        <v>0.22500000000000001</v>
      </c>
      <c r="Q193" s="1">
        <f t="shared" si="23"/>
        <v>3.137</v>
      </c>
      <c r="R193" s="13">
        <v>-2.2499999999999999E-2</v>
      </c>
      <c r="S193" s="13">
        <f t="shared" si="24"/>
        <v>2.8895</v>
      </c>
      <c r="T193" s="1">
        <v>5.0000000000000001E-3</v>
      </c>
      <c r="U193" s="1">
        <f t="shared" si="25"/>
        <v>2.9169999999999998</v>
      </c>
      <c r="W193" s="15">
        <f t="shared" si="26"/>
        <v>159.98699999999999</v>
      </c>
      <c r="X193" s="15">
        <f t="shared" si="27"/>
        <v>57.79</v>
      </c>
      <c r="Y193" s="15">
        <f t="shared" si="28"/>
        <v>-5.8339999999999996</v>
      </c>
      <c r="Z193" s="16">
        <f t="shared" si="29"/>
        <v>3.0716376811594199</v>
      </c>
    </row>
    <row r="194" spans="1:26" x14ac:dyDescent="0.2">
      <c r="A194" s="10">
        <v>36406</v>
      </c>
      <c r="B194" s="2">
        <v>2587</v>
      </c>
      <c r="C194" s="3">
        <v>66</v>
      </c>
      <c r="D194" s="6">
        <v>414.76945333569915</v>
      </c>
      <c r="E194" s="6">
        <f t="shared" si="33"/>
        <v>59.25277904795702</v>
      </c>
      <c r="F194" s="5">
        <f t="shared" si="34"/>
        <v>348.76945333569915</v>
      </c>
      <c r="G194" s="7">
        <f t="shared" si="35"/>
        <v>49.824207619385597</v>
      </c>
      <c r="H194" s="10">
        <v>36406</v>
      </c>
      <c r="I194" s="8">
        <f t="shared" si="32"/>
        <v>51.922551779698559</v>
      </c>
      <c r="J194" s="1">
        <v>2.5609999999999999</v>
      </c>
      <c r="K194" s="1"/>
      <c r="L194" s="14">
        <v>15</v>
      </c>
      <c r="M194" s="14">
        <v>6</v>
      </c>
      <c r="N194" s="14">
        <v>45</v>
      </c>
      <c r="O194" s="1"/>
      <c r="P194" s="1">
        <v>0.24</v>
      </c>
      <c r="Q194" s="1">
        <f t="shared" si="23"/>
        <v>2.8010000000000002</v>
      </c>
      <c r="R194" s="13">
        <v>2.5000000000000001E-3</v>
      </c>
      <c r="S194" s="13">
        <f t="shared" si="24"/>
        <v>2.5634999999999999</v>
      </c>
      <c r="T194" s="1">
        <v>0.03</v>
      </c>
      <c r="U194" s="1">
        <f t="shared" si="25"/>
        <v>2.5909999999999997</v>
      </c>
      <c r="W194" s="15">
        <f t="shared" si="26"/>
        <v>126.045</v>
      </c>
      <c r="X194" s="15">
        <f t="shared" si="27"/>
        <v>38.452500000000001</v>
      </c>
      <c r="Y194" s="15">
        <f t="shared" si="28"/>
        <v>15.545999999999999</v>
      </c>
      <c r="Z194" s="16">
        <f t="shared" si="29"/>
        <v>2.7279318181818182</v>
      </c>
    </row>
    <row r="195" spans="1:26" x14ac:dyDescent="0.2">
      <c r="A195" s="10">
        <v>36413</v>
      </c>
      <c r="B195" s="2">
        <v>2668</v>
      </c>
      <c r="C195" s="3">
        <v>81</v>
      </c>
      <c r="D195" s="6">
        <v>416.26146993591419</v>
      </c>
      <c r="E195" s="6">
        <f t="shared" si="33"/>
        <v>59.465924276559171</v>
      </c>
      <c r="F195" s="5">
        <f t="shared" si="34"/>
        <v>335.26146993591419</v>
      </c>
      <c r="G195" s="7">
        <f t="shared" si="35"/>
        <v>47.894495705130602</v>
      </c>
      <c r="H195" s="10">
        <v>36413</v>
      </c>
      <c r="I195" s="8">
        <f t="shared" si="32"/>
        <v>55.705774968921865</v>
      </c>
      <c r="J195" s="1">
        <v>2.8010000000000002</v>
      </c>
      <c r="K195" s="1"/>
      <c r="L195" s="14">
        <v>18</v>
      </c>
      <c r="M195" s="14">
        <v>8</v>
      </c>
      <c r="N195" s="14">
        <v>55</v>
      </c>
      <c r="O195" s="1"/>
      <c r="P195" s="1">
        <v>0.245</v>
      </c>
      <c r="Q195" s="1">
        <f t="shared" si="23"/>
        <v>3.0460000000000003</v>
      </c>
      <c r="R195" s="13">
        <v>0</v>
      </c>
      <c r="S195" s="13">
        <f t="shared" si="24"/>
        <v>2.8010000000000002</v>
      </c>
      <c r="T195" s="1">
        <v>0</v>
      </c>
      <c r="U195" s="1">
        <f t="shared" si="25"/>
        <v>2.8010000000000002</v>
      </c>
      <c r="W195" s="15">
        <f t="shared" si="26"/>
        <v>167.53</v>
      </c>
      <c r="X195" s="15">
        <f t="shared" si="27"/>
        <v>50.418000000000006</v>
      </c>
      <c r="Y195" s="15">
        <f t="shared" si="28"/>
        <v>22.408000000000001</v>
      </c>
      <c r="Z195" s="16">
        <f t="shared" si="29"/>
        <v>2.9673580246913578</v>
      </c>
    </row>
    <row r="196" spans="1:26" x14ac:dyDescent="0.2">
      <c r="A196" s="10">
        <v>36420</v>
      </c>
      <c r="B196" s="2">
        <v>2746</v>
      </c>
      <c r="C196" s="3">
        <v>78</v>
      </c>
      <c r="D196" s="6">
        <v>415.59226890172056</v>
      </c>
      <c r="E196" s="6">
        <f t="shared" si="33"/>
        <v>59.370324128817224</v>
      </c>
      <c r="F196" s="5">
        <f t="shared" si="34"/>
        <v>337.59226890172056</v>
      </c>
      <c r="G196" s="7">
        <f t="shared" si="35"/>
        <v>48.227466985960078</v>
      </c>
      <c r="H196" s="10">
        <v>36420</v>
      </c>
      <c r="I196" s="8">
        <f t="shared" si="32"/>
        <v>56.938507693124592</v>
      </c>
      <c r="J196" s="1">
        <v>2.6080000000000001</v>
      </c>
      <c r="K196" s="1"/>
      <c r="L196" s="14">
        <v>24</v>
      </c>
      <c r="M196" s="14">
        <v>8</v>
      </c>
      <c r="N196" s="14">
        <v>46</v>
      </c>
      <c r="O196" s="1"/>
      <c r="P196" s="1">
        <v>0.25</v>
      </c>
      <c r="Q196" s="1">
        <f t="shared" ref="Q196:Q259" si="36">J196+P196</f>
        <v>2.8580000000000001</v>
      </c>
      <c r="R196" s="13">
        <v>0</v>
      </c>
      <c r="S196" s="13">
        <f t="shared" ref="S196:S259" si="37">R196+J196</f>
        <v>2.6080000000000001</v>
      </c>
      <c r="T196" s="1">
        <v>0.03</v>
      </c>
      <c r="U196" s="1">
        <f t="shared" ref="U196:U259" si="38">T196+J196</f>
        <v>2.6379999999999999</v>
      </c>
      <c r="W196" s="15">
        <f t="shared" ref="W196:W259" si="39">Q196*N196</f>
        <v>131.46800000000002</v>
      </c>
      <c r="X196" s="15">
        <f t="shared" ref="X196:X259" si="40">S196*L196</f>
        <v>62.591999999999999</v>
      </c>
      <c r="Y196" s="15">
        <f t="shared" ref="Y196:Y259" si="41">U196*M196</f>
        <v>21.103999999999999</v>
      </c>
      <c r="Z196" s="16">
        <f t="shared" ref="Z196:Z259" si="42">(W196+X196+Y196)/C196</f>
        <v>2.7585128205128204</v>
      </c>
    </row>
    <row r="197" spans="1:26" x14ac:dyDescent="0.2">
      <c r="A197" s="10">
        <v>36427</v>
      </c>
      <c r="B197" s="2">
        <v>2825</v>
      </c>
      <c r="C197" s="3">
        <v>79</v>
      </c>
      <c r="D197" s="6">
        <v>414.92306786752704</v>
      </c>
      <c r="E197" s="6">
        <f t="shared" si="33"/>
        <v>59.27472398107529</v>
      </c>
      <c r="F197" s="5">
        <f t="shared" si="34"/>
        <v>335.92306786752704</v>
      </c>
      <c r="G197" s="7">
        <f t="shared" si="35"/>
        <v>47.989009695361005</v>
      </c>
      <c r="H197" s="10">
        <v>36427</v>
      </c>
      <c r="I197" s="8">
        <f t="shared" si="32"/>
        <v>58.867645278228913</v>
      </c>
      <c r="J197" s="1">
        <v>2.63</v>
      </c>
      <c r="K197" s="1"/>
      <c r="L197" s="14">
        <v>19</v>
      </c>
      <c r="M197" s="14">
        <v>7</v>
      </c>
      <c r="N197" s="14">
        <v>53</v>
      </c>
      <c r="O197" s="1"/>
      <c r="P197" s="1">
        <v>0.2525</v>
      </c>
      <c r="Q197" s="1">
        <f t="shared" si="36"/>
        <v>2.8824999999999998</v>
      </c>
      <c r="R197" s="13">
        <v>-2.5000000000000001E-3</v>
      </c>
      <c r="S197" s="13">
        <f t="shared" si="37"/>
        <v>2.6274999999999999</v>
      </c>
      <c r="T197" s="1">
        <v>0.06</v>
      </c>
      <c r="U197" s="1">
        <f t="shared" si="38"/>
        <v>2.69</v>
      </c>
      <c r="W197" s="15">
        <f t="shared" si="39"/>
        <v>152.77249999999998</v>
      </c>
      <c r="X197" s="15">
        <f t="shared" si="40"/>
        <v>49.922499999999999</v>
      </c>
      <c r="Y197" s="15">
        <f t="shared" si="41"/>
        <v>18.829999999999998</v>
      </c>
      <c r="Z197" s="16">
        <f t="shared" si="42"/>
        <v>2.8041139240506325</v>
      </c>
    </row>
    <row r="198" spans="1:26" x14ac:dyDescent="0.2">
      <c r="A198" s="10">
        <v>36434</v>
      </c>
      <c r="B198" s="2">
        <v>2887</v>
      </c>
      <c r="C198" s="3">
        <v>62</v>
      </c>
      <c r="D198" s="6">
        <v>414.25386683333346</v>
      </c>
      <c r="E198" s="6">
        <f t="shared" si="33"/>
        <v>59.17912383333335</v>
      </c>
      <c r="F198" s="5">
        <f t="shared" si="34"/>
        <v>352.25386683333346</v>
      </c>
      <c r="G198" s="7">
        <f t="shared" si="35"/>
        <v>50.321980976190495</v>
      </c>
      <c r="H198" s="10">
        <v>36434</v>
      </c>
      <c r="I198" s="8">
        <f t="shared" si="32"/>
        <v>57.370555451025758</v>
      </c>
      <c r="J198" s="1">
        <v>2.7930000000000001</v>
      </c>
      <c r="K198" s="1"/>
      <c r="L198" s="14">
        <v>16</v>
      </c>
      <c r="M198" s="14">
        <v>2</v>
      </c>
      <c r="N198" s="14">
        <v>44</v>
      </c>
      <c r="O198" s="1"/>
      <c r="P198" s="1">
        <v>0.48249999999999998</v>
      </c>
      <c r="Q198" s="1">
        <f t="shared" si="36"/>
        <v>3.2755000000000001</v>
      </c>
      <c r="R198" s="13">
        <v>2.5000000000000001E-3</v>
      </c>
      <c r="S198" s="13">
        <f t="shared" si="37"/>
        <v>2.7955000000000001</v>
      </c>
      <c r="T198" s="1">
        <v>4.4999999999999998E-2</v>
      </c>
      <c r="U198" s="1">
        <f t="shared" si="38"/>
        <v>2.8380000000000001</v>
      </c>
      <c r="W198" s="15">
        <f t="shared" si="39"/>
        <v>144.12200000000001</v>
      </c>
      <c r="X198" s="15">
        <f t="shared" si="40"/>
        <v>44.728000000000002</v>
      </c>
      <c r="Y198" s="15">
        <f t="shared" si="41"/>
        <v>5.6760000000000002</v>
      </c>
      <c r="Z198" s="16">
        <f t="shared" si="42"/>
        <v>3.1375161290322584</v>
      </c>
    </row>
    <row r="199" spans="1:26" x14ac:dyDescent="0.2">
      <c r="A199" s="10">
        <v>36441</v>
      </c>
      <c r="B199" s="2">
        <v>2936</v>
      </c>
      <c r="C199" s="3">
        <v>49</v>
      </c>
      <c r="D199" s="6">
        <v>412.36213228225824</v>
      </c>
      <c r="E199" s="6">
        <f t="shared" si="33"/>
        <v>58.908876040322603</v>
      </c>
      <c r="F199" s="5">
        <f t="shared" si="34"/>
        <v>363.36213228225824</v>
      </c>
      <c r="G199" s="7">
        <f t="shared" si="35"/>
        <v>51.908876040322603</v>
      </c>
      <c r="H199" s="10">
        <v>36441</v>
      </c>
      <c r="I199" s="8">
        <f t="shared" si="32"/>
        <v>56.560654438353225</v>
      </c>
      <c r="J199" s="1">
        <v>2.6920000000000002</v>
      </c>
      <c r="K199" s="1"/>
      <c r="L199" s="14">
        <v>11</v>
      </c>
      <c r="M199" s="14">
        <v>7</v>
      </c>
      <c r="N199" s="14">
        <v>31</v>
      </c>
      <c r="O199" s="1"/>
      <c r="P199" s="1">
        <v>0.42749999999999999</v>
      </c>
      <c r="Q199" s="1">
        <f t="shared" si="36"/>
        <v>3.1195000000000004</v>
      </c>
      <c r="R199" s="13">
        <v>2.5000000000000001E-3</v>
      </c>
      <c r="S199" s="13">
        <f t="shared" si="37"/>
        <v>2.6945000000000001</v>
      </c>
      <c r="T199" s="1">
        <v>0.115</v>
      </c>
      <c r="U199" s="1">
        <f t="shared" si="38"/>
        <v>2.8070000000000004</v>
      </c>
      <c r="W199" s="15">
        <f t="shared" si="39"/>
        <v>96.70450000000001</v>
      </c>
      <c r="X199" s="15">
        <f t="shared" si="40"/>
        <v>29.639500000000002</v>
      </c>
      <c r="Y199" s="15">
        <f t="shared" si="41"/>
        <v>19.649000000000001</v>
      </c>
      <c r="Z199" s="16">
        <f t="shared" si="42"/>
        <v>2.9794489795918366</v>
      </c>
    </row>
    <row r="200" spans="1:26" x14ac:dyDescent="0.2">
      <c r="A200" s="10">
        <v>36448</v>
      </c>
      <c r="B200" s="2">
        <v>2978</v>
      </c>
      <c r="C200" s="3">
        <v>42</v>
      </c>
      <c r="D200" s="6">
        <v>412.70588698387104</v>
      </c>
      <c r="E200" s="6">
        <f t="shared" si="33"/>
        <v>58.957983854838723</v>
      </c>
      <c r="F200" s="5">
        <f t="shared" si="34"/>
        <v>370.70588698387104</v>
      </c>
      <c r="G200" s="7">
        <f t="shared" si="35"/>
        <v>52.957983854838723</v>
      </c>
      <c r="H200" s="10">
        <v>36448</v>
      </c>
      <c r="I200" s="8">
        <f t="shared" ref="I200:I263" si="43">B200/G200</f>
        <v>56.233258580290588</v>
      </c>
      <c r="J200" s="1">
        <v>2.9750000000000001</v>
      </c>
      <c r="K200" s="1"/>
      <c r="L200" s="14">
        <v>8</v>
      </c>
      <c r="M200" s="14">
        <v>2</v>
      </c>
      <c r="N200" s="14">
        <v>32</v>
      </c>
      <c r="O200" s="1"/>
      <c r="P200" s="1">
        <v>0.43</v>
      </c>
      <c r="Q200" s="1">
        <f t="shared" si="36"/>
        <v>3.4050000000000002</v>
      </c>
      <c r="R200" s="13">
        <v>7.4999999999999997E-3</v>
      </c>
      <c r="S200" s="13">
        <f t="shared" si="37"/>
        <v>2.9824999999999999</v>
      </c>
      <c r="T200" s="1">
        <v>8.5000000000000006E-2</v>
      </c>
      <c r="U200" s="1">
        <f t="shared" si="38"/>
        <v>3.06</v>
      </c>
      <c r="W200" s="15">
        <f t="shared" si="39"/>
        <v>108.96000000000001</v>
      </c>
      <c r="X200" s="15">
        <f t="shared" si="40"/>
        <v>23.86</v>
      </c>
      <c r="Y200" s="15">
        <f t="shared" si="41"/>
        <v>6.12</v>
      </c>
      <c r="Z200" s="16">
        <f t="shared" si="42"/>
        <v>3.308095238095238</v>
      </c>
    </row>
    <row r="201" spans="1:26" x14ac:dyDescent="0.2">
      <c r="A201" s="10">
        <v>36455</v>
      </c>
      <c r="B201" s="2">
        <v>2991</v>
      </c>
      <c r="C201" s="3">
        <v>13</v>
      </c>
      <c r="D201" s="6">
        <v>413.049641685484</v>
      </c>
      <c r="E201" s="6">
        <f t="shared" si="33"/>
        <v>59.007091669354857</v>
      </c>
      <c r="F201" s="5">
        <f t="shared" si="34"/>
        <v>400.049641685484</v>
      </c>
      <c r="G201" s="7">
        <f t="shared" si="35"/>
        <v>57.149948812212003</v>
      </c>
      <c r="H201" s="10">
        <v>36455</v>
      </c>
      <c r="I201" s="8">
        <f t="shared" si="43"/>
        <v>52.336004881265488</v>
      </c>
      <c r="J201" s="1">
        <v>3.0720000000000001</v>
      </c>
      <c r="K201" s="1"/>
      <c r="L201" s="14">
        <v>0</v>
      </c>
      <c r="M201" s="14">
        <v>0</v>
      </c>
      <c r="N201" s="14">
        <v>13</v>
      </c>
      <c r="O201" s="1"/>
      <c r="P201" s="1">
        <v>0.46</v>
      </c>
      <c r="Q201" s="1">
        <f t="shared" si="36"/>
        <v>3.532</v>
      </c>
      <c r="R201" s="13">
        <v>7.4999999999999997E-3</v>
      </c>
      <c r="S201" s="13">
        <f t="shared" si="37"/>
        <v>3.0794999999999999</v>
      </c>
      <c r="T201" s="1">
        <v>1.4999999999999999E-2</v>
      </c>
      <c r="U201" s="1">
        <f t="shared" si="38"/>
        <v>3.0870000000000002</v>
      </c>
      <c r="W201" s="15">
        <f t="shared" si="39"/>
        <v>45.915999999999997</v>
      </c>
      <c r="X201" s="15">
        <f t="shared" si="40"/>
        <v>0</v>
      </c>
      <c r="Y201" s="15">
        <f t="shared" si="41"/>
        <v>0</v>
      </c>
      <c r="Z201" s="16">
        <f t="shared" si="42"/>
        <v>3.5319999999999996</v>
      </c>
    </row>
    <row r="202" spans="1:26" x14ac:dyDescent="0.2">
      <c r="A202" s="10">
        <v>36462</v>
      </c>
      <c r="B202" s="2">
        <v>2995</v>
      </c>
      <c r="C202" s="3">
        <v>4</v>
      </c>
      <c r="D202" s="6">
        <v>413.39339638709697</v>
      </c>
      <c r="E202" s="6">
        <f t="shared" si="33"/>
        <v>59.056199483870998</v>
      </c>
      <c r="F202" s="5">
        <f t="shared" si="34"/>
        <v>409.39339638709697</v>
      </c>
      <c r="G202" s="7">
        <f t="shared" si="35"/>
        <v>58.484770912442421</v>
      </c>
      <c r="H202" s="10">
        <v>36462</v>
      </c>
      <c r="I202" s="8">
        <f t="shared" si="43"/>
        <v>51.209912482752408</v>
      </c>
      <c r="J202" s="1">
        <v>2.9609999999999999</v>
      </c>
      <c r="K202" s="1"/>
      <c r="L202" s="14">
        <v>-9</v>
      </c>
      <c r="M202" s="14">
        <v>3</v>
      </c>
      <c r="N202" s="14">
        <v>10</v>
      </c>
      <c r="O202" s="1"/>
      <c r="P202" s="1">
        <v>0.47799999999999998</v>
      </c>
      <c r="Q202" s="1">
        <f t="shared" si="36"/>
        <v>3.4390000000000001</v>
      </c>
      <c r="R202" s="13">
        <v>-0.03</v>
      </c>
      <c r="S202" s="13">
        <f t="shared" si="37"/>
        <v>2.931</v>
      </c>
      <c r="T202" s="1">
        <v>-0.01</v>
      </c>
      <c r="U202" s="1">
        <f t="shared" si="38"/>
        <v>2.9510000000000001</v>
      </c>
      <c r="W202" s="15">
        <f t="shared" si="39"/>
        <v>34.39</v>
      </c>
      <c r="X202" s="15">
        <f t="shared" si="40"/>
        <v>-26.379000000000001</v>
      </c>
      <c r="Y202" s="15">
        <f t="shared" si="41"/>
        <v>8.8529999999999998</v>
      </c>
      <c r="Z202" s="16">
        <f t="shared" si="42"/>
        <v>4.2159999999999993</v>
      </c>
    </row>
    <row r="203" spans="1:26" x14ac:dyDescent="0.2">
      <c r="A203" s="10">
        <v>36469</v>
      </c>
      <c r="B203" s="2">
        <v>3007</v>
      </c>
      <c r="C203" s="3">
        <v>12</v>
      </c>
      <c r="D203" s="6">
        <v>415.60034746774198</v>
      </c>
      <c r="E203" s="6">
        <f t="shared" si="33"/>
        <v>59.371478209677427</v>
      </c>
      <c r="F203" s="5">
        <f t="shared" si="34"/>
        <v>403.60034746774198</v>
      </c>
      <c r="G203" s="7">
        <f t="shared" si="35"/>
        <v>57.657192495391712</v>
      </c>
      <c r="H203" s="10">
        <v>36469</v>
      </c>
      <c r="I203" s="8">
        <f t="shared" si="43"/>
        <v>52.15307700319152</v>
      </c>
      <c r="J203" s="1">
        <v>2.8839999999999999</v>
      </c>
      <c r="K203" s="1"/>
      <c r="L203" s="14">
        <v>1</v>
      </c>
      <c r="M203" s="14">
        <v>1</v>
      </c>
      <c r="N203" s="14">
        <v>10</v>
      </c>
      <c r="O203" s="1"/>
      <c r="P203" s="1">
        <v>0.53249999999999997</v>
      </c>
      <c r="Q203" s="1">
        <f t="shared" si="36"/>
        <v>3.4165000000000001</v>
      </c>
      <c r="R203" s="13">
        <v>0</v>
      </c>
      <c r="S203" s="13">
        <f t="shared" si="37"/>
        <v>2.8839999999999999</v>
      </c>
      <c r="T203" s="1">
        <v>-5.0000000000000001E-3</v>
      </c>
      <c r="U203" s="1">
        <f t="shared" si="38"/>
        <v>2.879</v>
      </c>
      <c r="W203" s="15">
        <f t="shared" si="39"/>
        <v>34.164999999999999</v>
      </c>
      <c r="X203" s="15">
        <f t="shared" si="40"/>
        <v>2.8839999999999999</v>
      </c>
      <c r="Y203" s="15">
        <f t="shared" si="41"/>
        <v>2.879</v>
      </c>
      <c r="Z203" s="16">
        <f t="shared" si="42"/>
        <v>3.3273333333333333</v>
      </c>
    </row>
    <row r="204" spans="1:26" x14ac:dyDescent="0.2">
      <c r="A204" s="10">
        <v>36476</v>
      </c>
      <c r="B204" s="2">
        <v>3016</v>
      </c>
      <c r="C204" s="3">
        <v>9</v>
      </c>
      <c r="D204" s="6">
        <v>415.55405737849469</v>
      </c>
      <c r="E204" s="6">
        <f t="shared" si="33"/>
        <v>59.364865339784956</v>
      </c>
      <c r="F204" s="5">
        <f t="shared" si="34"/>
        <v>406.55405737849469</v>
      </c>
      <c r="G204" s="7">
        <f t="shared" si="35"/>
        <v>58.079151054070671</v>
      </c>
      <c r="H204" s="10">
        <v>36476</v>
      </c>
      <c r="I204" s="8">
        <f t="shared" si="43"/>
        <v>51.92913369536268</v>
      </c>
      <c r="J204" s="1">
        <v>2.649</v>
      </c>
      <c r="K204" s="1"/>
      <c r="L204" s="14">
        <v>-5</v>
      </c>
      <c r="M204" s="14">
        <v>5</v>
      </c>
      <c r="N204" s="14">
        <v>9</v>
      </c>
      <c r="O204" s="1"/>
      <c r="P204" s="1">
        <v>0.53500000000000003</v>
      </c>
      <c r="Q204" s="1">
        <f t="shared" si="36"/>
        <v>3.1840000000000002</v>
      </c>
      <c r="R204" s="13">
        <v>-2.5000000000000001E-3</v>
      </c>
      <c r="S204" s="13">
        <f t="shared" si="37"/>
        <v>2.6465000000000001</v>
      </c>
      <c r="T204" s="1">
        <v>0.01</v>
      </c>
      <c r="U204" s="1">
        <f t="shared" si="38"/>
        <v>2.6589999999999998</v>
      </c>
      <c r="W204" s="15">
        <f t="shared" si="39"/>
        <v>28.656000000000002</v>
      </c>
      <c r="X204" s="15">
        <f t="shared" si="40"/>
        <v>-13.2325</v>
      </c>
      <c r="Y204" s="15">
        <f t="shared" si="41"/>
        <v>13.294999999999998</v>
      </c>
      <c r="Z204" s="16">
        <f t="shared" si="42"/>
        <v>3.1909444444444444</v>
      </c>
    </row>
    <row r="205" spans="1:26" x14ac:dyDescent="0.2">
      <c r="A205" s="10">
        <v>36483</v>
      </c>
      <c r="B205" s="2">
        <v>2996</v>
      </c>
      <c r="C205" s="3">
        <v>-20</v>
      </c>
      <c r="D205" s="6">
        <v>415.50776728924734</v>
      </c>
      <c r="E205" s="6">
        <f t="shared" si="33"/>
        <v>59.358252469892477</v>
      </c>
      <c r="F205" s="5">
        <f t="shared" si="34"/>
        <v>435.50776728924734</v>
      </c>
      <c r="G205" s="7">
        <f t="shared" si="35"/>
        <v>62.215395327035331</v>
      </c>
      <c r="H205" s="10">
        <v>36483</v>
      </c>
      <c r="I205" s="8">
        <f t="shared" si="43"/>
        <v>48.155283499389839</v>
      </c>
      <c r="J205" s="1">
        <v>2.4340000000000002</v>
      </c>
      <c r="K205" s="1"/>
      <c r="L205" s="14">
        <v>-4</v>
      </c>
      <c r="M205" s="14">
        <v>3</v>
      </c>
      <c r="N205" s="14">
        <v>-19</v>
      </c>
      <c r="O205" s="1"/>
      <c r="P205" s="1">
        <v>0.505</v>
      </c>
      <c r="Q205" s="1">
        <f t="shared" si="36"/>
        <v>2.9390000000000001</v>
      </c>
      <c r="R205" s="13">
        <v>-5.0000000000000001E-3</v>
      </c>
      <c r="S205" s="13">
        <f t="shared" si="37"/>
        <v>2.4290000000000003</v>
      </c>
      <c r="T205" s="1">
        <v>8.5000000000000006E-2</v>
      </c>
      <c r="U205" s="1">
        <f t="shared" si="38"/>
        <v>2.5190000000000001</v>
      </c>
      <c r="W205" s="15">
        <f t="shared" si="39"/>
        <v>-55.841000000000001</v>
      </c>
      <c r="X205" s="15">
        <f t="shared" si="40"/>
        <v>-9.7160000000000011</v>
      </c>
      <c r="Y205" s="15">
        <f t="shared" si="41"/>
        <v>7.5570000000000004</v>
      </c>
      <c r="Z205" s="16">
        <f t="shared" si="42"/>
        <v>2.9</v>
      </c>
    </row>
    <row r="206" spans="1:26" x14ac:dyDescent="0.2">
      <c r="A206" s="10">
        <v>36490</v>
      </c>
      <c r="B206" s="2">
        <v>3001</v>
      </c>
      <c r="C206" s="3">
        <v>5</v>
      </c>
      <c r="D206" s="6">
        <v>415.4614772000001</v>
      </c>
      <c r="E206" s="6">
        <f t="shared" si="33"/>
        <v>59.351639600000013</v>
      </c>
      <c r="F206" s="5">
        <f t="shared" si="34"/>
        <v>410.4614772000001</v>
      </c>
      <c r="G206" s="7">
        <f t="shared" si="35"/>
        <v>58.637353885714298</v>
      </c>
      <c r="H206" s="10">
        <v>36490</v>
      </c>
      <c r="I206" s="8">
        <f t="shared" si="43"/>
        <v>51.178980651975287</v>
      </c>
      <c r="J206" s="1">
        <v>2.12</v>
      </c>
      <c r="K206" s="1"/>
      <c r="L206" s="14">
        <v>5</v>
      </c>
      <c r="M206" s="14">
        <v>-3</v>
      </c>
      <c r="N206" s="14">
        <v>3</v>
      </c>
      <c r="O206" s="1"/>
      <c r="P206" s="1">
        <v>0.53</v>
      </c>
      <c r="Q206" s="1">
        <f t="shared" si="36"/>
        <v>2.6500000000000004</v>
      </c>
      <c r="R206" s="13">
        <v>-5.0000000000000001E-3</v>
      </c>
      <c r="S206" s="13">
        <f t="shared" si="37"/>
        <v>2.1150000000000002</v>
      </c>
      <c r="T206" s="1">
        <v>8.5000000000000006E-2</v>
      </c>
      <c r="U206" s="1">
        <f t="shared" si="38"/>
        <v>2.2050000000000001</v>
      </c>
      <c r="W206" s="15">
        <f t="shared" si="39"/>
        <v>7.9500000000000011</v>
      </c>
      <c r="X206" s="15">
        <f t="shared" si="40"/>
        <v>10.575000000000001</v>
      </c>
      <c r="Y206" s="15">
        <f t="shared" si="41"/>
        <v>-6.6150000000000002</v>
      </c>
      <c r="Z206" s="16">
        <f t="shared" si="42"/>
        <v>2.3820000000000006</v>
      </c>
    </row>
    <row r="207" spans="1:26" x14ac:dyDescent="0.2">
      <c r="A207" s="10">
        <v>36497</v>
      </c>
      <c r="B207" s="2">
        <v>2932</v>
      </c>
      <c r="C207" s="3">
        <v>-69</v>
      </c>
      <c r="D207" s="6">
        <v>414.82600240516143</v>
      </c>
      <c r="E207" s="6">
        <f t="shared" si="33"/>
        <v>59.260857486451634</v>
      </c>
      <c r="F207" s="5">
        <f t="shared" si="34"/>
        <v>483.82600240516143</v>
      </c>
      <c r="G207" s="7">
        <f t="shared" si="35"/>
        <v>69.118000343594488</v>
      </c>
      <c r="H207" s="10">
        <v>36497</v>
      </c>
      <c r="I207" s="8">
        <f t="shared" si="43"/>
        <v>42.420208707205795</v>
      </c>
      <c r="J207" s="1">
        <v>2.331</v>
      </c>
      <c r="K207" s="1"/>
      <c r="L207" s="14">
        <v>-11</v>
      </c>
      <c r="M207" s="14">
        <v>-2</v>
      </c>
      <c r="N207" s="14">
        <v>-56</v>
      </c>
      <c r="O207" s="1"/>
      <c r="P207" s="1">
        <v>0.6925</v>
      </c>
      <c r="Q207" s="1">
        <f t="shared" si="36"/>
        <v>3.0234999999999999</v>
      </c>
      <c r="R207" s="13">
        <v>5.0000000000000001E-3</v>
      </c>
      <c r="S207" s="13">
        <f t="shared" si="37"/>
        <v>2.3359999999999999</v>
      </c>
      <c r="T207" s="1">
        <v>4.4999999999999998E-2</v>
      </c>
      <c r="U207" s="1">
        <f t="shared" si="38"/>
        <v>2.3759999999999999</v>
      </c>
      <c r="W207" s="15">
        <f t="shared" si="39"/>
        <v>-169.316</v>
      </c>
      <c r="X207" s="15">
        <f t="shared" si="40"/>
        <v>-25.695999999999998</v>
      </c>
      <c r="Y207" s="15">
        <f t="shared" si="41"/>
        <v>-4.7519999999999998</v>
      </c>
      <c r="Z207" s="16">
        <f t="shared" si="42"/>
        <v>2.895130434782609</v>
      </c>
    </row>
    <row r="208" spans="1:26" x14ac:dyDescent="0.2">
      <c r="A208" s="10">
        <v>36504</v>
      </c>
      <c r="B208" s="2">
        <v>2859</v>
      </c>
      <c r="C208" s="3">
        <v>-73</v>
      </c>
      <c r="D208" s="6">
        <v>411.88062160000021</v>
      </c>
      <c r="E208" s="6">
        <f t="shared" si="33"/>
        <v>58.840088800000032</v>
      </c>
      <c r="F208" s="5">
        <f t="shared" si="34"/>
        <v>484.88062160000021</v>
      </c>
      <c r="G208" s="7">
        <f t="shared" si="35"/>
        <v>69.268660228571463</v>
      </c>
      <c r="H208" s="10">
        <v>36504</v>
      </c>
      <c r="I208" s="8">
        <f t="shared" si="43"/>
        <v>41.274076769579835</v>
      </c>
      <c r="J208" s="1">
        <v>2.4460000000000002</v>
      </c>
      <c r="K208" s="1"/>
      <c r="L208" s="14">
        <v>-22</v>
      </c>
      <c r="M208" s="14">
        <v>-14</v>
      </c>
      <c r="N208" s="14">
        <v>-37</v>
      </c>
      <c r="O208" s="1"/>
      <c r="P208" s="1">
        <v>0.63</v>
      </c>
      <c r="Q208" s="1">
        <f t="shared" si="36"/>
        <v>3.0760000000000001</v>
      </c>
      <c r="R208" s="13">
        <v>5.0000000000000001E-3</v>
      </c>
      <c r="S208" s="13">
        <f t="shared" si="37"/>
        <v>2.4510000000000001</v>
      </c>
      <c r="T208" s="1">
        <v>0.08</v>
      </c>
      <c r="U208" s="1">
        <f t="shared" si="38"/>
        <v>2.5260000000000002</v>
      </c>
      <c r="W208" s="15">
        <f t="shared" si="39"/>
        <v>-113.812</v>
      </c>
      <c r="X208" s="15">
        <f t="shared" si="40"/>
        <v>-53.922000000000004</v>
      </c>
      <c r="Y208" s="15">
        <f t="shared" si="41"/>
        <v>-35.364000000000004</v>
      </c>
      <c r="Z208" s="16">
        <f t="shared" si="42"/>
        <v>2.7821643835616441</v>
      </c>
    </row>
    <row r="209" spans="1:26" x14ac:dyDescent="0.2">
      <c r="A209" s="10">
        <v>36511</v>
      </c>
      <c r="B209" s="2">
        <v>2743</v>
      </c>
      <c r="C209" s="3">
        <v>-116</v>
      </c>
      <c r="D209" s="6">
        <v>411.21059719569911</v>
      </c>
      <c r="E209" s="6">
        <f t="shared" si="33"/>
        <v>58.744371027957015</v>
      </c>
      <c r="F209" s="5">
        <f t="shared" si="34"/>
        <v>527.21059719569917</v>
      </c>
      <c r="G209" s="7">
        <f t="shared" si="35"/>
        <v>75.315799599385599</v>
      </c>
      <c r="H209" s="10">
        <v>36511</v>
      </c>
      <c r="I209" s="8">
        <f t="shared" si="43"/>
        <v>36.419981127338076</v>
      </c>
      <c r="J209" s="1">
        <v>2.6549999999999998</v>
      </c>
      <c r="K209" s="1"/>
      <c r="L209" s="14">
        <v>-26</v>
      </c>
      <c r="M209" s="14">
        <v>-15</v>
      </c>
      <c r="N209" s="14">
        <v>-75</v>
      </c>
      <c r="O209" s="1"/>
      <c r="P209" s="1">
        <v>0.69</v>
      </c>
      <c r="Q209" s="1">
        <f t="shared" si="36"/>
        <v>3.3449999999999998</v>
      </c>
      <c r="R209" s="13">
        <v>5.0000000000000001E-3</v>
      </c>
      <c r="S209" s="13">
        <f t="shared" si="37"/>
        <v>2.6599999999999997</v>
      </c>
      <c r="T209" s="1">
        <v>0.06</v>
      </c>
      <c r="U209" s="1">
        <f t="shared" si="38"/>
        <v>2.7149999999999999</v>
      </c>
      <c r="W209" s="15">
        <f t="shared" si="39"/>
        <v>-250.87499999999997</v>
      </c>
      <c r="X209" s="15">
        <f t="shared" si="40"/>
        <v>-69.16</v>
      </c>
      <c r="Y209" s="15">
        <f t="shared" si="41"/>
        <v>-40.724999999999994</v>
      </c>
      <c r="Z209" s="16">
        <f t="shared" si="42"/>
        <v>3.11</v>
      </c>
    </row>
    <row r="210" spans="1:26" x14ac:dyDescent="0.2">
      <c r="A210" s="10">
        <v>36518</v>
      </c>
      <c r="B210" s="2">
        <v>2570</v>
      </c>
      <c r="C210" s="3">
        <v>-173</v>
      </c>
      <c r="D210" s="6">
        <v>410.54057279139806</v>
      </c>
      <c r="E210" s="6">
        <f t="shared" si="33"/>
        <v>58.648653255914006</v>
      </c>
      <c r="F210" s="5">
        <f t="shared" si="34"/>
        <v>583.54057279139806</v>
      </c>
      <c r="G210" s="7">
        <f t="shared" si="35"/>
        <v>83.362938970199721</v>
      </c>
      <c r="H210" s="10">
        <v>36518</v>
      </c>
      <c r="I210" s="8">
        <f t="shared" si="43"/>
        <v>30.829047436999723</v>
      </c>
      <c r="J210" s="1">
        <v>2.399</v>
      </c>
      <c r="K210" s="1"/>
      <c r="L210" s="14">
        <v>-49</v>
      </c>
      <c r="M210" s="14">
        <v>-15</v>
      </c>
      <c r="N210" s="14">
        <v>-109</v>
      </c>
      <c r="O210" s="1"/>
      <c r="P210" s="1">
        <v>0.72</v>
      </c>
      <c r="Q210" s="1">
        <f t="shared" si="36"/>
        <v>3.1189999999999998</v>
      </c>
      <c r="R210" s="13">
        <v>5.0000000000000001E-3</v>
      </c>
      <c r="S210" s="13">
        <f t="shared" si="37"/>
        <v>2.4039999999999999</v>
      </c>
      <c r="T210" s="1">
        <v>0.06</v>
      </c>
      <c r="U210" s="1">
        <f t="shared" si="38"/>
        <v>2.4590000000000001</v>
      </c>
      <c r="W210" s="15">
        <f t="shared" si="39"/>
        <v>-339.971</v>
      </c>
      <c r="X210" s="15">
        <f t="shared" si="40"/>
        <v>-117.79599999999999</v>
      </c>
      <c r="Y210" s="15">
        <f t="shared" si="41"/>
        <v>-36.884999999999998</v>
      </c>
      <c r="Z210" s="16">
        <f t="shared" si="42"/>
        <v>2.8592601156069364</v>
      </c>
    </row>
    <row r="211" spans="1:26" x14ac:dyDescent="0.2">
      <c r="A211" s="10">
        <v>36525</v>
      </c>
      <c r="B211" s="2">
        <v>2437</v>
      </c>
      <c r="C211" s="3">
        <v>-133</v>
      </c>
      <c r="D211" s="6">
        <v>409.87054838709696</v>
      </c>
      <c r="E211" s="6">
        <f t="shared" si="33"/>
        <v>58.552935483870996</v>
      </c>
      <c r="F211" s="5">
        <f t="shared" si="34"/>
        <v>542.87054838709696</v>
      </c>
      <c r="G211" s="7">
        <f t="shared" si="35"/>
        <v>77.552935483870996</v>
      </c>
      <c r="H211" s="10">
        <v>36525</v>
      </c>
      <c r="I211" s="8">
        <f t="shared" si="43"/>
        <v>31.42369769493552</v>
      </c>
      <c r="J211" s="1">
        <v>2.3290000000000002</v>
      </c>
      <c r="K211" s="1"/>
      <c r="L211" s="14">
        <v>-25</v>
      </c>
      <c r="M211" s="14">
        <v>-10</v>
      </c>
      <c r="N211" s="14">
        <v>-98</v>
      </c>
      <c r="O211" s="1"/>
      <c r="P211" s="1">
        <v>1.36</v>
      </c>
      <c r="Q211" s="1">
        <f t="shared" si="36"/>
        <v>3.6890000000000001</v>
      </c>
      <c r="R211" s="13">
        <v>5.0000000000000001E-3</v>
      </c>
      <c r="S211" s="13">
        <f t="shared" si="37"/>
        <v>2.3340000000000001</v>
      </c>
      <c r="T211" s="1">
        <v>0.06</v>
      </c>
      <c r="U211" s="1">
        <f t="shared" si="38"/>
        <v>2.3890000000000002</v>
      </c>
      <c r="W211" s="15">
        <f t="shared" si="39"/>
        <v>-361.52199999999999</v>
      </c>
      <c r="X211" s="15">
        <f t="shared" si="40"/>
        <v>-58.35</v>
      </c>
      <c r="Y211" s="15">
        <f t="shared" si="41"/>
        <v>-23.89</v>
      </c>
      <c r="Z211" s="16">
        <f t="shared" si="42"/>
        <v>3.3365563909774436</v>
      </c>
    </row>
    <row r="212" spans="1:26" x14ac:dyDescent="0.2">
      <c r="A212" s="10">
        <v>36532</v>
      </c>
      <c r="B212" s="2">
        <v>2322</v>
      </c>
      <c r="C212" s="3">
        <v>-115</v>
      </c>
      <c r="D212" s="6">
        <v>407.37245130984786</v>
      </c>
      <c r="E212" s="6">
        <f t="shared" si="33"/>
        <v>58.19606447283541</v>
      </c>
      <c r="F212" s="5">
        <f t="shared" si="34"/>
        <v>522.37245130984786</v>
      </c>
      <c r="G212" s="7">
        <f t="shared" si="35"/>
        <v>74.624635901406833</v>
      </c>
      <c r="H212" s="10">
        <v>36532</v>
      </c>
      <c r="I212" s="8">
        <f t="shared" si="43"/>
        <v>31.115729704434315</v>
      </c>
      <c r="J212" s="1">
        <v>2.173</v>
      </c>
      <c r="K212" s="1"/>
      <c r="L212" s="14">
        <v>-35</v>
      </c>
      <c r="M212" s="14">
        <v>-27</v>
      </c>
      <c r="N212" s="14">
        <v>-53</v>
      </c>
      <c r="O212" s="1"/>
      <c r="P212" s="1">
        <v>0.66</v>
      </c>
      <c r="Q212" s="1">
        <f t="shared" si="36"/>
        <v>2.8330000000000002</v>
      </c>
      <c r="R212" s="13">
        <v>5.0000000000000001E-3</v>
      </c>
      <c r="S212" s="13">
        <f t="shared" si="37"/>
        <v>2.1779999999999999</v>
      </c>
      <c r="T212" s="1">
        <v>0.105</v>
      </c>
      <c r="U212" s="1">
        <f t="shared" si="38"/>
        <v>2.278</v>
      </c>
      <c r="W212" s="15">
        <f t="shared" si="39"/>
        <v>-150.149</v>
      </c>
      <c r="X212" s="15">
        <f t="shared" si="40"/>
        <v>-76.23</v>
      </c>
      <c r="Y212" s="15">
        <f t="shared" si="41"/>
        <v>-61.506</v>
      </c>
      <c r="Z212" s="16">
        <f t="shared" si="42"/>
        <v>2.5033478260869564</v>
      </c>
    </row>
    <row r="213" spans="1:26" x14ac:dyDescent="0.2">
      <c r="A213" s="10">
        <v>36539</v>
      </c>
      <c r="B213" s="2">
        <v>2212</v>
      </c>
      <c r="C213" s="3">
        <v>-110</v>
      </c>
      <c r="D213" s="6">
        <v>410.32678408216947</v>
      </c>
      <c r="E213" s="6">
        <f t="shared" si="33"/>
        <v>58.618112011738496</v>
      </c>
      <c r="F213" s="5">
        <f t="shared" si="34"/>
        <v>520.32678408216952</v>
      </c>
      <c r="G213" s="7">
        <f t="shared" si="35"/>
        <v>74.332397726024212</v>
      </c>
      <c r="H213" s="10">
        <v>36539</v>
      </c>
      <c r="I213" s="8">
        <f t="shared" si="43"/>
        <v>29.758222089821889</v>
      </c>
      <c r="J213" s="1">
        <v>2.3220000000000001</v>
      </c>
      <c r="K213" s="1"/>
      <c r="L213" s="14">
        <v>-15</v>
      </c>
      <c r="M213" s="14">
        <v>-9</v>
      </c>
      <c r="N213" s="14">
        <v>-86</v>
      </c>
      <c r="O213" s="1"/>
      <c r="P213" s="1">
        <v>0.95</v>
      </c>
      <c r="Q213" s="1">
        <f t="shared" si="36"/>
        <v>3.2720000000000002</v>
      </c>
      <c r="R213" s="13">
        <v>7.4999999999999997E-3</v>
      </c>
      <c r="S213" s="13">
        <f t="shared" si="37"/>
        <v>2.3294999999999999</v>
      </c>
      <c r="T213" s="1">
        <v>8.5000000000000006E-2</v>
      </c>
      <c r="U213" s="1">
        <f t="shared" si="38"/>
        <v>2.407</v>
      </c>
      <c r="W213" s="15">
        <f t="shared" si="39"/>
        <v>-281.392</v>
      </c>
      <c r="X213" s="15">
        <f t="shared" si="40"/>
        <v>-34.942499999999995</v>
      </c>
      <c r="Y213" s="15">
        <f t="shared" si="41"/>
        <v>-21.663</v>
      </c>
      <c r="Z213" s="16">
        <f t="shared" si="42"/>
        <v>3.0727045454545454</v>
      </c>
    </row>
    <row r="214" spans="1:26" x14ac:dyDescent="0.2">
      <c r="A214" s="10">
        <v>36546</v>
      </c>
      <c r="B214" s="2">
        <v>2017</v>
      </c>
      <c r="C214" s="3">
        <v>-195</v>
      </c>
      <c r="D214" s="6">
        <v>412.31869402375838</v>
      </c>
      <c r="E214" s="6">
        <f t="shared" si="33"/>
        <v>58.902670574822629</v>
      </c>
      <c r="F214" s="5">
        <f t="shared" si="34"/>
        <v>607.31869402375833</v>
      </c>
      <c r="G214" s="7">
        <f t="shared" si="35"/>
        <v>86.759813431965469</v>
      </c>
      <c r="H214" s="10">
        <v>36546</v>
      </c>
      <c r="I214" s="8">
        <f t="shared" si="43"/>
        <v>23.248090564206585</v>
      </c>
      <c r="J214" s="1">
        <v>2.4849999999999999</v>
      </c>
      <c r="K214" s="1"/>
      <c r="L214" s="14">
        <v>-49</v>
      </c>
      <c r="M214" s="14">
        <v>-10</v>
      </c>
      <c r="N214" s="14">
        <v>-136</v>
      </c>
      <c r="O214" s="1"/>
      <c r="P214" s="1">
        <v>1.6</v>
      </c>
      <c r="Q214" s="1">
        <f t="shared" si="36"/>
        <v>4.085</v>
      </c>
      <c r="R214" s="13">
        <v>5.0000000000000001E-3</v>
      </c>
      <c r="S214" s="13">
        <f t="shared" si="37"/>
        <v>2.4899999999999998</v>
      </c>
      <c r="T214" s="1">
        <v>7.4999999999999997E-3</v>
      </c>
      <c r="U214" s="1">
        <f t="shared" si="38"/>
        <v>2.4924999999999997</v>
      </c>
      <c r="W214" s="15">
        <f t="shared" si="39"/>
        <v>-555.55999999999995</v>
      </c>
      <c r="X214" s="15">
        <f t="shared" si="40"/>
        <v>-122.00999999999999</v>
      </c>
      <c r="Y214" s="15">
        <f t="shared" si="41"/>
        <v>-24.924999999999997</v>
      </c>
      <c r="Z214" s="16">
        <f t="shared" si="42"/>
        <v>3.6025384615384608</v>
      </c>
    </row>
    <row r="215" spans="1:26" x14ac:dyDescent="0.2">
      <c r="A215" s="10">
        <v>36553</v>
      </c>
      <c r="B215" s="2">
        <v>1775</v>
      </c>
      <c r="C215" s="3">
        <v>-242</v>
      </c>
      <c r="D215" s="6">
        <v>417.19808299951421</v>
      </c>
      <c r="E215" s="6">
        <f t="shared" si="33"/>
        <v>59.599726142787745</v>
      </c>
      <c r="F215" s="5">
        <f t="shared" si="34"/>
        <v>659.19808299951421</v>
      </c>
      <c r="G215" s="7">
        <f t="shared" si="35"/>
        <v>94.171154714216314</v>
      </c>
      <c r="H215" s="10">
        <v>36553</v>
      </c>
      <c r="I215" s="8">
        <f t="shared" si="43"/>
        <v>18.848659182173556</v>
      </c>
      <c r="J215" s="1">
        <v>2.532</v>
      </c>
      <c r="K215" s="1"/>
      <c r="L215" s="14">
        <v>-68</v>
      </c>
      <c r="M215" s="14">
        <v>-16</v>
      </c>
      <c r="N215" s="14">
        <v>-158</v>
      </c>
      <c r="O215" s="1"/>
      <c r="P215" s="1">
        <v>2.8</v>
      </c>
      <c r="Q215" s="1">
        <f t="shared" si="36"/>
        <v>5.3319999999999999</v>
      </c>
      <c r="R215" s="13">
        <v>0.01</v>
      </c>
      <c r="S215" s="13">
        <f t="shared" si="37"/>
        <v>2.5419999999999998</v>
      </c>
      <c r="T215" s="1">
        <v>-7.0000000000000007E-2</v>
      </c>
      <c r="U215" s="1">
        <f t="shared" si="38"/>
        <v>2.4620000000000002</v>
      </c>
      <c r="W215" s="15">
        <f t="shared" si="39"/>
        <v>-842.45600000000002</v>
      </c>
      <c r="X215" s="15">
        <f t="shared" si="40"/>
        <v>-172.85599999999999</v>
      </c>
      <c r="Y215" s="15">
        <f t="shared" si="41"/>
        <v>-39.392000000000003</v>
      </c>
      <c r="Z215" s="16">
        <f t="shared" si="42"/>
        <v>4.358280991735537</v>
      </c>
    </row>
    <row r="216" spans="1:26" x14ac:dyDescent="0.2">
      <c r="A216" s="10">
        <v>36560</v>
      </c>
      <c r="B216" s="2">
        <v>1562</v>
      </c>
      <c r="C216" s="3">
        <v>-213</v>
      </c>
      <c r="D216" s="6">
        <v>419.41098565076049</v>
      </c>
      <c r="E216" s="6">
        <f t="shared" si="33"/>
        <v>59.915855092965785</v>
      </c>
      <c r="F216" s="5">
        <f t="shared" si="34"/>
        <v>632.41098565076049</v>
      </c>
      <c r="G216" s="7">
        <f t="shared" si="35"/>
        <v>90.344426521537216</v>
      </c>
      <c r="H216" s="10">
        <v>36560</v>
      </c>
      <c r="I216" s="8">
        <f t="shared" si="43"/>
        <v>17.289389729289329</v>
      </c>
      <c r="J216" s="1">
        <v>2.742</v>
      </c>
      <c r="K216" s="1"/>
      <c r="L216" s="14">
        <v>-76</v>
      </c>
      <c r="M216" s="14">
        <v>-11</v>
      </c>
      <c r="N216" s="14">
        <v>-126</v>
      </c>
      <c r="O216" s="1"/>
      <c r="P216" s="1">
        <v>1.35</v>
      </c>
      <c r="Q216" s="1">
        <f t="shared" si="36"/>
        <v>4.0920000000000005</v>
      </c>
      <c r="R216" s="13">
        <v>5.0000000000000001E-3</v>
      </c>
      <c r="S216" s="13">
        <f t="shared" si="37"/>
        <v>2.7469999999999999</v>
      </c>
      <c r="T216" s="1">
        <v>-0.09</v>
      </c>
      <c r="U216" s="1">
        <f t="shared" si="38"/>
        <v>2.6520000000000001</v>
      </c>
      <c r="W216" s="15">
        <f t="shared" si="39"/>
        <v>-515.5920000000001</v>
      </c>
      <c r="X216" s="15">
        <f t="shared" si="40"/>
        <v>-208.77199999999999</v>
      </c>
      <c r="Y216" s="15">
        <f t="shared" si="41"/>
        <v>-29.172000000000001</v>
      </c>
      <c r="Z216" s="16">
        <f t="shared" si="42"/>
        <v>3.5377276995305169</v>
      </c>
    </row>
    <row r="217" spans="1:26" x14ac:dyDescent="0.2">
      <c r="A217" s="10">
        <v>36567</v>
      </c>
      <c r="B217" s="2">
        <v>1404</v>
      </c>
      <c r="C217" s="3">
        <v>-158</v>
      </c>
      <c r="D217" s="6">
        <v>418.01181281299381</v>
      </c>
      <c r="E217" s="6">
        <f t="shared" si="33"/>
        <v>59.715973258999114</v>
      </c>
      <c r="F217" s="5">
        <f t="shared" si="34"/>
        <v>576.01181281299387</v>
      </c>
      <c r="G217" s="7">
        <f t="shared" si="35"/>
        <v>82.287401830427697</v>
      </c>
      <c r="H217" s="10">
        <v>36567</v>
      </c>
      <c r="I217" s="8">
        <f t="shared" si="43"/>
        <v>17.062150083353806</v>
      </c>
      <c r="J217" s="1">
        <v>2.57</v>
      </c>
      <c r="K217" s="1"/>
      <c r="L217" s="14">
        <v>-47</v>
      </c>
      <c r="M217" s="14">
        <v>-15</v>
      </c>
      <c r="N217" s="14">
        <v>-96</v>
      </c>
      <c r="O217" s="1"/>
      <c r="P217" s="1">
        <v>0.72</v>
      </c>
      <c r="Q217" s="1">
        <f t="shared" si="36"/>
        <v>3.29</v>
      </c>
      <c r="R217" s="13">
        <v>5.0000000000000001E-3</v>
      </c>
      <c r="S217" s="13">
        <f t="shared" si="37"/>
        <v>2.5749999999999997</v>
      </c>
      <c r="T217" s="1">
        <v>5.0000000000000001E-3</v>
      </c>
      <c r="U217" s="1">
        <f t="shared" si="38"/>
        <v>2.5749999999999997</v>
      </c>
      <c r="W217" s="15">
        <f t="shared" si="39"/>
        <v>-315.84000000000003</v>
      </c>
      <c r="X217" s="15">
        <f t="shared" si="40"/>
        <v>-121.02499999999999</v>
      </c>
      <c r="Y217" s="15">
        <f t="shared" si="41"/>
        <v>-38.624999999999993</v>
      </c>
      <c r="Z217" s="16">
        <f t="shared" si="42"/>
        <v>3.0094303797468354</v>
      </c>
    </row>
    <row r="218" spans="1:26" x14ac:dyDescent="0.2">
      <c r="A218" s="10">
        <v>36574</v>
      </c>
      <c r="B218" s="2">
        <v>1268</v>
      </c>
      <c r="C218" s="3">
        <v>-136</v>
      </c>
      <c r="D218" s="6">
        <v>414.91502113264426</v>
      </c>
      <c r="E218" s="6">
        <f t="shared" si="33"/>
        <v>59.273574447520609</v>
      </c>
      <c r="F218" s="5">
        <f t="shared" si="34"/>
        <v>550.91502113264426</v>
      </c>
      <c r="G218" s="7">
        <f t="shared" si="35"/>
        <v>78.702145876092032</v>
      </c>
      <c r="H218" s="10">
        <v>36574</v>
      </c>
      <c r="I218" s="8">
        <f t="shared" si="43"/>
        <v>16.111377725282459</v>
      </c>
      <c r="J218" s="1">
        <v>2.633</v>
      </c>
      <c r="K218" s="1"/>
      <c r="L218" s="14">
        <v>-31</v>
      </c>
      <c r="M218" s="14">
        <v>-15</v>
      </c>
      <c r="N218" s="14">
        <v>-90</v>
      </c>
      <c r="O218" s="1"/>
      <c r="P218" s="1">
        <v>0.61</v>
      </c>
      <c r="Q218" s="1">
        <f t="shared" si="36"/>
        <v>3.2429999999999999</v>
      </c>
      <c r="R218" s="13">
        <v>7.4999999999999997E-3</v>
      </c>
      <c r="S218" s="13">
        <f t="shared" si="37"/>
        <v>2.6404999999999998</v>
      </c>
      <c r="T218" s="1">
        <v>3.5000000000000003E-2</v>
      </c>
      <c r="U218" s="1">
        <f t="shared" si="38"/>
        <v>2.6680000000000001</v>
      </c>
      <c r="W218" s="15">
        <f t="shared" si="39"/>
        <v>-291.87</v>
      </c>
      <c r="X218" s="15">
        <f t="shared" si="40"/>
        <v>-81.855499999999992</v>
      </c>
      <c r="Y218" s="15">
        <f t="shared" si="41"/>
        <v>-40.020000000000003</v>
      </c>
      <c r="Z218" s="16">
        <f t="shared" si="42"/>
        <v>3.0422463235294117</v>
      </c>
    </row>
    <row r="219" spans="1:26" x14ac:dyDescent="0.2">
      <c r="A219" s="10">
        <v>36581</v>
      </c>
      <c r="B219" s="2">
        <v>1194</v>
      </c>
      <c r="C219" s="3">
        <v>-74</v>
      </c>
      <c r="D219" s="6">
        <v>415.64813326922194</v>
      </c>
      <c r="E219" s="6">
        <f t="shared" si="33"/>
        <v>59.37830475274599</v>
      </c>
      <c r="F219" s="5">
        <f t="shared" si="34"/>
        <v>489.64813326922194</v>
      </c>
      <c r="G219" s="7">
        <f t="shared" si="35"/>
        <v>69.949733324174559</v>
      </c>
      <c r="H219" s="10">
        <v>36581</v>
      </c>
      <c r="I219" s="8">
        <f t="shared" si="43"/>
        <v>17.069400314459166</v>
      </c>
      <c r="J219" s="1">
        <v>2.6030000000000002</v>
      </c>
      <c r="K219" s="1"/>
      <c r="L219" s="14">
        <v>-18</v>
      </c>
      <c r="M219" s="14">
        <v>-13</v>
      </c>
      <c r="N219" s="14">
        <v>-43</v>
      </c>
      <c r="O219" s="1"/>
      <c r="P219" s="1">
        <v>0.48</v>
      </c>
      <c r="Q219" s="1">
        <f t="shared" si="36"/>
        <v>3.0830000000000002</v>
      </c>
      <c r="R219" s="13">
        <v>-8.0000000000000002E-3</v>
      </c>
      <c r="S219" s="13">
        <f t="shared" si="37"/>
        <v>2.5950000000000002</v>
      </c>
      <c r="T219" s="1">
        <v>-2.5000000000000001E-2</v>
      </c>
      <c r="U219" s="1">
        <f t="shared" si="38"/>
        <v>2.5780000000000003</v>
      </c>
      <c r="W219" s="15">
        <f t="shared" si="39"/>
        <v>-132.56900000000002</v>
      </c>
      <c r="X219" s="15">
        <f t="shared" si="40"/>
        <v>-46.71</v>
      </c>
      <c r="Y219" s="15">
        <f t="shared" si="41"/>
        <v>-33.514000000000003</v>
      </c>
      <c r="Z219" s="16">
        <f t="shared" si="42"/>
        <v>2.8755810810810813</v>
      </c>
    </row>
    <row r="220" spans="1:26" x14ac:dyDescent="0.2">
      <c r="A220" s="10">
        <v>36588</v>
      </c>
      <c r="B220" s="2">
        <v>1157</v>
      </c>
      <c r="C220" s="3">
        <v>-37</v>
      </c>
      <c r="D220" s="6">
        <v>414.6213732675277</v>
      </c>
      <c r="E220" s="6">
        <f t="shared" si="33"/>
        <v>59.231624752503954</v>
      </c>
      <c r="F220" s="5">
        <f t="shared" si="34"/>
        <v>451.6213732675277</v>
      </c>
      <c r="G220" s="7">
        <f t="shared" si="35"/>
        <v>64.517339038218239</v>
      </c>
      <c r="H220" s="10">
        <v>36588</v>
      </c>
      <c r="I220" s="8">
        <f t="shared" si="43"/>
        <v>17.933163661858806</v>
      </c>
      <c r="J220" s="1">
        <v>2.8250000000000002</v>
      </c>
      <c r="K220" s="1"/>
      <c r="L220" s="14">
        <v>-4</v>
      </c>
      <c r="M220" s="14">
        <v>-9</v>
      </c>
      <c r="N220" s="14">
        <v>-24</v>
      </c>
      <c r="O220" s="1"/>
      <c r="P220" s="1">
        <v>0.36249999999999999</v>
      </c>
      <c r="Q220" s="1">
        <f t="shared" si="36"/>
        <v>3.1875</v>
      </c>
      <c r="R220" s="13">
        <v>5.0000000000000001E-3</v>
      </c>
      <c r="S220" s="13">
        <f t="shared" si="37"/>
        <v>2.83</v>
      </c>
      <c r="T220" s="1">
        <v>0</v>
      </c>
      <c r="U220" s="1">
        <f t="shared" si="38"/>
        <v>2.8250000000000002</v>
      </c>
      <c r="W220" s="15">
        <f t="shared" si="39"/>
        <v>-76.5</v>
      </c>
      <c r="X220" s="15">
        <f t="shared" si="40"/>
        <v>-11.32</v>
      </c>
      <c r="Y220" s="15">
        <f t="shared" si="41"/>
        <v>-25.425000000000001</v>
      </c>
      <c r="Z220" s="16">
        <f t="shared" si="42"/>
        <v>3.0606756756756752</v>
      </c>
    </row>
    <row r="221" spans="1:26" x14ac:dyDescent="0.2">
      <c r="A221" s="10">
        <v>36595</v>
      </c>
      <c r="B221" s="2">
        <v>1126</v>
      </c>
      <c r="C221" s="3">
        <v>-31</v>
      </c>
      <c r="D221" s="6">
        <v>413.77727077724518</v>
      </c>
      <c r="E221" s="6">
        <f t="shared" si="33"/>
        <v>59.111038682463594</v>
      </c>
      <c r="F221" s="5">
        <f t="shared" si="34"/>
        <v>444.77727077724518</v>
      </c>
      <c r="G221" s="7">
        <f t="shared" si="35"/>
        <v>63.539610111035024</v>
      </c>
      <c r="H221" s="10">
        <v>36595</v>
      </c>
      <c r="I221" s="8">
        <f t="shared" si="43"/>
        <v>17.721229293543395</v>
      </c>
      <c r="J221" s="1">
        <v>2.774</v>
      </c>
      <c r="K221" s="1"/>
      <c r="L221" s="14">
        <v>-2</v>
      </c>
      <c r="M221" s="14">
        <v>-13</v>
      </c>
      <c r="N221" s="14">
        <v>-16</v>
      </c>
      <c r="O221" s="1"/>
      <c r="P221" s="1">
        <v>0.31</v>
      </c>
      <c r="Q221" s="1">
        <f t="shared" si="36"/>
        <v>3.0840000000000001</v>
      </c>
      <c r="R221" s="13">
        <v>5.0000000000000001E-3</v>
      </c>
      <c r="S221" s="13">
        <f t="shared" si="37"/>
        <v>2.7789999999999999</v>
      </c>
      <c r="T221" s="1">
        <v>4.2500000000000003E-2</v>
      </c>
      <c r="U221" s="1">
        <f t="shared" si="38"/>
        <v>2.8165</v>
      </c>
      <c r="W221" s="15">
        <f t="shared" si="39"/>
        <v>-49.344000000000001</v>
      </c>
      <c r="X221" s="15">
        <f t="shared" si="40"/>
        <v>-5.5579999999999998</v>
      </c>
      <c r="Y221" s="15">
        <f t="shared" si="41"/>
        <v>-36.6145</v>
      </c>
      <c r="Z221" s="16">
        <f t="shared" si="42"/>
        <v>2.9521451612903227</v>
      </c>
    </row>
    <row r="222" spans="1:26" x14ac:dyDescent="0.2">
      <c r="A222" s="10">
        <v>36602</v>
      </c>
      <c r="B222" s="2">
        <v>1064</v>
      </c>
      <c r="C222" s="3">
        <v>-62</v>
      </c>
      <c r="D222" s="6">
        <v>417.29489461450754</v>
      </c>
      <c r="E222" s="6">
        <f t="shared" si="33"/>
        <v>59.613556373501076</v>
      </c>
      <c r="F222" s="5">
        <f t="shared" si="34"/>
        <v>479.29489461450754</v>
      </c>
      <c r="G222" s="7">
        <f t="shared" si="35"/>
        <v>68.47069923064393</v>
      </c>
      <c r="H222" s="10">
        <v>36602</v>
      </c>
      <c r="I222" s="8">
        <f t="shared" si="43"/>
        <v>15.539493709797092</v>
      </c>
      <c r="J222" s="1">
        <v>2.7850000000000001</v>
      </c>
      <c r="K222" s="1"/>
      <c r="L222" s="14">
        <v>-15</v>
      </c>
      <c r="M222" s="14">
        <v>-9</v>
      </c>
      <c r="N222" s="14">
        <v>-38</v>
      </c>
      <c r="O222" s="1"/>
      <c r="P222" s="1">
        <v>0.32</v>
      </c>
      <c r="Q222" s="1">
        <f t="shared" si="36"/>
        <v>3.105</v>
      </c>
      <c r="R222" s="13">
        <v>5.0000000000000001E-3</v>
      </c>
      <c r="S222" s="13">
        <f t="shared" si="37"/>
        <v>2.79</v>
      </c>
      <c r="T222" s="1">
        <v>4.4999999999999998E-2</v>
      </c>
      <c r="U222" s="1">
        <f t="shared" si="38"/>
        <v>2.83</v>
      </c>
      <c r="W222" s="15">
        <f t="shared" si="39"/>
        <v>-117.99</v>
      </c>
      <c r="X222" s="15">
        <f t="shared" si="40"/>
        <v>-41.85</v>
      </c>
      <c r="Y222" s="15">
        <f t="shared" si="41"/>
        <v>-25.47</v>
      </c>
      <c r="Z222" s="16">
        <f t="shared" si="42"/>
        <v>2.9888709677419354</v>
      </c>
    </row>
    <row r="223" spans="1:26" x14ac:dyDescent="0.2">
      <c r="A223" s="10">
        <v>36609</v>
      </c>
      <c r="B223" s="2">
        <v>1036</v>
      </c>
      <c r="C223" s="3">
        <v>-28</v>
      </c>
      <c r="D223" s="6">
        <v>421.73866603918901</v>
      </c>
      <c r="E223" s="6">
        <f t="shared" si="33"/>
        <v>60.248380862741286</v>
      </c>
      <c r="F223" s="5">
        <f t="shared" si="34"/>
        <v>449.73866603918901</v>
      </c>
      <c r="G223" s="7">
        <f t="shared" si="35"/>
        <v>64.248380862741286</v>
      </c>
      <c r="H223" s="10">
        <v>36609</v>
      </c>
      <c r="I223" s="8">
        <f t="shared" si="43"/>
        <v>16.124919976011313</v>
      </c>
      <c r="J223" s="1">
        <v>2.8359999999999999</v>
      </c>
      <c r="K223" s="1"/>
      <c r="L223" s="14">
        <v>-14</v>
      </c>
      <c r="M223" s="14">
        <v>15</v>
      </c>
      <c r="N223" s="14">
        <v>-29</v>
      </c>
      <c r="O223" s="1"/>
      <c r="P223" s="1">
        <v>0.3</v>
      </c>
      <c r="Q223" s="1">
        <f t="shared" si="36"/>
        <v>3.1359999999999997</v>
      </c>
      <c r="R223" s="13">
        <v>5.0000000000000001E-3</v>
      </c>
      <c r="S223" s="13">
        <f t="shared" si="37"/>
        <v>2.8409999999999997</v>
      </c>
      <c r="T223" s="1">
        <v>6.25E-2</v>
      </c>
      <c r="U223" s="1">
        <f t="shared" si="38"/>
        <v>2.8984999999999999</v>
      </c>
      <c r="W223" s="15">
        <f t="shared" si="39"/>
        <v>-90.943999999999988</v>
      </c>
      <c r="X223" s="15">
        <f t="shared" si="40"/>
        <v>-39.773999999999994</v>
      </c>
      <c r="Y223" s="15">
        <f t="shared" si="41"/>
        <v>43.477499999999999</v>
      </c>
      <c r="Z223" s="16">
        <f t="shared" si="42"/>
        <v>3.115732142857143</v>
      </c>
    </row>
    <row r="224" spans="1:26" x14ac:dyDescent="0.2">
      <c r="A224" s="10">
        <v>36616</v>
      </c>
      <c r="B224" s="2">
        <v>1031</v>
      </c>
      <c r="C224" s="3">
        <v>-5</v>
      </c>
      <c r="D224" s="6">
        <v>422.7904977909659</v>
      </c>
      <c r="E224" s="6">
        <f t="shared" si="33"/>
        <v>60.398642541566559</v>
      </c>
      <c r="F224" s="5">
        <f t="shared" si="34"/>
        <v>427.7904977909659</v>
      </c>
      <c r="G224" s="7">
        <f t="shared" si="35"/>
        <v>61.112928255852275</v>
      </c>
      <c r="H224" s="10">
        <v>36616</v>
      </c>
      <c r="I224" s="8">
        <f t="shared" si="43"/>
        <v>16.870407447728045</v>
      </c>
      <c r="J224" s="1">
        <v>2.9449999999999998</v>
      </c>
      <c r="K224" s="1"/>
      <c r="L224" s="14">
        <v>-7</v>
      </c>
      <c r="M224" s="14">
        <v>5</v>
      </c>
      <c r="N224" s="14">
        <v>-3</v>
      </c>
      <c r="O224" s="1"/>
      <c r="P224" s="1">
        <v>0.22</v>
      </c>
      <c r="Q224" s="1">
        <f t="shared" si="36"/>
        <v>3.165</v>
      </c>
      <c r="R224" s="13">
        <v>-0.02</v>
      </c>
      <c r="S224" s="13">
        <f t="shared" si="37"/>
        <v>2.9249999999999998</v>
      </c>
      <c r="T224" s="1">
        <v>0.12</v>
      </c>
      <c r="U224" s="1">
        <f t="shared" si="38"/>
        <v>3.0649999999999999</v>
      </c>
      <c r="W224" s="15">
        <f t="shared" si="39"/>
        <v>-9.495000000000001</v>
      </c>
      <c r="X224" s="15">
        <f t="shared" si="40"/>
        <v>-20.474999999999998</v>
      </c>
      <c r="Y224" s="15">
        <f t="shared" si="41"/>
        <v>15.324999999999999</v>
      </c>
      <c r="Z224" s="16">
        <f t="shared" si="42"/>
        <v>2.9289999999999998</v>
      </c>
    </row>
    <row r="225" spans="1:26" x14ac:dyDescent="0.2">
      <c r="A225" s="10">
        <v>36623</v>
      </c>
      <c r="B225" s="2">
        <v>1033</v>
      </c>
      <c r="C225" s="3">
        <v>2</v>
      </c>
      <c r="D225" s="6">
        <v>421.20842638983277</v>
      </c>
      <c r="E225" s="6">
        <f t="shared" ref="E225:E288" si="44">D225/7</f>
        <v>60.172632341404679</v>
      </c>
      <c r="F225" s="5">
        <f t="shared" ref="F225:F288" si="45">D225-C225</f>
        <v>419.20842638983277</v>
      </c>
      <c r="G225" s="7">
        <f t="shared" ref="G225:G288" si="46">F225/7</f>
        <v>59.886918055690394</v>
      </c>
      <c r="H225" s="10">
        <v>36623</v>
      </c>
      <c r="I225" s="8">
        <f t="shared" si="43"/>
        <v>17.249176172989678</v>
      </c>
      <c r="J225" s="1">
        <v>2.9710000000000001</v>
      </c>
      <c r="K225" s="1"/>
      <c r="L225" s="14">
        <v>-4</v>
      </c>
      <c r="M225" s="14">
        <v>5</v>
      </c>
      <c r="N225" s="14">
        <v>1</v>
      </c>
      <c r="O225" s="1"/>
      <c r="P225" s="1">
        <v>0.28999999999999998</v>
      </c>
      <c r="Q225" s="1">
        <f t="shared" si="36"/>
        <v>3.2610000000000001</v>
      </c>
      <c r="R225" s="13">
        <v>0</v>
      </c>
      <c r="S225" s="13">
        <f t="shared" si="37"/>
        <v>2.9710000000000001</v>
      </c>
      <c r="T225" s="1">
        <v>5.2499999999999998E-2</v>
      </c>
      <c r="U225" s="1">
        <f t="shared" si="38"/>
        <v>3.0235000000000003</v>
      </c>
      <c r="W225" s="15">
        <f t="shared" si="39"/>
        <v>3.2610000000000001</v>
      </c>
      <c r="X225" s="15">
        <f t="shared" si="40"/>
        <v>-11.884</v>
      </c>
      <c r="Y225" s="15">
        <f t="shared" si="41"/>
        <v>15.117500000000001</v>
      </c>
      <c r="Z225" s="16">
        <f t="shared" si="42"/>
        <v>3.2472500000000002</v>
      </c>
    </row>
    <row r="226" spans="1:26" x14ac:dyDescent="0.2">
      <c r="A226" s="10">
        <v>36630</v>
      </c>
      <c r="B226" s="2">
        <v>1008</v>
      </c>
      <c r="C226" s="3">
        <v>-25</v>
      </c>
      <c r="D226" s="6">
        <v>420.32901390361206</v>
      </c>
      <c r="E226" s="6">
        <f t="shared" si="44"/>
        <v>60.047001986230292</v>
      </c>
      <c r="F226" s="5">
        <f t="shared" si="45"/>
        <v>445.32901390361206</v>
      </c>
      <c r="G226" s="7">
        <f t="shared" si="46"/>
        <v>63.618430557658868</v>
      </c>
      <c r="H226" s="10">
        <v>36630</v>
      </c>
      <c r="I226" s="8">
        <f t="shared" si="43"/>
        <v>15.844465057754389</v>
      </c>
      <c r="J226" s="1">
        <v>3.0779999999999998</v>
      </c>
      <c r="K226" s="1"/>
      <c r="L226" s="14">
        <v>-8</v>
      </c>
      <c r="M226" s="14">
        <v>8</v>
      </c>
      <c r="N226" s="14">
        <v>-25</v>
      </c>
      <c r="O226" s="1"/>
      <c r="P226" s="1">
        <v>0.28999999999999998</v>
      </c>
      <c r="Q226" s="1">
        <f t="shared" si="36"/>
        <v>3.3679999999999999</v>
      </c>
      <c r="R226" s="13">
        <v>2.5000000000000001E-3</v>
      </c>
      <c r="S226" s="13">
        <f t="shared" si="37"/>
        <v>3.0804999999999998</v>
      </c>
      <c r="T226" s="1">
        <v>-0.02</v>
      </c>
      <c r="U226" s="1">
        <f t="shared" si="38"/>
        <v>3.0579999999999998</v>
      </c>
      <c r="W226" s="15">
        <f t="shared" si="39"/>
        <v>-84.2</v>
      </c>
      <c r="X226" s="15">
        <f t="shared" si="40"/>
        <v>-24.643999999999998</v>
      </c>
      <c r="Y226" s="15">
        <f t="shared" si="41"/>
        <v>24.463999999999999</v>
      </c>
      <c r="Z226" s="16">
        <f t="shared" si="42"/>
        <v>3.3752</v>
      </c>
    </row>
    <row r="227" spans="1:26" x14ac:dyDescent="0.2">
      <c r="A227" s="10">
        <v>36637</v>
      </c>
      <c r="B227" s="2">
        <v>1027</v>
      </c>
      <c r="C227" s="3">
        <v>19</v>
      </c>
      <c r="D227" s="6">
        <v>417.57038165883438</v>
      </c>
      <c r="E227" s="6">
        <f t="shared" si="44"/>
        <v>59.652911665547769</v>
      </c>
      <c r="F227" s="5">
        <f t="shared" si="45"/>
        <v>398.57038165883438</v>
      </c>
      <c r="G227" s="7">
        <f t="shared" si="46"/>
        <v>56.938625951262054</v>
      </c>
      <c r="H227" s="10">
        <v>36637</v>
      </c>
      <c r="I227" s="8">
        <f t="shared" si="43"/>
        <v>18.036964939742042</v>
      </c>
      <c r="J227" s="1">
        <v>3.073</v>
      </c>
      <c r="K227" s="1"/>
      <c r="L227" s="14">
        <v>3</v>
      </c>
      <c r="M227" s="14">
        <v>8</v>
      </c>
      <c r="N227" s="14">
        <v>8</v>
      </c>
      <c r="O227" s="1"/>
      <c r="P227" s="1">
        <v>0.3</v>
      </c>
      <c r="Q227" s="1">
        <f t="shared" si="36"/>
        <v>3.3729999999999998</v>
      </c>
      <c r="R227" s="13">
        <v>2.5000000000000001E-3</v>
      </c>
      <c r="S227" s="13">
        <f t="shared" si="37"/>
        <v>3.0754999999999999</v>
      </c>
      <c r="T227" s="1">
        <v>-0.02</v>
      </c>
      <c r="U227" s="1">
        <f t="shared" si="38"/>
        <v>3.0529999999999999</v>
      </c>
      <c r="W227" s="15">
        <f t="shared" si="39"/>
        <v>26.983999999999998</v>
      </c>
      <c r="X227" s="15">
        <f t="shared" si="40"/>
        <v>9.2264999999999997</v>
      </c>
      <c r="Y227" s="15">
        <f t="shared" si="41"/>
        <v>24.423999999999999</v>
      </c>
      <c r="Z227" s="16">
        <f t="shared" si="42"/>
        <v>3.1912894736842103</v>
      </c>
    </row>
    <row r="228" spans="1:26" x14ac:dyDescent="0.2">
      <c r="A228" s="10">
        <v>36644</v>
      </c>
      <c r="B228" s="2">
        <v>1059</v>
      </c>
      <c r="C228" s="3">
        <v>32</v>
      </c>
      <c r="D228" s="6">
        <v>417.73792183499376</v>
      </c>
      <c r="E228" s="6">
        <f t="shared" si="44"/>
        <v>59.676845976427678</v>
      </c>
      <c r="F228" s="5">
        <f t="shared" si="45"/>
        <v>385.73792183499376</v>
      </c>
      <c r="G228" s="7">
        <f t="shared" si="46"/>
        <v>55.105417404999109</v>
      </c>
      <c r="H228" s="10">
        <v>36644</v>
      </c>
      <c r="I228" s="8">
        <f t="shared" si="43"/>
        <v>19.21771125000005</v>
      </c>
      <c r="J228" s="1">
        <v>3.141</v>
      </c>
      <c r="K228" s="1"/>
      <c r="L228" s="14">
        <v>3</v>
      </c>
      <c r="M228" s="14">
        <v>9</v>
      </c>
      <c r="N228" s="14">
        <v>20</v>
      </c>
      <c r="O228" s="1"/>
      <c r="P228" s="1">
        <v>0.32500000000000001</v>
      </c>
      <c r="Q228" s="1">
        <f t="shared" si="36"/>
        <v>3.4660000000000002</v>
      </c>
      <c r="R228" s="13">
        <v>-1.4E-2</v>
      </c>
      <c r="S228" s="13">
        <f t="shared" si="37"/>
        <v>3.1270000000000002</v>
      </c>
      <c r="T228" s="1">
        <v>-4.9000000000000002E-2</v>
      </c>
      <c r="U228" s="1">
        <f t="shared" si="38"/>
        <v>3.0920000000000001</v>
      </c>
      <c r="W228" s="15">
        <f t="shared" si="39"/>
        <v>69.320000000000007</v>
      </c>
      <c r="X228" s="15">
        <f t="shared" si="40"/>
        <v>9.3810000000000002</v>
      </c>
      <c r="Y228" s="15">
        <f t="shared" si="41"/>
        <v>27.827999999999999</v>
      </c>
      <c r="Z228" s="16">
        <f t="shared" si="42"/>
        <v>3.3290312500000003</v>
      </c>
    </row>
    <row r="229" spans="1:26" x14ac:dyDescent="0.2">
      <c r="A229" s="10">
        <v>36651</v>
      </c>
      <c r="B229" s="2">
        <v>1117</v>
      </c>
      <c r="C229" s="3">
        <v>58</v>
      </c>
      <c r="D229" s="6">
        <v>416.90980003665464</v>
      </c>
      <c r="E229" s="6">
        <f t="shared" si="44"/>
        <v>59.558542862379234</v>
      </c>
      <c r="F229" s="5">
        <f t="shared" si="45"/>
        <v>358.90980003665464</v>
      </c>
      <c r="G229" s="7">
        <f t="shared" si="46"/>
        <v>51.272828576664949</v>
      </c>
      <c r="H229" s="10">
        <v>36651</v>
      </c>
      <c r="I229" s="8">
        <f t="shared" si="43"/>
        <v>21.785417949583611</v>
      </c>
      <c r="J229" s="1">
        <v>3.0249999999999999</v>
      </c>
      <c r="K229" s="1"/>
      <c r="L229" s="14">
        <v>17</v>
      </c>
      <c r="M229" s="14">
        <v>7</v>
      </c>
      <c r="N229" s="14">
        <v>34</v>
      </c>
      <c r="O229" s="1"/>
      <c r="P229" s="1">
        <v>0.29499999999999998</v>
      </c>
      <c r="Q229" s="1">
        <f t="shared" si="36"/>
        <v>3.32</v>
      </c>
      <c r="R229" s="13">
        <v>0</v>
      </c>
      <c r="S229" s="13">
        <f t="shared" si="37"/>
        <v>3.0249999999999999</v>
      </c>
      <c r="T229" s="1">
        <v>2.5000000000000001E-3</v>
      </c>
      <c r="U229" s="1">
        <f t="shared" si="38"/>
        <v>3.0274999999999999</v>
      </c>
      <c r="W229" s="15">
        <f t="shared" si="39"/>
        <v>112.88</v>
      </c>
      <c r="X229" s="15">
        <f t="shared" si="40"/>
        <v>51.424999999999997</v>
      </c>
      <c r="Y229" s="15">
        <f t="shared" si="41"/>
        <v>21.192499999999999</v>
      </c>
      <c r="Z229" s="16">
        <f t="shared" si="42"/>
        <v>3.1982327586206898</v>
      </c>
    </row>
    <row r="230" spans="1:26" x14ac:dyDescent="0.2">
      <c r="A230" s="10">
        <v>36658</v>
      </c>
      <c r="B230" s="2">
        <v>1163</v>
      </c>
      <c r="C230" s="3">
        <v>46</v>
      </c>
      <c r="D230" s="6">
        <v>418.93705798014884</v>
      </c>
      <c r="E230" s="6">
        <f t="shared" si="44"/>
        <v>59.848151140021265</v>
      </c>
      <c r="F230" s="5">
        <f t="shared" si="45"/>
        <v>372.93705798014884</v>
      </c>
      <c r="G230" s="7">
        <f t="shared" si="46"/>
        <v>53.276722568592689</v>
      </c>
      <c r="H230" s="10">
        <v>36658</v>
      </c>
      <c r="I230" s="8">
        <f t="shared" si="43"/>
        <v>21.829420878933785</v>
      </c>
      <c r="J230" s="1">
        <v>3.3540000000000001</v>
      </c>
      <c r="K230" s="1"/>
      <c r="L230" s="14">
        <v>1</v>
      </c>
      <c r="M230" s="14">
        <v>5</v>
      </c>
      <c r="N230" s="14">
        <v>40</v>
      </c>
      <c r="O230" s="1"/>
      <c r="P230" s="1">
        <v>0.32250000000000001</v>
      </c>
      <c r="Q230" s="1">
        <f t="shared" si="36"/>
        <v>3.6764999999999999</v>
      </c>
      <c r="R230" s="13">
        <v>-2.5000000000000001E-3</v>
      </c>
      <c r="S230" s="13">
        <f t="shared" si="37"/>
        <v>3.3515000000000001</v>
      </c>
      <c r="T230" s="1">
        <v>-8.2500000000000004E-2</v>
      </c>
      <c r="U230" s="1">
        <f t="shared" si="38"/>
        <v>3.2715000000000001</v>
      </c>
      <c r="W230" s="15">
        <f t="shared" si="39"/>
        <v>147.06</v>
      </c>
      <c r="X230" s="15">
        <f t="shared" si="40"/>
        <v>3.3515000000000001</v>
      </c>
      <c r="Y230" s="15">
        <f t="shared" si="41"/>
        <v>16.357500000000002</v>
      </c>
      <c r="Z230" s="16">
        <f t="shared" si="42"/>
        <v>3.625413043478261</v>
      </c>
    </row>
    <row r="231" spans="1:26" x14ac:dyDescent="0.2">
      <c r="A231" s="10">
        <v>36665</v>
      </c>
      <c r="B231" s="2">
        <v>1218</v>
      </c>
      <c r="C231" s="3">
        <v>55</v>
      </c>
      <c r="D231" s="6">
        <v>418.05293210290927</v>
      </c>
      <c r="E231" s="6">
        <f t="shared" si="44"/>
        <v>59.72184744327275</v>
      </c>
      <c r="F231" s="5">
        <f t="shared" si="45"/>
        <v>363.05293210290927</v>
      </c>
      <c r="G231" s="7">
        <f t="shared" si="46"/>
        <v>51.864704586129896</v>
      </c>
      <c r="H231" s="10">
        <v>36665</v>
      </c>
      <c r="I231" s="8">
        <f t="shared" si="43"/>
        <v>23.48417887886183</v>
      </c>
      <c r="J231" s="1">
        <v>3.8250000000000002</v>
      </c>
      <c r="K231" s="1"/>
      <c r="L231" s="14">
        <v>7</v>
      </c>
      <c r="M231" s="14">
        <v>6</v>
      </c>
      <c r="N231" s="14">
        <v>42</v>
      </c>
      <c r="O231" s="1"/>
      <c r="P231" s="1">
        <v>0.32500000000000001</v>
      </c>
      <c r="Q231" s="1">
        <f t="shared" si="36"/>
        <v>4.1500000000000004</v>
      </c>
      <c r="R231" s="13">
        <v>2.5000000000000001E-3</v>
      </c>
      <c r="S231" s="13">
        <f t="shared" si="37"/>
        <v>3.8275000000000001</v>
      </c>
      <c r="T231" s="1">
        <v>0.16250000000000001</v>
      </c>
      <c r="U231" s="1">
        <f t="shared" si="38"/>
        <v>3.9875000000000003</v>
      </c>
      <c r="W231" s="15">
        <f t="shared" si="39"/>
        <v>174.3</v>
      </c>
      <c r="X231" s="15">
        <f t="shared" si="40"/>
        <v>26.7925</v>
      </c>
      <c r="Y231" s="15">
        <f t="shared" si="41"/>
        <v>23.925000000000001</v>
      </c>
      <c r="Z231" s="16">
        <f t="shared" si="42"/>
        <v>4.0912272727272727</v>
      </c>
    </row>
    <row r="232" spans="1:26" x14ac:dyDescent="0.2">
      <c r="A232" s="10">
        <v>36672</v>
      </c>
      <c r="B232" s="2">
        <v>1274</v>
      </c>
      <c r="C232" s="3">
        <v>56</v>
      </c>
      <c r="D232" s="6">
        <v>420.88971829580811</v>
      </c>
      <c r="E232" s="6">
        <f t="shared" si="44"/>
        <v>60.127102613686873</v>
      </c>
      <c r="F232" s="5">
        <f t="shared" si="45"/>
        <v>364.88971829580811</v>
      </c>
      <c r="G232" s="7">
        <f t="shared" si="46"/>
        <v>52.127102613686873</v>
      </c>
      <c r="H232" s="10">
        <v>36672</v>
      </c>
      <c r="I232" s="8">
        <f t="shared" si="43"/>
        <v>24.440261133284036</v>
      </c>
      <c r="J232" s="1">
        <v>4.4059999999999997</v>
      </c>
      <c r="K232" s="1"/>
      <c r="L232" s="14">
        <v>10</v>
      </c>
      <c r="M232" s="14">
        <v>6</v>
      </c>
      <c r="N232" s="14">
        <v>40</v>
      </c>
      <c r="O232" s="1"/>
      <c r="P232" s="1">
        <v>0.35</v>
      </c>
      <c r="Q232" s="1">
        <f t="shared" si="36"/>
        <v>4.7559999999999993</v>
      </c>
      <c r="R232" s="13">
        <v>-2.5999999999999999E-2</v>
      </c>
      <c r="S232" s="13">
        <f t="shared" si="37"/>
        <v>4.38</v>
      </c>
      <c r="T232" s="1">
        <v>-6.6000000000000003E-2</v>
      </c>
      <c r="U232" s="1">
        <f t="shared" si="38"/>
        <v>4.34</v>
      </c>
      <c r="W232" s="15">
        <f t="shared" si="39"/>
        <v>190.23999999999998</v>
      </c>
      <c r="X232" s="15">
        <f t="shared" si="40"/>
        <v>43.8</v>
      </c>
      <c r="Y232" s="15">
        <f t="shared" si="41"/>
        <v>26.04</v>
      </c>
      <c r="Z232" s="16">
        <f t="shared" si="42"/>
        <v>4.6442857142857141</v>
      </c>
    </row>
    <row r="233" spans="1:26" x14ac:dyDescent="0.2">
      <c r="A233" s="10">
        <v>36679</v>
      </c>
      <c r="B233" s="2">
        <v>1352</v>
      </c>
      <c r="C233" s="3">
        <v>78</v>
      </c>
      <c r="D233" s="6">
        <v>419.66620537670144</v>
      </c>
      <c r="E233" s="6">
        <f t="shared" si="44"/>
        <v>59.952315053814495</v>
      </c>
      <c r="F233" s="5">
        <f t="shared" si="45"/>
        <v>341.66620537670144</v>
      </c>
      <c r="G233" s="7">
        <f t="shared" si="46"/>
        <v>48.809457910957349</v>
      </c>
      <c r="H233" s="10">
        <v>36679</v>
      </c>
      <c r="I233" s="8">
        <f t="shared" si="43"/>
        <v>27.699549592753957</v>
      </c>
      <c r="J233" s="1">
        <v>4.0430000000000001</v>
      </c>
      <c r="K233" s="1"/>
      <c r="L233" s="14">
        <v>14</v>
      </c>
      <c r="M233" s="14">
        <v>12</v>
      </c>
      <c r="N233" s="14">
        <v>52</v>
      </c>
      <c r="O233" s="1"/>
      <c r="P233" s="1">
        <v>0.51</v>
      </c>
      <c r="Q233" s="1">
        <f t="shared" si="36"/>
        <v>4.5529999999999999</v>
      </c>
      <c r="R233" s="13">
        <v>0</v>
      </c>
      <c r="S233" s="13">
        <f t="shared" si="37"/>
        <v>4.0430000000000001</v>
      </c>
      <c r="T233" s="1">
        <v>0.26</v>
      </c>
      <c r="U233" s="1">
        <f t="shared" si="38"/>
        <v>4.3029999999999999</v>
      </c>
      <c r="W233" s="15">
        <f t="shared" si="39"/>
        <v>236.756</v>
      </c>
      <c r="X233" s="15">
        <f t="shared" si="40"/>
        <v>56.602000000000004</v>
      </c>
      <c r="Y233" s="15">
        <f t="shared" si="41"/>
        <v>51.635999999999996</v>
      </c>
      <c r="Z233" s="16">
        <f t="shared" si="42"/>
        <v>4.423</v>
      </c>
    </row>
    <row r="234" spans="1:26" x14ac:dyDescent="0.2">
      <c r="A234" s="10">
        <v>36686</v>
      </c>
      <c r="B234" s="2">
        <v>1430</v>
      </c>
      <c r="C234" s="3">
        <v>78</v>
      </c>
      <c r="D234" s="6">
        <v>423.12401759060748</v>
      </c>
      <c r="E234" s="6">
        <f t="shared" si="44"/>
        <v>60.446288227229637</v>
      </c>
      <c r="F234" s="5">
        <f t="shared" si="45"/>
        <v>345.12401759060748</v>
      </c>
      <c r="G234" s="7">
        <f t="shared" si="46"/>
        <v>49.303431084372498</v>
      </c>
      <c r="H234" s="10">
        <v>36686</v>
      </c>
      <c r="I234" s="8">
        <f t="shared" si="43"/>
        <v>29.004066624751825</v>
      </c>
      <c r="J234" s="1">
        <v>4.16</v>
      </c>
      <c r="K234" s="1"/>
      <c r="L234" s="14">
        <v>21</v>
      </c>
      <c r="M234" s="14">
        <v>4</v>
      </c>
      <c r="N234" s="14">
        <v>53</v>
      </c>
      <c r="O234" s="1"/>
      <c r="P234" s="1">
        <v>0.505</v>
      </c>
      <c r="Q234" s="1">
        <f t="shared" si="36"/>
        <v>4.665</v>
      </c>
      <c r="R234" s="13">
        <v>2.5000000000000001E-3</v>
      </c>
      <c r="S234" s="13">
        <f t="shared" si="37"/>
        <v>4.1625000000000005</v>
      </c>
      <c r="T234" s="1">
        <v>0.44</v>
      </c>
      <c r="U234" s="1">
        <f t="shared" si="38"/>
        <v>4.6000000000000005</v>
      </c>
      <c r="W234" s="15">
        <f t="shared" si="39"/>
        <v>247.245</v>
      </c>
      <c r="X234" s="15">
        <f t="shared" si="40"/>
        <v>87.412500000000009</v>
      </c>
      <c r="Y234" s="15">
        <f t="shared" si="41"/>
        <v>18.400000000000002</v>
      </c>
      <c r="Z234" s="16">
        <f t="shared" si="42"/>
        <v>4.5263782051282053</v>
      </c>
    </row>
    <row r="235" spans="1:26" x14ac:dyDescent="0.2">
      <c r="A235" s="10">
        <v>36693</v>
      </c>
      <c r="B235" s="2">
        <v>1494</v>
      </c>
      <c r="C235" s="3">
        <v>64</v>
      </c>
      <c r="D235" s="6">
        <v>424.83433534265788</v>
      </c>
      <c r="E235" s="6">
        <f t="shared" si="44"/>
        <v>60.690619334665413</v>
      </c>
      <c r="F235" s="5">
        <f t="shared" si="45"/>
        <v>360.83433534265788</v>
      </c>
      <c r="G235" s="7">
        <f t="shared" si="46"/>
        <v>51.547762191808268</v>
      </c>
      <c r="H235" s="10">
        <v>36693</v>
      </c>
      <c r="I235" s="8">
        <f t="shared" si="43"/>
        <v>28.982829447393929</v>
      </c>
      <c r="J235" s="1">
        <v>4.4880000000000004</v>
      </c>
      <c r="K235" s="1"/>
      <c r="L235" s="14">
        <v>11</v>
      </c>
      <c r="M235" s="14">
        <v>5</v>
      </c>
      <c r="N235" s="14">
        <v>48</v>
      </c>
      <c r="O235" s="1"/>
      <c r="P235" s="1">
        <v>0.5</v>
      </c>
      <c r="Q235" s="1">
        <f t="shared" si="36"/>
        <v>4.9880000000000004</v>
      </c>
      <c r="R235" s="13">
        <v>-5.0000000000000001E-3</v>
      </c>
      <c r="S235" s="13">
        <f t="shared" si="37"/>
        <v>4.4830000000000005</v>
      </c>
      <c r="T235" s="1">
        <v>0.28999999999999998</v>
      </c>
      <c r="U235" s="1">
        <f t="shared" si="38"/>
        <v>4.7780000000000005</v>
      </c>
      <c r="W235" s="15">
        <f t="shared" si="39"/>
        <v>239.42400000000004</v>
      </c>
      <c r="X235" s="15">
        <f t="shared" si="40"/>
        <v>49.313000000000002</v>
      </c>
      <c r="Y235" s="15">
        <f t="shared" si="41"/>
        <v>23.89</v>
      </c>
      <c r="Z235" s="16">
        <f t="shared" si="42"/>
        <v>4.8847968750000001</v>
      </c>
    </row>
    <row r="236" spans="1:26" x14ac:dyDescent="0.2">
      <c r="A236" s="10">
        <v>36700</v>
      </c>
      <c r="B236" s="2">
        <v>1567</v>
      </c>
      <c r="C236" s="3">
        <v>73</v>
      </c>
      <c r="D236" s="6">
        <v>424.64582889507523</v>
      </c>
      <c r="E236" s="6">
        <f t="shared" si="44"/>
        <v>60.663689842153602</v>
      </c>
      <c r="F236" s="5">
        <f t="shared" si="45"/>
        <v>351.64582889507523</v>
      </c>
      <c r="G236" s="7">
        <f t="shared" si="46"/>
        <v>50.235118413582178</v>
      </c>
      <c r="H236" s="10">
        <v>36700</v>
      </c>
      <c r="I236" s="8">
        <f t="shared" si="43"/>
        <v>31.193317533343901</v>
      </c>
      <c r="J236" s="1">
        <v>4.4480000000000004</v>
      </c>
      <c r="K236" s="1"/>
      <c r="L236" s="14">
        <v>12</v>
      </c>
      <c r="M236" s="14">
        <v>9</v>
      </c>
      <c r="N236" s="14">
        <v>52</v>
      </c>
      <c r="O236" s="1"/>
      <c r="P236" s="1">
        <v>0.43</v>
      </c>
      <c r="Q236" s="1">
        <f t="shared" si="36"/>
        <v>4.8780000000000001</v>
      </c>
      <c r="R236" s="13">
        <v>-7.4999999999999997E-3</v>
      </c>
      <c r="S236" s="13">
        <f t="shared" si="37"/>
        <v>4.4405000000000001</v>
      </c>
      <c r="T236" s="1">
        <v>0.27500000000000002</v>
      </c>
      <c r="U236" s="1">
        <f t="shared" si="38"/>
        <v>4.7230000000000008</v>
      </c>
      <c r="W236" s="15">
        <f t="shared" si="39"/>
        <v>253.65600000000001</v>
      </c>
      <c r="X236" s="15">
        <f t="shared" si="40"/>
        <v>53.286000000000001</v>
      </c>
      <c r="Y236" s="15">
        <f t="shared" si="41"/>
        <v>42.507000000000005</v>
      </c>
      <c r="Z236" s="16">
        <f t="shared" si="42"/>
        <v>4.7869726027397261</v>
      </c>
    </row>
    <row r="237" spans="1:26" x14ac:dyDescent="0.2">
      <c r="A237" s="10">
        <v>36707</v>
      </c>
      <c r="B237" s="2">
        <v>1636</v>
      </c>
      <c r="C237" s="3">
        <v>69</v>
      </c>
      <c r="D237" s="6">
        <v>427.97419935536487</v>
      </c>
      <c r="E237" s="6">
        <f t="shared" si="44"/>
        <v>61.139171336480693</v>
      </c>
      <c r="F237" s="5">
        <f t="shared" si="45"/>
        <v>358.97419935536487</v>
      </c>
      <c r="G237" s="7">
        <f t="shared" si="46"/>
        <v>51.282028479337839</v>
      </c>
      <c r="H237" s="10">
        <v>36707</v>
      </c>
      <c r="I237" s="8">
        <f t="shared" si="43"/>
        <v>31.902014185323509</v>
      </c>
      <c r="J237" s="1">
        <v>4.476</v>
      </c>
      <c r="K237" s="1"/>
      <c r="L237" s="14">
        <v>11</v>
      </c>
      <c r="M237" s="14">
        <v>8</v>
      </c>
      <c r="N237" s="14">
        <v>50</v>
      </c>
      <c r="O237" s="1"/>
      <c r="P237" s="1">
        <v>0.56000000000000005</v>
      </c>
      <c r="Q237" s="1">
        <f t="shared" si="36"/>
        <v>5.0359999999999996</v>
      </c>
      <c r="R237" s="13">
        <v>0</v>
      </c>
      <c r="S237" s="13">
        <f t="shared" si="37"/>
        <v>4.476</v>
      </c>
      <c r="T237" s="1">
        <v>0.57999999999999996</v>
      </c>
      <c r="U237" s="1">
        <f t="shared" si="38"/>
        <v>5.056</v>
      </c>
      <c r="W237" s="15">
        <f t="shared" si="39"/>
        <v>251.79999999999998</v>
      </c>
      <c r="X237" s="15">
        <f t="shared" si="40"/>
        <v>49.235999999999997</v>
      </c>
      <c r="Y237" s="15">
        <f t="shared" si="41"/>
        <v>40.448</v>
      </c>
      <c r="Z237" s="16">
        <f t="shared" si="42"/>
        <v>4.9490434782608697</v>
      </c>
    </row>
    <row r="238" spans="1:26" x14ac:dyDescent="0.2">
      <c r="A238" s="10">
        <v>36714</v>
      </c>
      <c r="B238" s="2">
        <v>1733</v>
      </c>
      <c r="C238" s="3">
        <v>97</v>
      </c>
      <c r="D238" s="6">
        <v>426.52946446918253</v>
      </c>
      <c r="E238" s="6">
        <f t="shared" si="44"/>
        <v>60.932780638454645</v>
      </c>
      <c r="F238" s="5">
        <f t="shared" si="45"/>
        <v>329.52946446918253</v>
      </c>
      <c r="G238" s="7">
        <f t="shared" si="46"/>
        <v>47.075637781311791</v>
      </c>
      <c r="H238" s="10">
        <v>36714</v>
      </c>
      <c r="I238" s="8">
        <f t="shared" si="43"/>
        <v>36.813096575570363</v>
      </c>
      <c r="J238" s="1">
        <v>4.2619999999999996</v>
      </c>
      <c r="K238" s="1"/>
      <c r="L238" s="14">
        <v>26</v>
      </c>
      <c r="M238" s="14">
        <v>8</v>
      </c>
      <c r="N238" s="14">
        <v>63</v>
      </c>
      <c r="O238" s="1"/>
      <c r="P238" s="1">
        <v>0.48499999999999999</v>
      </c>
      <c r="Q238" s="1">
        <f t="shared" si="36"/>
        <v>4.7469999999999999</v>
      </c>
      <c r="R238" s="13">
        <v>0</v>
      </c>
      <c r="S238" s="13">
        <f t="shared" si="37"/>
        <v>4.2619999999999996</v>
      </c>
      <c r="T238" s="1">
        <v>0.39250000000000002</v>
      </c>
      <c r="U238" s="1">
        <f t="shared" si="38"/>
        <v>4.6544999999999996</v>
      </c>
      <c r="W238" s="15">
        <f t="shared" si="39"/>
        <v>299.06099999999998</v>
      </c>
      <c r="X238" s="15">
        <f t="shared" si="40"/>
        <v>110.81199999999998</v>
      </c>
      <c r="Y238" s="15">
        <f t="shared" si="41"/>
        <v>37.235999999999997</v>
      </c>
      <c r="Z238" s="16">
        <f t="shared" si="42"/>
        <v>4.609371134020618</v>
      </c>
    </row>
    <row r="239" spans="1:26" x14ac:dyDescent="0.2">
      <c r="A239" s="10">
        <v>36721</v>
      </c>
      <c r="B239" s="2">
        <v>1803</v>
      </c>
      <c r="C239" s="3">
        <v>70</v>
      </c>
      <c r="D239" s="6">
        <v>426.06140605413287</v>
      </c>
      <c r="E239" s="6">
        <f t="shared" si="44"/>
        <v>60.865915150590411</v>
      </c>
      <c r="F239" s="5">
        <f t="shared" si="45"/>
        <v>356.06140605413287</v>
      </c>
      <c r="G239" s="7">
        <f t="shared" si="46"/>
        <v>50.865915150590411</v>
      </c>
      <c r="H239" s="10">
        <v>36721</v>
      </c>
      <c r="I239" s="8">
        <f t="shared" si="43"/>
        <v>35.446133125928284</v>
      </c>
      <c r="J239" s="1">
        <v>4.1500000000000004</v>
      </c>
      <c r="K239" s="1"/>
      <c r="L239" s="14">
        <v>9</v>
      </c>
      <c r="M239" s="14">
        <v>9</v>
      </c>
      <c r="N239" s="14">
        <v>52</v>
      </c>
      <c r="O239" s="1"/>
      <c r="P239" s="1">
        <v>0.39500000000000002</v>
      </c>
      <c r="Q239" s="1">
        <f t="shared" si="36"/>
        <v>4.5449999999999999</v>
      </c>
      <c r="R239" s="13">
        <v>-2.5000000000000001E-3</v>
      </c>
      <c r="S239" s="13">
        <f t="shared" si="37"/>
        <v>4.1475</v>
      </c>
      <c r="T239" s="1">
        <v>0.52249999999999996</v>
      </c>
      <c r="U239" s="1">
        <f t="shared" si="38"/>
        <v>4.6725000000000003</v>
      </c>
      <c r="W239" s="15">
        <f t="shared" si="39"/>
        <v>236.34</v>
      </c>
      <c r="X239" s="15">
        <f t="shared" si="40"/>
        <v>37.327500000000001</v>
      </c>
      <c r="Y239" s="15">
        <f t="shared" si="41"/>
        <v>42.052500000000002</v>
      </c>
      <c r="Z239" s="16">
        <f t="shared" si="42"/>
        <v>4.5102857142857147</v>
      </c>
    </row>
    <row r="240" spans="1:26" x14ac:dyDescent="0.2">
      <c r="A240" s="10">
        <v>36728</v>
      </c>
      <c r="B240" s="2">
        <v>1857</v>
      </c>
      <c r="C240" s="3">
        <v>54</v>
      </c>
      <c r="D240" s="6">
        <v>429.90456546358251</v>
      </c>
      <c r="E240" s="6">
        <f t="shared" si="44"/>
        <v>61.414937923368932</v>
      </c>
      <c r="F240" s="5">
        <f t="shared" si="45"/>
        <v>375.90456546358251</v>
      </c>
      <c r="G240" s="7">
        <f t="shared" si="46"/>
        <v>53.700652209083216</v>
      </c>
      <c r="H240" s="10">
        <v>36728</v>
      </c>
      <c r="I240" s="8">
        <f t="shared" si="43"/>
        <v>34.580585590837515</v>
      </c>
      <c r="J240" s="1">
        <v>3.8340000000000001</v>
      </c>
      <c r="K240" s="1"/>
      <c r="L240" s="14">
        <v>1</v>
      </c>
      <c r="M240" s="14">
        <v>5</v>
      </c>
      <c r="N240" s="14">
        <v>48</v>
      </c>
      <c r="O240" s="1"/>
      <c r="P240" s="1">
        <v>0.35499999999999998</v>
      </c>
      <c r="Q240" s="1">
        <f t="shared" si="36"/>
        <v>4.1890000000000001</v>
      </c>
      <c r="R240" s="13">
        <v>0</v>
      </c>
      <c r="S240" s="13">
        <f t="shared" si="37"/>
        <v>3.8340000000000001</v>
      </c>
      <c r="T240" s="1">
        <v>0.77749999999999997</v>
      </c>
      <c r="U240" s="1">
        <f t="shared" si="38"/>
        <v>4.6115000000000004</v>
      </c>
      <c r="W240" s="15">
        <f t="shared" si="39"/>
        <v>201.072</v>
      </c>
      <c r="X240" s="15">
        <f t="shared" si="40"/>
        <v>3.8340000000000001</v>
      </c>
      <c r="Y240" s="15">
        <f t="shared" si="41"/>
        <v>23.057500000000001</v>
      </c>
      <c r="Z240" s="16">
        <f t="shared" si="42"/>
        <v>4.2215462962962969</v>
      </c>
    </row>
    <row r="241" spans="1:26" x14ac:dyDescent="0.2">
      <c r="A241" s="10">
        <v>36735</v>
      </c>
      <c r="B241" s="2">
        <v>1920</v>
      </c>
      <c r="C241" s="3">
        <v>63</v>
      </c>
      <c r="D241" s="6">
        <v>426.51794885684183</v>
      </c>
      <c r="E241" s="6">
        <f t="shared" si="44"/>
        <v>60.931135550977402</v>
      </c>
      <c r="F241" s="5">
        <f t="shared" si="45"/>
        <v>363.51794885684183</v>
      </c>
      <c r="G241" s="7">
        <f t="shared" si="46"/>
        <v>51.931135550977402</v>
      </c>
      <c r="H241" s="10">
        <v>36735</v>
      </c>
      <c r="I241" s="8">
        <f t="shared" si="43"/>
        <v>36.972039598773293</v>
      </c>
      <c r="J241" s="1">
        <v>3.8450000000000002</v>
      </c>
      <c r="K241" s="1"/>
      <c r="L241" s="14">
        <v>16</v>
      </c>
      <c r="M241" s="14">
        <v>-2</v>
      </c>
      <c r="N241" s="14">
        <v>49</v>
      </c>
      <c r="O241" s="1"/>
      <c r="P241" s="1">
        <v>0.4</v>
      </c>
      <c r="Q241" s="1">
        <f t="shared" si="36"/>
        <v>4.2450000000000001</v>
      </c>
      <c r="R241" s="13">
        <v>0.04</v>
      </c>
      <c r="S241" s="13">
        <f t="shared" si="37"/>
        <v>3.8850000000000002</v>
      </c>
      <c r="T241" s="1">
        <v>0.72</v>
      </c>
      <c r="U241" s="1">
        <f t="shared" si="38"/>
        <v>4.5650000000000004</v>
      </c>
      <c r="W241" s="15">
        <f t="shared" si="39"/>
        <v>208.005</v>
      </c>
      <c r="X241" s="15">
        <f t="shared" si="40"/>
        <v>62.160000000000004</v>
      </c>
      <c r="Y241" s="15">
        <f t="shared" si="41"/>
        <v>-9.1300000000000008</v>
      </c>
      <c r="Z241" s="16">
        <f t="shared" si="42"/>
        <v>4.1434126984126989</v>
      </c>
    </row>
    <row r="242" spans="1:26" x14ac:dyDescent="0.2">
      <c r="A242" s="10">
        <v>36742</v>
      </c>
      <c r="B242" s="2">
        <v>1985</v>
      </c>
      <c r="C242" s="3">
        <v>65</v>
      </c>
      <c r="D242" s="6">
        <v>425.04505628010696</v>
      </c>
      <c r="E242" s="6">
        <f t="shared" si="44"/>
        <v>60.720722325729568</v>
      </c>
      <c r="F242" s="5">
        <f t="shared" si="45"/>
        <v>360.04505628010696</v>
      </c>
      <c r="G242" s="7">
        <f t="shared" si="46"/>
        <v>51.435008040015283</v>
      </c>
      <c r="H242" s="10">
        <v>36742</v>
      </c>
      <c r="I242" s="8">
        <f t="shared" si="43"/>
        <v>38.592392139915958</v>
      </c>
      <c r="J242" s="1">
        <v>4.2960000000000003</v>
      </c>
      <c r="K242" s="1"/>
      <c r="L242" s="14">
        <v>17</v>
      </c>
      <c r="M242" s="14">
        <v>-1</v>
      </c>
      <c r="N242" s="14">
        <v>49</v>
      </c>
      <c r="O242" s="1"/>
      <c r="P242" s="1">
        <v>0.36</v>
      </c>
      <c r="Q242" s="1">
        <f t="shared" si="36"/>
        <v>4.6560000000000006</v>
      </c>
      <c r="R242" s="13">
        <v>-2.5000000000000001E-3</v>
      </c>
      <c r="S242" s="13">
        <f t="shared" si="37"/>
        <v>4.2934999999999999</v>
      </c>
      <c r="T242" s="1">
        <v>0.48</v>
      </c>
      <c r="U242" s="1">
        <f t="shared" si="38"/>
        <v>4.7759999999999998</v>
      </c>
      <c r="W242" s="15">
        <f t="shared" si="39"/>
        <v>228.14400000000003</v>
      </c>
      <c r="X242" s="15">
        <f t="shared" si="40"/>
        <v>72.989499999999992</v>
      </c>
      <c r="Y242" s="15">
        <f t="shared" si="41"/>
        <v>-4.7759999999999998</v>
      </c>
      <c r="Z242" s="16">
        <f t="shared" si="42"/>
        <v>4.5593461538461542</v>
      </c>
    </row>
    <row r="243" spans="1:26" x14ac:dyDescent="0.2">
      <c r="A243" s="10">
        <v>36749</v>
      </c>
      <c r="B243" s="2">
        <v>2037</v>
      </c>
      <c r="C243" s="3">
        <v>52</v>
      </c>
      <c r="D243" s="6">
        <v>423.78122891330065</v>
      </c>
      <c r="E243" s="6">
        <f t="shared" si="44"/>
        <v>60.54017555904295</v>
      </c>
      <c r="F243" s="5">
        <f t="shared" si="45"/>
        <v>371.78122891330065</v>
      </c>
      <c r="G243" s="7">
        <f t="shared" si="46"/>
        <v>53.11160413047152</v>
      </c>
      <c r="H243" s="10">
        <v>36749</v>
      </c>
      <c r="I243" s="8">
        <f t="shared" si="43"/>
        <v>38.353200460599901</v>
      </c>
      <c r="J243" s="1">
        <v>4.4749999999999996</v>
      </c>
      <c r="K243" s="1"/>
      <c r="L243" s="14">
        <v>12</v>
      </c>
      <c r="M243" s="14">
        <v>0</v>
      </c>
      <c r="N243" s="14">
        <v>40</v>
      </c>
      <c r="O243" s="1"/>
      <c r="P243" s="1">
        <v>0.37</v>
      </c>
      <c r="Q243" s="1">
        <f t="shared" si="36"/>
        <v>4.8449999999999998</v>
      </c>
      <c r="R243" s="13">
        <v>-2.5000000000000001E-3</v>
      </c>
      <c r="S243" s="13">
        <f t="shared" si="37"/>
        <v>4.4724999999999993</v>
      </c>
      <c r="T243" s="1">
        <v>0.23499999999999999</v>
      </c>
      <c r="U243" s="1">
        <f t="shared" si="38"/>
        <v>4.71</v>
      </c>
      <c r="W243" s="15">
        <f t="shared" si="39"/>
        <v>193.79999999999998</v>
      </c>
      <c r="X243" s="15">
        <f t="shared" si="40"/>
        <v>53.669999999999987</v>
      </c>
      <c r="Y243" s="15">
        <f t="shared" si="41"/>
        <v>0</v>
      </c>
      <c r="Z243" s="16">
        <f t="shared" si="42"/>
        <v>4.7590384615384611</v>
      </c>
    </row>
    <row r="244" spans="1:26" x14ac:dyDescent="0.2">
      <c r="A244" s="10">
        <v>36756</v>
      </c>
      <c r="B244" s="2">
        <v>2092</v>
      </c>
      <c r="C244" s="3">
        <v>55</v>
      </c>
      <c r="D244" s="6">
        <v>425.26086501690168</v>
      </c>
      <c r="E244" s="6">
        <f t="shared" si="44"/>
        <v>60.751552145271667</v>
      </c>
      <c r="F244" s="5">
        <f t="shared" si="45"/>
        <v>370.26086501690168</v>
      </c>
      <c r="G244" s="7">
        <f t="shared" si="46"/>
        <v>52.894409288128813</v>
      </c>
      <c r="H244" s="10">
        <v>36756</v>
      </c>
      <c r="I244" s="8">
        <f t="shared" si="43"/>
        <v>39.550493675132344</v>
      </c>
      <c r="J244" s="1">
        <v>4.4359999999999999</v>
      </c>
      <c r="K244" s="1"/>
      <c r="L244" s="14">
        <v>4</v>
      </c>
      <c r="M244" s="14">
        <v>-1</v>
      </c>
      <c r="N244" s="14">
        <v>52</v>
      </c>
      <c r="O244" s="1"/>
      <c r="P244" s="1">
        <v>0.34</v>
      </c>
      <c r="Q244" s="1">
        <f t="shared" si="36"/>
        <v>4.7759999999999998</v>
      </c>
      <c r="R244" s="13">
        <v>-2.5000000000000001E-3</v>
      </c>
      <c r="S244" s="13">
        <f t="shared" si="37"/>
        <v>4.4334999999999996</v>
      </c>
      <c r="T244" s="1">
        <v>0.61</v>
      </c>
      <c r="U244" s="1">
        <f t="shared" si="38"/>
        <v>5.0460000000000003</v>
      </c>
      <c r="W244" s="15">
        <f t="shared" si="39"/>
        <v>248.35199999999998</v>
      </c>
      <c r="X244" s="15">
        <f t="shared" si="40"/>
        <v>17.733999999999998</v>
      </c>
      <c r="Y244" s="15">
        <f t="shared" si="41"/>
        <v>-5.0460000000000003</v>
      </c>
      <c r="Z244" s="16">
        <f t="shared" si="42"/>
        <v>4.7461818181818174</v>
      </c>
    </row>
    <row r="245" spans="1:26" x14ac:dyDescent="0.2">
      <c r="A245" s="10">
        <v>36763</v>
      </c>
      <c r="B245" s="2">
        <v>2144</v>
      </c>
      <c r="C245" s="3">
        <v>52</v>
      </c>
      <c r="D245" s="6">
        <v>425.67745306389162</v>
      </c>
      <c r="E245" s="6">
        <f t="shared" si="44"/>
        <v>60.811064723413089</v>
      </c>
      <c r="F245" s="5">
        <f t="shared" si="45"/>
        <v>373.67745306389162</v>
      </c>
      <c r="G245" s="7">
        <f t="shared" si="46"/>
        <v>53.382493294841659</v>
      </c>
      <c r="H245" s="10">
        <v>36763</v>
      </c>
      <c r="I245" s="8">
        <f t="shared" si="43"/>
        <v>40.162979802353561</v>
      </c>
      <c r="J245" s="1">
        <v>4.6280000000000001</v>
      </c>
      <c r="K245" s="1"/>
      <c r="L245" s="14">
        <v>12</v>
      </c>
      <c r="M245" s="14">
        <v>-5</v>
      </c>
      <c r="N245" s="14">
        <v>45</v>
      </c>
      <c r="O245" s="1"/>
      <c r="P245" s="1">
        <v>0.315</v>
      </c>
      <c r="Q245" s="1">
        <f t="shared" si="36"/>
        <v>4.9430000000000005</v>
      </c>
      <c r="R245" s="13">
        <v>-2.5000000000000001E-3</v>
      </c>
      <c r="S245" s="13">
        <f t="shared" si="37"/>
        <v>4.6254999999999997</v>
      </c>
      <c r="T245" s="1">
        <v>2.2349999999999999</v>
      </c>
      <c r="U245" s="1">
        <f t="shared" si="38"/>
        <v>6.8629999999999995</v>
      </c>
      <c r="W245" s="15">
        <f t="shared" si="39"/>
        <v>222.43500000000003</v>
      </c>
      <c r="X245" s="15">
        <f t="shared" si="40"/>
        <v>55.506</v>
      </c>
      <c r="Y245" s="15">
        <f t="shared" si="41"/>
        <v>-34.314999999999998</v>
      </c>
      <c r="Z245" s="16">
        <f t="shared" si="42"/>
        <v>4.6851153846153855</v>
      </c>
    </row>
    <row r="246" spans="1:26" x14ac:dyDescent="0.2">
      <c r="A246" s="10">
        <v>36770</v>
      </c>
      <c r="B246" s="2">
        <v>2186</v>
      </c>
      <c r="C246" s="3">
        <v>42</v>
      </c>
      <c r="D246" s="6">
        <v>426.15387185205913</v>
      </c>
      <c r="E246" s="6">
        <f t="shared" si="44"/>
        <v>60.879124550294158</v>
      </c>
      <c r="F246" s="5">
        <f t="shared" si="45"/>
        <v>384.15387185205913</v>
      </c>
      <c r="G246" s="7">
        <f t="shared" si="46"/>
        <v>54.879124550294158</v>
      </c>
      <c r="H246" s="10">
        <v>36770</v>
      </c>
      <c r="I246" s="8">
        <f t="shared" si="43"/>
        <v>39.83299693486606</v>
      </c>
      <c r="J246" s="1">
        <v>4.835</v>
      </c>
      <c r="K246" s="1"/>
      <c r="L246" s="14">
        <v>3</v>
      </c>
      <c r="M246" s="14">
        <v>-1</v>
      </c>
      <c r="N246" s="14">
        <v>40</v>
      </c>
      <c r="O246" s="1"/>
      <c r="P246" s="1">
        <v>0.44</v>
      </c>
      <c r="Q246" s="1">
        <f t="shared" si="36"/>
        <v>5.2750000000000004</v>
      </c>
      <c r="R246" s="13">
        <v>-2.5000000000000001E-3</v>
      </c>
      <c r="S246" s="13">
        <f t="shared" si="37"/>
        <v>4.8324999999999996</v>
      </c>
      <c r="T246" s="1">
        <v>0.85499999999999998</v>
      </c>
      <c r="U246" s="1">
        <f t="shared" si="38"/>
        <v>5.6899999999999995</v>
      </c>
      <c r="W246" s="15">
        <f t="shared" si="39"/>
        <v>211</v>
      </c>
      <c r="X246" s="15">
        <f t="shared" si="40"/>
        <v>14.497499999999999</v>
      </c>
      <c r="Y246" s="15">
        <f t="shared" si="41"/>
        <v>-5.6899999999999995</v>
      </c>
      <c r="Z246" s="16">
        <f t="shared" si="42"/>
        <v>5.2335119047619045</v>
      </c>
    </row>
    <row r="247" spans="1:26" x14ac:dyDescent="0.2">
      <c r="A247" s="10">
        <v>36777</v>
      </c>
      <c r="B247" s="2">
        <v>2258</v>
      </c>
      <c r="C247" s="3">
        <v>72</v>
      </c>
      <c r="D247" s="6">
        <v>421.35442794754397</v>
      </c>
      <c r="E247" s="6">
        <f t="shared" si="44"/>
        <v>60.193489706791993</v>
      </c>
      <c r="F247" s="5">
        <f t="shared" si="45"/>
        <v>349.35442794754397</v>
      </c>
      <c r="G247" s="7">
        <f t="shared" si="46"/>
        <v>49.907775421077709</v>
      </c>
      <c r="H247" s="10">
        <v>36777</v>
      </c>
      <c r="I247" s="8">
        <f t="shared" si="43"/>
        <v>45.243451164653024</v>
      </c>
      <c r="J247" s="1">
        <v>4.88</v>
      </c>
      <c r="K247" s="1"/>
      <c r="L247" s="14">
        <v>17</v>
      </c>
      <c r="M247" s="14">
        <v>5</v>
      </c>
      <c r="N247" s="14">
        <v>50</v>
      </c>
      <c r="O247" s="1"/>
      <c r="P247" s="1">
        <v>0.46</v>
      </c>
      <c r="Q247" s="1">
        <f t="shared" si="36"/>
        <v>5.34</v>
      </c>
      <c r="R247" s="13">
        <v>-2.5000000000000001E-3</v>
      </c>
      <c r="S247" s="13">
        <f t="shared" si="37"/>
        <v>4.8774999999999995</v>
      </c>
      <c r="T247" s="1">
        <v>1.03</v>
      </c>
      <c r="U247" s="1">
        <f t="shared" si="38"/>
        <v>5.91</v>
      </c>
      <c r="W247" s="15">
        <f t="shared" si="39"/>
        <v>267</v>
      </c>
      <c r="X247" s="15">
        <f t="shared" si="40"/>
        <v>82.91749999999999</v>
      </c>
      <c r="Y247" s="15">
        <f t="shared" si="41"/>
        <v>29.55</v>
      </c>
      <c r="Z247" s="16">
        <f t="shared" si="42"/>
        <v>5.2703819444444449</v>
      </c>
    </row>
    <row r="248" spans="1:26" x14ac:dyDescent="0.2">
      <c r="A248" s="10">
        <v>36784</v>
      </c>
      <c r="B248" s="2">
        <v>2325</v>
      </c>
      <c r="C248" s="3">
        <v>67</v>
      </c>
      <c r="D248" s="6">
        <v>419.80449376240796</v>
      </c>
      <c r="E248" s="6">
        <f t="shared" si="44"/>
        <v>59.97207053748685</v>
      </c>
      <c r="F248" s="5">
        <f t="shared" si="45"/>
        <v>352.80449376240796</v>
      </c>
      <c r="G248" s="7">
        <f t="shared" si="46"/>
        <v>50.400641966058281</v>
      </c>
      <c r="H248" s="10">
        <v>36784</v>
      </c>
      <c r="I248" s="8">
        <f t="shared" si="43"/>
        <v>46.130364799038553</v>
      </c>
      <c r="J248" s="1">
        <v>5.2060000000000004</v>
      </c>
      <c r="K248" s="1"/>
      <c r="L248" s="14">
        <v>17</v>
      </c>
      <c r="M248" s="14">
        <v>2</v>
      </c>
      <c r="N248" s="14">
        <v>48</v>
      </c>
      <c r="O248" s="1"/>
      <c r="P248" s="1">
        <v>0.495</v>
      </c>
      <c r="Q248" s="1">
        <f t="shared" si="36"/>
        <v>5.7010000000000005</v>
      </c>
      <c r="R248" s="13">
        <v>0</v>
      </c>
      <c r="S248" s="13">
        <f t="shared" si="37"/>
        <v>5.2060000000000004</v>
      </c>
      <c r="T248" s="1">
        <v>0.7</v>
      </c>
      <c r="U248" s="1">
        <f t="shared" si="38"/>
        <v>5.9060000000000006</v>
      </c>
      <c r="W248" s="15">
        <f t="shared" si="39"/>
        <v>273.64800000000002</v>
      </c>
      <c r="X248" s="15">
        <f t="shared" si="40"/>
        <v>88.50200000000001</v>
      </c>
      <c r="Y248" s="15">
        <f t="shared" si="41"/>
        <v>11.812000000000001</v>
      </c>
      <c r="Z248" s="16">
        <f t="shared" si="42"/>
        <v>5.5815223880597022</v>
      </c>
    </row>
    <row r="249" spans="1:26" x14ac:dyDescent="0.2">
      <c r="A249" s="10">
        <v>36791</v>
      </c>
      <c r="B249" s="2">
        <v>2402</v>
      </c>
      <c r="C249" s="3">
        <v>77</v>
      </c>
      <c r="D249" s="6">
        <v>420.23926631133719</v>
      </c>
      <c r="E249" s="6">
        <f t="shared" si="44"/>
        <v>60.0341809016196</v>
      </c>
      <c r="F249" s="5">
        <f t="shared" si="45"/>
        <v>343.23926631133719</v>
      </c>
      <c r="G249" s="7">
        <f t="shared" si="46"/>
        <v>49.0341809016196</v>
      </c>
      <c r="H249" s="10">
        <v>36791</v>
      </c>
      <c r="I249" s="8">
        <f t="shared" si="43"/>
        <v>48.986236862389639</v>
      </c>
      <c r="J249" s="1">
        <v>5.1310000000000002</v>
      </c>
      <c r="K249" s="1"/>
      <c r="L249" s="14">
        <v>18</v>
      </c>
      <c r="M249" s="14">
        <v>2</v>
      </c>
      <c r="N249" s="14">
        <v>57</v>
      </c>
      <c r="O249" s="1"/>
      <c r="P249" s="1">
        <v>0.48</v>
      </c>
      <c r="Q249" s="1">
        <f t="shared" si="36"/>
        <v>5.6110000000000007</v>
      </c>
      <c r="R249" s="13">
        <v>-2.5000000000000001E-3</v>
      </c>
      <c r="S249" s="13">
        <f t="shared" si="37"/>
        <v>5.1284999999999998</v>
      </c>
      <c r="T249" s="1">
        <v>0.27</v>
      </c>
      <c r="U249" s="1">
        <f t="shared" si="38"/>
        <v>5.4009999999999998</v>
      </c>
      <c r="W249" s="15">
        <f t="shared" si="39"/>
        <v>319.82700000000006</v>
      </c>
      <c r="X249" s="15">
        <f t="shared" si="40"/>
        <v>92.313000000000002</v>
      </c>
      <c r="Y249" s="15">
        <f t="shared" si="41"/>
        <v>10.802</v>
      </c>
      <c r="Z249" s="16">
        <f t="shared" si="42"/>
        <v>5.4927532467532476</v>
      </c>
    </row>
    <row r="250" spans="1:26" x14ac:dyDescent="0.2">
      <c r="A250" s="10">
        <v>36798</v>
      </c>
      <c r="B250" s="2">
        <v>2480</v>
      </c>
      <c r="C250" s="3">
        <v>78</v>
      </c>
      <c r="D250" s="6">
        <v>420.815076805187</v>
      </c>
      <c r="E250" s="6">
        <f t="shared" si="44"/>
        <v>60.11643954359814</v>
      </c>
      <c r="F250" s="5">
        <f t="shared" si="45"/>
        <v>342.815076805187</v>
      </c>
      <c r="G250" s="7">
        <f t="shared" si="46"/>
        <v>48.973582400741002</v>
      </c>
      <c r="H250" s="10">
        <v>36798</v>
      </c>
      <c r="I250" s="8">
        <f t="shared" si="43"/>
        <v>50.639546433557939</v>
      </c>
      <c r="J250" s="1">
        <v>5.1859999999999999</v>
      </c>
      <c r="K250" s="1"/>
      <c r="L250" s="14">
        <v>25</v>
      </c>
      <c r="M250" s="14">
        <v>3</v>
      </c>
      <c r="N250" s="14">
        <v>50</v>
      </c>
      <c r="O250" s="1"/>
      <c r="P250" s="1">
        <v>0.4</v>
      </c>
      <c r="Q250" s="1">
        <f t="shared" si="36"/>
        <v>5.5860000000000003</v>
      </c>
      <c r="R250" s="13">
        <v>-2.7E-2</v>
      </c>
      <c r="S250" s="13">
        <f t="shared" si="37"/>
        <v>5.1589999999999998</v>
      </c>
      <c r="T250" s="1">
        <v>0.38800000000000001</v>
      </c>
      <c r="U250" s="1">
        <f t="shared" si="38"/>
        <v>5.5739999999999998</v>
      </c>
      <c r="W250" s="15">
        <f t="shared" si="39"/>
        <v>279.3</v>
      </c>
      <c r="X250" s="15">
        <f t="shared" si="40"/>
        <v>128.97499999999999</v>
      </c>
      <c r="Y250" s="15">
        <f t="shared" si="41"/>
        <v>16.722000000000001</v>
      </c>
      <c r="Z250" s="16">
        <f t="shared" si="42"/>
        <v>5.4486794871794864</v>
      </c>
    </row>
    <row r="251" spans="1:26" x14ac:dyDescent="0.2">
      <c r="A251" s="10">
        <v>36805</v>
      </c>
      <c r="B251" s="2">
        <v>2542</v>
      </c>
      <c r="C251" s="3">
        <v>62</v>
      </c>
      <c r="D251" s="6">
        <v>420.45861283301207</v>
      </c>
      <c r="E251" s="6">
        <f t="shared" si="44"/>
        <v>60.065516119001721</v>
      </c>
      <c r="F251" s="5">
        <f t="shared" si="45"/>
        <v>358.45861283301207</v>
      </c>
      <c r="G251" s="7">
        <f t="shared" si="46"/>
        <v>51.208373261858867</v>
      </c>
      <c r="H251" s="10">
        <v>36805</v>
      </c>
      <c r="I251" s="8">
        <f t="shared" si="43"/>
        <v>49.640319308743557</v>
      </c>
      <c r="J251" s="1">
        <v>5.008</v>
      </c>
      <c r="K251" s="1"/>
      <c r="L251" s="14">
        <v>12</v>
      </c>
      <c r="M251" s="14">
        <v>3</v>
      </c>
      <c r="N251" s="14">
        <v>47</v>
      </c>
      <c r="O251" s="1"/>
      <c r="P251" s="1">
        <v>0.71</v>
      </c>
      <c r="Q251" s="1">
        <f t="shared" si="36"/>
        <v>5.718</v>
      </c>
      <c r="R251" s="13">
        <v>0</v>
      </c>
      <c r="S251" s="13">
        <f t="shared" si="37"/>
        <v>5.008</v>
      </c>
      <c r="T251" s="1">
        <v>0.47</v>
      </c>
      <c r="U251" s="1">
        <f t="shared" si="38"/>
        <v>5.4779999999999998</v>
      </c>
      <c r="W251" s="15">
        <f t="shared" si="39"/>
        <v>268.74599999999998</v>
      </c>
      <c r="X251" s="15">
        <f t="shared" si="40"/>
        <v>60.096000000000004</v>
      </c>
      <c r="Y251" s="15">
        <f t="shared" si="41"/>
        <v>16.433999999999997</v>
      </c>
      <c r="Z251" s="16">
        <f t="shared" si="42"/>
        <v>5.5689677419354835</v>
      </c>
    </row>
    <row r="252" spans="1:26" x14ac:dyDescent="0.2">
      <c r="A252" s="10">
        <v>36812</v>
      </c>
      <c r="B252" s="2">
        <v>2571</v>
      </c>
      <c r="C252" s="3">
        <v>29</v>
      </c>
      <c r="D252" s="6">
        <v>424.37990726939762</v>
      </c>
      <c r="E252" s="6">
        <f t="shared" si="44"/>
        <v>60.625701038485374</v>
      </c>
      <c r="F252" s="5">
        <f t="shared" si="45"/>
        <v>395.37990726939762</v>
      </c>
      <c r="G252" s="7">
        <f t="shared" si="46"/>
        <v>56.482843895628228</v>
      </c>
      <c r="H252" s="10">
        <v>36812</v>
      </c>
      <c r="I252" s="8">
        <f t="shared" si="43"/>
        <v>45.518246297067122</v>
      </c>
      <c r="J252" s="1">
        <v>5.5369999999999999</v>
      </c>
      <c r="K252" s="1"/>
      <c r="L252" s="14">
        <v>6</v>
      </c>
      <c r="M252" s="14">
        <v>3</v>
      </c>
      <c r="N252" s="14">
        <v>20</v>
      </c>
      <c r="O252" s="1"/>
      <c r="P252" s="1">
        <v>0.7</v>
      </c>
      <c r="Q252" s="1">
        <f t="shared" si="36"/>
        <v>6.2370000000000001</v>
      </c>
      <c r="R252" s="13">
        <v>0</v>
      </c>
      <c r="S252" s="13">
        <f t="shared" si="37"/>
        <v>5.5369999999999999</v>
      </c>
      <c r="T252" s="1">
        <v>0.16</v>
      </c>
      <c r="U252" s="1">
        <f t="shared" si="38"/>
        <v>5.6970000000000001</v>
      </c>
      <c r="W252" s="15">
        <f t="shared" si="39"/>
        <v>124.74000000000001</v>
      </c>
      <c r="X252" s="15">
        <f t="shared" si="40"/>
        <v>33.222000000000001</v>
      </c>
      <c r="Y252" s="15">
        <f t="shared" si="41"/>
        <v>17.091000000000001</v>
      </c>
      <c r="Z252" s="16">
        <f t="shared" si="42"/>
        <v>6.0363103448275872</v>
      </c>
    </row>
    <row r="253" spans="1:26" x14ac:dyDescent="0.2">
      <c r="A253" s="10">
        <v>36819</v>
      </c>
      <c r="B253" s="2">
        <v>2642</v>
      </c>
      <c r="C253" s="4">
        <v>71</v>
      </c>
      <c r="D253" s="6">
        <v>425.42950849460948</v>
      </c>
      <c r="E253" s="6">
        <f t="shared" si="44"/>
        <v>60.775644070658494</v>
      </c>
      <c r="F253" s="5">
        <f t="shared" si="45"/>
        <v>354.42950849460948</v>
      </c>
      <c r="G253" s="7">
        <f t="shared" si="46"/>
        <v>50.632786927801355</v>
      </c>
      <c r="H253" s="10">
        <v>36819</v>
      </c>
      <c r="I253" s="8">
        <f t="shared" si="43"/>
        <v>52.17962826670589</v>
      </c>
      <c r="J253" s="1">
        <v>4.9370000000000003</v>
      </c>
      <c r="K253" s="1"/>
      <c r="L253" s="14">
        <v>22</v>
      </c>
      <c r="M253" s="14">
        <v>2</v>
      </c>
      <c r="N253" s="14">
        <v>47</v>
      </c>
      <c r="O253" s="1"/>
      <c r="P253" s="1">
        <v>0.64</v>
      </c>
      <c r="Q253" s="1">
        <f t="shared" si="36"/>
        <v>5.577</v>
      </c>
      <c r="R253" s="13">
        <v>0</v>
      </c>
      <c r="S253" s="13">
        <f t="shared" si="37"/>
        <v>4.9370000000000003</v>
      </c>
      <c r="T253" s="1">
        <v>0.31</v>
      </c>
      <c r="U253" s="1">
        <f t="shared" si="38"/>
        <v>5.2469999999999999</v>
      </c>
      <c r="W253" s="15">
        <f t="shared" si="39"/>
        <v>262.11899999999997</v>
      </c>
      <c r="X253" s="15">
        <f t="shared" si="40"/>
        <v>108.614</v>
      </c>
      <c r="Y253" s="15">
        <f t="shared" si="41"/>
        <v>10.494</v>
      </c>
      <c r="Z253" s="16">
        <f t="shared" si="42"/>
        <v>5.3693943661971826</v>
      </c>
    </row>
    <row r="254" spans="1:26" x14ac:dyDescent="0.2">
      <c r="A254" s="10">
        <v>36826</v>
      </c>
      <c r="B254" s="2">
        <v>2712</v>
      </c>
      <c r="C254" s="4">
        <v>70</v>
      </c>
      <c r="D254" s="6">
        <v>425.34607170031916</v>
      </c>
      <c r="E254" s="6">
        <f t="shared" si="44"/>
        <v>60.763724528617026</v>
      </c>
      <c r="F254" s="5">
        <f t="shared" si="45"/>
        <v>355.34607170031916</v>
      </c>
      <c r="G254" s="7">
        <f t="shared" si="46"/>
        <v>50.763724528617026</v>
      </c>
      <c r="H254" s="10">
        <v>36826</v>
      </c>
      <c r="I254" s="8">
        <f t="shared" si="43"/>
        <v>53.42397598251808</v>
      </c>
      <c r="J254" s="1">
        <v>4.5410000000000004</v>
      </c>
      <c r="K254" s="1"/>
      <c r="L254" s="14">
        <v>17</v>
      </c>
      <c r="M254" s="14">
        <v>5</v>
      </c>
      <c r="N254" s="14">
        <v>48</v>
      </c>
      <c r="O254" s="1"/>
      <c r="P254" s="1">
        <v>0.55000000000000004</v>
      </c>
      <c r="Q254" s="1">
        <f t="shared" si="36"/>
        <v>5.0910000000000002</v>
      </c>
      <c r="R254" s="13">
        <v>0</v>
      </c>
      <c r="S254" s="13">
        <f t="shared" si="37"/>
        <v>4.5410000000000004</v>
      </c>
      <c r="T254" s="1">
        <v>0.66</v>
      </c>
      <c r="U254" s="1">
        <f t="shared" si="38"/>
        <v>5.2010000000000005</v>
      </c>
      <c r="W254" s="15">
        <f t="shared" si="39"/>
        <v>244.36799999999999</v>
      </c>
      <c r="X254" s="15">
        <f t="shared" si="40"/>
        <v>77.197000000000003</v>
      </c>
      <c r="Y254" s="15">
        <f t="shared" si="41"/>
        <v>26.005000000000003</v>
      </c>
      <c r="Z254" s="16">
        <f t="shared" si="42"/>
        <v>4.9652857142857139</v>
      </c>
    </row>
    <row r="255" spans="1:26" x14ac:dyDescent="0.2">
      <c r="A255" s="10">
        <v>36833</v>
      </c>
      <c r="B255" s="2">
        <v>2748</v>
      </c>
      <c r="C255" s="4">
        <v>36</v>
      </c>
      <c r="D255" s="6">
        <v>424.37788149655097</v>
      </c>
      <c r="E255" s="6">
        <f t="shared" si="44"/>
        <v>60.625411642364426</v>
      </c>
      <c r="F255" s="5">
        <f t="shared" si="45"/>
        <v>388.37788149655097</v>
      </c>
      <c r="G255" s="7">
        <f t="shared" si="46"/>
        <v>55.48255449950728</v>
      </c>
      <c r="H255" s="10">
        <v>36833</v>
      </c>
      <c r="I255" s="8">
        <f t="shared" si="43"/>
        <v>49.529082155444087</v>
      </c>
      <c r="J255" s="1">
        <v>4.931</v>
      </c>
      <c r="K255" s="1"/>
      <c r="L255" s="14">
        <v>21</v>
      </c>
      <c r="M255" s="14">
        <v>-2</v>
      </c>
      <c r="N255" s="14">
        <v>17</v>
      </c>
      <c r="O255" s="1"/>
      <c r="P255" s="1">
        <v>0.96499999999999997</v>
      </c>
      <c r="Q255" s="1">
        <f t="shared" si="36"/>
        <v>5.8959999999999999</v>
      </c>
      <c r="R255" s="13">
        <v>0</v>
      </c>
      <c r="S255" s="13">
        <f t="shared" si="37"/>
        <v>4.931</v>
      </c>
      <c r="T255" s="1">
        <v>0.46500000000000002</v>
      </c>
      <c r="U255" s="1">
        <f t="shared" si="38"/>
        <v>5.3959999999999999</v>
      </c>
      <c r="W255" s="15">
        <f t="shared" si="39"/>
        <v>100.232</v>
      </c>
      <c r="X255" s="15">
        <f t="shared" si="40"/>
        <v>103.551</v>
      </c>
      <c r="Y255" s="15">
        <f t="shared" si="41"/>
        <v>-10.792</v>
      </c>
      <c r="Z255" s="16">
        <f t="shared" si="42"/>
        <v>5.3608611111111113</v>
      </c>
    </row>
    <row r="256" spans="1:26" x14ac:dyDescent="0.2">
      <c r="A256" s="10">
        <v>36840</v>
      </c>
      <c r="B256" s="2">
        <v>2742</v>
      </c>
      <c r="C256" s="4">
        <v>-6</v>
      </c>
      <c r="D256" s="6">
        <v>419.24554977803473</v>
      </c>
      <c r="E256" s="6">
        <f t="shared" si="44"/>
        <v>59.892221396862105</v>
      </c>
      <c r="F256" s="5">
        <f t="shared" si="45"/>
        <v>425.24554977803473</v>
      </c>
      <c r="G256" s="7">
        <f t="shared" si="46"/>
        <v>60.749364254004959</v>
      </c>
      <c r="H256" s="10">
        <v>36840</v>
      </c>
      <c r="I256" s="8">
        <f t="shared" si="43"/>
        <v>45.136274818204882</v>
      </c>
      <c r="J256" s="1">
        <v>5.4560000000000004</v>
      </c>
      <c r="K256" s="1"/>
      <c r="L256" s="14">
        <v>1</v>
      </c>
      <c r="M256" s="14">
        <v>-4</v>
      </c>
      <c r="N256" s="14">
        <v>4</v>
      </c>
      <c r="O256" s="1"/>
      <c r="P256" s="1">
        <v>1.2250000000000001</v>
      </c>
      <c r="Q256" s="1">
        <f t="shared" si="36"/>
        <v>6.6810000000000009</v>
      </c>
      <c r="R256" s="13">
        <v>0</v>
      </c>
      <c r="S256" s="13">
        <f t="shared" si="37"/>
        <v>5.4560000000000004</v>
      </c>
      <c r="T256" s="1">
        <v>0.68</v>
      </c>
      <c r="U256" s="1">
        <f t="shared" si="38"/>
        <v>6.1360000000000001</v>
      </c>
      <c r="W256" s="15">
        <f t="shared" si="39"/>
        <v>26.724000000000004</v>
      </c>
      <c r="X256" s="15">
        <f t="shared" si="40"/>
        <v>5.4560000000000004</v>
      </c>
      <c r="Y256" s="15">
        <f t="shared" si="41"/>
        <v>-24.544</v>
      </c>
      <c r="Z256" s="16">
        <f>(W256+X256+Y256)/C256</f>
        <v>-1.2726666666666677</v>
      </c>
    </row>
    <row r="257" spans="1:26" x14ac:dyDescent="0.2">
      <c r="A257" s="10">
        <v>36847</v>
      </c>
      <c r="B257" s="2">
        <v>2648</v>
      </c>
      <c r="C257" s="4">
        <v>-94</v>
      </c>
      <c r="D257" s="6">
        <v>422.16293170477951</v>
      </c>
      <c r="E257" s="6">
        <f t="shared" si="44"/>
        <v>60.308990243539931</v>
      </c>
      <c r="F257" s="5">
        <f t="shared" si="45"/>
        <v>516.16293170477957</v>
      </c>
      <c r="G257" s="7">
        <f t="shared" si="46"/>
        <v>73.737561672111369</v>
      </c>
      <c r="H257" s="10">
        <v>36847</v>
      </c>
      <c r="I257" s="8">
        <f t="shared" si="43"/>
        <v>35.911141349843582</v>
      </c>
      <c r="J257" s="1">
        <v>6.1</v>
      </c>
      <c r="K257" s="1"/>
      <c r="L257" s="14">
        <v>-24</v>
      </c>
      <c r="M257" s="14">
        <v>-31</v>
      </c>
      <c r="N257" s="14">
        <v>-39</v>
      </c>
      <c r="O257" s="1"/>
      <c r="P257" s="1">
        <v>1.22</v>
      </c>
      <c r="Q257" s="1">
        <f t="shared" si="36"/>
        <v>7.3199999999999994</v>
      </c>
      <c r="R257" s="13">
        <v>0</v>
      </c>
      <c r="S257" s="13">
        <f t="shared" si="37"/>
        <v>6.1</v>
      </c>
      <c r="T257" s="1">
        <v>1.875</v>
      </c>
      <c r="U257" s="1">
        <f t="shared" si="38"/>
        <v>7.9749999999999996</v>
      </c>
      <c r="W257" s="15">
        <f t="shared" si="39"/>
        <v>-285.47999999999996</v>
      </c>
      <c r="X257" s="15">
        <f t="shared" si="40"/>
        <v>-146.39999999999998</v>
      </c>
      <c r="Y257" s="15">
        <f t="shared" si="41"/>
        <v>-247.22499999999999</v>
      </c>
      <c r="Z257" s="16">
        <f t="shared" si="42"/>
        <v>7.2245212765957438</v>
      </c>
    </row>
    <row r="258" spans="1:26" x14ac:dyDescent="0.2">
      <c r="A258" s="10">
        <v>36854</v>
      </c>
      <c r="B258" s="2">
        <v>2502</v>
      </c>
      <c r="C258" s="4">
        <v>-146</v>
      </c>
      <c r="D258" s="6">
        <v>426.99464298734233</v>
      </c>
      <c r="E258" s="6">
        <f t="shared" si="44"/>
        <v>60.999234712477474</v>
      </c>
      <c r="F258" s="5">
        <f t="shared" si="45"/>
        <v>572.99464298734233</v>
      </c>
      <c r="G258" s="7">
        <f t="shared" si="46"/>
        <v>81.856377569620335</v>
      </c>
      <c r="H258" s="10">
        <v>36854</v>
      </c>
      <c r="I258" s="8">
        <f t="shared" si="43"/>
        <v>30.565730787097237</v>
      </c>
      <c r="J258" s="1">
        <v>6.577</v>
      </c>
      <c r="K258" s="1"/>
      <c r="L258" s="14">
        <v>-38</v>
      </c>
      <c r="M258" s="14">
        <v>-13</v>
      </c>
      <c r="N258" s="14">
        <v>-87</v>
      </c>
      <c r="O258" s="1"/>
      <c r="P258" s="1">
        <v>1.17</v>
      </c>
      <c r="Q258" s="1">
        <f t="shared" si="36"/>
        <v>7.7469999999999999</v>
      </c>
      <c r="R258" s="13">
        <v>0</v>
      </c>
      <c r="S258" s="13">
        <f t="shared" si="37"/>
        <v>6.577</v>
      </c>
      <c r="T258" s="1">
        <v>1.875</v>
      </c>
      <c r="U258" s="1">
        <f t="shared" si="38"/>
        <v>8.452</v>
      </c>
      <c r="W258" s="15">
        <f t="shared" si="39"/>
        <v>-673.98900000000003</v>
      </c>
      <c r="X258" s="15">
        <f t="shared" si="40"/>
        <v>-249.92599999999999</v>
      </c>
      <c r="Y258" s="15">
        <f t="shared" si="41"/>
        <v>-109.876</v>
      </c>
      <c r="Z258" s="16">
        <f t="shared" si="42"/>
        <v>7.0807602739726025</v>
      </c>
    </row>
    <row r="259" spans="1:26" x14ac:dyDescent="0.2">
      <c r="A259" s="10">
        <v>36861</v>
      </c>
      <c r="B259" s="2">
        <v>2429</v>
      </c>
      <c r="C259" s="4">
        <v>-73</v>
      </c>
      <c r="D259" s="6">
        <v>425.83931894456884</v>
      </c>
      <c r="E259" s="6">
        <f t="shared" si="44"/>
        <v>60.834188420652694</v>
      </c>
      <c r="F259" s="5">
        <f t="shared" si="45"/>
        <v>498.83931894456884</v>
      </c>
      <c r="G259" s="7">
        <f t="shared" si="46"/>
        <v>71.262759849224125</v>
      </c>
      <c r="H259" s="10">
        <v>36861</v>
      </c>
      <c r="I259" s="8">
        <f t="shared" si="43"/>
        <v>34.085123915200789</v>
      </c>
      <c r="J259" s="1">
        <v>6.673</v>
      </c>
      <c r="K259" s="1"/>
      <c r="L259" s="14">
        <v>-23</v>
      </c>
      <c r="M259" s="14">
        <v>-9</v>
      </c>
      <c r="N259" s="14">
        <v>-47</v>
      </c>
      <c r="O259" s="1"/>
      <c r="P259" s="1">
        <v>1.95</v>
      </c>
      <c r="Q259" s="1">
        <f t="shared" si="36"/>
        <v>8.6229999999999993</v>
      </c>
      <c r="R259" s="13">
        <v>2.5000000000000001E-3</v>
      </c>
      <c r="S259" s="13">
        <f t="shared" si="37"/>
        <v>6.6755000000000004</v>
      </c>
      <c r="T259" s="1">
        <v>5.78</v>
      </c>
      <c r="U259" s="1">
        <f t="shared" si="38"/>
        <v>12.452999999999999</v>
      </c>
      <c r="W259" s="15">
        <f t="shared" si="39"/>
        <v>-405.28099999999995</v>
      </c>
      <c r="X259" s="15">
        <f t="shared" si="40"/>
        <v>-153.53650000000002</v>
      </c>
      <c r="Y259" s="15">
        <f t="shared" si="41"/>
        <v>-112.077</v>
      </c>
      <c r="Z259" s="16">
        <f t="shared" si="42"/>
        <v>9.1903356164383556</v>
      </c>
    </row>
    <row r="260" spans="1:26" x14ac:dyDescent="0.2">
      <c r="A260" s="10">
        <v>36868</v>
      </c>
      <c r="B260" s="2">
        <v>2271</v>
      </c>
      <c r="C260" s="4">
        <v>-158</v>
      </c>
      <c r="D260" s="6">
        <v>430.64883936471404</v>
      </c>
      <c r="E260" s="6">
        <f t="shared" si="44"/>
        <v>61.521262766387721</v>
      </c>
      <c r="F260" s="5">
        <f t="shared" si="45"/>
        <v>588.64883936471404</v>
      </c>
      <c r="G260" s="7">
        <f t="shared" si="46"/>
        <v>84.092691337816291</v>
      </c>
      <c r="H260" s="10">
        <v>36868</v>
      </c>
      <c r="I260" s="8">
        <f t="shared" si="43"/>
        <v>27.005914115377308</v>
      </c>
      <c r="J260" s="1">
        <v>8.5839999999999996</v>
      </c>
      <c r="K260" s="1"/>
      <c r="L260" s="14">
        <v>-41</v>
      </c>
      <c r="M260" s="14">
        <v>-7</v>
      </c>
      <c r="N260" s="14">
        <v>-110</v>
      </c>
      <c r="O260" s="1"/>
      <c r="P260" s="1">
        <v>7</v>
      </c>
      <c r="Q260" s="1">
        <f t="shared" ref="Q260:Q303" si="47">J260+P260</f>
        <v>15.584</v>
      </c>
      <c r="R260" s="13">
        <v>0.01</v>
      </c>
      <c r="S260" s="13">
        <f t="shared" ref="S260:S303" si="48">R260+J260</f>
        <v>8.5939999999999994</v>
      </c>
      <c r="T260" s="1">
        <v>11.1</v>
      </c>
      <c r="U260" s="1">
        <f t="shared" ref="U260:U303" si="49">T260+J260</f>
        <v>19.683999999999997</v>
      </c>
      <c r="W260" s="15">
        <f t="shared" ref="W260:W303" si="50">Q260*N260</f>
        <v>-1714.24</v>
      </c>
      <c r="X260" s="15">
        <f t="shared" ref="X260:X303" si="51">S260*L260</f>
        <v>-352.35399999999998</v>
      </c>
      <c r="Y260" s="15">
        <f t="shared" ref="Y260:Y302" si="52">U260*M260</f>
        <v>-137.78799999999998</v>
      </c>
      <c r="Z260" s="16">
        <f t="shared" ref="Z260:Z303" si="53">(W260+X260+Y260)/C260</f>
        <v>13.951784810126583</v>
      </c>
    </row>
    <row r="261" spans="1:26" x14ac:dyDescent="0.2">
      <c r="A261" s="10">
        <v>36875</v>
      </c>
      <c r="B261" s="2">
        <v>2113</v>
      </c>
      <c r="C261" s="4">
        <v>-158</v>
      </c>
      <c r="D261" s="6">
        <v>432.05154158618552</v>
      </c>
      <c r="E261" s="6">
        <f t="shared" si="44"/>
        <v>61.7216487980265</v>
      </c>
      <c r="F261" s="5">
        <f t="shared" si="45"/>
        <v>590.05154158618552</v>
      </c>
      <c r="G261" s="7">
        <f t="shared" si="46"/>
        <v>84.293077369455077</v>
      </c>
      <c r="H261" s="10">
        <v>36875</v>
      </c>
      <c r="I261" s="8">
        <f t="shared" si="43"/>
        <v>25.067301680525414</v>
      </c>
      <c r="J261" s="1">
        <v>8.3960000000000008</v>
      </c>
      <c r="K261" s="1"/>
      <c r="L261" s="14">
        <v>-46</v>
      </c>
      <c r="M261" s="14">
        <v>-12</v>
      </c>
      <c r="N261" s="14">
        <v>-100</v>
      </c>
      <c r="O261" s="1"/>
      <c r="P261" s="1">
        <v>3.75</v>
      </c>
      <c r="Q261" s="1">
        <f t="shared" si="47"/>
        <v>12.146000000000001</v>
      </c>
      <c r="R261" s="13">
        <v>1.2500000000000001E-2</v>
      </c>
      <c r="S261" s="13">
        <f t="shared" si="48"/>
        <v>8.4085000000000001</v>
      </c>
      <c r="T261" s="1">
        <v>3</v>
      </c>
      <c r="U261" s="1">
        <f t="shared" si="49"/>
        <v>11.396000000000001</v>
      </c>
      <c r="W261" s="15">
        <f t="shared" si="50"/>
        <v>-1214.6000000000001</v>
      </c>
      <c r="X261" s="15">
        <f t="shared" si="51"/>
        <v>-386.791</v>
      </c>
      <c r="Y261" s="15">
        <f t="shared" si="52"/>
        <v>-136.75200000000001</v>
      </c>
      <c r="Z261" s="16">
        <f t="shared" si="53"/>
        <v>11.000905063291139</v>
      </c>
    </row>
    <row r="262" spans="1:26" x14ac:dyDescent="0.2">
      <c r="A262" s="10">
        <v>36882</v>
      </c>
      <c r="B262" s="2">
        <v>1938</v>
      </c>
      <c r="C262" s="4">
        <v>-175</v>
      </c>
      <c r="D262" s="6">
        <v>431.04338267591777</v>
      </c>
      <c r="E262" s="6">
        <f t="shared" si="44"/>
        <v>61.577626096559683</v>
      </c>
      <c r="F262" s="5">
        <f t="shared" si="45"/>
        <v>606.04338267591777</v>
      </c>
      <c r="G262" s="7">
        <f t="shared" si="46"/>
        <v>86.577626096559683</v>
      </c>
      <c r="H262" s="10">
        <v>36882</v>
      </c>
      <c r="I262" s="8">
        <f t="shared" si="43"/>
        <v>22.384536136836974</v>
      </c>
      <c r="J262" s="1">
        <v>9.5790000000000006</v>
      </c>
      <c r="K262" s="1"/>
      <c r="L262" s="14">
        <v>-51</v>
      </c>
      <c r="M262" s="14">
        <v>-14</v>
      </c>
      <c r="N262" s="14">
        <v>-110</v>
      </c>
      <c r="O262" s="1"/>
      <c r="P262" s="1">
        <v>4.5</v>
      </c>
      <c r="Q262" s="1">
        <f t="shared" si="47"/>
        <v>14.079000000000001</v>
      </c>
      <c r="R262" s="13">
        <v>0.01</v>
      </c>
      <c r="S262" s="13">
        <f t="shared" si="48"/>
        <v>9.5890000000000004</v>
      </c>
      <c r="T262" s="1">
        <v>6.85</v>
      </c>
      <c r="U262" s="1">
        <f t="shared" si="49"/>
        <v>16.429000000000002</v>
      </c>
      <c r="W262" s="15">
        <f t="shared" si="50"/>
        <v>-1548.69</v>
      </c>
      <c r="X262" s="15">
        <f t="shared" si="51"/>
        <v>-489.03900000000004</v>
      </c>
      <c r="Y262" s="15">
        <f t="shared" si="52"/>
        <v>-230.00600000000003</v>
      </c>
      <c r="Z262" s="16">
        <f t="shared" si="53"/>
        <v>12.958485714285715</v>
      </c>
    </row>
    <row r="263" spans="1:26" x14ac:dyDescent="0.2">
      <c r="A263" s="10">
        <v>36889</v>
      </c>
      <c r="B263" s="2">
        <v>1729</v>
      </c>
      <c r="C263" s="4">
        <v>-209</v>
      </c>
      <c r="D263" s="6">
        <v>436.90853261142149</v>
      </c>
      <c r="E263" s="6">
        <f t="shared" si="44"/>
        <v>62.415504658774502</v>
      </c>
      <c r="F263" s="5">
        <f t="shared" si="45"/>
        <v>645.90853261142149</v>
      </c>
      <c r="G263" s="7">
        <f t="shared" si="46"/>
        <v>92.272647515917356</v>
      </c>
      <c r="H263" s="10">
        <v>36889</v>
      </c>
      <c r="I263" s="8">
        <f t="shared" si="43"/>
        <v>18.737947230805766</v>
      </c>
      <c r="J263" s="1">
        <v>9.7750000000000004</v>
      </c>
      <c r="K263" s="1"/>
      <c r="L263" s="14">
        <v>-63</v>
      </c>
      <c r="M263" s="14">
        <v>-4</v>
      </c>
      <c r="N263" s="14">
        <v>-142</v>
      </c>
      <c r="O263" s="1"/>
      <c r="P263" s="1">
        <v>5.5</v>
      </c>
      <c r="Q263" s="1">
        <f t="shared" si="47"/>
        <v>15.275</v>
      </c>
      <c r="R263" s="13">
        <v>-0.08</v>
      </c>
      <c r="S263" s="13">
        <f t="shared" si="48"/>
        <v>9.6950000000000003</v>
      </c>
      <c r="T263" s="1">
        <v>5.9219999999999997</v>
      </c>
      <c r="U263" s="1">
        <f t="shared" si="49"/>
        <v>15.696999999999999</v>
      </c>
      <c r="W263" s="15">
        <f t="shared" si="50"/>
        <v>-2169.0500000000002</v>
      </c>
      <c r="X263" s="15">
        <f t="shared" si="51"/>
        <v>-610.78499999999997</v>
      </c>
      <c r="Y263" s="15">
        <f t="shared" si="52"/>
        <v>-62.787999999999997</v>
      </c>
      <c r="Z263" s="16">
        <f t="shared" si="53"/>
        <v>13.601066985645934</v>
      </c>
    </row>
    <row r="264" spans="1:26" x14ac:dyDescent="0.2">
      <c r="A264" s="10">
        <v>36896</v>
      </c>
      <c r="B264" s="2">
        <v>1562</v>
      </c>
      <c r="C264" s="4">
        <v>-167</v>
      </c>
      <c r="D264" s="6">
        <v>441.71463292139254</v>
      </c>
      <c r="E264" s="6">
        <f t="shared" si="44"/>
        <v>63.102090417341792</v>
      </c>
      <c r="F264" s="5">
        <f t="shared" si="45"/>
        <v>608.71463292139254</v>
      </c>
      <c r="G264" s="7">
        <f t="shared" si="46"/>
        <v>86.959233274484646</v>
      </c>
      <c r="H264" s="10">
        <v>36896</v>
      </c>
      <c r="I264" s="8">
        <f t="shared" ref="I264:I292" si="54">B264/G264</f>
        <v>17.962439883405896</v>
      </c>
      <c r="J264" s="1">
        <v>9.2609999999999992</v>
      </c>
      <c r="K264" s="1"/>
      <c r="L264" s="14">
        <v>-60</v>
      </c>
      <c r="M264" s="14">
        <v>-9</v>
      </c>
      <c r="N264" s="14">
        <v>-98</v>
      </c>
      <c r="O264" s="1"/>
      <c r="P264" s="1">
        <v>4.25</v>
      </c>
      <c r="Q264" s="1">
        <f t="shared" si="47"/>
        <v>13.510999999999999</v>
      </c>
      <c r="R264" s="13">
        <v>5.0000000000000001E-3</v>
      </c>
      <c r="S264" s="13">
        <f t="shared" si="48"/>
        <v>9.266</v>
      </c>
      <c r="T264" s="1">
        <v>0.72</v>
      </c>
      <c r="U264" s="1">
        <f t="shared" si="49"/>
        <v>9.9809999999999999</v>
      </c>
      <c r="W264" s="15">
        <f t="shared" si="50"/>
        <v>-1324.078</v>
      </c>
      <c r="X264" s="15">
        <f t="shared" si="51"/>
        <v>-555.96</v>
      </c>
      <c r="Y264" s="15">
        <f t="shared" si="52"/>
        <v>-89.828999999999994</v>
      </c>
      <c r="Z264" s="16">
        <f t="shared" si="53"/>
        <v>11.795610778443114</v>
      </c>
    </row>
    <row r="265" spans="1:26" x14ac:dyDescent="0.2">
      <c r="A265" s="10">
        <v>36903</v>
      </c>
      <c r="B265" s="2">
        <v>1459</v>
      </c>
      <c r="C265" s="4">
        <v>-103</v>
      </c>
      <c r="D265" s="6">
        <v>439.72103405001587</v>
      </c>
      <c r="E265" s="6">
        <f t="shared" si="44"/>
        <v>62.817290578573697</v>
      </c>
      <c r="F265" s="5">
        <f t="shared" si="45"/>
        <v>542.72103405001587</v>
      </c>
      <c r="G265" s="7">
        <f t="shared" si="46"/>
        <v>77.531576292859413</v>
      </c>
      <c r="H265" s="10">
        <v>36903</v>
      </c>
      <c r="I265" s="8">
        <f t="shared" si="54"/>
        <v>18.81813926352962</v>
      </c>
      <c r="J265" s="1">
        <v>8.4719999999999995</v>
      </c>
      <c r="K265" s="1"/>
      <c r="L265" s="14">
        <v>-27</v>
      </c>
      <c r="M265" s="14">
        <v>-13</v>
      </c>
      <c r="N265" s="14">
        <v>-63</v>
      </c>
      <c r="O265" s="1"/>
      <c r="P265" s="1">
        <v>4</v>
      </c>
      <c r="Q265" s="1">
        <f t="shared" si="47"/>
        <v>12.472</v>
      </c>
      <c r="R265" s="13">
        <v>0</v>
      </c>
      <c r="S265" s="13">
        <f t="shared" si="48"/>
        <v>8.4719999999999995</v>
      </c>
      <c r="T265" s="1">
        <v>1.1000000000000001</v>
      </c>
      <c r="U265" s="1">
        <f t="shared" si="49"/>
        <v>9.5719999999999992</v>
      </c>
      <c r="W265" s="15">
        <f t="shared" si="50"/>
        <v>-785.73599999999999</v>
      </c>
      <c r="X265" s="15">
        <f t="shared" si="51"/>
        <v>-228.744</v>
      </c>
      <c r="Y265" s="15">
        <f t="shared" si="52"/>
        <v>-124.43599999999999</v>
      </c>
      <c r="Z265" s="16">
        <f t="shared" si="53"/>
        <v>11.057436893203883</v>
      </c>
    </row>
    <row r="266" spans="1:26" x14ac:dyDescent="0.2">
      <c r="A266" s="10">
        <v>36910</v>
      </c>
      <c r="B266" s="2">
        <v>1369</v>
      </c>
      <c r="C266" s="4">
        <v>-90</v>
      </c>
      <c r="D266" s="6">
        <v>441.28133070768786</v>
      </c>
      <c r="E266" s="6">
        <f t="shared" si="44"/>
        <v>63.040190101098268</v>
      </c>
      <c r="F266" s="5">
        <f t="shared" si="45"/>
        <v>531.28133070768786</v>
      </c>
      <c r="G266" s="7">
        <f t="shared" si="46"/>
        <v>75.897332958241122</v>
      </c>
      <c r="H266" s="10">
        <v>36910</v>
      </c>
      <c r="I266" s="8">
        <f t="shared" si="54"/>
        <v>18.03752446417619</v>
      </c>
      <c r="J266" s="1">
        <v>7.4589999999999996</v>
      </c>
      <c r="K266" s="1"/>
      <c r="L266" s="14">
        <v>-11</v>
      </c>
      <c r="M266" s="14">
        <v>-23</v>
      </c>
      <c r="N266" s="14">
        <v>-56</v>
      </c>
      <c r="O266" s="1"/>
      <c r="P266" s="1">
        <v>2.65</v>
      </c>
      <c r="Q266" s="1">
        <f t="shared" si="47"/>
        <v>10.109</v>
      </c>
      <c r="R266" s="13">
        <v>2.5000000000000001E-3</v>
      </c>
      <c r="S266" s="13">
        <f t="shared" si="48"/>
        <v>7.4615</v>
      </c>
      <c r="T266" s="1">
        <v>5.5</v>
      </c>
      <c r="U266" s="1">
        <f t="shared" si="49"/>
        <v>12.959</v>
      </c>
      <c r="W266" s="15">
        <f t="shared" si="50"/>
        <v>-566.10400000000004</v>
      </c>
      <c r="X266" s="15">
        <f t="shared" si="51"/>
        <v>-82.076499999999996</v>
      </c>
      <c r="Y266" s="15">
        <f t="shared" si="52"/>
        <v>-298.05700000000002</v>
      </c>
      <c r="Z266" s="16">
        <f t="shared" si="53"/>
        <v>10.51375</v>
      </c>
    </row>
    <row r="267" spans="1:26" x14ac:dyDescent="0.2">
      <c r="A267" s="10">
        <v>36917</v>
      </c>
      <c r="B267" s="2">
        <v>1241</v>
      </c>
      <c r="C267" s="4">
        <v>-128</v>
      </c>
      <c r="D267" s="6">
        <v>442.59828629996804</v>
      </c>
      <c r="E267" s="6">
        <f t="shared" si="44"/>
        <v>63.228326614281151</v>
      </c>
      <c r="F267" s="5">
        <f t="shared" si="45"/>
        <v>570.59828629996809</v>
      </c>
      <c r="G267" s="7">
        <f t="shared" si="46"/>
        <v>81.514040899995436</v>
      </c>
      <c r="H267" s="10">
        <v>36917</v>
      </c>
      <c r="I267" s="8">
        <f t="shared" si="54"/>
        <v>15.224370995452263</v>
      </c>
      <c r="J267" s="1">
        <v>7.2560000000000002</v>
      </c>
      <c r="K267" s="1"/>
      <c r="L267" s="14">
        <v>-16</v>
      </c>
      <c r="M267" s="14">
        <v>-19</v>
      </c>
      <c r="N267" s="14">
        <v>-93</v>
      </c>
      <c r="O267" s="1"/>
      <c r="P267" s="1">
        <v>1.95</v>
      </c>
      <c r="Q267" s="1">
        <f t="shared" si="47"/>
        <v>9.2059999999999995</v>
      </c>
      <c r="R267" s="13">
        <v>-7.4999999999999997E-3</v>
      </c>
      <c r="S267" s="13">
        <f t="shared" si="48"/>
        <v>7.2484999999999999</v>
      </c>
      <c r="T267" s="1">
        <v>5.75</v>
      </c>
      <c r="U267" s="1">
        <f t="shared" si="49"/>
        <v>13.006</v>
      </c>
      <c r="W267" s="15">
        <f t="shared" si="50"/>
        <v>-856.1579999999999</v>
      </c>
      <c r="X267" s="15">
        <f t="shared" si="51"/>
        <v>-115.976</v>
      </c>
      <c r="Y267" s="15">
        <f t="shared" si="52"/>
        <v>-247.114</v>
      </c>
      <c r="Z267" s="16">
        <f t="shared" si="53"/>
        <v>9.5253749999999986</v>
      </c>
    </row>
    <row r="268" spans="1:26" x14ac:dyDescent="0.2">
      <c r="A268" s="10">
        <v>36924</v>
      </c>
      <c r="B268" s="2">
        <v>1136</v>
      </c>
      <c r="C268" s="4">
        <v>-105</v>
      </c>
      <c r="D268" s="6">
        <v>441.58559701792797</v>
      </c>
      <c r="E268" s="6">
        <f t="shared" si="44"/>
        <v>63.083656716846853</v>
      </c>
      <c r="F268" s="5">
        <f t="shared" si="45"/>
        <v>546.58559701792797</v>
      </c>
      <c r="G268" s="7">
        <f t="shared" si="46"/>
        <v>78.083656716846846</v>
      </c>
      <c r="H268" s="10">
        <v>36924</v>
      </c>
      <c r="I268" s="8">
        <f t="shared" si="54"/>
        <v>14.548498978722954</v>
      </c>
      <c r="J268" s="1">
        <v>6.7430000000000003</v>
      </c>
      <c r="K268" s="1"/>
      <c r="L268" s="14">
        <v>-19</v>
      </c>
      <c r="M268" s="14">
        <v>-20</v>
      </c>
      <c r="N268" s="14">
        <v>-66</v>
      </c>
      <c r="O268" s="1"/>
      <c r="P268" s="1">
        <v>0.93</v>
      </c>
      <c r="Q268" s="1">
        <f t="shared" si="47"/>
        <v>7.673</v>
      </c>
      <c r="R268" s="13">
        <v>0</v>
      </c>
      <c r="S268" s="13">
        <f t="shared" si="48"/>
        <v>6.7430000000000003</v>
      </c>
      <c r="T268" s="1">
        <v>4.5</v>
      </c>
      <c r="U268" s="1">
        <f t="shared" si="49"/>
        <v>11.243</v>
      </c>
      <c r="W268" s="15">
        <f t="shared" si="50"/>
        <v>-506.41800000000001</v>
      </c>
      <c r="X268" s="15">
        <f t="shared" si="51"/>
        <v>-128.11700000000002</v>
      </c>
      <c r="Y268" s="15">
        <f t="shared" si="52"/>
        <v>-224.86</v>
      </c>
      <c r="Z268" s="16">
        <f t="shared" si="53"/>
        <v>8.1847142857142874</v>
      </c>
    </row>
    <row r="269" spans="1:26" x14ac:dyDescent="0.2">
      <c r="A269" s="10">
        <v>36931</v>
      </c>
      <c r="B269" s="2">
        <v>1041</v>
      </c>
      <c r="C269" s="4">
        <v>-95</v>
      </c>
      <c r="D269" s="6">
        <v>437.58449715550552</v>
      </c>
      <c r="E269" s="6">
        <f t="shared" si="44"/>
        <v>62.512071022215075</v>
      </c>
      <c r="F269" s="5">
        <f t="shared" si="45"/>
        <v>532.58449715550546</v>
      </c>
      <c r="G269" s="7">
        <f t="shared" si="46"/>
        <v>76.083499593643637</v>
      </c>
      <c r="H269" s="10">
        <v>36931</v>
      </c>
      <c r="I269" s="8">
        <f t="shared" si="54"/>
        <v>13.682335927762317</v>
      </c>
      <c r="J269" s="1">
        <v>6.21</v>
      </c>
      <c r="K269" s="1"/>
      <c r="L269" s="14">
        <v>-10</v>
      </c>
      <c r="M269" s="14">
        <v>-20</v>
      </c>
      <c r="N269" s="14">
        <v>-65</v>
      </c>
      <c r="O269" s="1"/>
      <c r="P269" s="1">
        <v>0.72</v>
      </c>
      <c r="Q269" s="1">
        <f t="shared" si="47"/>
        <v>6.93</v>
      </c>
      <c r="R269" s="13">
        <v>-2.5000000000000001E-3</v>
      </c>
      <c r="S269" s="13">
        <f t="shared" si="48"/>
        <v>6.2074999999999996</v>
      </c>
      <c r="T269" s="1">
        <v>5.5</v>
      </c>
      <c r="U269" s="1">
        <f t="shared" si="49"/>
        <v>11.71</v>
      </c>
      <c r="W269" s="15">
        <f t="shared" si="50"/>
        <v>-450.45</v>
      </c>
      <c r="X269" s="15">
        <f t="shared" si="51"/>
        <v>-62.074999999999996</v>
      </c>
      <c r="Y269" s="15">
        <f t="shared" si="52"/>
        <v>-234.20000000000002</v>
      </c>
      <c r="Z269" s="16">
        <f t="shared" si="53"/>
        <v>7.8602631578947371</v>
      </c>
    </row>
    <row r="270" spans="1:26" x14ac:dyDescent="0.2">
      <c r="A270" s="10">
        <v>36938</v>
      </c>
      <c r="B270" s="2">
        <v>960</v>
      </c>
      <c r="C270" s="4">
        <v>-81</v>
      </c>
      <c r="D270" s="6">
        <v>437.54130049766997</v>
      </c>
      <c r="E270" s="6">
        <f t="shared" si="44"/>
        <v>62.505900071095709</v>
      </c>
      <c r="F270" s="5">
        <f t="shared" si="45"/>
        <v>518.54130049766991</v>
      </c>
      <c r="G270" s="7">
        <f t="shared" si="46"/>
        <v>74.077328642524279</v>
      </c>
      <c r="H270" s="10">
        <v>36938</v>
      </c>
      <c r="I270" s="8">
        <f t="shared" si="54"/>
        <v>12.959430605721243</v>
      </c>
      <c r="J270" s="1">
        <v>5.5679999999999996</v>
      </c>
      <c r="K270" s="1"/>
      <c r="L270" s="14">
        <v>-10</v>
      </c>
      <c r="M270" s="14">
        <v>-16</v>
      </c>
      <c r="N270" s="14">
        <v>-55</v>
      </c>
      <c r="O270" s="1"/>
      <c r="P270" s="1">
        <v>0.64</v>
      </c>
      <c r="Q270" s="1">
        <f t="shared" si="47"/>
        <v>6.2079999999999993</v>
      </c>
      <c r="R270" s="13">
        <v>-5.0000000000000001E-3</v>
      </c>
      <c r="S270" s="13">
        <f t="shared" si="48"/>
        <v>5.5629999999999997</v>
      </c>
      <c r="T270" s="1">
        <v>9.5</v>
      </c>
      <c r="U270" s="1">
        <f t="shared" si="49"/>
        <v>15.068</v>
      </c>
      <c r="W270" s="15">
        <f t="shared" si="50"/>
        <v>-341.43999999999994</v>
      </c>
      <c r="X270" s="15">
        <f t="shared" si="51"/>
        <v>-55.629999999999995</v>
      </c>
      <c r="Y270" s="15">
        <f t="shared" si="52"/>
        <v>-241.08799999999999</v>
      </c>
      <c r="Z270" s="16">
        <f t="shared" si="53"/>
        <v>7.8784938271604927</v>
      </c>
    </row>
    <row r="271" spans="1:26" x14ac:dyDescent="0.2">
      <c r="A271" s="10">
        <v>36945</v>
      </c>
      <c r="B271" s="2">
        <v>859</v>
      </c>
      <c r="C271" s="4">
        <v>-101</v>
      </c>
      <c r="D271" s="6">
        <v>442.35410446345242</v>
      </c>
      <c r="E271" s="6">
        <f t="shared" si="44"/>
        <v>63.193443494778919</v>
      </c>
      <c r="F271" s="5">
        <f t="shared" si="45"/>
        <v>543.35410446345236</v>
      </c>
      <c r="G271" s="7">
        <f t="shared" si="46"/>
        <v>77.622014923350335</v>
      </c>
      <c r="H271" s="10">
        <v>36945</v>
      </c>
      <c r="I271" s="8">
        <f t="shared" si="54"/>
        <v>11.066448105582412</v>
      </c>
      <c r="J271" s="1">
        <v>5.1310000000000002</v>
      </c>
      <c r="K271" s="1"/>
      <c r="L271" s="14">
        <v>-15</v>
      </c>
      <c r="M271" s="14">
        <v>-5</v>
      </c>
      <c r="N271" s="14">
        <v>-81</v>
      </c>
      <c r="O271" s="1"/>
      <c r="P271" s="1">
        <v>0.55000000000000004</v>
      </c>
      <c r="Q271" s="1">
        <f t="shared" si="47"/>
        <v>5.681</v>
      </c>
      <c r="R271" s="13">
        <v>-7.4999999999999997E-3</v>
      </c>
      <c r="S271" s="13">
        <f t="shared" si="48"/>
        <v>5.1234999999999999</v>
      </c>
      <c r="T271" s="1">
        <v>7.5</v>
      </c>
      <c r="U271" s="1">
        <f t="shared" si="49"/>
        <v>12.631</v>
      </c>
      <c r="W271" s="15">
        <f t="shared" si="50"/>
        <v>-460.161</v>
      </c>
      <c r="X271" s="15">
        <f t="shared" si="51"/>
        <v>-76.852499999999992</v>
      </c>
      <c r="Y271" s="15">
        <f t="shared" si="52"/>
        <v>-63.155000000000001</v>
      </c>
      <c r="Z271" s="16">
        <f t="shared" si="53"/>
        <v>5.9422623762376237</v>
      </c>
    </row>
    <row r="272" spans="1:26" x14ac:dyDescent="0.2">
      <c r="A272" s="10">
        <v>36952</v>
      </c>
      <c r="B272" s="2">
        <v>786</v>
      </c>
      <c r="C272" s="4">
        <v>-73</v>
      </c>
      <c r="D272" s="6">
        <v>440.26713605012333</v>
      </c>
      <c r="E272" s="6">
        <f t="shared" si="44"/>
        <v>62.89530515001762</v>
      </c>
      <c r="F272" s="5">
        <f t="shared" si="45"/>
        <v>513.26713605012333</v>
      </c>
      <c r="G272" s="7">
        <f t="shared" si="46"/>
        <v>73.323876578589051</v>
      </c>
      <c r="H272" s="10">
        <v>36952</v>
      </c>
      <c r="I272" s="8">
        <f t="shared" si="54"/>
        <v>10.719564167581343</v>
      </c>
      <c r="J272" s="1">
        <v>5.27</v>
      </c>
      <c r="K272" s="1"/>
      <c r="L272" s="14">
        <v>-10</v>
      </c>
      <c r="M272" s="14">
        <v>-13</v>
      </c>
      <c r="N272" s="14">
        <v>-54</v>
      </c>
      <c r="O272" s="1"/>
      <c r="P272" s="1">
        <v>0.48</v>
      </c>
      <c r="Q272" s="1">
        <f t="shared" si="47"/>
        <v>5.75</v>
      </c>
      <c r="R272" s="13">
        <v>2.5000000000000001E-3</v>
      </c>
      <c r="S272" s="13">
        <f t="shared" si="48"/>
        <v>5.2725</v>
      </c>
      <c r="T272" s="1">
        <v>6.25</v>
      </c>
      <c r="U272" s="1">
        <f t="shared" si="49"/>
        <v>11.52</v>
      </c>
      <c r="W272" s="15">
        <f t="shared" si="50"/>
        <v>-310.5</v>
      </c>
      <c r="X272" s="15">
        <f t="shared" si="51"/>
        <v>-52.725000000000001</v>
      </c>
      <c r="Y272" s="15">
        <f t="shared" si="52"/>
        <v>-149.76</v>
      </c>
      <c r="Z272" s="16">
        <f t="shared" si="53"/>
        <v>7.0271917808219184</v>
      </c>
    </row>
    <row r="273" spans="1:26" x14ac:dyDescent="0.2">
      <c r="A273" s="10">
        <v>36959</v>
      </c>
      <c r="B273" s="2">
        <v>711</v>
      </c>
      <c r="C273" s="4">
        <v>-78</v>
      </c>
      <c r="D273" s="6">
        <v>438.90585145634492</v>
      </c>
      <c r="E273" s="6">
        <f t="shared" si="44"/>
        <v>62.700835922334988</v>
      </c>
      <c r="F273" s="5">
        <f t="shared" si="45"/>
        <v>516.90585145634486</v>
      </c>
      <c r="G273" s="7">
        <f t="shared" si="46"/>
        <v>73.843693065192127</v>
      </c>
      <c r="H273" s="10">
        <v>36959</v>
      </c>
      <c r="I273" s="8">
        <f t="shared" si="54"/>
        <v>9.6284458494282124</v>
      </c>
      <c r="J273" s="1">
        <v>5.0720000000000001</v>
      </c>
      <c r="K273" s="1"/>
      <c r="L273" s="14">
        <v>-14</v>
      </c>
      <c r="M273" s="14">
        <v>-3</v>
      </c>
      <c r="N273" s="14">
        <v>-61</v>
      </c>
      <c r="O273" s="1"/>
      <c r="P273" s="1">
        <v>0.47</v>
      </c>
      <c r="Q273" s="1">
        <f t="shared" si="47"/>
        <v>5.5419999999999998</v>
      </c>
      <c r="R273" s="13">
        <v>2.5000000000000001E-3</v>
      </c>
      <c r="S273" s="13">
        <f t="shared" si="48"/>
        <v>5.0745000000000005</v>
      </c>
      <c r="T273" s="1">
        <v>4.55</v>
      </c>
      <c r="U273" s="1">
        <f t="shared" si="49"/>
        <v>9.6219999999999999</v>
      </c>
      <c r="W273" s="15">
        <f t="shared" si="50"/>
        <v>-338.06200000000001</v>
      </c>
      <c r="X273" s="15">
        <f t="shared" si="51"/>
        <v>-71.043000000000006</v>
      </c>
      <c r="Y273" s="15">
        <f t="shared" si="52"/>
        <v>-28.866</v>
      </c>
      <c r="Z273" s="16">
        <f t="shared" si="53"/>
        <v>5.6150128205128205</v>
      </c>
    </row>
    <row r="274" spans="1:26" x14ac:dyDescent="0.2">
      <c r="A274" s="10">
        <v>36966</v>
      </c>
      <c r="B274" s="2">
        <v>688</v>
      </c>
      <c r="C274" s="4">
        <v>-24</v>
      </c>
      <c r="D274" s="6">
        <v>438.8573559999648</v>
      </c>
      <c r="E274" s="6">
        <f t="shared" si="44"/>
        <v>62.69390799999497</v>
      </c>
      <c r="F274" s="5">
        <f t="shared" si="45"/>
        <v>462.8573559999648</v>
      </c>
      <c r="G274" s="7">
        <f t="shared" si="46"/>
        <v>66.122479428566393</v>
      </c>
      <c r="H274" s="10">
        <v>36966</v>
      </c>
      <c r="I274" s="8">
        <f t="shared" si="54"/>
        <v>10.404933480198091</v>
      </c>
      <c r="J274" s="1">
        <v>5.0350000000000001</v>
      </c>
      <c r="K274" s="1"/>
      <c r="L274" s="14">
        <v>3</v>
      </c>
      <c r="M274" s="14">
        <v>5</v>
      </c>
      <c r="N274" s="14">
        <v>-31</v>
      </c>
      <c r="O274" s="1"/>
      <c r="P274" s="1">
        <v>0.44</v>
      </c>
      <c r="Q274" s="1">
        <f t="shared" si="47"/>
        <v>5.4750000000000005</v>
      </c>
      <c r="R274" s="13">
        <v>2.5000000000000001E-3</v>
      </c>
      <c r="S274" s="13">
        <f t="shared" si="48"/>
        <v>5.0375000000000005</v>
      </c>
      <c r="T274" s="1">
        <v>3.7</v>
      </c>
      <c r="U274" s="1">
        <f t="shared" si="49"/>
        <v>8.7349999999999994</v>
      </c>
      <c r="W274" s="15">
        <f t="shared" si="50"/>
        <v>-169.72500000000002</v>
      </c>
      <c r="X274" s="15">
        <f t="shared" si="51"/>
        <v>15.112500000000001</v>
      </c>
      <c r="Y274" s="15">
        <f t="shared" si="52"/>
        <v>43.674999999999997</v>
      </c>
      <c r="Z274" s="16">
        <f t="shared" si="53"/>
        <v>4.6223958333333339</v>
      </c>
    </row>
    <row r="275" spans="1:26" x14ac:dyDescent="0.2">
      <c r="A275" s="10">
        <v>36973</v>
      </c>
      <c r="B275" s="2">
        <v>676</v>
      </c>
      <c r="C275" s="4">
        <v>-12</v>
      </c>
      <c r="D275" s="6">
        <v>439.12370189094065</v>
      </c>
      <c r="E275" s="6">
        <f t="shared" si="44"/>
        <v>62.73195741299152</v>
      </c>
      <c r="F275" s="5">
        <f t="shared" si="45"/>
        <v>451.12370189094065</v>
      </c>
      <c r="G275" s="7">
        <f t="shared" si="46"/>
        <v>64.446243127277242</v>
      </c>
      <c r="H275" s="10">
        <v>36973</v>
      </c>
      <c r="I275" s="8">
        <f t="shared" si="54"/>
        <v>10.489362408060666</v>
      </c>
      <c r="J275" s="1">
        <v>5.2729999999999997</v>
      </c>
      <c r="K275" s="1"/>
      <c r="L275" s="14">
        <v>-5</v>
      </c>
      <c r="M275" s="14">
        <v>6</v>
      </c>
      <c r="N275" s="14">
        <v>-13</v>
      </c>
      <c r="O275" s="1"/>
      <c r="P275" s="1">
        <v>0.45</v>
      </c>
      <c r="Q275" s="1">
        <f t="shared" si="47"/>
        <v>5.7229999999999999</v>
      </c>
      <c r="R275" s="13">
        <v>0</v>
      </c>
      <c r="S275" s="13">
        <f t="shared" si="48"/>
        <v>5.2729999999999997</v>
      </c>
      <c r="T275" s="1">
        <v>5.6</v>
      </c>
      <c r="U275" s="1">
        <f t="shared" si="49"/>
        <v>10.872999999999999</v>
      </c>
      <c r="W275" s="15">
        <f t="shared" si="50"/>
        <v>-74.399000000000001</v>
      </c>
      <c r="X275" s="15">
        <f t="shared" si="51"/>
        <v>-26.364999999999998</v>
      </c>
      <c r="Y275" s="15">
        <f t="shared" si="52"/>
        <v>65.238</v>
      </c>
      <c r="Z275" s="16">
        <f t="shared" si="53"/>
        <v>2.9604999999999997</v>
      </c>
    </row>
    <row r="276" spans="1:26" x14ac:dyDescent="0.2">
      <c r="A276" s="10">
        <v>36980</v>
      </c>
      <c r="B276" s="2">
        <v>627</v>
      </c>
      <c r="C276" s="4">
        <v>-51</v>
      </c>
      <c r="D276" s="6">
        <v>438.00998190040121</v>
      </c>
      <c r="E276" s="6">
        <f t="shared" si="44"/>
        <v>62.572854557200174</v>
      </c>
      <c r="F276" s="5">
        <f t="shared" si="45"/>
        <v>489.00998190040121</v>
      </c>
      <c r="G276" s="7">
        <f t="shared" si="46"/>
        <v>69.858568842914465</v>
      </c>
      <c r="H276" s="10">
        <v>36980</v>
      </c>
      <c r="I276" s="8">
        <f t="shared" si="54"/>
        <v>8.9752769114106261</v>
      </c>
      <c r="J276" s="1">
        <v>5.0250000000000004</v>
      </c>
      <c r="K276" s="1"/>
      <c r="L276" s="14">
        <v>-15</v>
      </c>
      <c r="M276" s="14">
        <v>8</v>
      </c>
      <c r="N276" s="14">
        <v>-44</v>
      </c>
      <c r="O276" s="1"/>
      <c r="P276" s="1">
        <v>0.48</v>
      </c>
      <c r="Q276" s="1">
        <f t="shared" si="47"/>
        <v>5.5050000000000008</v>
      </c>
      <c r="R276" s="13">
        <v>-2.4E-2</v>
      </c>
      <c r="S276" s="13">
        <f t="shared" si="48"/>
        <v>5.0010000000000003</v>
      </c>
      <c r="T276" s="1">
        <v>7.3659999999999997</v>
      </c>
      <c r="U276" s="1">
        <f t="shared" si="49"/>
        <v>12.391</v>
      </c>
      <c r="W276" s="15">
        <f t="shared" si="50"/>
        <v>-242.22000000000003</v>
      </c>
      <c r="X276" s="15">
        <f t="shared" si="51"/>
        <v>-75.015000000000001</v>
      </c>
      <c r="Y276" s="15">
        <f t="shared" si="52"/>
        <v>99.128</v>
      </c>
      <c r="Z276" s="16">
        <f t="shared" si="53"/>
        <v>4.2766078431372554</v>
      </c>
    </row>
    <row r="277" spans="1:26" x14ac:dyDescent="0.2">
      <c r="A277" s="10">
        <v>36987</v>
      </c>
      <c r="B277" s="2">
        <v>641</v>
      </c>
      <c r="C277" s="4">
        <v>16</v>
      </c>
      <c r="D277" s="6">
        <v>434.82429701236254</v>
      </c>
      <c r="E277" s="6">
        <f t="shared" si="44"/>
        <v>62.117756716051794</v>
      </c>
      <c r="F277" s="5">
        <f t="shared" si="45"/>
        <v>418.82429701236254</v>
      </c>
      <c r="G277" s="7">
        <f t="shared" si="46"/>
        <v>59.832042430337502</v>
      </c>
      <c r="H277" s="10">
        <v>36987</v>
      </c>
      <c r="I277" s="8">
        <f t="shared" si="54"/>
        <v>10.713323061740986</v>
      </c>
      <c r="J277" s="1">
        <v>5.3879999999999999</v>
      </c>
      <c r="K277" s="1"/>
      <c r="L277" s="14">
        <v>10</v>
      </c>
      <c r="M277" s="14">
        <v>7</v>
      </c>
      <c r="N277" s="14">
        <v>-1</v>
      </c>
      <c r="O277" s="1"/>
      <c r="P277" s="1">
        <v>0.45250000000000001</v>
      </c>
      <c r="Q277" s="1">
        <f t="shared" si="47"/>
        <v>5.8404999999999996</v>
      </c>
      <c r="R277" s="13">
        <v>0</v>
      </c>
      <c r="S277" s="13">
        <f t="shared" si="48"/>
        <v>5.3879999999999999</v>
      </c>
      <c r="T277" s="1">
        <v>9.4</v>
      </c>
      <c r="U277" s="1">
        <f t="shared" si="49"/>
        <v>14.788</v>
      </c>
      <c r="W277" s="15">
        <f t="shared" si="50"/>
        <v>-5.8404999999999996</v>
      </c>
      <c r="X277" s="15">
        <f t="shared" si="51"/>
        <v>53.879999999999995</v>
      </c>
      <c r="Y277" s="15">
        <f t="shared" si="52"/>
        <v>103.51600000000001</v>
      </c>
      <c r="Z277" s="16">
        <f t="shared" si="53"/>
        <v>9.4722187499999997</v>
      </c>
    </row>
    <row r="278" spans="1:26" x14ac:dyDescent="0.2">
      <c r="A278" s="10">
        <v>36994</v>
      </c>
      <c r="B278" s="2">
        <v>705</v>
      </c>
      <c r="C278" s="4">
        <v>69</v>
      </c>
      <c r="D278" s="6">
        <v>430.82002372528763</v>
      </c>
      <c r="E278" s="6">
        <f t="shared" si="44"/>
        <v>61.545717675041089</v>
      </c>
      <c r="F278" s="5">
        <f t="shared" si="45"/>
        <v>361.82002372528763</v>
      </c>
      <c r="G278" s="7">
        <f t="shared" si="46"/>
        <v>51.688574817898235</v>
      </c>
      <c r="H278" s="10">
        <v>36994</v>
      </c>
      <c r="I278" s="8">
        <f t="shared" si="54"/>
        <v>13.63937780222718</v>
      </c>
      <c r="J278" s="1">
        <v>5.3810000000000002</v>
      </c>
      <c r="K278" s="1"/>
      <c r="L278" s="14">
        <v>25</v>
      </c>
      <c r="M278" s="14">
        <v>1</v>
      </c>
      <c r="N278" s="14">
        <v>43</v>
      </c>
      <c r="O278" s="1"/>
      <c r="P278" s="1">
        <v>0.44</v>
      </c>
      <c r="Q278" s="1">
        <f t="shared" si="47"/>
        <v>5.8210000000000006</v>
      </c>
      <c r="R278" s="13">
        <v>0</v>
      </c>
      <c r="S278" s="13">
        <f t="shared" si="48"/>
        <v>5.3810000000000002</v>
      </c>
      <c r="T278" s="1">
        <v>9.4</v>
      </c>
      <c r="U278" s="1">
        <f t="shared" si="49"/>
        <v>14.781000000000001</v>
      </c>
      <c r="W278" s="15">
        <f t="shared" si="50"/>
        <v>250.30300000000003</v>
      </c>
      <c r="X278" s="15">
        <f t="shared" si="51"/>
        <v>134.52500000000001</v>
      </c>
      <c r="Y278" s="15">
        <f t="shared" si="52"/>
        <v>14.781000000000001</v>
      </c>
      <c r="Z278" s="16">
        <f t="shared" si="53"/>
        <v>5.7914347826086958</v>
      </c>
    </row>
    <row r="279" spans="1:26" x14ac:dyDescent="0.2">
      <c r="A279" s="10">
        <v>37001</v>
      </c>
      <c r="B279" s="2">
        <v>748</v>
      </c>
      <c r="C279" s="4">
        <v>46</v>
      </c>
      <c r="D279" s="6">
        <v>434.07109526922846</v>
      </c>
      <c r="E279" s="6">
        <f t="shared" si="44"/>
        <v>62.010156467032637</v>
      </c>
      <c r="F279" s="5">
        <f t="shared" si="45"/>
        <v>388.07109526922846</v>
      </c>
      <c r="G279" s="7">
        <f t="shared" si="46"/>
        <v>55.438727895604067</v>
      </c>
      <c r="H279" s="10">
        <v>37001</v>
      </c>
      <c r="I279" s="8">
        <f t="shared" si="54"/>
        <v>13.492373082740082</v>
      </c>
      <c r="J279" s="1">
        <v>5.1280000000000001</v>
      </c>
      <c r="K279" s="1"/>
      <c r="L279" s="14">
        <v>17</v>
      </c>
      <c r="M279" s="14">
        <v>9</v>
      </c>
      <c r="N279" s="14">
        <v>20</v>
      </c>
      <c r="O279" s="1"/>
      <c r="P279" s="1">
        <v>0.42</v>
      </c>
      <c r="Q279" s="1">
        <f t="shared" si="47"/>
        <v>5.548</v>
      </c>
      <c r="R279" s="13">
        <v>0</v>
      </c>
      <c r="S279" s="13">
        <f t="shared" si="48"/>
        <v>5.1280000000000001</v>
      </c>
      <c r="T279" s="1">
        <v>7.7</v>
      </c>
      <c r="U279" s="1">
        <f t="shared" si="49"/>
        <v>12.827999999999999</v>
      </c>
      <c r="W279" s="15">
        <f t="shared" si="50"/>
        <v>110.96000000000001</v>
      </c>
      <c r="X279" s="15">
        <f t="shared" si="51"/>
        <v>87.176000000000002</v>
      </c>
      <c r="Y279" s="15">
        <f t="shared" si="52"/>
        <v>115.452</v>
      </c>
      <c r="Z279" s="16">
        <f t="shared" si="53"/>
        <v>6.8171304347826096</v>
      </c>
    </row>
    <row r="280" spans="1:26" x14ac:dyDescent="0.2">
      <c r="A280" s="10">
        <v>37008</v>
      </c>
      <c r="B280" s="2">
        <v>850</v>
      </c>
      <c r="C280" s="4">
        <v>103</v>
      </c>
      <c r="D280" s="6">
        <v>445.61099341983265</v>
      </c>
      <c r="E280" s="6">
        <f t="shared" si="44"/>
        <v>63.65871334569038</v>
      </c>
      <c r="F280" s="5">
        <f t="shared" si="45"/>
        <v>342.61099341983265</v>
      </c>
      <c r="G280" s="7">
        <f t="shared" si="46"/>
        <v>48.944427631404665</v>
      </c>
      <c r="H280" s="10">
        <v>37008</v>
      </c>
      <c r="I280" s="8">
        <f t="shared" si="54"/>
        <v>17.366634796534154</v>
      </c>
      <c r="J280" s="1">
        <v>4.867</v>
      </c>
      <c r="K280" s="1"/>
      <c r="L280" s="14">
        <v>35</v>
      </c>
      <c r="M280" s="14">
        <v>11</v>
      </c>
      <c r="N280" s="14">
        <v>57</v>
      </c>
      <c r="O280" s="1"/>
      <c r="P280" s="1">
        <v>0.42749999999999999</v>
      </c>
      <c r="Q280" s="1">
        <f t="shared" si="47"/>
        <v>5.2945000000000002</v>
      </c>
      <c r="R280" s="13">
        <v>-1.0999999999999999E-2</v>
      </c>
      <c r="S280" s="13">
        <f t="shared" si="48"/>
        <v>4.8559999999999999</v>
      </c>
      <c r="T280" s="1">
        <v>10.115</v>
      </c>
      <c r="U280" s="1">
        <f t="shared" si="49"/>
        <v>14.981999999999999</v>
      </c>
      <c r="W280" s="15">
        <f t="shared" si="50"/>
        <v>301.78649999999999</v>
      </c>
      <c r="X280" s="15">
        <f t="shared" si="51"/>
        <v>169.96</v>
      </c>
      <c r="Y280" s="15">
        <f t="shared" si="52"/>
        <v>164.80199999999999</v>
      </c>
      <c r="Z280" s="16">
        <f t="shared" si="53"/>
        <v>6.1800825242718442</v>
      </c>
    </row>
    <row r="281" spans="1:26" x14ac:dyDescent="0.2">
      <c r="A281" s="10">
        <v>37015</v>
      </c>
      <c r="B281" s="2">
        <v>958</v>
      </c>
      <c r="C281" s="4">
        <v>108</v>
      </c>
      <c r="D281" s="6">
        <v>444.58083889340611</v>
      </c>
      <c r="E281" s="6">
        <f t="shared" si="44"/>
        <v>63.511548413343732</v>
      </c>
      <c r="F281" s="5">
        <f t="shared" si="45"/>
        <v>336.58083889340611</v>
      </c>
      <c r="G281" s="7">
        <f t="shared" si="46"/>
        <v>48.082976984772301</v>
      </c>
      <c r="H281" s="10">
        <v>37015</v>
      </c>
      <c r="I281" s="8">
        <f t="shared" si="54"/>
        <v>19.923891158057767</v>
      </c>
      <c r="J281" s="1">
        <v>4.49</v>
      </c>
      <c r="K281" s="1"/>
      <c r="L281" s="14">
        <v>34</v>
      </c>
      <c r="M281" s="14">
        <v>14</v>
      </c>
      <c r="N281" s="14">
        <v>60</v>
      </c>
      <c r="O281" s="1"/>
      <c r="P281" s="1">
        <v>0.43</v>
      </c>
      <c r="Q281" s="1">
        <f t="shared" si="47"/>
        <v>4.92</v>
      </c>
      <c r="R281" s="13">
        <v>0</v>
      </c>
      <c r="S281" s="13">
        <f t="shared" si="48"/>
        <v>4.49</v>
      </c>
      <c r="T281" s="1">
        <v>8.25</v>
      </c>
      <c r="U281" s="1">
        <f t="shared" si="49"/>
        <v>12.74</v>
      </c>
      <c r="W281" s="15">
        <f t="shared" si="50"/>
        <v>295.2</v>
      </c>
      <c r="X281" s="15">
        <f t="shared" si="51"/>
        <v>152.66</v>
      </c>
      <c r="Y281" s="15">
        <f t="shared" si="52"/>
        <v>178.36</v>
      </c>
      <c r="Z281" s="16">
        <f t="shared" si="53"/>
        <v>5.7983333333333338</v>
      </c>
    </row>
    <row r="282" spans="1:26" x14ac:dyDescent="0.2">
      <c r="A282" s="10">
        <v>37022</v>
      </c>
      <c r="B282" s="2">
        <v>1064</v>
      </c>
      <c r="C282" s="4">
        <v>119</v>
      </c>
      <c r="D282" s="6">
        <v>444.2746290807554</v>
      </c>
      <c r="E282" s="6">
        <f t="shared" si="44"/>
        <v>63.467804154393626</v>
      </c>
      <c r="F282" s="5">
        <f t="shared" si="45"/>
        <v>325.2746290807554</v>
      </c>
      <c r="G282" s="7">
        <f t="shared" si="46"/>
        <v>46.467804154393626</v>
      </c>
      <c r="H282" s="10">
        <v>37022</v>
      </c>
      <c r="I282" s="8">
        <f t="shared" si="54"/>
        <v>22.897574339100693</v>
      </c>
      <c r="J282" s="1">
        <v>4.2779999999999996</v>
      </c>
      <c r="K282" s="1"/>
      <c r="L282" s="14">
        <v>31</v>
      </c>
      <c r="M282" s="14">
        <v>13</v>
      </c>
      <c r="N282" s="14">
        <v>75</v>
      </c>
      <c r="O282" s="1"/>
      <c r="P282" s="1">
        <v>0.41499999999999998</v>
      </c>
      <c r="Q282" s="1">
        <f t="shared" si="47"/>
        <v>4.6929999999999996</v>
      </c>
      <c r="R282" s="13">
        <v>-2.5000000000000001E-3</v>
      </c>
      <c r="S282" s="13">
        <f t="shared" si="48"/>
        <v>4.2754999999999992</v>
      </c>
      <c r="T282" s="1">
        <v>7.15</v>
      </c>
      <c r="U282" s="1">
        <f t="shared" si="49"/>
        <v>11.428000000000001</v>
      </c>
      <c r="W282" s="15">
        <f t="shared" si="50"/>
        <v>351.97499999999997</v>
      </c>
      <c r="X282" s="15">
        <f t="shared" si="51"/>
        <v>132.54049999999998</v>
      </c>
      <c r="Y282" s="15">
        <f t="shared" si="52"/>
        <v>148.56400000000002</v>
      </c>
      <c r="Z282" s="16">
        <f t="shared" si="53"/>
        <v>5.3199957983193285</v>
      </c>
    </row>
    <row r="283" spans="1:26" x14ac:dyDescent="0.2">
      <c r="A283" s="10">
        <v>37029</v>
      </c>
      <c r="B283" s="2">
        <v>1182</v>
      </c>
      <c r="C283" s="4">
        <v>118</v>
      </c>
      <c r="D283" s="6">
        <v>437.65086773462173</v>
      </c>
      <c r="E283" s="6">
        <f t="shared" si="44"/>
        <v>62.521552533517387</v>
      </c>
      <c r="F283" s="5">
        <f t="shared" si="45"/>
        <v>319.65086773462173</v>
      </c>
      <c r="G283" s="7">
        <f t="shared" si="46"/>
        <v>45.664409676374532</v>
      </c>
      <c r="H283" s="10">
        <v>37029</v>
      </c>
      <c r="I283" s="8">
        <f t="shared" si="54"/>
        <v>25.884490971784821</v>
      </c>
      <c r="J283" s="1">
        <v>4.2910000000000004</v>
      </c>
      <c r="K283" s="1"/>
      <c r="L283" s="14">
        <v>39</v>
      </c>
      <c r="M283" s="14">
        <v>15</v>
      </c>
      <c r="N283" s="14">
        <v>64</v>
      </c>
      <c r="O283" s="1"/>
      <c r="P283" s="1">
        <v>0.41499999999999998</v>
      </c>
      <c r="Q283" s="1">
        <f t="shared" si="47"/>
        <v>4.7060000000000004</v>
      </c>
      <c r="R283" s="13">
        <v>0</v>
      </c>
      <c r="S283" s="13">
        <f t="shared" si="48"/>
        <v>4.2910000000000004</v>
      </c>
      <c r="T283" s="1">
        <v>7.7</v>
      </c>
      <c r="U283" s="1">
        <f t="shared" si="49"/>
        <v>11.991</v>
      </c>
      <c r="W283" s="15">
        <f t="shared" si="50"/>
        <v>301.18400000000003</v>
      </c>
      <c r="X283" s="15">
        <f t="shared" si="51"/>
        <v>167.34900000000002</v>
      </c>
      <c r="Y283" s="15">
        <f t="shared" si="52"/>
        <v>179.86500000000001</v>
      </c>
      <c r="Z283" s="16">
        <f t="shared" si="53"/>
        <v>5.494898305084746</v>
      </c>
    </row>
    <row r="284" spans="1:26" x14ac:dyDescent="0.2">
      <c r="A284" s="10">
        <v>37036</v>
      </c>
      <c r="B284" s="2">
        <v>1281</v>
      </c>
      <c r="C284" s="4">
        <v>99</v>
      </c>
      <c r="D284" s="6">
        <v>437.42917482255234</v>
      </c>
      <c r="E284" s="6">
        <f t="shared" si="44"/>
        <v>62.489882117507477</v>
      </c>
      <c r="F284" s="5">
        <f t="shared" si="45"/>
        <v>338.42917482255234</v>
      </c>
      <c r="G284" s="7">
        <f t="shared" si="46"/>
        <v>48.347024974650331</v>
      </c>
      <c r="H284" s="10">
        <v>37036</v>
      </c>
      <c r="I284" s="8">
        <f t="shared" si="54"/>
        <v>26.495942628769058</v>
      </c>
      <c r="J284" s="1">
        <v>3.9729999999999999</v>
      </c>
      <c r="K284" s="1"/>
      <c r="L284" s="14">
        <v>20</v>
      </c>
      <c r="M284" s="14">
        <v>13</v>
      </c>
      <c r="N284" s="14">
        <v>66</v>
      </c>
      <c r="O284" s="1"/>
      <c r="P284" s="1">
        <v>0.40250000000000002</v>
      </c>
      <c r="Q284" s="1">
        <f t="shared" si="47"/>
        <v>4.3754999999999997</v>
      </c>
      <c r="R284" s="13">
        <v>5.0000000000000001E-3</v>
      </c>
      <c r="S284" s="13">
        <f t="shared" si="48"/>
        <v>3.9779999999999998</v>
      </c>
      <c r="T284" s="1">
        <v>7.85</v>
      </c>
      <c r="U284" s="1">
        <f t="shared" si="49"/>
        <v>11.823</v>
      </c>
      <c r="W284" s="15">
        <f t="shared" si="50"/>
        <v>288.78299999999996</v>
      </c>
      <c r="X284" s="15">
        <f t="shared" si="51"/>
        <v>79.56</v>
      </c>
      <c r="Y284" s="15">
        <f t="shared" si="52"/>
        <v>153.69900000000001</v>
      </c>
      <c r="Z284" s="16">
        <f t="shared" si="53"/>
        <v>5.2731515151515147</v>
      </c>
    </row>
    <row r="285" spans="1:26" x14ac:dyDescent="0.2">
      <c r="A285" s="10">
        <v>37043</v>
      </c>
      <c r="B285" s="2">
        <v>1398</v>
      </c>
      <c r="C285" s="4">
        <v>117</v>
      </c>
      <c r="D285" s="6">
        <v>443.60692293886501</v>
      </c>
      <c r="E285" s="6">
        <f t="shared" si="44"/>
        <v>63.372417562694999</v>
      </c>
      <c r="F285" s="5">
        <f t="shared" si="45"/>
        <v>326.60692293886501</v>
      </c>
      <c r="G285" s="7">
        <f t="shared" si="46"/>
        <v>46.65813184840929</v>
      </c>
      <c r="H285" s="10">
        <v>37043</v>
      </c>
      <c r="I285" s="8">
        <f t="shared" si="54"/>
        <v>29.962622690125169</v>
      </c>
      <c r="J285" s="1">
        <v>3.93</v>
      </c>
      <c r="K285" s="1"/>
      <c r="L285" s="14">
        <v>29</v>
      </c>
      <c r="M285" s="14">
        <v>18</v>
      </c>
      <c r="N285" s="14">
        <v>70</v>
      </c>
      <c r="O285" s="1"/>
      <c r="P285" s="1">
        <v>0.46750000000000003</v>
      </c>
      <c r="Q285" s="1">
        <f t="shared" si="47"/>
        <v>4.3975</v>
      </c>
      <c r="R285" s="13">
        <v>-2.5000000000000001E-3</v>
      </c>
      <c r="S285" s="13">
        <f t="shared" si="48"/>
        <v>3.9275000000000002</v>
      </c>
      <c r="T285" s="1">
        <v>6.28</v>
      </c>
      <c r="U285" s="1">
        <f t="shared" si="49"/>
        <v>10.210000000000001</v>
      </c>
      <c r="W285" s="15">
        <f t="shared" si="50"/>
        <v>307.82499999999999</v>
      </c>
      <c r="X285" s="15">
        <f t="shared" si="51"/>
        <v>113.89750000000001</v>
      </c>
      <c r="Y285" s="15">
        <f t="shared" si="52"/>
        <v>183.78000000000003</v>
      </c>
      <c r="Z285" s="16">
        <f t="shared" si="53"/>
        <v>5.1752350427350429</v>
      </c>
    </row>
    <row r="286" spans="1:26" x14ac:dyDescent="0.2">
      <c r="A286" s="10">
        <v>37050</v>
      </c>
      <c r="B286" s="2">
        <v>1503</v>
      </c>
      <c r="C286" s="4">
        <v>105</v>
      </c>
      <c r="D286" s="6">
        <v>438.98107692152951</v>
      </c>
      <c r="E286" s="6">
        <f t="shared" si="44"/>
        <v>62.711582417361356</v>
      </c>
      <c r="F286" s="5">
        <f t="shared" si="45"/>
        <v>333.98107692152951</v>
      </c>
      <c r="G286" s="7">
        <f t="shared" si="46"/>
        <v>47.711582417361356</v>
      </c>
      <c r="H286" s="10">
        <v>37050</v>
      </c>
      <c r="I286" s="8">
        <f t="shared" si="54"/>
        <v>31.501784762709658</v>
      </c>
      <c r="J286" s="1">
        <v>3.9220000000000002</v>
      </c>
      <c r="K286" s="1"/>
      <c r="L286" s="14">
        <v>27</v>
      </c>
      <c r="M286" s="14">
        <v>14</v>
      </c>
      <c r="N286" s="14">
        <v>64</v>
      </c>
      <c r="O286" s="1"/>
      <c r="P286" s="1">
        <v>0.45</v>
      </c>
      <c r="Q286" s="1">
        <f t="shared" si="47"/>
        <v>4.3719999999999999</v>
      </c>
      <c r="R286" s="13">
        <v>-2.5000000000000001E-3</v>
      </c>
      <c r="S286" s="13">
        <f t="shared" si="48"/>
        <v>3.9195000000000002</v>
      </c>
      <c r="T286" s="1">
        <v>3.45</v>
      </c>
      <c r="U286" s="1">
        <f t="shared" si="49"/>
        <v>7.3719999999999999</v>
      </c>
      <c r="W286" s="15">
        <f t="shared" si="50"/>
        <v>279.80799999999999</v>
      </c>
      <c r="X286" s="15">
        <f t="shared" si="51"/>
        <v>105.82650000000001</v>
      </c>
      <c r="Y286" s="15">
        <f t="shared" si="52"/>
        <v>103.208</v>
      </c>
      <c r="Z286" s="16">
        <f t="shared" si="53"/>
        <v>4.6556428571428565</v>
      </c>
    </row>
    <row r="287" spans="1:26" x14ac:dyDescent="0.2">
      <c r="A287" s="10">
        <v>37057</v>
      </c>
      <c r="B287" s="2">
        <v>1609</v>
      </c>
      <c r="C287" s="4">
        <v>106</v>
      </c>
      <c r="D287" s="6">
        <v>441.70842876075284</v>
      </c>
      <c r="E287" s="6">
        <f t="shared" si="44"/>
        <v>63.101204108678978</v>
      </c>
      <c r="F287" s="5">
        <f t="shared" si="45"/>
        <v>335.70842876075284</v>
      </c>
      <c r="G287" s="7">
        <f>F287/7</f>
        <v>47.958346965821832</v>
      </c>
      <c r="H287" s="10">
        <v>37057</v>
      </c>
      <c r="I287" s="8">
        <f t="shared" si="54"/>
        <v>33.549947022708594</v>
      </c>
      <c r="J287" s="1">
        <v>3.9790000000000001</v>
      </c>
      <c r="K287" s="1"/>
      <c r="L287" s="14">
        <v>30</v>
      </c>
      <c r="M287" s="14">
        <v>14</v>
      </c>
      <c r="N287" s="14">
        <v>62</v>
      </c>
      <c r="O287" s="1"/>
      <c r="P287" s="1">
        <v>0.43</v>
      </c>
      <c r="Q287" s="1">
        <f t="shared" si="47"/>
        <v>4.4089999999999998</v>
      </c>
      <c r="R287" s="13">
        <v>-5.0000000000000001E-3</v>
      </c>
      <c r="S287" s="13">
        <f t="shared" si="48"/>
        <v>3.9740000000000002</v>
      </c>
      <c r="T287" s="1">
        <v>3.2</v>
      </c>
      <c r="U287" s="1">
        <f t="shared" si="49"/>
        <v>7.1790000000000003</v>
      </c>
      <c r="W287" s="15">
        <f t="shared" si="50"/>
        <v>273.358</v>
      </c>
      <c r="X287" s="15">
        <f t="shared" si="51"/>
        <v>119.22</v>
      </c>
      <c r="Y287" s="15">
        <f t="shared" si="52"/>
        <v>100.506</v>
      </c>
      <c r="Z287" s="16">
        <f t="shared" si="53"/>
        <v>4.6517358490566032</v>
      </c>
    </row>
    <row r="288" spans="1:26" x14ac:dyDescent="0.2">
      <c r="A288" s="10">
        <v>37064</v>
      </c>
      <c r="B288" s="2">
        <v>1717</v>
      </c>
      <c r="C288" s="4">
        <v>108</v>
      </c>
      <c r="D288" s="6">
        <v>442.72154276075293</v>
      </c>
      <c r="E288" s="6">
        <f t="shared" si="44"/>
        <v>63.24593468010756</v>
      </c>
      <c r="F288" s="5">
        <f t="shared" si="45"/>
        <v>334.72154276075293</v>
      </c>
      <c r="G288" s="7">
        <f t="shared" si="46"/>
        <v>47.817363251536129</v>
      </c>
      <c r="H288" s="10">
        <v>37064</v>
      </c>
      <c r="I288" s="8">
        <f t="shared" si="54"/>
        <v>35.907458781614054</v>
      </c>
      <c r="J288" s="1">
        <v>3.742</v>
      </c>
      <c r="K288" s="1"/>
      <c r="L288" s="14">
        <v>28</v>
      </c>
      <c r="M288" s="14">
        <v>12</v>
      </c>
      <c r="N288" s="14">
        <v>68</v>
      </c>
      <c r="O288" s="1"/>
      <c r="P288" s="1">
        <v>0.42</v>
      </c>
      <c r="Q288" s="1">
        <f t="shared" si="47"/>
        <v>4.1619999999999999</v>
      </c>
      <c r="R288" s="13">
        <v>-5.0000000000000001E-3</v>
      </c>
      <c r="S288" s="13">
        <f t="shared" si="48"/>
        <v>3.7370000000000001</v>
      </c>
      <c r="T288" s="1">
        <v>2.1</v>
      </c>
      <c r="U288" s="1">
        <f t="shared" si="49"/>
        <v>5.8420000000000005</v>
      </c>
      <c r="W288" s="15">
        <f t="shared" si="50"/>
        <v>283.01600000000002</v>
      </c>
      <c r="X288" s="15">
        <f t="shared" si="51"/>
        <v>104.636</v>
      </c>
      <c r="Y288" s="15">
        <f t="shared" si="52"/>
        <v>70.104000000000013</v>
      </c>
      <c r="Z288" s="16">
        <f t="shared" si="53"/>
        <v>4.2384814814814824</v>
      </c>
    </row>
    <row r="289" spans="1:26" x14ac:dyDescent="0.2">
      <c r="A289" s="10">
        <v>37071</v>
      </c>
      <c r="B289" s="2">
        <v>1822</v>
      </c>
      <c r="C289" s="4">
        <v>105</v>
      </c>
      <c r="D289" s="6">
        <v>441.03220076075291</v>
      </c>
      <c r="E289" s="6">
        <f t="shared" ref="E289:E306" si="55">D289/7</f>
        <v>63.004600108678986</v>
      </c>
      <c r="F289" s="5">
        <f t="shared" ref="F289:F299" si="56">D289-C289</f>
        <v>336.03220076075291</v>
      </c>
      <c r="G289" s="7">
        <f t="shared" ref="G289:G300" si="57">F289/7</f>
        <v>48.004600108678986</v>
      </c>
      <c r="H289" s="10">
        <v>37071</v>
      </c>
      <c r="I289" s="8">
        <f t="shared" si="54"/>
        <v>37.954695922372487</v>
      </c>
      <c r="J289" s="1">
        <v>3.0960000000000001</v>
      </c>
      <c r="K289" s="1"/>
      <c r="L289" s="14">
        <v>32</v>
      </c>
      <c r="M289" s="14">
        <v>11</v>
      </c>
      <c r="N289" s="14">
        <v>62</v>
      </c>
      <c r="O289" s="1"/>
      <c r="P289" s="1">
        <v>0.45</v>
      </c>
      <c r="Q289" s="1">
        <f t="shared" si="47"/>
        <v>3.5460000000000003</v>
      </c>
      <c r="R289" s="13">
        <v>-1.2E-2</v>
      </c>
      <c r="S289" s="13">
        <f t="shared" si="48"/>
        <v>3.0840000000000001</v>
      </c>
      <c r="T289" s="1">
        <v>1.63</v>
      </c>
      <c r="U289" s="1">
        <f t="shared" si="49"/>
        <v>4.726</v>
      </c>
      <c r="W289" s="15">
        <f t="shared" si="50"/>
        <v>219.852</v>
      </c>
      <c r="X289" s="15">
        <f t="shared" si="51"/>
        <v>98.688000000000002</v>
      </c>
      <c r="Y289" s="15">
        <f t="shared" si="52"/>
        <v>51.985999999999997</v>
      </c>
      <c r="Z289" s="16">
        <f t="shared" si="53"/>
        <v>3.5288190476190477</v>
      </c>
    </row>
    <row r="290" spans="1:26" x14ac:dyDescent="0.2">
      <c r="A290" s="10">
        <v>37078</v>
      </c>
      <c r="B290" s="2">
        <v>1932</v>
      </c>
      <c r="C290" s="4">
        <v>110</v>
      </c>
      <c r="D290" s="6">
        <v>441.33873513709688</v>
      </c>
      <c r="E290" s="6">
        <f t="shared" si="55"/>
        <v>63.048390733870981</v>
      </c>
      <c r="F290" s="5">
        <f t="shared" si="56"/>
        <v>331.33873513709688</v>
      </c>
      <c r="G290" s="7">
        <f t="shared" si="57"/>
        <v>47.334105019585266</v>
      </c>
      <c r="H290" s="10">
        <v>37078</v>
      </c>
      <c r="I290" s="8">
        <f t="shared" si="54"/>
        <v>40.816235971940387</v>
      </c>
      <c r="J290" s="1">
        <v>3.218</v>
      </c>
      <c r="K290" s="1"/>
      <c r="L290" s="14">
        <v>30</v>
      </c>
      <c r="M290" s="14">
        <v>9</v>
      </c>
      <c r="N290" s="14">
        <v>71</v>
      </c>
      <c r="O290" s="1"/>
      <c r="P290" s="1">
        <v>0.40749999999999997</v>
      </c>
      <c r="Q290" s="1">
        <f t="shared" si="47"/>
        <v>3.6254999999999997</v>
      </c>
      <c r="R290" s="13">
        <v>-2.5000000000000001E-3</v>
      </c>
      <c r="S290" s="13">
        <f t="shared" si="48"/>
        <v>3.2155</v>
      </c>
      <c r="T290" s="1">
        <v>3.3</v>
      </c>
      <c r="U290" s="1">
        <f t="shared" si="49"/>
        <v>6.5179999999999998</v>
      </c>
      <c r="W290" s="15">
        <f t="shared" si="50"/>
        <v>257.41049999999996</v>
      </c>
      <c r="X290" s="15">
        <f t="shared" si="51"/>
        <v>96.465000000000003</v>
      </c>
      <c r="Y290" s="15">
        <f t="shared" si="52"/>
        <v>58.661999999999999</v>
      </c>
      <c r="Z290" s="16">
        <f t="shared" si="53"/>
        <v>3.7503409090909088</v>
      </c>
    </row>
    <row r="291" spans="1:26" x14ac:dyDescent="0.2">
      <c r="A291" s="10">
        <v>37085</v>
      </c>
      <c r="B291" s="2">
        <v>2042</v>
      </c>
      <c r="C291" s="4">
        <v>96</v>
      </c>
      <c r="D291" s="6">
        <v>446.15207187903252</v>
      </c>
      <c r="E291" s="6">
        <f t="shared" si="55"/>
        <v>63.736010268433219</v>
      </c>
      <c r="F291" s="5">
        <f t="shared" si="56"/>
        <v>350.15207187903252</v>
      </c>
      <c r="G291" s="7">
        <f t="shared" si="57"/>
        <v>50.021724554147504</v>
      </c>
      <c r="H291" s="10">
        <v>37085</v>
      </c>
      <c r="I291" s="8">
        <f t="shared" si="54"/>
        <v>40.822263090701249</v>
      </c>
      <c r="J291" s="1">
        <v>3.25</v>
      </c>
      <c r="K291" s="1"/>
      <c r="L291" s="14">
        <v>22</v>
      </c>
      <c r="M291" s="14">
        <v>12</v>
      </c>
      <c r="N291" s="14">
        <v>62</v>
      </c>
      <c r="O291" s="1"/>
      <c r="P291" s="1">
        <v>0.41</v>
      </c>
      <c r="Q291" s="1">
        <f t="shared" si="47"/>
        <v>3.66</v>
      </c>
      <c r="R291" s="13">
        <v>-2.5000000000000001E-3</v>
      </c>
      <c r="S291" s="13">
        <f t="shared" si="48"/>
        <v>3.2475000000000001</v>
      </c>
      <c r="T291" s="1">
        <v>1.45</v>
      </c>
      <c r="U291" s="1">
        <f t="shared" si="49"/>
        <v>4.7</v>
      </c>
      <c r="W291" s="15">
        <f t="shared" si="50"/>
        <v>226.92000000000002</v>
      </c>
      <c r="X291" s="15">
        <f t="shared" si="51"/>
        <v>71.445000000000007</v>
      </c>
      <c r="Y291" s="15">
        <f t="shared" si="52"/>
        <v>56.400000000000006</v>
      </c>
      <c r="Z291" s="16">
        <f t="shared" si="53"/>
        <v>3.6954687499999999</v>
      </c>
    </row>
    <row r="292" spans="1:26" x14ac:dyDescent="0.2">
      <c r="A292" s="10">
        <v>37092</v>
      </c>
      <c r="B292" s="2">
        <v>2126</v>
      </c>
      <c r="C292" s="4">
        <v>84</v>
      </c>
      <c r="D292" s="6">
        <f>448129.368911291/1000</f>
        <v>448.12936891129101</v>
      </c>
      <c r="E292" s="6">
        <f t="shared" si="55"/>
        <v>64.018481273041573</v>
      </c>
      <c r="F292" s="5">
        <f t="shared" si="56"/>
        <v>364.12936891129101</v>
      </c>
      <c r="G292" s="7">
        <f t="shared" si="57"/>
        <v>52.018481273041573</v>
      </c>
      <c r="H292" s="10">
        <v>37092</v>
      </c>
      <c r="I292" s="8">
        <f t="shared" si="54"/>
        <v>40.87008978291324</v>
      </c>
      <c r="J292" s="1">
        <v>2.9550000000000001</v>
      </c>
      <c r="K292" s="1"/>
      <c r="L292" s="14">
        <v>13</v>
      </c>
      <c r="M292" s="14">
        <v>11</v>
      </c>
      <c r="N292" s="14">
        <v>60</v>
      </c>
      <c r="O292" s="1"/>
      <c r="P292" s="1">
        <v>0.39</v>
      </c>
      <c r="Q292" s="1">
        <f t="shared" si="47"/>
        <v>3.3450000000000002</v>
      </c>
      <c r="R292" s="13">
        <v>-2.5000000000000001E-3</v>
      </c>
      <c r="S292" s="13">
        <f t="shared" si="48"/>
        <v>2.9525000000000001</v>
      </c>
      <c r="T292" s="1">
        <v>1.17</v>
      </c>
      <c r="U292" s="1">
        <f t="shared" si="49"/>
        <v>4.125</v>
      </c>
      <c r="W292" s="15">
        <f t="shared" si="50"/>
        <v>200.70000000000002</v>
      </c>
      <c r="X292" s="15">
        <f t="shared" si="51"/>
        <v>38.3825</v>
      </c>
      <c r="Y292" s="15">
        <f t="shared" si="52"/>
        <v>45.375</v>
      </c>
      <c r="Z292" s="16">
        <f t="shared" si="53"/>
        <v>3.3863988095238091</v>
      </c>
    </row>
    <row r="293" spans="1:26" x14ac:dyDescent="0.2">
      <c r="A293" s="10">
        <v>37099</v>
      </c>
      <c r="B293" s="2">
        <v>2203</v>
      </c>
      <c r="C293" s="4">
        <v>77</v>
      </c>
      <c r="D293" s="6">
        <f>448392.636653226/1000</f>
        <v>448.39263665322596</v>
      </c>
      <c r="E293" s="6">
        <f t="shared" si="55"/>
        <v>64.056090950460856</v>
      </c>
      <c r="F293" s="5">
        <f t="shared" si="56"/>
        <v>371.39263665322596</v>
      </c>
      <c r="G293" s="7">
        <f t="shared" si="57"/>
        <v>53.056090950460849</v>
      </c>
      <c r="H293" s="10">
        <v>37099</v>
      </c>
      <c r="I293" s="8">
        <f t="shared" ref="I293:I301" si="58">B293/G293</f>
        <v>41.522094080714865</v>
      </c>
      <c r="J293" s="1">
        <v>3.1669999999999998</v>
      </c>
      <c r="K293" s="1"/>
      <c r="L293" s="14">
        <v>19</v>
      </c>
      <c r="M293" s="14">
        <v>10</v>
      </c>
      <c r="N293" s="14">
        <v>48</v>
      </c>
      <c r="O293" s="1"/>
      <c r="P293" s="1">
        <v>0.42</v>
      </c>
      <c r="Q293" s="1">
        <f t="shared" si="47"/>
        <v>3.5869999999999997</v>
      </c>
      <c r="R293" s="13">
        <v>5.0000000000000001E-3</v>
      </c>
      <c r="S293" s="13">
        <f t="shared" si="48"/>
        <v>3.1719999999999997</v>
      </c>
      <c r="T293" s="1">
        <v>0.53</v>
      </c>
      <c r="U293" s="1">
        <f t="shared" si="49"/>
        <v>3.6970000000000001</v>
      </c>
      <c r="W293" s="15">
        <f t="shared" si="50"/>
        <v>172.17599999999999</v>
      </c>
      <c r="X293" s="15">
        <f t="shared" si="51"/>
        <v>60.267999999999994</v>
      </c>
      <c r="Y293" s="15">
        <f t="shared" si="52"/>
        <v>36.97</v>
      </c>
      <c r="Z293" s="16">
        <f t="shared" si="53"/>
        <v>3.4988831168831167</v>
      </c>
    </row>
    <row r="294" spans="1:26" x14ac:dyDescent="0.2">
      <c r="A294" s="10">
        <v>37106</v>
      </c>
      <c r="B294" s="4">
        <f t="shared" ref="B294:B306" si="59">B293+C294</f>
        <v>2283</v>
      </c>
      <c r="C294" s="4">
        <v>80</v>
      </c>
      <c r="D294" s="6">
        <v>445.11</v>
      </c>
      <c r="E294" s="6">
        <f t="shared" si="55"/>
        <v>63.587142857142858</v>
      </c>
      <c r="F294" s="5">
        <f t="shared" si="56"/>
        <v>365.11</v>
      </c>
      <c r="G294" s="7">
        <f t="shared" si="57"/>
        <v>52.158571428571427</v>
      </c>
      <c r="H294" s="10">
        <v>37106</v>
      </c>
      <c r="I294" s="8">
        <f t="shared" si="58"/>
        <v>43.770370573251896</v>
      </c>
      <c r="J294" s="1">
        <v>2.9710000000000001</v>
      </c>
      <c r="K294" s="1"/>
      <c r="L294" s="14">
        <v>16</v>
      </c>
      <c r="M294" s="14">
        <v>9</v>
      </c>
      <c r="N294" s="14">
        <v>55</v>
      </c>
      <c r="O294" s="1"/>
      <c r="P294" s="1">
        <v>0.3075</v>
      </c>
      <c r="Q294" s="1">
        <f t="shared" si="47"/>
        <v>3.2785000000000002</v>
      </c>
      <c r="R294" s="13">
        <v>-2.5000000000000001E-3</v>
      </c>
      <c r="S294" s="13">
        <f t="shared" si="48"/>
        <v>2.9685000000000001</v>
      </c>
      <c r="T294" s="1">
        <v>0.92</v>
      </c>
      <c r="U294" s="1">
        <f t="shared" si="49"/>
        <v>3.891</v>
      </c>
      <c r="W294" s="15">
        <f t="shared" si="50"/>
        <v>180.31750000000002</v>
      </c>
      <c r="X294" s="15">
        <f t="shared" si="51"/>
        <v>47.496000000000002</v>
      </c>
      <c r="Y294" s="15">
        <f t="shared" si="52"/>
        <v>35.018999999999998</v>
      </c>
      <c r="Z294" s="16">
        <f t="shared" si="53"/>
        <v>3.2854062500000003</v>
      </c>
    </row>
    <row r="295" spans="1:26" x14ac:dyDescent="0.2">
      <c r="A295" s="10">
        <v>37113</v>
      </c>
      <c r="B295" s="4">
        <f t="shared" si="59"/>
        <v>2333</v>
      </c>
      <c r="C295" s="2">
        <v>50</v>
      </c>
      <c r="D295" s="2">
        <v>446.22</v>
      </c>
      <c r="E295" s="6">
        <f t="shared" si="55"/>
        <v>63.745714285714293</v>
      </c>
      <c r="F295" s="5">
        <f t="shared" si="56"/>
        <v>396.22</v>
      </c>
      <c r="G295" s="7">
        <f t="shared" si="57"/>
        <v>56.602857142857147</v>
      </c>
      <c r="H295" s="10">
        <v>37113</v>
      </c>
      <c r="I295" s="8">
        <f t="shared" si="58"/>
        <v>41.217000656201101</v>
      </c>
      <c r="J295" s="1">
        <v>3.04</v>
      </c>
      <c r="K295" s="1"/>
      <c r="L295" s="14">
        <v>0</v>
      </c>
      <c r="M295" s="14">
        <v>15</v>
      </c>
      <c r="N295" s="14">
        <v>35</v>
      </c>
      <c r="O295" s="1"/>
      <c r="P295" s="1">
        <v>0.29749999999999999</v>
      </c>
      <c r="Q295" s="1">
        <f t="shared" si="47"/>
        <v>3.3374999999999999</v>
      </c>
      <c r="R295" s="13">
        <v>-2.5000000000000001E-3</v>
      </c>
      <c r="S295" s="13">
        <f t="shared" si="48"/>
        <v>3.0375000000000001</v>
      </c>
      <c r="T295" s="1">
        <v>0.41</v>
      </c>
      <c r="U295" s="1">
        <f t="shared" si="49"/>
        <v>3.45</v>
      </c>
      <c r="W295" s="15">
        <f t="shared" si="50"/>
        <v>116.8125</v>
      </c>
      <c r="X295" s="15">
        <f t="shared" si="51"/>
        <v>0</v>
      </c>
      <c r="Y295" s="15">
        <f t="shared" si="52"/>
        <v>51.75</v>
      </c>
      <c r="Z295" s="16">
        <f t="shared" si="53"/>
        <v>3.3712499999999999</v>
      </c>
    </row>
    <row r="296" spans="1:26" x14ac:dyDescent="0.2">
      <c r="A296" s="10">
        <v>37120</v>
      </c>
      <c r="B296" s="4">
        <f t="shared" si="59"/>
        <v>2419</v>
      </c>
      <c r="C296" s="2">
        <v>86</v>
      </c>
      <c r="D296" s="2">
        <v>444.47</v>
      </c>
      <c r="E296" s="6">
        <f t="shared" si="55"/>
        <v>63.495714285714293</v>
      </c>
      <c r="F296" s="5">
        <f t="shared" si="56"/>
        <v>358.47</v>
      </c>
      <c r="G296" s="7">
        <f t="shared" si="57"/>
        <v>51.21</v>
      </c>
      <c r="H296" s="10">
        <v>37120</v>
      </c>
      <c r="I296" s="8">
        <f t="shared" si="58"/>
        <v>47.236867799257958</v>
      </c>
      <c r="J296" s="1">
        <v>3.3029999999999999</v>
      </c>
      <c r="K296" s="1"/>
      <c r="L296" s="14">
        <v>23</v>
      </c>
      <c r="M296" s="14">
        <v>6</v>
      </c>
      <c r="N296" s="14">
        <v>57</v>
      </c>
      <c r="O296" s="1"/>
      <c r="P296" s="1">
        <v>0.29749999999999999</v>
      </c>
      <c r="Q296" s="1">
        <f t="shared" si="47"/>
        <v>3.6004999999999998</v>
      </c>
      <c r="R296" s="13">
        <v>-2.5000000000000001E-3</v>
      </c>
      <c r="S296" s="13">
        <f t="shared" si="48"/>
        <v>3.3005</v>
      </c>
      <c r="T296" s="1">
        <v>0.25</v>
      </c>
      <c r="U296" s="1">
        <f t="shared" si="49"/>
        <v>3.5529999999999999</v>
      </c>
      <c r="W296" s="15">
        <f t="shared" si="50"/>
        <v>205.2285</v>
      </c>
      <c r="X296" s="15">
        <f t="shared" si="51"/>
        <v>75.911500000000004</v>
      </c>
      <c r="Y296" s="15">
        <f t="shared" si="52"/>
        <v>21.317999999999998</v>
      </c>
      <c r="Z296" s="16">
        <f t="shared" si="53"/>
        <v>3.5169534883720925</v>
      </c>
    </row>
    <row r="297" spans="1:26" x14ac:dyDescent="0.2">
      <c r="A297" s="10">
        <v>37127</v>
      </c>
      <c r="B297" s="4">
        <f t="shared" si="59"/>
        <v>2495</v>
      </c>
      <c r="C297" s="2">
        <v>76</v>
      </c>
      <c r="D297" s="2">
        <v>439.77</v>
      </c>
      <c r="E297" s="6">
        <f t="shared" si="55"/>
        <v>62.824285714285715</v>
      </c>
      <c r="F297" s="5">
        <f t="shared" si="56"/>
        <v>363.77</v>
      </c>
      <c r="G297" s="7">
        <f t="shared" si="57"/>
        <v>51.967142857142854</v>
      </c>
      <c r="H297" s="10">
        <v>37127</v>
      </c>
      <c r="I297" s="8">
        <f t="shared" si="58"/>
        <v>48.011105918574927</v>
      </c>
      <c r="J297" s="1">
        <v>2.706</v>
      </c>
      <c r="K297" s="1"/>
      <c r="L297" s="14">
        <v>12</v>
      </c>
      <c r="M297" s="14">
        <v>9</v>
      </c>
      <c r="N297" s="14">
        <v>55</v>
      </c>
      <c r="O297" s="1"/>
      <c r="P297" s="1">
        <v>0.29499999999999998</v>
      </c>
      <c r="Q297" s="1">
        <f t="shared" si="47"/>
        <v>3.0009999999999999</v>
      </c>
      <c r="R297" s="13">
        <v>0</v>
      </c>
      <c r="S297" s="13">
        <f t="shared" si="48"/>
        <v>2.706</v>
      </c>
      <c r="T297" s="1">
        <v>0.315</v>
      </c>
      <c r="U297" s="1">
        <f t="shared" si="49"/>
        <v>3.0209999999999999</v>
      </c>
      <c r="W297" s="15">
        <f t="shared" si="50"/>
        <v>165.05500000000001</v>
      </c>
      <c r="X297" s="15">
        <f t="shared" si="51"/>
        <v>32.472000000000001</v>
      </c>
      <c r="Y297" s="15">
        <f t="shared" si="52"/>
        <v>27.189</v>
      </c>
      <c r="Z297" s="16">
        <f t="shared" si="53"/>
        <v>2.9567894736842106</v>
      </c>
    </row>
    <row r="298" spans="1:26" x14ac:dyDescent="0.2">
      <c r="A298" s="10">
        <v>37134</v>
      </c>
      <c r="B298" s="4">
        <f t="shared" si="59"/>
        <v>2572</v>
      </c>
      <c r="C298" s="2">
        <v>77</v>
      </c>
      <c r="D298" s="7">
        <f>433825.215380816/1000</f>
        <v>433.82521538081602</v>
      </c>
      <c r="E298" s="6">
        <f t="shared" si="55"/>
        <v>61.975030768688001</v>
      </c>
      <c r="F298" s="5">
        <f t="shared" si="56"/>
        <v>356.82521538081602</v>
      </c>
      <c r="G298" s="7">
        <f t="shared" si="57"/>
        <v>50.975030768688001</v>
      </c>
      <c r="H298" s="10">
        <v>37134</v>
      </c>
      <c r="I298" s="8">
        <f t="shared" si="58"/>
        <v>50.456075478818164</v>
      </c>
      <c r="J298" s="1">
        <v>2.38</v>
      </c>
      <c r="K298" s="1"/>
      <c r="L298" s="14">
        <v>21</v>
      </c>
      <c r="M298" s="14">
        <v>7</v>
      </c>
      <c r="N298" s="14">
        <v>49</v>
      </c>
      <c r="O298" s="1"/>
      <c r="P298" s="1">
        <v>0.28499999999999998</v>
      </c>
      <c r="Q298" s="1">
        <f t="shared" si="47"/>
        <v>2.665</v>
      </c>
      <c r="R298" s="13">
        <v>0.04</v>
      </c>
      <c r="S298" s="13">
        <f t="shared" si="48"/>
        <v>2.42</v>
      </c>
      <c r="T298" s="1">
        <v>0.30499999999999999</v>
      </c>
      <c r="U298" s="1">
        <f t="shared" si="49"/>
        <v>2.6850000000000001</v>
      </c>
      <c r="W298" s="15">
        <f t="shared" si="50"/>
        <v>130.58500000000001</v>
      </c>
      <c r="X298" s="15">
        <f t="shared" si="51"/>
        <v>50.82</v>
      </c>
      <c r="Y298" s="15">
        <f t="shared" si="52"/>
        <v>18.795000000000002</v>
      </c>
      <c r="Z298" s="16">
        <f t="shared" si="53"/>
        <v>2.5999999999999996</v>
      </c>
    </row>
    <row r="299" spans="1:26" x14ac:dyDescent="0.2">
      <c r="A299" s="10">
        <v>37141</v>
      </c>
      <c r="B299" s="4">
        <f t="shared" si="59"/>
        <v>2667</v>
      </c>
      <c r="C299" s="2">
        <v>95</v>
      </c>
      <c r="D299" s="7">
        <f>434933.448793677/1000</f>
        <v>434.93344879367697</v>
      </c>
      <c r="E299" s="6">
        <f t="shared" si="55"/>
        <v>62.133349827668141</v>
      </c>
      <c r="F299" s="5">
        <f t="shared" si="56"/>
        <v>339.93344879367697</v>
      </c>
      <c r="G299" s="7">
        <f t="shared" si="57"/>
        <v>48.561921256239565</v>
      </c>
      <c r="H299" s="10">
        <v>37141</v>
      </c>
      <c r="I299" s="8">
        <f t="shared" si="58"/>
        <v>54.919573423123694</v>
      </c>
      <c r="J299" s="1">
        <v>2.5</v>
      </c>
      <c r="K299" s="1"/>
      <c r="L299" s="14">
        <v>25</v>
      </c>
      <c r="M299" s="14">
        <v>10</v>
      </c>
      <c r="N299" s="14">
        <v>60</v>
      </c>
      <c r="O299" s="1"/>
      <c r="P299" s="1">
        <v>0.29499999999999998</v>
      </c>
      <c r="Q299" s="1">
        <f t="shared" si="47"/>
        <v>2.7949999999999999</v>
      </c>
      <c r="R299" s="13">
        <v>0</v>
      </c>
      <c r="S299" s="13">
        <f t="shared" si="48"/>
        <v>2.5</v>
      </c>
      <c r="T299" s="1">
        <v>4.4999999999999998E-2</v>
      </c>
      <c r="U299" s="1">
        <f t="shared" si="49"/>
        <v>2.5449999999999999</v>
      </c>
      <c r="W299" s="15">
        <f t="shared" si="50"/>
        <v>167.7</v>
      </c>
      <c r="X299" s="15">
        <f t="shared" si="51"/>
        <v>62.5</v>
      </c>
      <c r="Y299" s="15">
        <f t="shared" si="52"/>
        <v>25.45</v>
      </c>
      <c r="Z299" s="16">
        <f t="shared" si="53"/>
        <v>2.6910526315789469</v>
      </c>
    </row>
    <row r="300" spans="1:26" x14ac:dyDescent="0.2">
      <c r="A300" s="10">
        <v>37148</v>
      </c>
      <c r="B300" s="4">
        <f t="shared" si="59"/>
        <v>2757</v>
      </c>
      <c r="C300" s="2">
        <v>90</v>
      </c>
      <c r="D300" s="7">
        <f>436043.268765677/1000</f>
        <v>436.043268765677</v>
      </c>
      <c r="E300" s="6">
        <f t="shared" si="55"/>
        <v>62.291895537953856</v>
      </c>
      <c r="F300" s="5">
        <f t="shared" ref="F300:F306" si="60">D300-C300</f>
        <v>346.043268765677</v>
      </c>
      <c r="G300" s="7">
        <f t="shared" si="57"/>
        <v>49.434752680811002</v>
      </c>
      <c r="H300" s="10">
        <v>37148</v>
      </c>
      <c r="I300" s="8">
        <f>B300/G300</f>
        <v>55.770482312338537</v>
      </c>
      <c r="J300" s="1">
        <v>2.552</v>
      </c>
      <c r="K300" s="1"/>
      <c r="L300" s="14">
        <v>28</v>
      </c>
      <c r="M300" s="14">
        <v>10</v>
      </c>
      <c r="N300" s="14">
        <v>52</v>
      </c>
      <c r="O300" s="1"/>
      <c r="P300" s="1">
        <v>0.3</v>
      </c>
      <c r="Q300" s="1">
        <f t="shared" si="47"/>
        <v>2.8519999999999999</v>
      </c>
      <c r="R300" s="13">
        <v>0</v>
      </c>
      <c r="S300" s="13">
        <f t="shared" si="48"/>
        <v>2.552</v>
      </c>
      <c r="T300" s="1">
        <v>-5.5E-2</v>
      </c>
      <c r="U300" s="1">
        <f t="shared" si="49"/>
        <v>2.4969999999999999</v>
      </c>
      <c r="W300" s="15">
        <f t="shared" si="50"/>
        <v>148.304</v>
      </c>
      <c r="X300" s="15">
        <f t="shared" si="51"/>
        <v>71.456000000000003</v>
      </c>
      <c r="Y300" s="15">
        <f t="shared" si="52"/>
        <v>24.97</v>
      </c>
      <c r="Z300" s="16">
        <f t="shared" si="53"/>
        <v>2.7192222222222222</v>
      </c>
    </row>
    <row r="301" spans="1:26" x14ac:dyDescent="0.2">
      <c r="A301" s="10">
        <v>37155</v>
      </c>
      <c r="B301" s="4">
        <f t="shared" si="59"/>
        <v>2848</v>
      </c>
      <c r="C301" s="2">
        <v>91</v>
      </c>
      <c r="D301" s="7">
        <v>430.23102504154275</v>
      </c>
      <c r="E301" s="6">
        <f t="shared" si="55"/>
        <v>61.461575005934677</v>
      </c>
      <c r="F301" s="5">
        <f t="shared" si="60"/>
        <v>339.23102504154275</v>
      </c>
      <c r="G301" s="7">
        <f t="shared" ref="G301:G306" si="61">F301/7</f>
        <v>48.461575005934677</v>
      </c>
      <c r="H301" s="10">
        <v>37155</v>
      </c>
      <c r="I301" s="8">
        <f t="shared" si="58"/>
        <v>58.7682096516927</v>
      </c>
      <c r="J301" s="1">
        <v>2.1030000000000002</v>
      </c>
      <c r="K301" s="1"/>
      <c r="L301" s="14">
        <v>25</v>
      </c>
      <c r="M301" s="14">
        <v>8</v>
      </c>
      <c r="N301" s="14">
        <v>58</v>
      </c>
      <c r="O301" s="1"/>
      <c r="P301" s="1">
        <v>0.28999999999999998</v>
      </c>
      <c r="Q301" s="1">
        <f t="shared" si="47"/>
        <v>2.3930000000000002</v>
      </c>
      <c r="R301" s="13">
        <v>7.4999999999999997E-3</v>
      </c>
      <c r="S301" s="13">
        <f t="shared" si="48"/>
        <v>2.1105</v>
      </c>
      <c r="T301" s="1">
        <v>-7.0000000000000007E-2</v>
      </c>
      <c r="U301" s="1">
        <f t="shared" si="49"/>
        <v>2.0330000000000004</v>
      </c>
      <c r="W301" s="15">
        <f t="shared" si="50"/>
        <v>138.79400000000001</v>
      </c>
      <c r="X301" s="15">
        <f t="shared" si="51"/>
        <v>52.762500000000003</v>
      </c>
      <c r="Y301" s="15">
        <f t="shared" si="52"/>
        <v>16.264000000000003</v>
      </c>
      <c r="Z301" s="16">
        <f t="shared" si="53"/>
        <v>2.2837417582417587</v>
      </c>
    </row>
    <row r="302" spans="1:26" x14ac:dyDescent="0.2">
      <c r="A302" s="10">
        <v>37162</v>
      </c>
      <c r="B302" s="4">
        <f t="shared" si="59"/>
        <v>2914</v>
      </c>
      <c r="C302" s="2">
        <v>66</v>
      </c>
      <c r="D302" s="7">
        <v>428.82351809181165</v>
      </c>
      <c r="E302" s="6">
        <f t="shared" si="55"/>
        <v>61.260502584544518</v>
      </c>
      <c r="F302" s="5">
        <f t="shared" si="60"/>
        <v>362.82351809181165</v>
      </c>
      <c r="G302" s="7">
        <f t="shared" si="61"/>
        <v>51.831931155973095</v>
      </c>
      <c r="H302" s="10">
        <v>37162</v>
      </c>
      <c r="I302" s="8">
        <f>B302/G302</f>
        <v>56.220170366239415</v>
      </c>
      <c r="J302" s="1">
        <v>1.895</v>
      </c>
      <c r="K302" s="1"/>
      <c r="L302" s="14">
        <v>13</v>
      </c>
      <c r="M302" s="14">
        <v>6</v>
      </c>
      <c r="N302" s="14">
        <v>47</v>
      </c>
      <c r="O302" s="1"/>
      <c r="P302" s="1">
        <v>0.3</v>
      </c>
      <c r="Q302" s="1">
        <f t="shared" si="47"/>
        <v>2.1949999999999998</v>
      </c>
      <c r="R302" s="13">
        <v>0.02</v>
      </c>
      <c r="S302" s="13">
        <f t="shared" si="48"/>
        <v>1.915</v>
      </c>
      <c r="T302" s="1">
        <v>-0.06</v>
      </c>
      <c r="U302" s="1">
        <f t="shared" si="49"/>
        <v>1.835</v>
      </c>
      <c r="W302" s="15">
        <f t="shared" si="50"/>
        <v>103.16499999999999</v>
      </c>
      <c r="X302" s="15">
        <f t="shared" si="51"/>
        <v>24.895</v>
      </c>
      <c r="Y302" s="15">
        <f t="shared" si="52"/>
        <v>11.01</v>
      </c>
      <c r="Z302" s="16">
        <f t="shared" si="53"/>
        <v>2.107121212121212</v>
      </c>
    </row>
    <row r="303" spans="1:26" x14ac:dyDescent="0.2">
      <c r="A303" s="10">
        <v>37169</v>
      </c>
      <c r="B303" s="4">
        <f t="shared" si="59"/>
        <v>2979</v>
      </c>
      <c r="C303" s="2">
        <v>65</v>
      </c>
      <c r="D303" s="7">
        <v>432.73447590489087</v>
      </c>
      <c r="E303" s="6">
        <f t="shared" si="55"/>
        <v>61.819210843555837</v>
      </c>
      <c r="F303" s="5">
        <f t="shared" si="60"/>
        <v>367.73447590489087</v>
      </c>
      <c r="G303" s="7">
        <f t="shared" si="61"/>
        <v>52.533496557841552</v>
      </c>
      <c r="H303" s="10">
        <v>37169</v>
      </c>
      <c r="I303" s="8">
        <f>B303/G303</f>
        <v>56.706676600519017</v>
      </c>
      <c r="J303" s="1">
        <v>2.2269999999999999</v>
      </c>
      <c r="K303" s="1"/>
      <c r="L303" s="1">
        <v>19</v>
      </c>
      <c r="M303" s="1">
        <v>0</v>
      </c>
      <c r="N303" s="1">
        <v>46</v>
      </c>
      <c r="O303" s="1"/>
      <c r="P303" s="1">
        <v>0.51</v>
      </c>
      <c r="Q303" s="1">
        <f t="shared" si="47"/>
        <v>2.7370000000000001</v>
      </c>
      <c r="R303" s="13">
        <v>0.02</v>
      </c>
      <c r="S303" s="13">
        <f t="shared" si="48"/>
        <v>2.2469999999999999</v>
      </c>
      <c r="T303" s="1">
        <v>-0.06</v>
      </c>
      <c r="U303" s="1">
        <f t="shared" si="49"/>
        <v>2.1669999999999998</v>
      </c>
      <c r="W303" s="15">
        <f t="shared" si="50"/>
        <v>125.902</v>
      </c>
      <c r="X303" s="15">
        <f t="shared" si="51"/>
        <v>42.692999999999998</v>
      </c>
      <c r="Y303" s="15">
        <f>U303*M303</f>
        <v>0</v>
      </c>
      <c r="Z303" s="16">
        <f t="shared" si="53"/>
        <v>2.5937692307692308</v>
      </c>
    </row>
    <row r="304" spans="1:26" x14ac:dyDescent="0.2">
      <c r="A304" s="10">
        <v>37176</v>
      </c>
      <c r="B304" s="4">
        <f t="shared" si="59"/>
        <v>3042</v>
      </c>
      <c r="C304" s="2">
        <v>63</v>
      </c>
      <c r="D304" s="7">
        <v>436.64571342440036</v>
      </c>
      <c r="E304" s="6">
        <f t="shared" si="55"/>
        <v>62.377959060628619</v>
      </c>
      <c r="F304" s="5">
        <f t="shared" si="60"/>
        <v>373.64571342440036</v>
      </c>
      <c r="G304" s="7">
        <f t="shared" si="61"/>
        <v>53.377959060628619</v>
      </c>
      <c r="H304" s="10">
        <v>37176</v>
      </c>
      <c r="I304" s="8">
        <f>B304/G304</f>
        <v>56.989814776259735</v>
      </c>
      <c r="J304" s="1">
        <v>2.4300000000000002</v>
      </c>
      <c r="K304" s="1"/>
      <c r="L304" s="1"/>
      <c r="M304" s="1"/>
      <c r="N304" s="1"/>
      <c r="O304" s="1"/>
      <c r="P304" s="1"/>
      <c r="Q304" s="1"/>
      <c r="R304" s="13"/>
    </row>
    <row r="305" spans="1:18" x14ac:dyDescent="0.2">
      <c r="A305" s="10">
        <v>37183</v>
      </c>
      <c r="B305" s="4">
        <f t="shared" si="59"/>
        <v>3089</v>
      </c>
      <c r="C305" s="11">
        <v>47</v>
      </c>
      <c r="D305" s="7">
        <v>440.55629275736135</v>
      </c>
      <c r="E305" s="6">
        <f t="shared" si="55"/>
        <v>62.936613251051618</v>
      </c>
      <c r="F305" s="9">
        <f t="shared" si="60"/>
        <v>393.55629275736135</v>
      </c>
      <c r="G305" s="7">
        <f t="shared" si="61"/>
        <v>56.22232753676591</v>
      </c>
      <c r="H305" s="10">
        <v>37183</v>
      </c>
      <c r="I305" s="8">
        <f>B305/G305</f>
        <v>54.942584829487643</v>
      </c>
      <c r="J305" s="1"/>
      <c r="K305" s="1"/>
      <c r="L305" s="1"/>
      <c r="M305" s="1"/>
      <c r="N305" s="1"/>
      <c r="O305" s="1"/>
      <c r="P305" s="1"/>
      <c r="Q305" s="1"/>
      <c r="R305" s="13"/>
    </row>
    <row r="306" spans="1:18" x14ac:dyDescent="0.2">
      <c r="A306" s="10">
        <v>37190</v>
      </c>
      <c r="B306" s="4">
        <f t="shared" si="59"/>
        <v>3132</v>
      </c>
      <c r="C306" s="11">
        <v>43</v>
      </c>
      <c r="D306" s="7">
        <v>444.46708209032238</v>
      </c>
      <c r="E306" s="6">
        <f t="shared" si="55"/>
        <v>63.495297441474627</v>
      </c>
      <c r="F306" s="9">
        <f t="shared" si="60"/>
        <v>401.46708209032238</v>
      </c>
      <c r="G306" s="7">
        <f t="shared" si="61"/>
        <v>57.352440298617481</v>
      </c>
      <c r="H306" s="10">
        <v>37190</v>
      </c>
      <c r="I306" s="8">
        <f>B306/G306</f>
        <v>54.609707689726655</v>
      </c>
    </row>
    <row r="307" spans="1:18" x14ac:dyDescent="0.2">
      <c r="A307" s="10">
        <v>37197</v>
      </c>
    </row>
    <row r="308" spans="1:18" x14ac:dyDescent="0.2">
      <c r="A308" s="10">
        <v>37204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Sheet2</vt:lpstr>
      <vt:lpstr>Sheet1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sgandhi</dc:creator>
  <cp:lastModifiedBy>Havlíček Jan</cp:lastModifiedBy>
  <cp:lastPrinted>2001-10-19T19:27:56Z</cp:lastPrinted>
  <dcterms:created xsi:type="dcterms:W3CDTF">2001-08-08T16:00:43Z</dcterms:created>
  <dcterms:modified xsi:type="dcterms:W3CDTF">2023-09-10T15:35:49Z</dcterms:modified>
</cp:coreProperties>
</file>