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640"/>
  </bookViews>
  <sheets>
    <sheet name="Sheet1" sheetId="1" r:id="rId1"/>
    <sheet name="Sheet2" sheetId="3624" r:id="rId2"/>
    <sheet name="Sheet3" sheetId="2538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deliver">'[4]#REF'!#REF!</definedName>
    <definedName name="deliveries">#REF!</definedName>
    <definedName name="Opsheet">#REF!</definedName>
  </definedNames>
  <calcPr calcId="92512"/>
</workbook>
</file>

<file path=xl/calcChain.xml><?xml version="1.0" encoding="utf-8"?>
<calcChain xmlns="http://schemas.openxmlformats.org/spreadsheetml/2006/main">
  <c r="L3" i="1" l="1"/>
  <c r="N7" i="1"/>
  <c r="Q7" i="1"/>
  <c r="R7" i="1"/>
  <c r="S7" i="1"/>
  <c r="V7" i="1"/>
  <c r="AA7" i="1"/>
  <c r="AD7" i="1"/>
  <c r="AE7" i="1"/>
  <c r="AG7" i="1"/>
  <c r="AT7" i="1"/>
  <c r="AU7" i="1"/>
  <c r="AV7" i="1"/>
  <c r="AW7" i="1"/>
  <c r="F8" i="1"/>
  <c r="N8" i="1"/>
  <c r="Q8" i="1"/>
  <c r="R8" i="1"/>
  <c r="S8" i="1"/>
  <c r="T8" i="1"/>
  <c r="V8" i="1"/>
  <c r="AA8" i="1"/>
  <c r="AD8" i="1"/>
  <c r="AE8" i="1"/>
  <c r="AG8" i="1"/>
  <c r="AT8" i="1"/>
  <c r="AU8" i="1"/>
  <c r="AV8" i="1"/>
  <c r="AW8" i="1"/>
  <c r="F9" i="1"/>
  <c r="H9" i="1"/>
  <c r="N9" i="1"/>
  <c r="Q9" i="1"/>
  <c r="R9" i="1"/>
  <c r="S9" i="1"/>
  <c r="T9" i="1"/>
  <c r="V9" i="1"/>
  <c r="AA9" i="1"/>
  <c r="AD9" i="1"/>
  <c r="AE9" i="1"/>
  <c r="AG9" i="1"/>
  <c r="AT9" i="1"/>
  <c r="AU9" i="1"/>
  <c r="AV9" i="1"/>
  <c r="AW9" i="1"/>
  <c r="F10" i="1"/>
  <c r="H10" i="1"/>
  <c r="N10" i="1"/>
  <c r="Q10" i="1"/>
  <c r="R10" i="1"/>
  <c r="S10" i="1"/>
  <c r="T10" i="1"/>
  <c r="V10" i="1"/>
  <c r="AA10" i="1"/>
  <c r="AD10" i="1"/>
  <c r="AE10" i="1"/>
  <c r="AG10" i="1"/>
  <c r="AT10" i="1"/>
  <c r="AU10" i="1"/>
  <c r="AV10" i="1"/>
  <c r="AW10" i="1"/>
  <c r="F11" i="1"/>
  <c r="N11" i="1"/>
  <c r="Q11" i="1"/>
  <c r="R11" i="1"/>
  <c r="S11" i="1"/>
  <c r="T11" i="1"/>
  <c r="V11" i="1"/>
  <c r="AA11" i="1"/>
  <c r="AD11" i="1"/>
  <c r="AE11" i="1"/>
  <c r="AG11" i="1"/>
  <c r="AT11" i="1"/>
  <c r="AU11" i="1"/>
  <c r="AV11" i="1"/>
  <c r="AW11" i="1"/>
  <c r="F12" i="1"/>
  <c r="H12" i="1"/>
  <c r="N12" i="1"/>
  <c r="Q12" i="1"/>
  <c r="R12" i="1"/>
  <c r="S12" i="1"/>
  <c r="T12" i="1"/>
  <c r="V12" i="1"/>
  <c r="AA12" i="1"/>
  <c r="AD12" i="1"/>
  <c r="AE12" i="1"/>
  <c r="AG12" i="1"/>
  <c r="AT12" i="1"/>
  <c r="AU12" i="1"/>
  <c r="AV12" i="1"/>
  <c r="AW12" i="1"/>
  <c r="F13" i="1"/>
  <c r="H13" i="1"/>
  <c r="N13" i="1"/>
  <c r="Q13" i="1"/>
  <c r="R13" i="1"/>
  <c r="S13" i="1"/>
  <c r="T13" i="1"/>
  <c r="V13" i="1"/>
  <c r="AA13" i="1"/>
  <c r="AD13" i="1"/>
  <c r="AE13" i="1"/>
  <c r="AG13" i="1"/>
  <c r="AT13" i="1"/>
  <c r="AU13" i="1"/>
  <c r="AV13" i="1"/>
  <c r="AW13" i="1"/>
  <c r="F14" i="1"/>
  <c r="N14" i="1"/>
  <c r="Q14" i="1"/>
  <c r="R14" i="1"/>
  <c r="S14" i="1"/>
  <c r="T14" i="1"/>
  <c r="V14" i="1"/>
  <c r="AA14" i="1"/>
  <c r="AD14" i="1"/>
  <c r="AE14" i="1"/>
  <c r="AG14" i="1"/>
  <c r="AI14" i="1"/>
  <c r="AT14" i="1"/>
  <c r="AU14" i="1"/>
  <c r="AV14" i="1"/>
  <c r="AW14" i="1"/>
  <c r="F15" i="1"/>
  <c r="N15" i="1"/>
  <c r="Q15" i="1"/>
  <c r="R15" i="1"/>
  <c r="S15" i="1"/>
  <c r="T15" i="1"/>
  <c r="V15" i="1"/>
  <c r="AA15" i="1"/>
  <c r="AD15" i="1"/>
  <c r="AE15" i="1"/>
  <c r="AG15" i="1"/>
  <c r="AT15" i="1"/>
  <c r="AU15" i="1"/>
  <c r="AV15" i="1"/>
  <c r="AW15" i="1"/>
  <c r="F16" i="1"/>
  <c r="H16" i="1"/>
  <c r="N16" i="1"/>
  <c r="Q16" i="1"/>
  <c r="R16" i="1"/>
  <c r="S16" i="1"/>
  <c r="T16" i="1"/>
  <c r="V16" i="1"/>
  <c r="AA16" i="1"/>
  <c r="AD16" i="1"/>
  <c r="AE16" i="1"/>
  <c r="AG16" i="1"/>
  <c r="AT16" i="1"/>
  <c r="AU16" i="1"/>
  <c r="AV16" i="1"/>
  <c r="AW16" i="1"/>
  <c r="F17" i="1"/>
  <c r="H17" i="1"/>
  <c r="N17" i="1"/>
  <c r="Q17" i="1"/>
  <c r="R17" i="1"/>
  <c r="S17" i="1"/>
  <c r="T17" i="1"/>
  <c r="V17" i="1"/>
  <c r="AA17" i="1"/>
  <c r="AD17" i="1"/>
  <c r="AE17" i="1"/>
  <c r="AG17" i="1"/>
  <c r="AT17" i="1"/>
  <c r="AU17" i="1"/>
  <c r="AV17" i="1"/>
  <c r="AW17" i="1"/>
  <c r="F18" i="1"/>
  <c r="H18" i="1"/>
  <c r="N18" i="1"/>
  <c r="Q18" i="1"/>
  <c r="R18" i="1"/>
  <c r="S18" i="1"/>
  <c r="T18" i="1"/>
  <c r="V18" i="1"/>
  <c r="AA18" i="1"/>
  <c r="AD18" i="1"/>
  <c r="AE18" i="1"/>
  <c r="AG18" i="1"/>
  <c r="AT18" i="1"/>
  <c r="AU18" i="1"/>
  <c r="AV18" i="1"/>
  <c r="AW18" i="1"/>
  <c r="F19" i="1"/>
  <c r="H19" i="1"/>
  <c r="N19" i="1"/>
  <c r="Q19" i="1"/>
  <c r="R19" i="1"/>
  <c r="S19" i="1"/>
  <c r="T19" i="1"/>
  <c r="V19" i="1"/>
  <c r="AA19" i="1"/>
  <c r="AD19" i="1"/>
  <c r="AE19" i="1"/>
  <c r="AG19" i="1"/>
  <c r="AT19" i="1"/>
  <c r="AU19" i="1"/>
  <c r="AV19" i="1"/>
  <c r="AW19" i="1"/>
  <c r="F20" i="1"/>
  <c r="H20" i="1"/>
  <c r="N20" i="1"/>
  <c r="Q20" i="1"/>
  <c r="R20" i="1"/>
  <c r="S20" i="1"/>
  <c r="T20" i="1"/>
  <c r="V20" i="1"/>
  <c r="AA20" i="1"/>
  <c r="AD20" i="1"/>
  <c r="AE20" i="1"/>
  <c r="AG20" i="1"/>
  <c r="AT20" i="1"/>
  <c r="AU20" i="1"/>
  <c r="AV20" i="1"/>
  <c r="AW20" i="1"/>
  <c r="F21" i="1"/>
  <c r="H21" i="1"/>
  <c r="N21" i="1"/>
  <c r="Q21" i="1"/>
  <c r="R21" i="1"/>
  <c r="S21" i="1"/>
  <c r="V21" i="1"/>
  <c r="AA21" i="1"/>
  <c r="AD21" i="1"/>
  <c r="AE21" i="1"/>
  <c r="AG21" i="1"/>
  <c r="AT21" i="1"/>
  <c r="AU21" i="1"/>
  <c r="AV21" i="1"/>
  <c r="AW21" i="1"/>
  <c r="F22" i="1"/>
  <c r="H22" i="1"/>
  <c r="N22" i="1"/>
  <c r="Q22" i="1"/>
  <c r="R22" i="1"/>
  <c r="S22" i="1"/>
  <c r="T22" i="1"/>
  <c r="V22" i="1"/>
  <c r="AA22" i="1"/>
  <c r="AD22" i="1"/>
  <c r="AE22" i="1"/>
  <c r="AG22" i="1"/>
  <c r="AT22" i="1"/>
  <c r="AU22" i="1"/>
  <c r="AV22" i="1"/>
  <c r="AW22" i="1"/>
  <c r="F23" i="1"/>
  <c r="H23" i="1"/>
  <c r="N23" i="1"/>
  <c r="Q23" i="1"/>
  <c r="R23" i="1"/>
  <c r="S23" i="1"/>
  <c r="T23" i="1"/>
  <c r="V23" i="1"/>
  <c r="AA23" i="1"/>
  <c r="AD23" i="1"/>
  <c r="AE23" i="1"/>
  <c r="AG23" i="1"/>
  <c r="AT23" i="1"/>
  <c r="AU23" i="1"/>
  <c r="AV23" i="1"/>
  <c r="AW23" i="1"/>
  <c r="F24" i="1"/>
  <c r="H24" i="1"/>
  <c r="N24" i="1"/>
  <c r="Q24" i="1"/>
  <c r="R24" i="1"/>
  <c r="S24" i="1"/>
  <c r="T24" i="1"/>
  <c r="V24" i="1"/>
  <c r="AA24" i="1"/>
  <c r="AD24" i="1"/>
  <c r="AE24" i="1"/>
  <c r="AG24" i="1"/>
  <c r="AT24" i="1"/>
  <c r="AU24" i="1"/>
  <c r="AV24" i="1"/>
  <c r="AW24" i="1"/>
  <c r="F25" i="1"/>
  <c r="H25" i="1"/>
  <c r="K25" i="1"/>
  <c r="N25" i="1"/>
  <c r="Q25" i="1"/>
  <c r="R25" i="1"/>
  <c r="S25" i="1"/>
  <c r="T25" i="1"/>
  <c r="V25" i="1"/>
  <c r="AA25" i="1"/>
  <c r="AD25" i="1"/>
  <c r="AE25" i="1"/>
  <c r="AG25" i="1"/>
  <c r="AH25" i="1"/>
  <c r="AI25" i="1"/>
  <c r="AT25" i="1"/>
  <c r="AU25" i="1"/>
  <c r="AV25" i="1"/>
  <c r="AW25" i="1"/>
  <c r="F26" i="1"/>
  <c r="H26" i="1"/>
  <c r="N26" i="1"/>
  <c r="Q26" i="1"/>
  <c r="R26" i="1"/>
  <c r="S26" i="1"/>
  <c r="T26" i="1"/>
  <c r="V26" i="1"/>
  <c r="AA26" i="1"/>
  <c r="AD26" i="1"/>
  <c r="AE26" i="1"/>
  <c r="AG26" i="1"/>
  <c r="AH26" i="1"/>
  <c r="AI26" i="1"/>
  <c r="F27" i="1"/>
  <c r="H27" i="1"/>
  <c r="N27" i="1"/>
  <c r="Q27" i="1"/>
  <c r="R27" i="1"/>
  <c r="S27" i="1"/>
  <c r="T27" i="1"/>
  <c r="V27" i="1"/>
  <c r="AA27" i="1"/>
  <c r="AD27" i="1"/>
  <c r="AE27" i="1"/>
  <c r="AG27" i="1"/>
  <c r="AH27" i="1"/>
  <c r="AI27" i="1"/>
  <c r="F28" i="1"/>
  <c r="H28" i="1"/>
  <c r="N28" i="1"/>
  <c r="Q28" i="1"/>
  <c r="R28" i="1"/>
  <c r="S28" i="1"/>
  <c r="T28" i="1"/>
  <c r="V28" i="1"/>
  <c r="AA28" i="1"/>
  <c r="AD28" i="1"/>
  <c r="AE28" i="1"/>
  <c r="AG28" i="1"/>
  <c r="AH28" i="1"/>
  <c r="AI28" i="1"/>
  <c r="F29" i="1"/>
  <c r="N29" i="1"/>
  <c r="Q29" i="1"/>
  <c r="R29" i="1"/>
  <c r="S29" i="1"/>
  <c r="T29" i="1"/>
  <c r="V29" i="1"/>
  <c r="AA29" i="1"/>
  <c r="AD29" i="1"/>
  <c r="AE29" i="1"/>
  <c r="AG29" i="1"/>
  <c r="F30" i="1"/>
  <c r="H30" i="1"/>
  <c r="N30" i="1"/>
  <c r="Q30" i="1"/>
  <c r="R30" i="1"/>
  <c r="S30" i="1"/>
  <c r="T30" i="1"/>
  <c r="V30" i="1"/>
  <c r="AA30" i="1"/>
  <c r="AD30" i="1"/>
  <c r="AE30" i="1"/>
  <c r="AG30" i="1"/>
  <c r="F31" i="1"/>
  <c r="H31" i="1"/>
  <c r="N31" i="1"/>
  <c r="Q31" i="1"/>
  <c r="R31" i="1"/>
  <c r="S31" i="1"/>
  <c r="T31" i="1"/>
  <c r="V31" i="1"/>
  <c r="AA31" i="1"/>
  <c r="AD31" i="1"/>
  <c r="AE31" i="1"/>
  <c r="AG31" i="1"/>
  <c r="F32" i="1"/>
  <c r="H32" i="1"/>
  <c r="N32" i="1"/>
  <c r="Q32" i="1"/>
  <c r="R32" i="1"/>
  <c r="S32" i="1"/>
  <c r="T32" i="1"/>
  <c r="V32" i="1"/>
  <c r="AA32" i="1"/>
  <c r="AD32" i="1"/>
  <c r="AE32" i="1"/>
  <c r="AG32" i="1"/>
  <c r="F33" i="1"/>
  <c r="H33" i="1"/>
  <c r="N33" i="1"/>
  <c r="Q33" i="1"/>
  <c r="R33" i="1"/>
  <c r="S33" i="1"/>
  <c r="T33" i="1"/>
  <c r="V33" i="1"/>
  <c r="AA33" i="1"/>
  <c r="AD33" i="1"/>
  <c r="AE33" i="1"/>
  <c r="AG33" i="1"/>
  <c r="F34" i="1"/>
  <c r="H34" i="1"/>
  <c r="N34" i="1"/>
  <c r="P34" i="1"/>
  <c r="Q34" i="1"/>
  <c r="R34" i="1"/>
  <c r="S34" i="1"/>
  <c r="T34" i="1"/>
  <c r="V34" i="1"/>
  <c r="AA34" i="1"/>
  <c r="AD34" i="1"/>
  <c r="AE34" i="1"/>
  <c r="AG34" i="1"/>
  <c r="G35" i="1"/>
  <c r="H35" i="1"/>
  <c r="I35" i="1"/>
  <c r="J35" i="1"/>
  <c r="K35" i="1"/>
  <c r="L35" i="1"/>
  <c r="M35" i="1"/>
  <c r="N35" i="1"/>
  <c r="P35" i="1"/>
  <c r="Q35" i="1"/>
  <c r="R35" i="1"/>
  <c r="Q37" i="1"/>
  <c r="Q38" i="1"/>
  <c r="AO39" i="1"/>
  <c r="C40" i="1"/>
  <c r="AO40" i="1"/>
  <c r="AO41" i="1"/>
  <c r="C42" i="1"/>
  <c r="C43" i="1"/>
  <c r="C44" i="1"/>
  <c r="T46" i="1"/>
  <c r="U46" i="1"/>
  <c r="V46" i="1"/>
  <c r="H47" i="1"/>
  <c r="Q47" i="1"/>
  <c r="T47" i="1"/>
  <c r="U47" i="1"/>
  <c r="V47" i="1"/>
  <c r="H48" i="1"/>
  <c r="N48" i="1"/>
  <c r="Q48" i="1"/>
  <c r="T48" i="1"/>
  <c r="U48" i="1"/>
  <c r="V48" i="1"/>
  <c r="H49" i="1"/>
  <c r="R49" i="1"/>
  <c r="T49" i="1"/>
  <c r="U49" i="1"/>
  <c r="V49" i="1"/>
  <c r="N50" i="1"/>
  <c r="Q50" i="1"/>
  <c r="R50" i="1"/>
  <c r="T50" i="1"/>
  <c r="U50" i="1"/>
  <c r="V50" i="1"/>
  <c r="N51" i="1"/>
  <c r="Q51" i="1"/>
  <c r="R51" i="1"/>
  <c r="T51" i="1"/>
  <c r="U51" i="1"/>
  <c r="V51" i="1"/>
  <c r="N52" i="1"/>
  <c r="Q52" i="1"/>
  <c r="R52" i="1"/>
  <c r="T52" i="1"/>
  <c r="U52" i="1"/>
  <c r="V52" i="1"/>
  <c r="G54" i="1"/>
  <c r="H54" i="1"/>
  <c r="I54" i="1"/>
  <c r="J54" i="1"/>
  <c r="K54" i="1"/>
  <c r="L54" i="1"/>
  <c r="M54" i="1"/>
  <c r="N54" i="1"/>
  <c r="P54" i="1"/>
  <c r="Q54" i="1"/>
  <c r="V54" i="1"/>
  <c r="W54" i="1"/>
  <c r="X54" i="1"/>
  <c r="Y54" i="1"/>
  <c r="Z54" i="1"/>
  <c r="V58" i="1"/>
  <c r="R59" i="1"/>
  <c r="V59" i="1"/>
  <c r="R61" i="1"/>
  <c r="F73" i="1"/>
  <c r="G73" i="1"/>
  <c r="H73" i="1"/>
  <c r="I73" i="1"/>
  <c r="J73" i="1"/>
  <c r="K73" i="1"/>
  <c r="L73" i="1"/>
  <c r="M73" i="1"/>
  <c r="O73" i="1"/>
  <c r="P73" i="1"/>
  <c r="M74" i="1"/>
  <c r="P74" i="1"/>
  <c r="Q74" i="1"/>
  <c r="U74" i="1"/>
  <c r="G75" i="1"/>
  <c r="M75" i="1"/>
  <c r="P75" i="1"/>
  <c r="Q75" i="1"/>
  <c r="U75" i="1"/>
  <c r="G76" i="1"/>
  <c r="M76" i="1"/>
  <c r="P76" i="1"/>
  <c r="Q76" i="1"/>
  <c r="U76" i="1"/>
  <c r="M77" i="1"/>
  <c r="P77" i="1"/>
  <c r="Q77" i="1"/>
  <c r="U77" i="1"/>
  <c r="M78" i="1"/>
  <c r="P78" i="1"/>
  <c r="Q78" i="1"/>
  <c r="U78" i="1"/>
  <c r="M79" i="1"/>
  <c r="P79" i="1"/>
  <c r="Q79" i="1"/>
  <c r="F80" i="1"/>
  <c r="G80" i="1"/>
  <c r="H80" i="1"/>
  <c r="I80" i="1"/>
  <c r="J80" i="1"/>
  <c r="K80" i="1"/>
  <c r="L80" i="1"/>
  <c r="M80" i="1"/>
  <c r="N80" i="1"/>
  <c r="O80" i="1"/>
  <c r="P80" i="1"/>
  <c r="Q80" i="1"/>
  <c r="F81" i="1"/>
  <c r="G81" i="1"/>
  <c r="H81" i="1"/>
  <c r="I81" i="1"/>
  <c r="J81" i="1"/>
  <c r="K81" i="1"/>
  <c r="L81" i="1"/>
  <c r="M81" i="1"/>
  <c r="N81" i="1"/>
  <c r="O81" i="1"/>
  <c r="P81" i="1"/>
  <c r="Q81" i="1"/>
  <c r="F82" i="1"/>
  <c r="G82" i="1"/>
  <c r="H82" i="1"/>
  <c r="I82" i="1"/>
  <c r="J82" i="1"/>
  <c r="K82" i="1"/>
  <c r="L82" i="1"/>
  <c r="M82" i="1"/>
  <c r="N82" i="1"/>
  <c r="O82" i="1"/>
  <c r="P82" i="1"/>
  <c r="Q82" i="1"/>
  <c r="F83" i="1"/>
  <c r="G83" i="1"/>
  <c r="H83" i="1"/>
  <c r="I83" i="1"/>
  <c r="J83" i="1"/>
  <c r="K83" i="1"/>
  <c r="L83" i="1"/>
  <c r="M83" i="1"/>
  <c r="N83" i="1"/>
  <c r="O83" i="1"/>
  <c r="P83" i="1"/>
  <c r="Q83" i="1"/>
  <c r="F84" i="1"/>
  <c r="G84" i="1"/>
  <c r="H84" i="1"/>
  <c r="I84" i="1"/>
  <c r="J84" i="1"/>
  <c r="K84" i="1"/>
  <c r="L84" i="1"/>
  <c r="M84" i="1"/>
  <c r="N84" i="1"/>
  <c r="O84" i="1"/>
  <c r="P84" i="1"/>
  <c r="Q84" i="1"/>
  <c r="F85" i="1"/>
  <c r="G85" i="1"/>
  <c r="H85" i="1"/>
  <c r="I85" i="1"/>
  <c r="J85" i="1"/>
  <c r="K85" i="1"/>
  <c r="L85" i="1"/>
  <c r="M85" i="1"/>
  <c r="N85" i="1"/>
  <c r="O85" i="1"/>
  <c r="P85" i="1"/>
  <c r="Q85" i="1"/>
  <c r="W85" i="1"/>
  <c r="F86" i="1"/>
  <c r="I86" i="1"/>
  <c r="M86" i="1"/>
  <c r="O86" i="1"/>
  <c r="P86" i="1"/>
  <c r="Q86" i="1"/>
  <c r="S86" i="1"/>
  <c r="F87" i="1"/>
  <c r="G87" i="1"/>
  <c r="H87" i="1"/>
  <c r="I87" i="1"/>
  <c r="J87" i="1"/>
  <c r="K87" i="1"/>
  <c r="M87" i="1"/>
  <c r="O87" i="1"/>
  <c r="P87" i="1"/>
  <c r="Q87" i="1"/>
  <c r="R87" i="1"/>
  <c r="S87" i="1"/>
  <c r="F88" i="1"/>
  <c r="G88" i="1"/>
  <c r="H88" i="1"/>
  <c r="I88" i="1"/>
  <c r="J88" i="1"/>
  <c r="K88" i="1"/>
  <c r="M88" i="1"/>
  <c r="O88" i="1"/>
  <c r="P88" i="1"/>
  <c r="Q88" i="1"/>
  <c r="R88" i="1"/>
  <c r="S88" i="1"/>
  <c r="F89" i="1"/>
  <c r="G89" i="1"/>
  <c r="H89" i="1"/>
  <c r="I89" i="1"/>
  <c r="J89" i="1"/>
  <c r="K89" i="1"/>
  <c r="M89" i="1"/>
  <c r="O89" i="1"/>
  <c r="P89" i="1"/>
  <c r="Q89" i="1"/>
  <c r="R89" i="1"/>
  <c r="S89" i="1"/>
  <c r="F90" i="1"/>
  <c r="G90" i="1"/>
  <c r="H90" i="1"/>
  <c r="I90" i="1"/>
  <c r="J90" i="1"/>
  <c r="K90" i="1"/>
  <c r="M90" i="1"/>
  <c r="O90" i="1"/>
  <c r="P90" i="1"/>
  <c r="Q90" i="1"/>
  <c r="R90" i="1"/>
  <c r="S90" i="1"/>
  <c r="Y206" i="1"/>
  <c r="Z206" i="1"/>
  <c r="Y207" i="1"/>
  <c r="Z207" i="1"/>
  <c r="Y208" i="1"/>
  <c r="Z208" i="1"/>
  <c r="Z210" i="1"/>
</calcChain>
</file>

<file path=xl/comments1.xml><?xml version="1.0" encoding="utf-8"?>
<comments xmlns="http://schemas.openxmlformats.org/spreadsheetml/2006/main">
  <authors>
    <author>rwatt</author>
  </authors>
  <commentList>
    <comment ref="AC113" authorId="0" shapeId="0">
      <text>
        <r>
          <rPr>
            <b/>
            <sz val="16"/>
            <color indexed="81"/>
            <rFont val="Tahoma"/>
            <family val="2"/>
          </rPr>
          <t>rwatt:</t>
        </r>
        <r>
          <rPr>
            <sz val="16"/>
            <color indexed="81"/>
            <rFont val="Tahoma"/>
            <family val="2"/>
          </rPr>
          <t xml:space="preserve">
Hard-coded for April. We took assumed Carbon (&amp; others) plus the known Aeco, Xalta, and JanCreek numbers.</t>
        </r>
      </text>
    </comment>
  </commentList>
</comments>
</file>

<file path=xl/sharedStrings.xml><?xml version="1.0" encoding="utf-8"?>
<sst xmlns="http://schemas.openxmlformats.org/spreadsheetml/2006/main" count="358" uniqueCount="186">
  <si>
    <t>TRADING GROUP</t>
  </si>
  <si>
    <t>ALBERTA Supply &amp; Demand Analysis</t>
  </si>
  <si>
    <t>Negative is Injection</t>
  </si>
  <si>
    <t>Total</t>
  </si>
  <si>
    <t>Field</t>
  </si>
  <si>
    <t>Available</t>
  </si>
  <si>
    <t>Actual</t>
  </si>
  <si>
    <t>Pack/</t>
  </si>
  <si>
    <t>Storage Fields</t>
  </si>
  <si>
    <t>EGAT</t>
  </si>
  <si>
    <t xml:space="preserve">Over / </t>
  </si>
  <si>
    <t>Aeco</t>
  </si>
  <si>
    <t>Crossalta</t>
  </si>
  <si>
    <t>Carbon</t>
  </si>
  <si>
    <t>Alberta Hub</t>
  </si>
  <si>
    <t>Empress</t>
  </si>
  <si>
    <t>Alliance</t>
  </si>
  <si>
    <t>McNeill</t>
  </si>
  <si>
    <t>ABC</t>
  </si>
  <si>
    <t>Gord</t>
  </si>
  <si>
    <t>Other</t>
  </si>
  <si>
    <t>Intra</t>
  </si>
  <si>
    <t>Demand</t>
  </si>
  <si>
    <t>Receipts</t>
  </si>
  <si>
    <t>for Storage</t>
  </si>
  <si>
    <t>Storage</t>
  </si>
  <si>
    <t>Draft</t>
  </si>
  <si>
    <t>Linepack</t>
  </si>
  <si>
    <t>Target</t>
  </si>
  <si>
    <t>Over / Under</t>
  </si>
  <si>
    <t>Jan Creek</t>
  </si>
  <si>
    <t>Capability</t>
  </si>
  <si>
    <t>Under</t>
  </si>
  <si>
    <t>Ratio</t>
  </si>
  <si>
    <t>Thu</t>
  </si>
  <si>
    <t>Fri</t>
  </si>
  <si>
    <t>Sat</t>
  </si>
  <si>
    <t>Sun</t>
  </si>
  <si>
    <t>Mon</t>
  </si>
  <si>
    <t>Tue</t>
  </si>
  <si>
    <t>Wed</t>
  </si>
  <si>
    <t>Average</t>
  </si>
  <si>
    <t>Base Receipts</t>
  </si>
  <si>
    <t>Weekday</t>
  </si>
  <si>
    <t>Weekend</t>
  </si>
  <si>
    <t>Alberta Supply &amp; Demand Forecast</t>
  </si>
  <si>
    <t>Supply</t>
  </si>
  <si>
    <t xml:space="preserve">          Storage</t>
  </si>
  <si>
    <t>G-dale</t>
  </si>
  <si>
    <t>Total Demand</t>
  </si>
  <si>
    <t>Field Receipts</t>
  </si>
  <si>
    <t>Net Storage</t>
  </si>
  <si>
    <t>Storage Inventory</t>
  </si>
  <si>
    <t>TCPL</t>
  </si>
  <si>
    <t>Northern Border</t>
  </si>
  <si>
    <t>PGT</t>
  </si>
  <si>
    <t>Previous Summer Injections</t>
  </si>
  <si>
    <t>AECO</t>
  </si>
  <si>
    <t>X-Alta</t>
  </si>
  <si>
    <t>Summer Avg</t>
  </si>
  <si>
    <t>Daily Avg</t>
  </si>
  <si>
    <t>Total AB Capacity</t>
  </si>
  <si>
    <t>Injections NUL Side</t>
  </si>
  <si>
    <t>NOVA Capacity</t>
  </si>
  <si>
    <t>Balance - Oct 31 '99</t>
  </si>
  <si>
    <t>% Full</t>
  </si>
  <si>
    <t>Short by:</t>
  </si>
  <si>
    <t>Alberta Supply / Demand</t>
  </si>
  <si>
    <t>Oct 31/00</t>
  </si>
  <si>
    <t>Positive is Withdrawal</t>
  </si>
  <si>
    <t>Field Receipt Outages:</t>
  </si>
  <si>
    <t>April - no outages</t>
  </si>
  <si>
    <t>May - 300 off last half of month</t>
  </si>
  <si>
    <t>June - 700 off vs. 1000 last year</t>
  </si>
  <si>
    <t>Adjusted</t>
  </si>
  <si>
    <t>Storage Levels</t>
  </si>
  <si>
    <t>NUL Side</t>
  </si>
  <si>
    <t>Total Winter</t>
  </si>
  <si>
    <t>With Carbon</t>
  </si>
  <si>
    <t>Storage Available</t>
  </si>
  <si>
    <t>130 TB</t>
  </si>
  <si>
    <t>400 IT</t>
  </si>
  <si>
    <t>Capacity</t>
  </si>
  <si>
    <t>Total Carbon (NUL Side)</t>
  </si>
  <si>
    <t>Storage **</t>
  </si>
  <si>
    <t>Balance*</t>
  </si>
  <si>
    <t>Others</t>
  </si>
  <si>
    <t>8:00 Nom</t>
  </si>
  <si>
    <t>Actuals</t>
  </si>
  <si>
    <t>Historics</t>
  </si>
  <si>
    <t>Inc/Dec</t>
  </si>
  <si>
    <t>Month</t>
  </si>
  <si>
    <t>Prior Year</t>
  </si>
  <si>
    <t>To-Date</t>
  </si>
  <si>
    <t>Gordondale</t>
  </si>
  <si>
    <t>Other Borders</t>
  </si>
  <si>
    <t>Intra-Alberta</t>
  </si>
  <si>
    <t>Pre-Strg Demand</t>
  </si>
  <si>
    <t>Storage Injection</t>
  </si>
  <si>
    <t>Empress Longhaul IT</t>
  </si>
  <si>
    <t>Alliance Linepack</t>
  </si>
  <si>
    <t>Storage Flows</t>
  </si>
  <si>
    <t>Cross Alta</t>
  </si>
  <si>
    <t>6:00 Storage Nom</t>
  </si>
  <si>
    <t>Available To Inject</t>
  </si>
  <si>
    <t>Field w/Alliance</t>
  </si>
  <si>
    <t>Gordondale Rcpts</t>
  </si>
  <si>
    <t>Storage W/D</t>
  </si>
  <si>
    <t>Total Receipts</t>
  </si>
  <si>
    <t>Total Deliveries</t>
  </si>
  <si>
    <t>Adjustment</t>
  </si>
  <si>
    <t>Actual Pack/Draft</t>
  </si>
  <si>
    <t xml:space="preserve"> 06:00 Linepack</t>
  </si>
  <si>
    <t>T accounts</t>
  </si>
  <si>
    <t>OBA's</t>
  </si>
  <si>
    <t>TARGET</t>
  </si>
  <si>
    <t>TCPL Linepack</t>
  </si>
  <si>
    <t>Summer</t>
  </si>
  <si>
    <t>Winter</t>
  </si>
  <si>
    <t>McNeil</t>
  </si>
  <si>
    <t>G-Dale</t>
  </si>
  <si>
    <t>North Capacity MMCF</t>
  </si>
  <si>
    <t>Empress Capacity MMCF</t>
  </si>
  <si>
    <t>Bottleneck</t>
  </si>
  <si>
    <t>Winter Avg</t>
  </si>
  <si>
    <t>Withdrawls</t>
  </si>
  <si>
    <t>Alberta</t>
  </si>
  <si>
    <t>Inventory</t>
  </si>
  <si>
    <t>*Others</t>
  </si>
  <si>
    <t>Alb. Hub</t>
  </si>
  <si>
    <t>*Total Alb.</t>
  </si>
  <si>
    <t>Trans Gas</t>
  </si>
  <si>
    <t>Aitken Creek</t>
  </si>
  <si>
    <t>MTD</t>
  </si>
  <si>
    <t>Current</t>
  </si>
  <si>
    <t>CGA - Western Storage</t>
  </si>
  <si>
    <t>Gas Use - POWER GEN</t>
  </si>
  <si>
    <t>Over/Under</t>
  </si>
  <si>
    <t>IT Analysis - Nominated Flows</t>
  </si>
  <si>
    <t>Last Year</t>
  </si>
  <si>
    <t>Firm</t>
  </si>
  <si>
    <t>Actual Empress Flow</t>
  </si>
  <si>
    <t>Implied Empress Base</t>
  </si>
  <si>
    <t>Great Lakes Shorthaul</t>
  </si>
  <si>
    <t>Viking Shorthaul</t>
  </si>
  <si>
    <t>MDA Shorthaul</t>
  </si>
  <si>
    <t>MTD Averages</t>
  </si>
  <si>
    <t>Reported</t>
  </si>
  <si>
    <t>Saskatchewan Gas</t>
  </si>
  <si>
    <t>TCPL West</t>
  </si>
  <si>
    <t>Carbon Winter</t>
  </si>
  <si>
    <t>Total Storage</t>
  </si>
  <si>
    <t>TCPL North</t>
  </si>
  <si>
    <t>TCPL Capacities</t>
  </si>
  <si>
    <t>Nova Field Receipts</t>
  </si>
  <si>
    <t>TCPL Suffield Receipts</t>
  </si>
  <si>
    <t>TCPL Other Sask Rcts</t>
  </si>
  <si>
    <t>Sask Field Receipts (TransGas)</t>
  </si>
  <si>
    <t>Total IT</t>
  </si>
  <si>
    <t>Hidden Adjustment</t>
  </si>
  <si>
    <t>Tolerance</t>
  </si>
  <si>
    <t>Off Target</t>
  </si>
  <si>
    <t>Nova Receipts</t>
  </si>
  <si>
    <t>Alta Receipts</t>
  </si>
  <si>
    <t>(*** CGA Includes Aeco, X-Alta, Carbon, Transgas, Aitken Creek (Excludes AB Hub))</t>
  </si>
  <si>
    <t>Adj.</t>
  </si>
  <si>
    <t>Stn 92</t>
  </si>
  <si>
    <t>Total
Inj / WD</t>
  </si>
  <si>
    <t>Adj. X-Alta</t>
  </si>
  <si>
    <t>Historical Storage Levels (End of Month)</t>
  </si>
  <si>
    <t>Alberta Storage - Breakdown</t>
  </si>
  <si>
    <t>Historical Monthly Injection / Withdrawal Levels</t>
  </si>
  <si>
    <t>(Adj)</t>
  </si>
  <si>
    <t>(&amp; others)</t>
  </si>
  <si>
    <t>Hub</t>
  </si>
  <si>
    <t>** Carbon level is a straightline assumption</t>
  </si>
  <si>
    <t>** Carbon &amp; Others are actual injection/withdrawal as per Nova</t>
  </si>
  <si>
    <t>April Tru up of 30B (Carbon)</t>
  </si>
  <si>
    <t xml:space="preserve">    Empress</t>
  </si>
  <si>
    <t>* Alliance Receipt point Capacities - based on shipper contracts</t>
  </si>
  <si>
    <t>Alliance AB/BC Capacity*</t>
  </si>
  <si>
    <t>NOVA OUTAGES</t>
  </si>
  <si>
    <t>Stn 80</t>
  </si>
  <si>
    <t>North Capacity 106</t>
  </si>
  <si>
    <t>Empress Capacity 106</t>
  </si>
  <si>
    <t>Carbon (&amp;others)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</si>
</sst>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"/>
    <numFmt numFmtId="165" formatCode="0.0%"/>
    <numFmt numFmtId="166" formatCode="#,##0.0_);[Red]\(#,##0.0\)"/>
    <numFmt numFmtId="172" formatCode="0_);[Red]\(0\)"/>
    <numFmt numFmtId="175" formatCode="#,##0.0_);\(#,##0.0\)"/>
    <numFmt numFmtId="176" formatCode="#,##0.0"/>
    <numFmt numFmtId="180" formatCode="mmm\-yyyy"/>
    <numFmt numFmtId="182" formatCode="0.0_);[Red]\(0.0\)"/>
    <numFmt numFmtId="183" formatCode="ddd\-mmm\-dd"/>
  </numFmts>
  <fonts count="3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12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color indexed="12"/>
      <name val="Arial"/>
      <family val="2"/>
    </font>
    <font>
      <sz val="9"/>
      <color indexed="21"/>
      <name val="Arial"/>
      <family val="2"/>
    </font>
    <font>
      <sz val="7"/>
      <name val="Arial"/>
      <family val="2"/>
    </font>
    <font>
      <sz val="4"/>
      <name val="Arial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8"/>
      <color indexed="56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51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6" fillId="2" borderId="0" xfId="0" applyFont="1" applyFill="1" applyBorder="1" applyAlignment="1">
      <alignment horizontal="center"/>
    </xf>
    <xf numFmtId="38" fontId="7" fillId="2" borderId="0" xfId="1" applyNumberFormat="1" applyFont="1" applyFill="1" applyBorder="1" applyAlignment="1">
      <alignment horizontal="center"/>
    </xf>
    <xf numFmtId="15" fontId="7" fillId="2" borderId="0" xfId="1" applyNumberFormat="1" applyFont="1" applyFill="1" applyBorder="1" applyAlignment="1">
      <alignment horizontal="left"/>
    </xf>
    <xf numFmtId="38" fontId="8" fillId="2" borderId="0" xfId="1" applyNumberFormat="1" applyFont="1" applyFill="1" applyAlignment="1">
      <alignment horizontal="center"/>
    </xf>
    <xf numFmtId="0" fontId="8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Continuous"/>
    </xf>
    <xf numFmtId="0" fontId="4" fillId="2" borderId="6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Continuous"/>
    </xf>
    <xf numFmtId="0" fontId="4" fillId="2" borderId="3" xfId="0" applyFont="1" applyFill="1" applyBorder="1" applyAlignment="1">
      <alignment horizontal="centerContinuous"/>
    </xf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Continuous"/>
    </xf>
    <xf numFmtId="0" fontId="4" fillId="2" borderId="8" xfId="0" applyFont="1" applyFill="1" applyBorder="1"/>
    <xf numFmtId="0" fontId="8" fillId="2" borderId="9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9" fillId="2" borderId="12" xfId="0" applyNumberFormat="1" applyFont="1" applyFill="1" applyBorder="1" applyAlignment="1">
      <alignment horizontal="center"/>
    </xf>
    <xf numFmtId="16" fontId="9" fillId="2" borderId="13" xfId="0" applyNumberFormat="1" applyFont="1" applyFill="1" applyBorder="1" applyAlignment="1">
      <alignment horizontal="center"/>
    </xf>
    <xf numFmtId="38" fontId="10" fillId="2" borderId="0" xfId="1" applyNumberFormat="1" applyFont="1" applyFill="1" applyBorder="1" applyAlignment="1">
      <alignment horizontal="center"/>
    </xf>
    <xf numFmtId="38" fontId="10" fillId="2" borderId="1" xfId="1" applyNumberFormat="1" applyFont="1" applyFill="1" applyBorder="1" applyAlignment="1">
      <alignment horizontal="center"/>
    </xf>
    <xf numFmtId="38" fontId="10" fillId="2" borderId="13" xfId="1" applyNumberFormat="1" applyFont="1" applyFill="1" applyBorder="1" applyAlignment="1">
      <alignment horizontal="center"/>
    </xf>
    <xf numFmtId="38" fontId="11" fillId="2" borderId="13" xfId="1" applyNumberFormat="1" applyFont="1" applyFill="1" applyBorder="1" applyAlignment="1">
      <alignment horizontal="center"/>
    </xf>
    <xf numFmtId="38" fontId="4" fillId="2" borderId="13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8" fontId="9" fillId="2" borderId="14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" fontId="12" fillId="2" borderId="4" xfId="0" applyNumberFormat="1" applyFont="1" applyFill="1" applyBorder="1" applyAlignment="1">
      <alignment horizontal="center"/>
    </xf>
    <xf numFmtId="3" fontId="12" fillId="2" borderId="13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" fontId="8" fillId="2" borderId="13" xfId="0" applyNumberFormat="1" applyFont="1" applyFill="1" applyBorder="1" applyAlignment="1">
      <alignment horizontal="center"/>
    </xf>
    <xf numFmtId="10" fontId="9" fillId="2" borderId="13" xfId="0" applyNumberFormat="1" applyFont="1" applyFill="1" applyBorder="1" applyAlignment="1">
      <alignment horizontal="center"/>
    </xf>
    <xf numFmtId="3" fontId="14" fillId="2" borderId="13" xfId="0" applyNumberFormat="1" applyFont="1" applyFill="1" applyBorder="1" applyAlignment="1">
      <alignment horizontal="center"/>
    </xf>
    <xf numFmtId="1" fontId="0" fillId="2" borderId="0" xfId="0" applyNumberFormat="1" applyFill="1"/>
    <xf numFmtId="16" fontId="4" fillId="2" borderId="13" xfId="0" applyNumberFormat="1" applyFont="1" applyFill="1" applyBorder="1" applyAlignment="1">
      <alignment horizontal="center"/>
    </xf>
    <xf numFmtId="38" fontId="9" fillId="2" borderId="12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11" fillId="2" borderId="0" xfId="1" applyNumberFormat="1" applyFont="1" applyFill="1" applyBorder="1" applyAlignment="1">
      <alignment horizontal="center"/>
    </xf>
    <xf numFmtId="38" fontId="11" fillId="2" borderId="1" xfId="1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38" fontId="7" fillId="2" borderId="15" xfId="1" applyNumberFormat="1" applyFont="1" applyFill="1" applyBorder="1" applyAlignment="1">
      <alignment horizontal="center"/>
    </xf>
    <xf numFmtId="38" fontId="15" fillId="2" borderId="15" xfId="1" applyNumberFormat="1" applyFont="1" applyFill="1" applyBorder="1" applyAlignment="1">
      <alignment horizontal="center"/>
    </xf>
    <xf numFmtId="38" fontId="16" fillId="2" borderId="0" xfId="1" applyNumberFormat="1" applyFont="1" applyFill="1" applyAlignment="1">
      <alignment horizontal="center"/>
    </xf>
    <xf numFmtId="0" fontId="16" fillId="2" borderId="0" xfId="0" applyFont="1" applyFill="1"/>
    <xf numFmtId="38" fontId="7" fillId="2" borderId="14" xfId="1" applyNumberFormat="1" applyFont="1" applyFill="1" applyBorder="1" applyAlignment="1">
      <alignment horizontal="center"/>
    </xf>
    <xf numFmtId="38" fontId="6" fillId="2" borderId="2" xfId="1" applyNumberFormat="1" applyFont="1" applyFill="1" applyBorder="1" applyAlignment="1">
      <alignment horizontal="right"/>
    </xf>
    <xf numFmtId="38" fontId="6" fillId="2" borderId="2" xfId="1" applyNumberFormat="1" applyFont="1" applyFill="1" applyBorder="1" applyAlignment="1">
      <alignment horizontal="center"/>
    </xf>
    <xf numFmtId="38" fontId="7" fillId="2" borderId="3" xfId="1" applyNumberFormat="1" applyFont="1" applyFill="1" applyBorder="1" applyAlignment="1">
      <alignment horizontal="center"/>
    </xf>
    <xf numFmtId="38" fontId="7" fillId="2" borderId="16" xfId="1" applyNumberFormat="1" applyFont="1" applyFill="1" applyBorder="1" applyAlignment="1">
      <alignment horizontal="center"/>
    </xf>
    <xf numFmtId="38" fontId="6" fillId="2" borderId="8" xfId="1" applyNumberFormat="1" applyFont="1" applyFill="1" applyBorder="1" applyAlignment="1">
      <alignment horizontal="center"/>
    </xf>
    <xf numFmtId="38" fontId="7" fillId="2" borderId="9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7" fillId="2" borderId="14" xfId="0" applyFont="1" applyFill="1" applyBorder="1"/>
    <xf numFmtId="0" fontId="5" fillId="2" borderId="2" xfId="0" applyFont="1" applyFill="1" applyBorder="1" applyAlignment="1">
      <alignment horizontal="centerContinuous" vertical="center"/>
    </xf>
    <xf numFmtId="0" fontId="18" fillId="2" borderId="2" xfId="0" applyFont="1" applyFill="1" applyBorder="1" applyAlignment="1">
      <alignment horizontal="centerContinuous" vertical="center"/>
    </xf>
    <xf numFmtId="0" fontId="18" fillId="2" borderId="3" xfId="0" applyFont="1" applyFill="1" applyBorder="1" applyAlignment="1">
      <alignment horizontal="centerContinuous" vertical="center"/>
    </xf>
    <xf numFmtId="0" fontId="17" fillId="2" borderId="12" xfId="0" applyFont="1" applyFill="1" applyBorder="1"/>
    <xf numFmtId="0" fontId="7" fillId="2" borderId="0" xfId="0" applyFont="1" applyFill="1" applyBorder="1" applyAlignment="1">
      <alignment horizontal="centerContinuous" vertical="center"/>
    </xf>
    <xf numFmtId="0" fontId="18" fillId="2" borderId="0" xfId="0" applyFont="1" applyFill="1" applyBorder="1" applyAlignment="1">
      <alignment horizontal="centerContinuous" vertical="center"/>
    </xf>
    <xf numFmtId="0" fontId="18" fillId="2" borderId="1" xfId="0" applyFont="1" applyFill="1" applyBorder="1" applyAlignment="1">
      <alignment horizontal="centerContinuous" vertical="center"/>
    </xf>
    <xf numFmtId="16" fontId="0" fillId="2" borderId="0" xfId="0" applyNumberFormat="1" applyFill="1"/>
    <xf numFmtId="0" fontId="18" fillId="2" borderId="12" xfId="4" applyFont="1" applyFill="1" applyBorder="1"/>
    <xf numFmtId="0" fontId="18" fillId="2" borderId="5" xfId="4" applyFont="1" applyFill="1" applyBorder="1" applyAlignment="1">
      <alignment horizontal="centerContinuous"/>
    </xf>
    <xf numFmtId="0" fontId="18" fillId="2" borderId="6" xfId="4" applyFont="1" applyFill="1" applyBorder="1" applyAlignment="1">
      <alignment horizontal="centerContinuous"/>
    </xf>
    <xf numFmtId="0" fontId="18" fillId="2" borderId="7" xfId="4" applyFont="1" applyFill="1" applyBorder="1" applyAlignment="1">
      <alignment horizontal="centerContinuous"/>
    </xf>
    <xf numFmtId="0" fontId="18" fillId="2" borderId="11" xfId="4" applyFont="1" applyFill="1" applyBorder="1" applyAlignment="1">
      <alignment horizontal="center"/>
    </xf>
    <xf numFmtId="0" fontId="18" fillId="2" borderId="5" xfId="4" applyFont="1" applyFill="1" applyBorder="1" applyAlignment="1"/>
    <xf numFmtId="0" fontId="0" fillId="2" borderId="0" xfId="0" applyFill="1" applyAlignment="1"/>
    <xf numFmtId="38" fontId="0" fillId="2" borderId="0" xfId="0" applyNumberFormat="1" applyFill="1"/>
    <xf numFmtId="17" fontId="17" fillId="2" borderId="12" xfId="4" applyNumberFormat="1" applyFont="1" applyFill="1" applyBorder="1" applyAlignment="1">
      <alignment wrapText="1"/>
    </xf>
    <xf numFmtId="0" fontId="18" fillId="2" borderId="12" xfId="4" applyFont="1" applyFill="1" applyBorder="1" applyAlignment="1">
      <alignment horizontal="centerContinuous" wrapText="1"/>
    </xf>
    <xf numFmtId="0" fontId="18" fillId="2" borderId="0" xfId="4" applyFont="1" applyFill="1" applyBorder="1" applyAlignment="1">
      <alignment horizontal="centerContinuous" wrapText="1"/>
    </xf>
    <xf numFmtId="0" fontId="18" fillId="2" borderId="1" xfId="4" applyFont="1" applyFill="1" applyBorder="1" applyAlignment="1">
      <alignment horizontal="centerContinuous" wrapText="1"/>
    </xf>
    <xf numFmtId="0" fontId="18" fillId="2" borderId="13" xfId="4" applyFont="1" applyFill="1" applyBorder="1" applyAlignment="1">
      <alignment horizontal="centerContinuous" wrapText="1"/>
    </xf>
    <xf numFmtId="17" fontId="15" fillId="2" borderId="12" xfId="4" applyNumberFormat="1" applyFont="1" applyFill="1" applyBorder="1" applyAlignment="1">
      <alignment wrapText="1"/>
    </xf>
    <xf numFmtId="38" fontId="6" fillId="2" borderId="16" xfId="2" applyNumberFormat="1" applyFont="1" applyFill="1" applyBorder="1" applyAlignment="1">
      <alignment horizontal="center" vertical="center" wrapText="1"/>
    </xf>
    <xf numFmtId="38" fontId="6" fillId="2" borderId="8" xfId="2" applyNumberFormat="1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vertical="center" wrapText="1"/>
    </xf>
    <xf numFmtId="38" fontId="6" fillId="2" borderId="10" xfId="2" applyNumberFormat="1" applyFont="1" applyFill="1" applyBorder="1" applyAlignment="1">
      <alignment horizontal="center" vertical="center" wrapText="1"/>
    </xf>
    <xf numFmtId="38" fontId="19" fillId="2" borderId="9" xfId="2" applyNumberFormat="1" applyFont="1" applyFill="1" applyBorder="1" applyAlignment="1">
      <alignment horizontal="center" wrapText="1"/>
    </xf>
    <xf numFmtId="17" fontId="15" fillId="2" borderId="12" xfId="4" applyNumberFormat="1" applyFont="1" applyFill="1" applyBorder="1"/>
    <xf numFmtId="38" fontId="15" fillId="2" borderId="8" xfId="2" applyNumberFormat="1" applyFont="1" applyFill="1" applyBorder="1" applyAlignment="1">
      <alignment horizontal="center"/>
    </xf>
    <xf numFmtId="0" fontId="15" fillId="2" borderId="8" xfId="4" applyFont="1" applyFill="1" applyBorder="1"/>
    <xf numFmtId="38" fontId="20" fillId="2" borderId="9" xfId="2" applyNumberFormat="1" applyFont="1" applyFill="1" applyBorder="1" applyAlignment="1">
      <alignment horizontal="center"/>
    </xf>
    <xf numFmtId="38" fontId="7" fillId="2" borderId="14" xfId="2" applyNumberFormat="1" applyFont="1" applyFill="1" applyBorder="1" applyAlignment="1">
      <alignment horizontal="center"/>
    </xf>
    <xf numFmtId="38" fontId="7" fillId="2" borderId="2" xfId="2" applyNumberFormat="1" applyFont="1" applyFill="1" applyBorder="1" applyAlignment="1">
      <alignment horizontal="center"/>
    </xf>
    <xf numFmtId="38" fontId="7" fillId="2" borderId="3" xfId="2" applyNumberFormat="1" applyFont="1" applyFill="1" applyBorder="1" applyAlignment="1">
      <alignment horizontal="center"/>
    </xf>
    <xf numFmtId="38" fontId="7" fillId="2" borderId="4" xfId="2" applyNumberFormat="1" applyFont="1" applyFill="1" applyBorder="1" applyAlignment="1">
      <alignment horizontal="center"/>
    </xf>
    <xf numFmtId="17" fontId="4" fillId="2" borderId="0" xfId="0" applyNumberFormat="1" applyFont="1" applyFill="1" applyAlignment="1">
      <alignment horizontal="right"/>
    </xf>
    <xf numFmtId="38" fontId="6" fillId="2" borderId="4" xfId="0" applyNumberFormat="1" applyFont="1" applyFill="1" applyBorder="1" applyAlignment="1">
      <alignment horizontal="center" vertical="center"/>
    </xf>
    <xf numFmtId="38" fontId="4" fillId="2" borderId="4" xfId="0" applyNumberFormat="1" applyFont="1" applyFill="1" applyBorder="1" applyAlignment="1">
      <alignment horizontal="center" vertical="center"/>
    </xf>
    <xf numFmtId="37" fontId="7" fillId="2" borderId="12" xfId="2" applyNumberFormat="1" applyFont="1" applyFill="1" applyBorder="1" applyAlignment="1">
      <alignment horizontal="center"/>
    </xf>
    <xf numFmtId="37" fontId="7" fillId="2" borderId="0" xfId="2" applyNumberFormat="1" applyFont="1" applyFill="1" applyBorder="1" applyAlignment="1">
      <alignment horizontal="center"/>
    </xf>
    <xf numFmtId="37" fontId="7" fillId="2" borderId="1" xfId="2" applyNumberFormat="1" applyFont="1" applyFill="1" applyBorder="1" applyAlignment="1">
      <alignment horizontal="center"/>
    </xf>
    <xf numFmtId="37" fontId="7" fillId="2" borderId="13" xfId="2" applyNumberFormat="1" applyFont="1" applyFill="1" applyBorder="1" applyAlignment="1">
      <alignment horizontal="center"/>
    </xf>
    <xf numFmtId="38" fontId="7" fillId="2" borderId="12" xfId="2" applyNumberFormat="1" applyFont="1" applyFill="1" applyBorder="1" applyAlignment="1">
      <alignment horizontal="center"/>
    </xf>
    <xf numFmtId="38" fontId="7" fillId="2" borderId="1" xfId="2" applyNumberFormat="1" applyFont="1" applyFill="1" applyBorder="1" applyAlignment="1">
      <alignment horizontal="center"/>
    </xf>
    <xf numFmtId="37" fontId="0" fillId="2" borderId="0" xfId="0" applyNumberFormat="1" applyFill="1"/>
    <xf numFmtId="38" fontId="6" fillId="2" borderId="13" xfId="0" applyNumberFormat="1" applyFont="1" applyFill="1" applyBorder="1" applyAlignment="1">
      <alignment horizontal="center" vertical="center"/>
    </xf>
    <xf numFmtId="38" fontId="4" fillId="2" borderId="13" xfId="0" applyNumberFormat="1" applyFont="1" applyFill="1" applyBorder="1" applyAlignment="1">
      <alignment horizontal="center" vertical="center"/>
    </xf>
    <xf numFmtId="17" fontId="15" fillId="2" borderId="10" xfId="4" applyNumberFormat="1" applyFont="1" applyFill="1" applyBorder="1"/>
    <xf numFmtId="38" fontId="6" fillId="2" borderId="10" xfId="0" applyNumberFormat="1" applyFont="1" applyFill="1" applyBorder="1" applyAlignment="1">
      <alignment horizontal="center" vertical="center"/>
    </xf>
    <xf numFmtId="38" fontId="4" fillId="2" borderId="10" xfId="0" applyNumberFormat="1" applyFont="1" applyFill="1" applyBorder="1" applyAlignment="1">
      <alignment horizontal="center" vertical="center"/>
    </xf>
    <xf numFmtId="38" fontId="15" fillId="2" borderId="12" xfId="2" applyNumberFormat="1" applyFont="1" applyFill="1" applyBorder="1" applyAlignment="1">
      <alignment horizontal="center"/>
    </xf>
    <xf numFmtId="38" fontId="15" fillId="2" borderId="0" xfId="2" applyNumberFormat="1" applyFont="1" applyFill="1" applyBorder="1" applyAlignment="1">
      <alignment horizontal="center"/>
    </xf>
    <xf numFmtId="38" fontId="15" fillId="2" borderId="13" xfId="2" applyNumberFormat="1" applyFont="1" applyFill="1" applyBorder="1" applyAlignment="1">
      <alignment horizontal="center"/>
    </xf>
    <xf numFmtId="38" fontId="15" fillId="2" borderId="1" xfId="2" applyNumberFormat="1" applyFont="1" applyFill="1" applyBorder="1" applyAlignment="1">
      <alignment horizontal="center"/>
    </xf>
    <xf numFmtId="38" fontId="4" fillId="2" borderId="1" xfId="0" applyNumberFormat="1" applyFont="1" applyFill="1" applyBorder="1" applyAlignment="1">
      <alignment horizontal="center" vertical="center"/>
    </xf>
    <xf numFmtId="38" fontId="6" fillId="2" borderId="0" xfId="0" applyNumberFormat="1" applyFont="1" applyFill="1" applyAlignment="1">
      <alignment horizontal="center" vertical="center"/>
    </xf>
    <xf numFmtId="17" fontId="6" fillId="2" borderId="16" xfId="4" applyNumberFormat="1" applyFont="1" applyFill="1" applyBorder="1" applyAlignment="1">
      <alignment horizontal="right"/>
    </xf>
    <xf numFmtId="38" fontId="7" fillId="2" borderId="17" xfId="2" applyNumberFormat="1" applyFont="1" applyFill="1" applyBorder="1" applyAlignment="1">
      <alignment horizontal="center"/>
    </xf>
    <xf numFmtId="38" fontId="7" fillId="2" borderId="18" xfId="2" applyNumberFormat="1" applyFont="1" applyFill="1" applyBorder="1" applyAlignment="1">
      <alignment horizontal="center"/>
    </xf>
    <xf numFmtId="38" fontId="7" fillId="2" borderId="15" xfId="2" applyNumberFormat="1" applyFont="1" applyFill="1" applyBorder="1" applyAlignment="1">
      <alignment horizontal="center"/>
    </xf>
    <xf numFmtId="38" fontId="7" fillId="2" borderId="19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38" fontId="6" fillId="2" borderId="15" xfId="0" applyNumberFormat="1" applyFont="1" applyFill="1" applyBorder="1" applyAlignment="1">
      <alignment horizontal="center" vertical="center"/>
    </xf>
    <xf numFmtId="17" fontId="7" fillId="2" borderId="0" xfId="4" applyNumberFormat="1" applyFont="1" applyFill="1" applyBorder="1" applyAlignment="1">
      <alignment horizontal="center"/>
    </xf>
    <xf numFmtId="38" fontId="7" fillId="2" borderId="0" xfId="2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7" fontId="15" fillId="2" borderId="0" xfId="4" applyNumberFormat="1" applyFont="1" applyFill="1" applyBorder="1"/>
    <xf numFmtId="0" fontId="8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38" fontId="7" fillId="2" borderId="0" xfId="2" applyNumberFormat="1" applyFont="1" applyFill="1" applyBorder="1" applyAlignment="1">
      <alignment horizontal="right"/>
    </xf>
    <xf numFmtId="38" fontId="15" fillId="2" borderId="10" xfId="2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38" fontId="15" fillId="2" borderId="0" xfId="2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10" fontId="8" fillId="2" borderId="15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right"/>
    </xf>
    <xf numFmtId="1" fontId="6" fillId="2" borderId="11" xfId="0" applyNumberFormat="1" applyFont="1" applyFill="1" applyBorder="1" applyAlignment="1">
      <alignment horizontal="center"/>
    </xf>
    <xf numFmtId="0" fontId="0" fillId="0" borderId="0" xfId="0" applyBorder="1"/>
    <xf numFmtId="38" fontId="7" fillId="0" borderId="0" xfId="2" applyNumberFormat="1" applyFont="1" applyBorder="1" applyAlignment="1">
      <alignment horizontal="right"/>
    </xf>
    <xf numFmtId="38" fontId="15" fillId="0" borderId="0" xfId="2" applyNumberFormat="1" applyFont="1" applyBorder="1" applyAlignment="1">
      <alignment horizontal="left"/>
    </xf>
    <xf numFmtId="38" fontId="15" fillId="0" borderId="0" xfId="2" applyNumberFormat="1" applyFont="1" applyBorder="1" applyAlignment="1">
      <alignment horizontal="center"/>
    </xf>
    <xf numFmtId="38" fontId="22" fillId="0" borderId="0" xfId="2" applyNumberFormat="1" applyFont="1" applyBorder="1" applyAlignment="1">
      <alignment horizontal="left"/>
    </xf>
    <xf numFmtId="38" fontId="22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1" fontId="6" fillId="0" borderId="0" xfId="0" applyNumberFormat="1" applyFont="1" applyBorder="1" applyAlignment="1">
      <alignment horizontal="center"/>
    </xf>
    <xf numFmtId="38" fontId="9" fillId="3" borderId="5" xfId="1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left"/>
    </xf>
    <xf numFmtId="38" fontId="7" fillId="0" borderId="0" xfId="2" applyNumberFormat="1" applyFont="1" applyBorder="1" applyAlignment="1">
      <alignment horizontal="left"/>
    </xf>
    <xf numFmtId="38" fontId="7" fillId="0" borderId="0" xfId="2" applyNumberFormat="1" applyFont="1" applyBorder="1" applyAlignment="1">
      <alignment horizontal="center"/>
    </xf>
    <xf numFmtId="17" fontId="17" fillId="0" borderId="0" xfId="4" applyNumberFormat="1" applyFont="1" applyBorder="1"/>
    <xf numFmtId="38" fontId="4" fillId="0" borderId="0" xfId="2" applyNumberFormat="1" applyFont="1" applyBorder="1" applyAlignment="1"/>
    <xf numFmtId="38" fontId="4" fillId="0" borderId="0" xfId="2" applyNumberFormat="1" applyFont="1" applyBorder="1" applyAlignment="1">
      <alignment horizontal="center"/>
    </xf>
    <xf numFmtId="38" fontId="6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5" xfId="0" applyFont="1" applyBorder="1" applyAlignment="1">
      <alignment horizontal="centerContinuous"/>
    </xf>
    <xf numFmtId="0" fontId="4" fillId="0" borderId="6" xfId="0" applyFont="1" applyFill="1" applyBorder="1" applyAlignment="1">
      <alignment horizontal="centerContinuous"/>
    </xf>
    <xf numFmtId="0" fontId="4" fillId="0" borderId="7" xfId="0" applyFont="1" applyFill="1" applyBorder="1" applyAlignment="1">
      <alignment horizontal="centerContinuous"/>
    </xf>
    <xf numFmtId="17" fontId="7" fillId="0" borderId="0" xfId="4" applyNumberFormat="1" applyFont="1" applyBorder="1" applyAlignment="1">
      <alignment horizontal="right"/>
    </xf>
    <xf numFmtId="38" fontId="6" fillId="0" borderId="8" xfId="2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" fontId="15" fillId="0" borderId="0" xfId="4" applyNumberFormat="1" applyFont="1" applyBorder="1"/>
    <xf numFmtId="37" fontId="7" fillId="2" borderId="14" xfId="2" applyNumberFormat="1" applyFont="1" applyFill="1" applyBorder="1" applyAlignment="1">
      <alignment horizontal="center"/>
    </xf>
    <xf numFmtId="38" fontId="6" fillId="0" borderId="0" xfId="5" applyNumberFormat="1" applyFont="1" applyBorder="1" applyAlignment="1">
      <alignment horizontal="center"/>
    </xf>
    <xf numFmtId="17" fontId="4" fillId="0" borderId="0" xfId="0" applyNumberFormat="1" applyFont="1"/>
    <xf numFmtId="38" fontId="6" fillId="0" borderId="13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7" fillId="2" borderId="13" xfId="2" applyNumberFormat="1" applyFont="1" applyFill="1" applyBorder="1" applyAlignment="1">
      <alignment horizontal="center"/>
    </xf>
    <xf numFmtId="38" fontId="4" fillId="0" borderId="13" xfId="0" applyNumberFormat="1" applyFont="1" applyBorder="1" applyAlignment="1">
      <alignment horizontal="center" vertical="center"/>
    </xf>
    <xf numFmtId="37" fontId="7" fillId="2" borderId="16" xfId="2" applyNumberFormat="1" applyFont="1" applyFill="1" applyBorder="1" applyAlignment="1">
      <alignment horizontal="center"/>
    </xf>
    <xf numFmtId="37" fontId="7" fillId="2" borderId="10" xfId="2" applyNumberFormat="1" applyFont="1" applyFill="1" applyBorder="1" applyAlignment="1">
      <alignment horizontal="center"/>
    </xf>
    <xf numFmtId="38" fontId="7" fillId="2" borderId="10" xfId="2" applyNumberFormat="1" applyFont="1" applyFill="1" applyBorder="1" applyAlignment="1">
      <alignment horizontal="center"/>
    </xf>
    <xf numFmtId="38" fontId="7" fillId="2" borderId="9" xfId="2" applyNumberFormat="1" applyFont="1" applyFill="1" applyBorder="1" applyAlignment="1">
      <alignment horizontal="center"/>
    </xf>
    <xf numFmtId="38" fontId="23" fillId="0" borderId="0" xfId="5" applyNumberFormat="1" applyFont="1" applyFill="1" applyBorder="1" applyAlignment="1">
      <alignment horizontal="center"/>
    </xf>
    <xf numFmtId="38" fontId="24" fillId="0" borderId="12" xfId="2" applyNumberFormat="1" applyFont="1" applyBorder="1" applyAlignment="1">
      <alignment horizontal="center"/>
    </xf>
    <xf numFmtId="38" fontId="24" fillId="0" borderId="0" xfId="2" applyNumberFormat="1" applyFont="1" applyBorder="1" applyAlignment="1">
      <alignment horizontal="center"/>
    </xf>
    <xf numFmtId="38" fontId="24" fillId="3" borderId="0" xfId="2" applyNumberFormat="1" applyFont="1" applyFill="1" applyBorder="1" applyAlignment="1">
      <alignment horizontal="center"/>
    </xf>
    <xf numFmtId="38" fontId="24" fillId="0" borderId="1" xfId="2" applyNumberFormat="1" applyFont="1" applyBorder="1" applyAlignment="1">
      <alignment horizontal="center"/>
    </xf>
    <xf numFmtId="38" fontId="24" fillId="0" borderId="13" xfId="2" applyNumberFormat="1" applyFont="1" applyBorder="1" applyAlignment="1">
      <alignment horizontal="center"/>
    </xf>
    <xf numFmtId="38" fontId="7" fillId="0" borderId="1" xfId="2" applyNumberFormat="1" applyFont="1" applyBorder="1" applyAlignment="1">
      <alignment horizontal="center"/>
    </xf>
    <xf numFmtId="0" fontId="6" fillId="0" borderId="0" xfId="0" applyFont="1"/>
    <xf numFmtId="38" fontId="24" fillId="0" borderId="16" xfId="2" applyNumberFormat="1" applyFont="1" applyBorder="1" applyAlignment="1">
      <alignment horizontal="center"/>
    </xf>
    <xf numFmtId="38" fontId="24" fillId="0" borderId="8" xfId="2" applyNumberFormat="1" applyFont="1" applyBorder="1" applyAlignment="1">
      <alignment horizontal="center"/>
    </xf>
    <xf numFmtId="38" fontId="24" fillId="3" borderId="8" xfId="2" applyNumberFormat="1" applyFont="1" applyFill="1" applyBorder="1" applyAlignment="1">
      <alignment horizontal="center"/>
    </xf>
    <xf numFmtId="38" fontId="24" fillId="0" borderId="9" xfId="2" applyNumberFormat="1" applyFont="1" applyBorder="1" applyAlignment="1">
      <alignment horizontal="center"/>
    </xf>
    <xf numFmtId="38" fontId="24" fillId="0" borderId="10" xfId="2" applyNumberFormat="1" applyFont="1" applyBorder="1" applyAlignment="1">
      <alignment horizontal="center"/>
    </xf>
    <xf numFmtId="38" fontId="7" fillId="0" borderId="9" xfId="2" applyNumberFormat="1" applyFont="1" applyBorder="1" applyAlignment="1">
      <alignment horizontal="center"/>
    </xf>
    <xf numFmtId="0" fontId="25" fillId="3" borderId="0" xfId="0" applyFont="1" applyFill="1" applyAlignment="1">
      <alignment horizontal="center"/>
    </xf>
    <xf numFmtId="38" fontId="15" fillId="0" borderId="14" xfId="2" applyNumberFormat="1" applyFont="1" applyBorder="1" applyAlignment="1">
      <alignment horizontal="center" vertical="center"/>
    </xf>
    <xf numFmtId="38" fontId="15" fillId="0" borderId="2" xfId="2" applyNumberFormat="1" applyFont="1" applyBorder="1" applyAlignment="1">
      <alignment horizontal="center" vertical="center"/>
    </xf>
    <xf numFmtId="38" fontId="15" fillId="0" borderId="4" xfId="2" applyNumberFormat="1" applyFont="1" applyBorder="1" applyAlignment="1">
      <alignment horizontal="center" vertical="center"/>
    </xf>
    <xf numFmtId="38" fontId="15" fillId="0" borderId="2" xfId="0" applyNumberFormat="1" applyFont="1" applyBorder="1" applyAlignment="1">
      <alignment horizontal="center" vertical="center"/>
    </xf>
    <xf numFmtId="38" fontId="15" fillId="0" borderId="4" xfId="0" applyNumberFormat="1" applyFont="1" applyBorder="1" applyAlignment="1">
      <alignment horizontal="center" vertical="center"/>
    </xf>
    <xf numFmtId="38" fontId="15" fillId="0" borderId="3" xfId="0" applyNumberFormat="1" applyFont="1" applyBorder="1" applyAlignment="1">
      <alignment horizontal="center" vertical="center"/>
    </xf>
    <xf numFmtId="38" fontId="15" fillId="0" borderId="12" xfId="2" applyNumberFormat="1" applyFont="1" applyBorder="1" applyAlignment="1">
      <alignment horizontal="center" vertical="center"/>
    </xf>
    <xf numFmtId="38" fontId="15" fillId="0" borderId="0" xfId="2" applyNumberFormat="1" applyFont="1" applyBorder="1" applyAlignment="1">
      <alignment horizontal="center" vertical="center"/>
    </xf>
    <xf numFmtId="38" fontId="15" fillId="0" borderId="13" xfId="2" applyNumberFormat="1" applyFont="1" applyBorder="1" applyAlignment="1">
      <alignment horizontal="center" vertical="center"/>
    </xf>
    <xf numFmtId="38" fontId="15" fillId="0" borderId="1" xfId="2" applyNumberFormat="1" applyFont="1" applyBorder="1" applyAlignment="1">
      <alignment horizontal="center" vertical="center"/>
    </xf>
    <xf numFmtId="38" fontId="15" fillId="0" borderId="12" xfId="0" applyNumberFormat="1" applyFont="1" applyBorder="1" applyAlignment="1">
      <alignment horizontal="center" vertical="center"/>
    </xf>
    <xf numFmtId="38" fontId="15" fillId="0" borderId="0" xfId="0" applyNumberFormat="1" applyFont="1" applyBorder="1" applyAlignment="1">
      <alignment horizontal="center" vertical="center"/>
    </xf>
    <xf numFmtId="38" fontId="15" fillId="0" borderId="13" xfId="0" applyNumberFormat="1" applyFont="1" applyBorder="1" applyAlignment="1">
      <alignment horizontal="center" vertical="center"/>
    </xf>
    <xf numFmtId="38" fontId="15" fillId="0" borderId="1" xfId="0" applyNumberFormat="1" applyFont="1" applyBorder="1" applyAlignment="1">
      <alignment horizontal="center" vertical="center"/>
    </xf>
    <xf numFmtId="38" fontId="15" fillId="0" borderId="16" xfId="0" applyNumberFormat="1" applyFont="1" applyBorder="1" applyAlignment="1">
      <alignment horizontal="center" vertical="center"/>
    </xf>
    <xf numFmtId="38" fontId="15" fillId="0" borderId="8" xfId="2" applyNumberFormat="1" applyFont="1" applyBorder="1" applyAlignment="1">
      <alignment horizontal="center" vertical="center"/>
    </xf>
    <xf numFmtId="38" fontId="15" fillId="0" borderId="8" xfId="0" applyNumberFormat="1" applyFont="1" applyBorder="1" applyAlignment="1">
      <alignment horizontal="center" vertical="center"/>
    </xf>
    <xf numFmtId="38" fontId="15" fillId="0" borderId="10" xfId="2" applyNumberFormat="1" applyFont="1" applyBorder="1" applyAlignment="1">
      <alignment horizontal="center" vertical="center"/>
    </xf>
    <xf numFmtId="38" fontId="15" fillId="0" borderId="10" xfId="0" applyNumberFormat="1" applyFont="1" applyBorder="1" applyAlignment="1">
      <alignment horizontal="center" vertical="center"/>
    </xf>
    <xf numFmtId="38" fontId="15" fillId="0" borderId="9" xfId="0" applyNumberFormat="1" applyFont="1" applyBorder="1" applyAlignment="1">
      <alignment horizontal="center" vertical="center"/>
    </xf>
    <xf numFmtId="17" fontId="26" fillId="0" borderId="0" xfId="4" applyNumberFormat="1" applyFont="1" applyBorder="1"/>
    <xf numFmtId="0" fontId="0" fillId="0" borderId="0" xfId="0" applyFill="1"/>
    <xf numFmtId="0" fontId="6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6" fillId="0" borderId="11" xfId="0" applyFont="1" applyBorder="1" applyAlignment="1">
      <alignment horizontal="center"/>
    </xf>
    <xf numFmtId="16" fontId="4" fillId="0" borderId="0" xfId="0" applyNumberFormat="1" applyFont="1"/>
    <xf numFmtId="38" fontId="0" fillId="0" borderId="0" xfId="0" applyNumberFormat="1"/>
    <xf numFmtId="16" fontId="26" fillId="0" borderId="0" xfId="0" applyNumberFormat="1" applyFont="1"/>
    <xf numFmtId="38" fontId="8" fillId="0" borderId="15" xfId="0" applyNumberFormat="1" applyFont="1" applyBorder="1"/>
    <xf numFmtId="0" fontId="6" fillId="0" borderId="0" xfId="0" applyFont="1" applyFill="1" applyBorder="1" applyAlignment="1">
      <alignment horizontal="centerContinuous" wrapText="1"/>
    </xf>
    <xf numFmtId="1" fontId="4" fillId="0" borderId="0" xfId="0" applyNumberFormat="1" applyFont="1" applyFill="1" applyBorder="1" applyAlignment="1">
      <alignment horizontal="center"/>
    </xf>
    <xf numFmtId="15" fontId="6" fillId="0" borderId="0" xfId="0" applyNumberFormat="1" applyFont="1" applyBorder="1" applyAlignment="1">
      <alignment horizontal="centerContinuous" vertical="center" wrapText="1"/>
    </xf>
    <xf numFmtId="0" fontId="4" fillId="0" borderId="0" xfId="0" applyFont="1" applyBorder="1" applyAlignment="1">
      <alignment horizontal="centerContinuous" vertical="center" wrapText="1"/>
    </xf>
    <xf numFmtId="0" fontId="4" fillId="0" borderId="0" xfId="0" applyFont="1" applyAlignment="1">
      <alignment horizontal="centerContinuous" vertical="center"/>
    </xf>
    <xf numFmtId="17" fontId="4" fillId="0" borderId="0" xfId="0" applyNumberFormat="1" applyFont="1" applyAlignment="1">
      <alignment horizontal="centerContinuous" vertical="center"/>
    </xf>
    <xf numFmtId="3" fontId="4" fillId="0" borderId="0" xfId="0" applyNumberFormat="1" applyFont="1" applyAlignment="1">
      <alignment horizontal="centerContinuous" vertic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Continuous" vertical="center"/>
    </xf>
    <xf numFmtId="0" fontId="6" fillId="4" borderId="6" xfId="0" applyFont="1" applyFill="1" applyBorder="1" applyAlignment="1">
      <alignment horizontal="centerContinuous" vertical="center"/>
    </xf>
    <xf numFmtId="0" fontId="6" fillId="4" borderId="7" xfId="0" applyFont="1" applyFill="1" applyBorder="1" applyAlignment="1">
      <alignment horizontal="centerContinuous" vertical="center"/>
    </xf>
    <xf numFmtId="0" fontId="6" fillId="4" borderId="11" xfId="0" applyFont="1" applyFill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15" fontId="6" fillId="0" borderId="14" xfId="0" applyNumberFormat="1" applyFont="1" applyBorder="1" applyAlignment="1">
      <alignment horizontal="centerContinuous" vertical="center"/>
    </xf>
    <xf numFmtId="15" fontId="6" fillId="0" borderId="2" xfId="0" applyNumberFormat="1" applyFont="1" applyBorder="1" applyAlignment="1">
      <alignment horizontal="centerContinuous" vertical="center"/>
    </xf>
    <xf numFmtId="15" fontId="6" fillId="0" borderId="3" xfId="0" applyNumberFormat="1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20" xfId="0" applyFont="1" applyFill="1" applyBorder="1" applyAlignment="1">
      <alignment horizontal="centerContinuous" vertical="center"/>
    </xf>
    <xf numFmtId="0" fontId="6" fillId="0" borderId="13" xfId="0" applyFont="1" applyFill="1" applyBorder="1" applyAlignment="1">
      <alignment horizontal="centerContinuous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4" fillId="0" borderId="12" xfId="0" applyFont="1" applyBorder="1" applyAlignment="1"/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20" xfId="0" applyFont="1" applyBorder="1" applyAlignment="1"/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6" fontId="6" fillId="0" borderId="23" xfId="0" applyNumberFormat="1" applyFont="1" applyBorder="1" applyAlignment="1">
      <alignment horizontal="centerContinuous" vertical="center"/>
    </xf>
    <xf numFmtId="172" fontId="6" fillId="0" borderId="24" xfId="0" applyNumberFormat="1" applyFont="1" applyBorder="1" applyAlignment="1">
      <alignment horizontal="centerContinuous" vertical="center"/>
    </xf>
    <xf numFmtId="0" fontId="6" fillId="0" borderId="0" xfId="0" applyFont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" fontId="4" fillId="0" borderId="13" xfId="0" applyNumberFormat="1" applyFont="1" applyBorder="1" applyAlignment="1"/>
    <xf numFmtId="180" fontId="4" fillId="0" borderId="20" xfId="0" applyNumberFormat="1" applyFont="1" applyBorder="1" applyAlignment="1"/>
    <xf numFmtId="38" fontId="4" fillId="0" borderId="13" xfId="0" applyNumberFormat="1" applyFont="1" applyBorder="1" applyAlignment="1">
      <alignment horizontal="center"/>
    </xf>
    <xf numFmtId="38" fontId="4" fillId="0" borderId="25" xfId="0" applyNumberFormat="1" applyFont="1" applyBorder="1" applyAlignment="1">
      <alignment horizontal="center"/>
    </xf>
    <xf numFmtId="0" fontId="4" fillId="0" borderId="0" xfId="0" applyFont="1" applyAlignment="1"/>
    <xf numFmtId="183" fontId="4" fillId="5" borderId="0" xfId="0" applyNumberFormat="1" applyFont="1" applyFill="1" applyAlignment="1"/>
    <xf numFmtId="172" fontId="4" fillId="5" borderId="0" xfId="0" applyNumberFormat="1" applyFont="1" applyFill="1" applyAlignment="1">
      <alignment horizontal="center"/>
    </xf>
    <xf numFmtId="16" fontId="6" fillId="0" borderId="10" xfId="0" applyNumberFormat="1" applyFont="1" applyBorder="1" applyAlignment="1">
      <alignment horizontal="center"/>
    </xf>
    <xf numFmtId="16" fontId="6" fillId="0" borderId="16" xfId="0" applyNumberFormat="1" applyFont="1" applyBorder="1" applyAlignment="1">
      <alignment horizontal="center"/>
    </xf>
    <xf numFmtId="16" fontId="6" fillId="0" borderId="8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7" fontId="6" fillId="0" borderId="13" xfId="4" applyNumberFormat="1" applyFont="1" applyBorder="1" applyAlignment="1"/>
    <xf numFmtId="1" fontId="4" fillId="0" borderId="13" xfId="3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72" fontId="4" fillId="0" borderId="1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6" fillId="0" borderId="12" xfId="0" applyFont="1" applyBorder="1" applyAlignment="1">
      <alignment vertical="center"/>
    </xf>
    <xf numFmtId="38" fontId="4" fillId="0" borderId="14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180" fontId="4" fillId="0" borderId="26" xfId="0" applyNumberFormat="1" applyFont="1" applyBorder="1" applyAlignment="1"/>
    <xf numFmtId="38" fontId="4" fillId="0" borderId="10" xfId="0" applyNumberFormat="1" applyFont="1" applyBorder="1" applyAlignment="1">
      <alignment horizontal="center"/>
    </xf>
    <xf numFmtId="1" fontId="4" fillId="0" borderId="10" xfId="3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72" fontId="4" fillId="0" borderId="10" xfId="0" applyNumberFormat="1" applyFont="1" applyBorder="1" applyAlignment="1">
      <alignment horizontal="center"/>
    </xf>
    <xf numFmtId="38" fontId="4" fillId="0" borderId="2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13" xfId="0" applyNumberFormat="1" applyFont="1" applyFill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/>
    </xf>
    <xf numFmtId="38" fontId="4" fillId="0" borderId="10" xfId="0" applyNumberFormat="1" applyFont="1" applyBorder="1" applyAlignment="1">
      <alignment horizontal="center" vertical="center"/>
    </xf>
    <xf numFmtId="38" fontId="4" fillId="0" borderId="16" xfId="0" applyNumberFormat="1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 vertical="center"/>
    </xf>
    <xf numFmtId="38" fontId="4" fillId="0" borderId="10" xfId="0" applyNumberFormat="1" applyFont="1" applyFill="1" applyBorder="1" applyAlignment="1">
      <alignment horizontal="center" vertical="center"/>
    </xf>
    <xf numFmtId="38" fontId="4" fillId="0" borderId="13" xfId="1" applyNumberFormat="1" applyFont="1" applyBorder="1" applyAlignment="1">
      <alignment horizontal="center" vertical="center"/>
    </xf>
    <xf numFmtId="38" fontId="4" fillId="0" borderId="14" xfId="1" applyNumberFormat="1" applyFont="1" applyBorder="1" applyAlignment="1">
      <alignment horizontal="center" vertical="center"/>
    </xf>
    <xf numFmtId="38" fontId="4" fillId="0" borderId="2" xfId="1" applyNumberFormat="1" applyFont="1" applyBorder="1" applyAlignment="1">
      <alignment horizontal="center" vertical="center"/>
    </xf>
    <xf numFmtId="38" fontId="4" fillId="0" borderId="3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80" fontId="4" fillId="0" borderId="27" xfId="0" applyNumberFormat="1" applyFont="1" applyBorder="1" applyAlignment="1"/>
    <xf numFmtId="38" fontId="4" fillId="0" borderId="4" xfId="0" applyNumberFormat="1" applyFont="1" applyBorder="1" applyAlignment="1">
      <alignment horizontal="center"/>
    </xf>
    <xf numFmtId="1" fontId="4" fillId="0" borderId="4" xfId="3" applyNumberFormat="1" applyFont="1" applyBorder="1" applyAlignment="1">
      <alignment horizontal="centerContinuous"/>
    </xf>
    <xf numFmtId="1" fontId="4" fillId="0" borderId="4" xfId="0" applyNumberFormat="1" applyFont="1" applyBorder="1" applyAlignment="1">
      <alignment horizontal="center"/>
    </xf>
    <xf numFmtId="172" fontId="4" fillId="0" borderId="4" xfId="0" applyNumberFormat="1" applyFont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183" fontId="4" fillId="0" borderId="0" xfId="0" applyNumberFormat="1" applyFont="1" applyAlignment="1"/>
    <xf numFmtId="172" fontId="4" fillId="0" borderId="0" xfId="0" applyNumberFormat="1" applyFont="1" applyAlignment="1">
      <alignment horizontal="center"/>
    </xf>
    <xf numFmtId="0" fontId="6" fillId="0" borderId="16" xfId="0" applyFont="1" applyBorder="1" applyAlignment="1">
      <alignment vertical="center"/>
    </xf>
    <xf numFmtId="0" fontId="4" fillId="0" borderId="8" xfId="0" applyFont="1" applyBorder="1" applyAlignment="1"/>
    <xf numFmtId="0" fontId="4" fillId="0" borderId="10" xfId="0" applyFont="1" applyBorder="1" applyAlignment="1">
      <alignment vertical="center"/>
    </xf>
    <xf numFmtId="180" fontId="4" fillId="0" borderId="29" xfId="0" applyNumberFormat="1" applyFont="1" applyBorder="1" applyAlignment="1"/>
    <xf numFmtId="17" fontId="6" fillId="0" borderId="1" xfId="4" applyNumberFormat="1" applyFont="1" applyBorder="1" applyAlignment="1"/>
    <xf numFmtId="0" fontId="6" fillId="0" borderId="5" xfId="0" applyFont="1" applyFill="1" applyBorder="1" applyAlignment="1">
      <alignment horizontal="left"/>
    </xf>
    <xf numFmtId="0" fontId="4" fillId="0" borderId="6" xfId="0" applyFont="1" applyBorder="1" applyAlignment="1"/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  <xf numFmtId="38" fontId="4" fillId="0" borderId="11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6" fillId="0" borderId="0" xfId="0" applyFont="1" applyBorder="1" applyAlignment="1"/>
    <xf numFmtId="0" fontId="4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80" fontId="4" fillId="0" borderId="30" xfId="0" applyNumberFormat="1" applyFont="1" applyBorder="1" applyAlignment="1"/>
    <xf numFmtId="38" fontId="4" fillId="0" borderId="31" xfId="0" applyNumberFormat="1" applyFont="1" applyBorder="1" applyAlignment="1">
      <alignment horizontal="center"/>
    </xf>
    <xf numFmtId="172" fontId="4" fillId="0" borderId="31" xfId="0" applyNumberFormat="1" applyFont="1" applyBorder="1" applyAlignment="1">
      <alignment horizontal="center"/>
    </xf>
    <xf numFmtId="38" fontId="29" fillId="0" borderId="31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6" fillId="0" borderId="12" xfId="0" applyFont="1" applyBorder="1" applyAlignment="1"/>
    <xf numFmtId="37" fontId="4" fillId="0" borderId="16" xfId="1" applyNumberFormat="1" applyFont="1" applyBorder="1" applyAlignment="1">
      <alignment horizontal="center" vertical="center"/>
    </xf>
    <xf numFmtId="37" fontId="6" fillId="0" borderId="16" xfId="1" applyNumberFormat="1" applyFont="1" applyBorder="1" applyAlignment="1">
      <alignment horizontal="center" vertical="center"/>
    </xf>
    <xf numFmtId="37" fontId="6" fillId="0" borderId="8" xfId="1" applyNumberFormat="1" applyFont="1" applyBorder="1" applyAlignment="1">
      <alignment horizontal="center" vertical="center"/>
    </xf>
    <xf numFmtId="37" fontId="6" fillId="0" borderId="9" xfId="1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1" xfId="0" applyFont="1" applyBorder="1" applyAlignment="1"/>
    <xf numFmtId="180" fontId="30" fillId="0" borderId="0" xfId="0" applyNumberFormat="1" applyFont="1" applyBorder="1" applyAlignment="1"/>
    <xf numFmtId="0" fontId="4" fillId="0" borderId="0" xfId="3" applyNumberFormat="1" applyFont="1" applyBorder="1" applyAlignment="1">
      <alignment horizontal="center"/>
    </xf>
    <xf numFmtId="38" fontId="4" fillId="0" borderId="8" xfId="0" applyNumberFormat="1" applyFont="1" applyBorder="1" applyAlignment="1">
      <alignment horizontal="center"/>
    </xf>
    <xf numFmtId="0" fontId="6" fillId="0" borderId="14" xfId="0" applyFont="1" applyFill="1" applyBorder="1" applyAlignment="1">
      <alignment horizontal="left" vertical="center"/>
    </xf>
    <xf numFmtId="0" fontId="4" fillId="0" borderId="2" xfId="0" applyFont="1" applyBorder="1" applyAlignment="1"/>
    <xf numFmtId="38" fontId="4" fillId="0" borderId="3" xfId="0" applyNumberFormat="1" applyFont="1" applyFill="1" applyBorder="1" applyAlignment="1">
      <alignment horizontal="center"/>
    </xf>
    <xf numFmtId="37" fontId="4" fillId="0" borderId="12" xfId="1" applyNumberFormat="1" applyFont="1" applyBorder="1" applyAlignment="1">
      <alignment horizontal="center" vertical="center"/>
    </xf>
    <xf numFmtId="37" fontId="4" fillId="0" borderId="0" xfId="1" applyNumberFormat="1" applyFont="1" applyBorder="1" applyAlignment="1">
      <alignment horizontal="center" vertical="center"/>
    </xf>
    <xf numFmtId="37" fontId="4" fillId="0" borderId="1" xfId="1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Fill="1" applyBorder="1" applyAlignment="1"/>
    <xf numFmtId="0" fontId="6" fillId="0" borderId="1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4" fontId="4" fillId="5" borderId="12" xfId="0" applyNumberFormat="1" applyFont="1" applyFill="1" applyBorder="1" applyAlignment="1">
      <alignment horizontal="center"/>
    </xf>
    <xf numFmtId="16" fontId="4" fillId="5" borderId="13" xfId="0" applyNumberFormat="1" applyFont="1" applyFill="1" applyBorder="1" applyAlignment="1">
      <alignment horizontal="center"/>
    </xf>
    <xf numFmtId="38" fontId="4" fillId="5" borderId="0" xfId="1" applyNumberFormat="1" applyFont="1" applyFill="1" applyBorder="1" applyAlignment="1">
      <alignment horizontal="center"/>
    </xf>
    <xf numFmtId="38" fontId="4" fillId="5" borderId="1" xfId="1" applyNumberFormat="1" applyFont="1" applyFill="1" applyBorder="1" applyAlignment="1">
      <alignment horizontal="center"/>
    </xf>
    <xf numFmtId="38" fontId="4" fillId="5" borderId="13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8" fontId="4" fillId="5" borderId="1" xfId="0" applyNumberFormat="1" applyFont="1" applyFill="1" applyBorder="1" applyAlignment="1">
      <alignment horizontal="center"/>
    </xf>
    <xf numFmtId="37" fontId="4" fillId="0" borderId="8" xfId="1" applyNumberFormat="1" applyFont="1" applyBorder="1" applyAlignment="1">
      <alignment horizontal="center" vertical="center"/>
    </xf>
    <xf numFmtId="37" fontId="4" fillId="0" borderId="9" xfId="1" applyNumberFormat="1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4" fillId="0" borderId="9" xfId="0" applyFont="1" applyBorder="1" applyAlignment="1"/>
    <xf numFmtId="38" fontId="4" fillId="0" borderId="5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38" fontId="4" fillId="0" borderId="11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38" fontId="6" fillId="0" borderId="5" xfId="0" applyNumberFormat="1" applyFont="1" applyBorder="1" applyAlignment="1">
      <alignment horizontal="center" vertical="center"/>
    </xf>
    <xf numFmtId="38" fontId="6" fillId="0" borderId="6" xfId="0" applyNumberFormat="1" applyFont="1" applyBorder="1" applyAlignment="1">
      <alignment horizontal="center" vertical="center"/>
    </xf>
    <xf numFmtId="38" fontId="6" fillId="0" borderId="7" xfId="0" applyNumberFormat="1" applyFont="1" applyBorder="1" applyAlignment="1">
      <alignment horizontal="center" vertical="center"/>
    </xf>
    <xf numFmtId="38" fontId="6" fillId="0" borderId="11" xfId="0" applyNumberFormat="1" applyFont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34" xfId="0" applyFont="1" applyBorder="1" applyAlignment="1"/>
    <xf numFmtId="37" fontId="6" fillId="0" borderId="33" xfId="1" applyNumberFormat="1" applyFont="1" applyBorder="1" applyAlignment="1">
      <alignment horizontal="center"/>
    </xf>
    <xf numFmtId="37" fontId="31" fillId="0" borderId="33" xfId="1" applyNumberFormat="1" applyFont="1" applyBorder="1" applyAlignment="1">
      <alignment horizontal="center"/>
    </xf>
    <xf numFmtId="37" fontId="6" fillId="0" borderId="34" xfId="1" applyNumberFormat="1" applyFont="1" applyBorder="1" applyAlignment="1">
      <alignment horizontal="center"/>
    </xf>
    <xf numFmtId="37" fontId="6" fillId="0" borderId="35" xfId="1" applyNumberFormat="1" applyFont="1" applyBorder="1" applyAlignment="1">
      <alignment horizontal="center"/>
    </xf>
    <xf numFmtId="3" fontId="4" fillId="0" borderId="36" xfId="0" applyNumberFormat="1" applyFont="1" applyBorder="1" applyAlignment="1">
      <alignment horizontal="center"/>
    </xf>
    <xf numFmtId="3" fontId="4" fillId="0" borderId="37" xfId="0" applyNumberFormat="1" applyFont="1" applyBorder="1" applyAlignment="1">
      <alignment horizontal="center"/>
    </xf>
    <xf numFmtId="0" fontId="6" fillId="0" borderId="38" xfId="0" applyFont="1" applyFill="1" applyBorder="1" applyAlignment="1">
      <alignment horizontal="left" vertical="center"/>
    </xf>
    <xf numFmtId="0" fontId="4" fillId="0" borderId="39" xfId="0" applyFont="1" applyBorder="1" applyAlignment="1"/>
    <xf numFmtId="38" fontId="4" fillId="0" borderId="39" xfId="0" applyNumberFormat="1" applyFont="1" applyBorder="1" applyAlignment="1">
      <alignment horizontal="center"/>
    </xf>
    <xf numFmtId="37" fontId="4" fillId="0" borderId="38" xfId="1" applyNumberFormat="1" applyFont="1" applyBorder="1" applyAlignment="1">
      <alignment horizontal="center"/>
    </xf>
    <xf numFmtId="37" fontId="4" fillId="0" borderId="39" xfId="1" applyNumberFormat="1" applyFont="1" applyBorder="1" applyAlignment="1">
      <alignment horizontal="center"/>
    </xf>
    <xf numFmtId="37" fontId="4" fillId="0" borderId="40" xfId="1" applyNumberFormat="1" applyFont="1" applyBorder="1" applyAlignment="1">
      <alignment horizontal="center"/>
    </xf>
    <xf numFmtId="3" fontId="4" fillId="0" borderId="41" xfId="0" applyNumberFormat="1" applyFont="1" applyBorder="1" applyAlignment="1">
      <alignment horizontal="center"/>
    </xf>
    <xf numFmtId="3" fontId="4" fillId="0" borderId="42" xfId="0" applyNumberFormat="1" applyFont="1" applyBorder="1" applyAlignment="1">
      <alignment horizontal="center"/>
    </xf>
    <xf numFmtId="37" fontId="4" fillId="0" borderId="16" xfId="1" applyNumberFormat="1" applyFont="1" applyBorder="1" applyAlignment="1">
      <alignment horizontal="center"/>
    </xf>
    <xf numFmtId="37" fontId="4" fillId="0" borderId="8" xfId="1" applyNumberFormat="1" applyFont="1" applyBorder="1" applyAlignment="1">
      <alignment horizontal="center"/>
    </xf>
    <xf numFmtId="37" fontId="4" fillId="0" borderId="9" xfId="1" applyNumberFormat="1" applyFont="1" applyBorder="1" applyAlignment="1">
      <alignment horizontal="center"/>
    </xf>
    <xf numFmtId="0" fontId="4" fillId="0" borderId="33" xfId="0" applyFont="1" applyBorder="1" applyAlignment="1"/>
    <xf numFmtId="0" fontId="4" fillId="0" borderId="34" xfId="0" applyFont="1" applyBorder="1" applyAlignment="1"/>
    <xf numFmtId="0" fontId="4" fillId="0" borderId="0" xfId="0" applyFont="1" applyFill="1" applyBorder="1" applyAlignment="1">
      <alignment horizontal="left" vertical="center"/>
    </xf>
    <xf numFmtId="37" fontId="4" fillId="0" borderId="12" xfId="1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37" fontId="4" fillId="0" borderId="1" xfId="1" applyNumberFormat="1" applyFont="1" applyBorder="1" applyAlignment="1">
      <alignment horizontal="center"/>
    </xf>
    <xf numFmtId="38" fontId="4" fillId="0" borderId="16" xfId="0" applyNumberFormat="1" applyFont="1" applyFill="1" applyBorder="1" applyAlignment="1">
      <alignment horizontal="center"/>
    </xf>
    <xf numFmtId="38" fontId="4" fillId="0" borderId="8" xfId="0" applyNumberFormat="1" applyFont="1" applyFill="1" applyBorder="1" applyAlignment="1">
      <alignment horizontal="center"/>
    </xf>
    <xf numFmtId="38" fontId="4" fillId="0" borderId="9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0" borderId="14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left" vertical="center"/>
    </xf>
    <xf numFmtId="0" fontId="4" fillId="0" borderId="18" xfId="0" applyFont="1" applyBorder="1" applyAlignment="1"/>
    <xf numFmtId="38" fontId="4" fillId="0" borderId="18" xfId="0" applyNumberFormat="1" applyFont="1" applyFill="1" applyBorder="1" applyAlignment="1">
      <alignment horizontal="center"/>
    </xf>
    <xf numFmtId="38" fontId="4" fillId="0" borderId="15" xfId="0" applyNumberFormat="1" applyFont="1" applyFill="1" applyBorder="1" applyAlignment="1">
      <alignment horizontal="center"/>
    </xf>
    <xf numFmtId="38" fontId="6" fillId="0" borderId="17" xfId="0" applyNumberFormat="1" applyFont="1" applyFill="1" applyBorder="1" applyAlignment="1">
      <alignment horizontal="center" vertical="center"/>
    </xf>
    <xf numFmtId="38" fontId="6" fillId="0" borderId="18" xfId="0" applyNumberFormat="1" applyFont="1" applyFill="1" applyBorder="1" applyAlignment="1">
      <alignment horizontal="center" vertical="center"/>
    </xf>
    <xf numFmtId="38" fontId="6" fillId="0" borderId="19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38" fontId="4" fillId="0" borderId="12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16" fontId="4" fillId="0" borderId="13" xfId="0" applyNumberFormat="1" applyFont="1" applyFill="1" applyBorder="1" applyAlignment="1">
      <alignment horizontal="center"/>
    </xf>
    <xf numFmtId="38" fontId="4" fillId="0" borderId="0" xfId="1" applyNumberFormat="1" applyFont="1" applyFill="1" applyBorder="1" applyAlignment="1">
      <alignment horizontal="center"/>
    </xf>
    <xf numFmtId="38" fontId="4" fillId="0" borderId="1" xfId="1" applyNumberFormat="1" applyFont="1" applyFill="1" applyBorder="1" applyAlignment="1">
      <alignment horizontal="center"/>
    </xf>
    <xf numFmtId="38" fontId="4" fillId="0" borderId="13" xfId="1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8" fontId="4" fillId="0" borderId="1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3" fontId="4" fillId="0" borderId="12" xfId="5" applyNumberFormat="1" applyFont="1" applyFill="1" applyBorder="1" applyAlignment="1">
      <alignment horizontal="center"/>
    </xf>
    <xf numFmtId="3" fontId="4" fillId="0" borderId="0" xfId="5" applyNumberFormat="1" applyFont="1" applyFill="1" applyBorder="1" applyAlignment="1">
      <alignment horizontal="center"/>
    </xf>
    <xf numFmtId="3" fontId="6" fillId="0" borderId="5" xfId="5" applyNumberFormat="1" applyFont="1" applyFill="1" applyBorder="1" applyAlignment="1">
      <alignment horizontal="center"/>
    </xf>
    <xf numFmtId="3" fontId="6" fillId="0" borderId="6" xfId="5" applyNumberFormat="1" applyFont="1" applyFill="1" applyBorder="1" applyAlignment="1">
      <alignment horizontal="center"/>
    </xf>
    <xf numFmtId="3" fontId="6" fillId="0" borderId="7" xfId="5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4" fillId="0" borderId="3" xfId="0" applyFont="1" applyBorder="1" applyAlignment="1"/>
    <xf numFmtId="38" fontId="4" fillId="0" borderId="4" xfId="0" applyNumberFormat="1" applyFont="1" applyFill="1" applyBorder="1" applyAlignment="1">
      <alignment horizontal="center"/>
    </xf>
    <xf numFmtId="38" fontId="4" fillId="0" borderId="13" xfId="0" applyNumberFormat="1" applyFont="1" applyFill="1" applyBorder="1" applyAlignment="1">
      <alignment horizontal="center"/>
    </xf>
    <xf numFmtId="9" fontId="4" fillId="0" borderId="13" xfId="5" applyFont="1" applyFill="1" applyBorder="1" applyAlignment="1">
      <alignment horizontal="center"/>
    </xf>
    <xf numFmtId="9" fontId="4" fillId="0" borderId="12" xfId="5" applyFont="1" applyFill="1" applyBorder="1" applyAlignment="1">
      <alignment horizontal="center"/>
    </xf>
    <xf numFmtId="9" fontId="4" fillId="0" borderId="0" xfId="5" applyFont="1" applyFill="1" applyBorder="1" applyAlignment="1">
      <alignment horizontal="center"/>
    </xf>
    <xf numFmtId="9" fontId="4" fillId="0" borderId="1" xfId="5" applyFont="1" applyFill="1" applyBorder="1" applyAlignment="1">
      <alignment horizontal="center"/>
    </xf>
    <xf numFmtId="0" fontId="6" fillId="0" borderId="1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7" xfId="0" applyFont="1" applyBorder="1" applyAlignment="1"/>
    <xf numFmtId="16" fontId="6" fillId="0" borderId="14" xfId="0" applyNumberFormat="1" applyFont="1" applyBorder="1" applyAlignment="1">
      <alignment horizontal="center"/>
    </xf>
    <xf numFmtId="16" fontId="6" fillId="0" borderId="2" xfId="0" applyNumberFormat="1" applyFont="1" applyBorder="1" applyAlignment="1">
      <alignment horizontal="center"/>
    </xf>
    <xf numFmtId="16" fontId="6" fillId="0" borderId="3" xfId="0" applyNumberFormat="1" applyFont="1" applyBorder="1" applyAlignment="1">
      <alignment horizontal="center"/>
    </xf>
    <xf numFmtId="0" fontId="4" fillId="0" borderId="14" xfId="0" applyFont="1" applyBorder="1" applyAlignment="1"/>
    <xf numFmtId="0" fontId="4" fillId="0" borderId="2" xfId="0" applyFont="1" applyBorder="1" applyAlignment="1">
      <alignment horizontal="right"/>
    </xf>
    <xf numFmtId="38" fontId="4" fillId="0" borderId="14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6" xfId="0" applyFont="1" applyBorder="1" applyAlignment="1"/>
    <xf numFmtId="0" fontId="4" fillId="0" borderId="8" xfId="0" applyFont="1" applyBorder="1" applyAlignment="1">
      <alignment horizontal="right"/>
    </xf>
    <xf numFmtId="3" fontId="23" fillId="0" borderId="15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1" fontId="4" fillId="0" borderId="12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Continuous"/>
    </xf>
    <xf numFmtId="0" fontId="4" fillId="0" borderId="5" xfId="0" applyFont="1" applyBorder="1" applyAlignment="1"/>
    <xf numFmtId="0" fontId="4" fillId="0" borderId="6" xfId="0" applyFont="1" applyBorder="1" applyAlignment="1">
      <alignment horizontal="right"/>
    </xf>
    <xf numFmtId="1" fontId="4" fillId="0" borderId="11" xfId="0" applyNumberFormat="1" applyFont="1" applyBorder="1" applyAlignment="1">
      <alignment horizontal="center"/>
    </xf>
    <xf numFmtId="0" fontId="4" fillId="0" borderId="10" xfId="0" applyFont="1" applyBorder="1" applyAlignment="1"/>
    <xf numFmtId="16" fontId="4" fillId="0" borderId="16" xfId="0" applyNumberFormat="1" applyFont="1" applyFill="1" applyBorder="1" applyAlignment="1">
      <alignment horizontal="center"/>
    </xf>
    <xf numFmtId="38" fontId="4" fillId="0" borderId="17" xfId="1" applyNumberFormat="1" applyFont="1" applyFill="1" applyBorder="1" applyAlignment="1">
      <alignment horizontal="center"/>
    </xf>
    <xf numFmtId="38" fontId="4" fillId="0" borderId="18" xfId="1" applyNumberFormat="1" applyFont="1" applyFill="1" applyBorder="1" applyAlignment="1">
      <alignment horizontal="center"/>
    </xf>
    <xf numFmtId="38" fontId="4" fillId="0" borderId="19" xfId="1" applyNumberFormat="1" applyFont="1" applyFill="1" applyBorder="1" applyAlignment="1">
      <alignment horizontal="center"/>
    </xf>
    <xf numFmtId="38" fontId="4" fillId="0" borderId="15" xfId="1" applyNumberFormat="1" applyFont="1" applyFill="1" applyBorder="1" applyAlignment="1">
      <alignment horizontal="center"/>
    </xf>
    <xf numFmtId="0" fontId="4" fillId="0" borderId="15" xfId="0" applyFont="1" applyFill="1" applyBorder="1" applyAlignment="1"/>
    <xf numFmtId="1" fontId="6" fillId="0" borderId="4" xfId="0" applyNumberFormat="1" applyFont="1" applyBorder="1" applyAlignment="1">
      <alignment horizontal="center" vertical="center"/>
    </xf>
    <xf numFmtId="0" fontId="6" fillId="0" borderId="11" xfId="0" applyFont="1" applyBorder="1" applyAlignment="1"/>
    <xf numFmtId="0" fontId="6" fillId="0" borderId="0" xfId="0" applyFont="1" applyAlignment="1">
      <alignment horizontal="center" vertical="justify"/>
    </xf>
    <xf numFmtId="0" fontId="6" fillId="0" borderId="8" xfId="0" applyFont="1" applyBorder="1" applyAlignment="1">
      <alignment horizontal="center" vertical="justify"/>
    </xf>
    <xf numFmtId="37" fontId="4" fillId="0" borderId="2" xfId="1" applyNumberFormat="1" applyFont="1" applyBorder="1" applyAlignment="1">
      <alignment horizontal="center" vertical="center"/>
    </xf>
    <xf numFmtId="17" fontId="4" fillId="5" borderId="4" xfId="4" applyNumberFormat="1" applyFont="1" applyFill="1" applyBorder="1" applyAlignment="1"/>
    <xf numFmtId="38" fontId="4" fillId="5" borderId="14" xfId="2" applyNumberFormat="1" applyFont="1" applyFill="1" applyBorder="1" applyAlignment="1">
      <alignment horizontal="center"/>
    </xf>
    <xf numFmtId="38" fontId="4" fillId="5" borderId="2" xfId="2" applyNumberFormat="1" applyFont="1" applyFill="1" applyBorder="1" applyAlignment="1">
      <alignment horizontal="center"/>
    </xf>
    <xf numFmtId="38" fontId="4" fillId="5" borderId="3" xfId="2" applyNumberFormat="1" applyFont="1" applyFill="1" applyBorder="1" applyAlignment="1">
      <alignment horizontal="center"/>
    </xf>
    <xf numFmtId="38" fontId="4" fillId="5" borderId="4" xfId="2" applyNumberFormat="1" applyFont="1" applyFill="1" applyBorder="1" applyAlignment="1">
      <alignment horizontal="center"/>
    </xf>
    <xf numFmtId="38" fontId="4" fillId="5" borderId="1" xfId="2" applyNumberFormat="1" applyFont="1" applyFill="1" applyBorder="1" applyAlignment="1">
      <alignment horizontal="center"/>
    </xf>
    <xf numFmtId="17" fontId="4" fillId="0" borderId="12" xfId="4" applyNumberFormat="1" applyFont="1" applyBorder="1" applyAlignment="1"/>
    <xf numFmtId="37" fontId="4" fillId="0" borderId="12" xfId="2" applyNumberFormat="1" applyFont="1" applyFill="1" applyBorder="1" applyAlignment="1">
      <alignment horizontal="center"/>
    </xf>
    <xf numFmtId="37" fontId="4" fillId="0" borderId="0" xfId="2" applyNumberFormat="1" applyFont="1" applyFill="1" applyBorder="1" applyAlignment="1">
      <alignment horizontal="center"/>
    </xf>
    <xf numFmtId="37" fontId="4" fillId="0" borderId="1" xfId="2" applyNumberFormat="1" applyFont="1" applyFill="1" applyBorder="1" applyAlignment="1">
      <alignment horizontal="center"/>
    </xf>
    <xf numFmtId="38" fontId="4" fillId="0" borderId="13" xfId="2" applyNumberFormat="1" applyFont="1" applyFill="1" applyBorder="1" applyAlignment="1">
      <alignment horizontal="center"/>
    </xf>
    <xf numFmtId="38" fontId="4" fillId="0" borderId="1" xfId="2" applyNumberFormat="1" applyFont="1" applyFill="1" applyBorder="1" applyAlignment="1">
      <alignment horizontal="center"/>
    </xf>
    <xf numFmtId="38" fontId="4" fillId="0" borderId="0" xfId="0" applyNumberFormat="1" applyFont="1" applyAlignment="1"/>
    <xf numFmtId="0" fontId="6" fillId="0" borderId="5" xfId="0" applyFont="1" applyBorder="1" applyAlignment="1">
      <alignment vertical="center"/>
    </xf>
    <xf numFmtId="0" fontId="31" fillId="0" borderId="5" xfId="0" applyFont="1" applyBorder="1" applyAlignment="1">
      <alignment horizontal="center"/>
    </xf>
    <xf numFmtId="37" fontId="4" fillId="0" borderId="6" xfId="1" applyNumberFormat="1" applyFont="1" applyBorder="1" applyAlignment="1">
      <alignment horizontal="center" vertical="center"/>
    </xf>
    <xf numFmtId="37" fontId="4" fillId="0" borderId="7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right"/>
    </xf>
    <xf numFmtId="3" fontId="4" fillId="0" borderId="14" xfId="5" applyNumberFormat="1" applyFont="1" applyFill="1" applyBorder="1" applyAlignment="1">
      <alignment horizontal="center"/>
    </xf>
    <xf numFmtId="3" fontId="4" fillId="0" borderId="2" xfId="5" applyNumberFormat="1" applyFont="1" applyFill="1" applyBorder="1" applyAlignment="1">
      <alignment horizontal="center"/>
    </xf>
    <xf numFmtId="3" fontId="4" fillId="0" borderId="3" xfId="5" applyNumberFormat="1" applyFont="1" applyFill="1" applyBorder="1" applyAlignment="1">
      <alignment horizontal="center"/>
    </xf>
    <xf numFmtId="17" fontId="4" fillId="0" borderId="10" xfId="4" applyNumberFormat="1" applyFont="1" applyBorder="1" applyAlignment="1"/>
    <xf numFmtId="38" fontId="4" fillId="0" borderId="16" xfId="2" applyNumberFormat="1" applyFont="1" applyFill="1" applyBorder="1" applyAlignment="1">
      <alignment horizontal="center"/>
    </xf>
    <xf numFmtId="38" fontId="4" fillId="0" borderId="8" xfId="2" applyNumberFormat="1" applyFont="1" applyFill="1" applyBorder="1" applyAlignment="1">
      <alignment horizontal="center"/>
    </xf>
    <xf numFmtId="38" fontId="4" fillId="0" borderId="9" xfId="2" applyNumberFormat="1" applyFont="1" applyFill="1" applyBorder="1" applyAlignment="1">
      <alignment horizontal="center"/>
    </xf>
    <xf numFmtId="172" fontId="4" fillId="0" borderId="10" xfId="2" applyNumberFormat="1" applyFont="1" applyFill="1" applyBorder="1" applyAlignment="1">
      <alignment horizontal="center"/>
    </xf>
    <xf numFmtId="176" fontId="4" fillId="0" borderId="12" xfId="5" applyNumberFormat="1" applyFont="1" applyFill="1" applyBorder="1" applyAlignment="1">
      <alignment horizontal="center"/>
    </xf>
    <xf numFmtId="176" fontId="4" fillId="0" borderId="0" xfId="5" applyNumberFormat="1" applyFont="1" applyFill="1" applyBorder="1" applyAlignment="1">
      <alignment horizontal="center"/>
    </xf>
    <xf numFmtId="176" fontId="4" fillId="0" borderId="1" xfId="5" applyNumberFormat="1" applyFont="1" applyFill="1" applyBorder="1" applyAlignment="1">
      <alignment horizontal="center"/>
    </xf>
    <xf numFmtId="17" fontId="4" fillId="0" borderId="15" xfId="4" applyNumberFormat="1" applyFont="1" applyBorder="1" applyAlignment="1">
      <alignment horizontal="right"/>
    </xf>
    <xf numFmtId="38" fontId="4" fillId="0" borderId="17" xfId="2" applyNumberFormat="1" applyFont="1" applyBorder="1" applyAlignment="1">
      <alignment horizontal="center"/>
    </xf>
    <xf numFmtId="38" fontId="4" fillId="0" borderId="18" xfId="2" applyNumberFormat="1" applyFont="1" applyBorder="1" applyAlignment="1">
      <alignment horizontal="center"/>
    </xf>
    <xf numFmtId="38" fontId="4" fillId="0" borderId="19" xfId="2" applyNumberFormat="1" applyFont="1" applyBorder="1" applyAlignment="1">
      <alignment horizontal="center"/>
    </xf>
    <xf numFmtId="38" fontId="4" fillId="0" borderId="15" xfId="2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3" fontId="4" fillId="0" borderId="1" xfId="5" applyNumberFormat="1" applyFont="1" applyFill="1" applyBorder="1" applyAlignment="1">
      <alignment horizontal="center"/>
    </xf>
    <xf numFmtId="17" fontId="4" fillId="0" borderId="36" xfId="0" applyNumberFormat="1" applyFont="1" applyBorder="1" applyAlignment="1"/>
    <xf numFmtId="38" fontId="4" fillId="0" borderId="0" xfId="0" applyNumberFormat="1" applyFont="1" applyFill="1" applyAlignment="1">
      <alignment horizontal="center"/>
    </xf>
    <xf numFmtId="38" fontId="4" fillId="0" borderId="34" xfId="0" applyNumberFormat="1" applyFont="1" applyFill="1" applyBorder="1" applyAlignment="1">
      <alignment horizontal="center"/>
    </xf>
    <xf numFmtId="172" fontId="4" fillId="0" borderId="35" xfId="2" applyNumberFormat="1" applyFont="1" applyFill="1" applyBorder="1" applyAlignment="1">
      <alignment horizontal="center"/>
    </xf>
    <xf numFmtId="38" fontId="4" fillId="0" borderId="35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right"/>
    </xf>
    <xf numFmtId="176" fontId="4" fillId="0" borderId="16" xfId="5" applyNumberFormat="1" applyFont="1" applyFill="1" applyBorder="1" applyAlignment="1">
      <alignment horizontal="center"/>
    </xf>
    <xf numFmtId="176" fontId="4" fillId="0" borderId="8" xfId="5" applyNumberFormat="1" applyFont="1" applyFill="1" applyBorder="1" applyAlignment="1">
      <alignment horizontal="center"/>
    </xf>
    <xf numFmtId="176" fontId="4" fillId="0" borderId="9" xfId="5" applyNumberFormat="1" applyFont="1" applyFill="1" applyBorder="1" applyAlignment="1">
      <alignment horizontal="center"/>
    </xf>
    <xf numFmtId="17" fontId="4" fillId="0" borderId="13" xfId="0" applyNumberFormat="1" applyFont="1" applyBorder="1" applyAlignment="1"/>
    <xf numFmtId="0" fontId="4" fillId="0" borderId="2" xfId="0" applyFont="1" applyFill="1" applyBorder="1" applyAlignment="1"/>
    <xf numFmtId="37" fontId="4" fillId="0" borderId="2" xfId="1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7" fontId="4" fillId="0" borderId="10" xfId="0" applyNumberFormat="1" applyFont="1" applyBorder="1" applyAlignment="1"/>
    <xf numFmtId="38" fontId="4" fillId="0" borderId="10" xfId="0" applyNumberFormat="1" applyFont="1" applyFill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4" fillId="0" borderId="8" xfId="0" applyFont="1" applyFill="1" applyBorder="1" applyAlignment="1"/>
    <xf numFmtId="37" fontId="4" fillId="0" borderId="8" xfId="1" applyNumberFormat="1" applyFont="1" applyFill="1" applyBorder="1" applyAlignment="1">
      <alignment horizontal="center"/>
    </xf>
    <xf numFmtId="17" fontId="4" fillId="0" borderId="11" xfId="4" applyNumberFormat="1" applyFont="1" applyBorder="1" applyAlignment="1">
      <alignment horizontal="right"/>
    </xf>
    <xf numFmtId="38" fontId="4" fillId="0" borderId="11" xfId="2" applyNumberFormat="1" applyFont="1" applyBorder="1" applyAlignment="1">
      <alignment horizontal="center"/>
    </xf>
    <xf numFmtId="38" fontId="4" fillId="0" borderId="10" xfId="2" applyNumberFormat="1" applyFont="1" applyBorder="1" applyAlignment="1">
      <alignment horizontal="center"/>
    </xf>
    <xf numFmtId="38" fontId="4" fillId="0" borderId="7" xfId="2" applyNumberFormat="1" applyFont="1" applyBorder="1" applyAlignment="1">
      <alignment horizontal="center"/>
    </xf>
    <xf numFmtId="175" fontId="4" fillId="0" borderId="2" xfId="1" applyNumberFormat="1" applyFont="1" applyFill="1" applyBorder="1" applyAlignment="1">
      <alignment horizontal="center"/>
    </xf>
    <xf numFmtId="38" fontId="30" fillId="0" borderId="0" xfId="0" applyNumberFormat="1" applyFont="1" applyBorder="1" applyAlignment="1"/>
    <xf numFmtId="17" fontId="30" fillId="0" borderId="0" xfId="0" applyNumberFormat="1" applyFont="1" applyBorder="1" applyAlignment="1"/>
    <xf numFmtId="38" fontId="30" fillId="0" borderId="0" xfId="0" applyNumberFormat="1" applyFont="1" applyBorder="1" applyAlignment="1">
      <alignment horizontal="center"/>
    </xf>
    <xf numFmtId="37" fontId="4" fillId="0" borderId="0" xfId="0" applyNumberFormat="1" applyFont="1" applyBorder="1" applyAlignment="1">
      <alignment horizontal="center" vertical="center"/>
    </xf>
    <xf numFmtId="175" fontId="4" fillId="0" borderId="8" xfId="1" applyNumberFormat="1" applyFont="1" applyFill="1" applyBorder="1" applyAlignment="1">
      <alignment horizontal="center"/>
    </xf>
    <xf numFmtId="38" fontId="30" fillId="0" borderId="0" xfId="0" applyNumberFormat="1" applyFont="1" applyFill="1" applyBorder="1" applyAlignment="1"/>
    <xf numFmtId="0" fontId="6" fillId="0" borderId="5" xfId="0" applyFont="1" applyFill="1" applyBorder="1" applyAlignment="1"/>
    <xf numFmtId="0" fontId="4" fillId="0" borderId="6" xfId="0" applyFont="1" applyFill="1" applyBorder="1" applyAlignment="1"/>
    <xf numFmtId="37" fontId="4" fillId="0" borderId="6" xfId="1" applyNumberFormat="1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37" fontId="6" fillId="0" borderId="0" xfId="0" applyNumberFormat="1" applyFont="1" applyFill="1" applyBorder="1" applyAlignment="1">
      <alignment horizontal="left"/>
    </xf>
    <xf numFmtId="0" fontId="4" fillId="0" borderId="43" xfId="0" applyFont="1" applyBorder="1" applyAlignment="1"/>
    <xf numFmtId="0" fontId="6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38" fontId="6" fillId="0" borderId="46" xfId="0" applyNumberFormat="1" applyFont="1" applyFill="1" applyBorder="1" applyAlignment="1">
      <alignment horizontal="center"/>
    </xf>
    <xf numFmtId="38" fontId="6" fillId="0" borderId="10" xfId="0" applyNumberFormat="1" applyFont="1" applyFill="1" applyBorder="1" applyAlignment="1">
      <alignment horizontal="center"/>
    </xf>
    <xf numFmtId="38" fontId="6" fillId="0" borderId="22" xfId="0" applyNumberFormat="1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14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center"/>
    </xf>
    <xf numFmtId="182" fontId="6" fillId="0" borderId="13" xfId="0" applyNumberFormat="1" applyFont="1" applyFill="1" applyBorder="1" applyAlignment="1">
      <alignment horizontal="center"/>
    </xf>
    <xf numFmtId="9" fontId="6" fillId="0" borderId="21" xfId="5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15" fontId="4" fillId="0" borderId="0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 wrapText="1"/>
    </xf>
    <xf numFmtId="0" fontId="6" fillId="0" borderId="12" xfId="0" applyFont="1" applyFill="1" applyBorder="1" applyAlignment="1">
      <alignment horizontal="right"/>
    </xf>
    <xf numFmtId="15" fontId="4" fillId="0" borderId="0" xfId="0" applyNumberFormat="1" applyFont="1" applyBorder="1" applyAlignment="1">
      <alignment horizontal="centerContinuous" vertical="center"/>
    </xf>
    <xf numFmtId="0" fontId="6" fillId="0" borderId="16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4" fillId="0" borderId="0" xfId="0" applyFont="1" applyBorder="1" applyAlignment="1">
      <alignment horizontal="centerContinuous" wrapText="1"/>
    </xf>
    <xf numFmtId="3" fontId="23" fillId="0" borderId="4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17" fontId="4" fillId="0" borderId="13" xfId="0" applyNumberFormat="1" applyFont="1" applyBorder="1" applyAlignment="1">
      <alignment horizontal="center"/>
    </xf>
    <xf numFmtId="38" fontId="6" fillId="0" borderId="13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Continuous"/>
    </xf>
    <xf numFmtId="9" fontId="4" fillId="0" borderId="9" xfId="0" applyNumberFormat="1" applyFont="1" applyBorder="1" applyAlignment="1">
      <alignment horizontal="center"/>
    </xf>
    <xf numFmtId="3" fontId="23" fillId="0" borderId="41" xfId="0" applyNumberFormat="1" applyFont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5" fontId="4" fillId="0" borderId="0" xfId="5" applyNumberFormat="1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182" fontId="6" fillId="0" borderId="15" xfId="0" applyNumberFormat="1" applyFont="1" applyFill="1" applyBorder="1" applyAlignment="1">
      <alignment horizontal="center"/>
    </xf>
    <xf numFmtId="9" fontId="6" fillId="0" borderId="48" xfId="5" applyFont="1" applyFill="1" applyBorder="1" applyAlignment="1">
      <alignment horizontal="center"/>
    </xf>
    <xf numFmtId="9" fontId="4" fillId="0" borderId="19" xfId="2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Fill="1" applyBorder="1" applyAlignment="1"/>
    <xf numFmtId="9" fontId="4" fillId="0" borderId="1" xfId="2" applyNumberFormat="1" applyFont="1" applyBorder="1" applyAlignment="1">
      <alignment horizontal="center"/>
    </xf>
    <xf numFmtId="0" fontId="6" fillId="0" borderId="16" xfId="0" applyFont="1" applyFill="1" applyBorder="1" applyAlignment="1">
      <alignment horizontal="right"/>
    </xf>
    <xf numFmtId="0" fontId="6" fillId="0" borderId="30" xfId="0" applyFont="1" applyFill="1" applyBorder="1" applyAlignment="1">
      <alignment horizontal="center"/>
    </xf>
    <xf numFmtId="182" fontId="6" fillId="0" borderId="31" xfId="0" applyNumberFormat="1" applyFont="1" applyFill="1" applyBorder="1" applyAlignment="1">
      <alignment horizontal="center"/>
    </xf>
    <xf numFmtId="9" fontId="6" fillId="0" borderId="49" xfId="5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Continuous" vertical="center"/>
    </xf>
    <xf numFmtId="0" fontId="4" fillId="0" borderId="0" xfId="0" applyFont="1"/>
    <xf numFmtId="0" fontId="6" fillId="0" borderId="50" xfId="0" applyFont="1" applyBorder="1" applyAlignment="1">
      <alignment horizontal="centerContinuous"/>
    </xf>
    <xf numFmtId="0" fontId="6" fillId="0" borderId="51" xfId="0" applyFont="1" applyBorder="1" applyAlignment="1">
      <alignment horizontal="centerContinuous"/>
    </xf>
    <xf numFmtId="0" fontId="4" fillId="0" borderId="51" xfId="0" applyFont="1" applyBorder="1" applyAlignment="1">
      <alignment horizontal="centerContinuous"/>
    </xf>
    <xf numFmtId="0" fontId="4" fillId="0" borderId="52" xfId="0" applyFont="1" applyBorder="1" applyAlignment="1">
      <alignment horizontal="centerContinuous"/>
    </xf>
    <xf numFmtId="17" fontId="4" fillId="0" borderId="1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6" fontId="6" fillId="0" borderId="53" xfId="0" applyNumberFormat="1" applyFont="1" applyBorder="1" applyAlignment="1">
      <alignment horizontal="center"/>
    </xf>
    <xf numFmtId="166" fontId="4" fillId="0" borderId="54" xfId="0" applyNumberFormat="1" applyFont="1" applyBorder="1" applyAlignment="1">
      <alignment horizontal="center"/>
    </xf>
    <xf numFmtId="1" fontId="4" fillId="0" borderId="54" xfId="0" applyNumberFormat="1" applyFont="1" applyBorder="1" applyAlignment="1">
      <alignment horizontal="center"/>
    </xf>
    <xf numFmtId="165" fontId="4" fillId="0" borderId="49" xfId="5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center" vertical="justify" wrapText="1"/>
    </xf>
    <xf numFmtId="0" fontId="4" fillId="0" borderId="0" xfId="0" applyFont="1" applyFill="1" applyAlignment="1"/>
    <xf numFmtId="3" fontId="6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0" fontId="6" fillId="0" borderId="0" xfId="5" applyNumberFormat="1" applyFont="1" applyFill="1" applyBorder="1" applyAlignment="1">
      <alignment horizontal="center"/>
    </xf>
    <xf numFmtId="17" fontId="4" fillId="0" borderId="0" xfId="0" applyNumberFormat="1" applyFont="1" applyBorder="1" applyAlignment="1"/>
    <xf numFmtId="0" fontId="6" fillId="2" borderId="1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6">
    <cellStyle name="Comma" xfId="1" builtinId="3"/>
    <cellStyle name="Comma_Forecast chart" xfId="2"/>
    <cellStyle name="Currency" xfId="3" builtinId="4"/>
    <cellStyle name="Normal" xfId="0" builtinId="0"/>
    <cellStyle name="Normal_Forecast chart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STORAGE</a:t>
            </a:r>
          </a:p>
        </c:rich>
      </c:tx>
      <c:layout>
        <c:manualLayout>
          <c:xMode val="edge"/>
          <c:yMode val="edge"/>
          <c:x val="0.32692375910573401"/>
          <c:y val="2.3201915290917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23237436643283E-2"/>
          <c:y val="0.12297015104186287"/>
          <c:w val="0.80983074968021684"/>
          <c:h val="0.77958435377482871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[1]StorageChartData!$E$4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[1]StorageChartData!$D$5:$D$369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[1]StorageChartData!$E$5:$E$369</c:f>
              <c:numCache>
                <c:formatCode>General</c:formatCode>
                <c:ptCount val="365"/>
                <c:pt idx="0">
                  <c:v>85.4171026003241</c:v>
                </c:pt>
                <c:pt idx="1">
                  <c:v>85.461601072073293</c:v>
                </c:pt>
                <c:pt idx="2">
                  <c:v>85.548855274116093</c:v>
                </c:pt>
                <c:pt idx="3">
                  <c:v>85.455318684341293</c:v>
                </c:pt>
                <c:pt idx="4">
                  <c:v>85.333862737560892</c:v>
                </c:pt>
                <c:pt idx="5">
                  <c:v>85.187632177012489</c:v>
                </c:pt>
                <c:pt idx="6">
                  <c:v>85.114763578064483</c:v>
                </c:pt>
                <c:pt idx="7">
                  <c:v>85.142388337227288</c:v>
                </c:pt>
                <c:pt idx="8">
                  <c:v>85.185711966976882</c:v>
                </c:pt>
                <c:pt idx="9">
                  <c:v>85.236120142440086</c:v>
                </c:pt>
                <c:pt idx="10">
                  <c:v>85.20837115527128</c:v>
                </c:pt>
                <c:pt idx="11">
                  <c:v>85.193410553977273</c:v>
                </c:pt>
                <c:pt idx="12">
                  <c:v>85.179759670803676</c:v>
                </c:pt>
                <c:pt idx="13">
                  <c:v>85.097662705695683</c:v>
                </c:pt>
                <c:pt idx="14">
                  <c:v>84.904970870903284</c:v>
                </c:pt>
                <c:pt idx="15">
                  <c:v>84.613872708500878</c:v>
                </c:pt>
                <c:pt idx="16">
                  <c:v>84.321542914153284</c:v>
                </c:pt>
                <c:pt idx="17">
                  <c:v>83.973896163419681</c:v>
                </c:pt>
                <c:pt idx="18">
                  <c:v>83.899948555505276</c:v>
                </c:pt>
                <c:pt idx="19">
                  <c:v>84.099330955763676</c:v>
                </c:pt>
                <c:pt idx="20">
                  <c:v>84.082631162385681</c:v>
                </c:pt>
                <c:pt idx="21">
                  <c:v>83.973608664320082</c:v>
                </c:pt>
                <c:pt idx="22">
                  <c:v>83.971713299885678</c:v>
                </c:pt>
                <c:pt idx="23">
                  <c:v>84.015093719580875</c:v>
                </c:pt>
                <c:pt idx="24">
                  <c:v>84.05911302616407</c:v>
                </c:pt>
                <c:pt idx="25">
                  <c:v>84.149288361033669</c:v>
                </c:pt>
                <c:pt idx="26">
                  <c:v>84.235804293783673</c:v>
                </c:pt>
                <c:pt idx="27">
                  <c:v>84.320850786691267</c:v>
                </c:pt>
                <c:pt idx="28">
                  <c:v>84.405048979786471</c:v>
                </c:pt>
                <c:pt idx="29">
                  <c:v>84.395433732122072</c:v>
                </c:pt>
                <c:pt idx="30">
                  <c:v>84.359301129234069</c:v>
                </c:pt>
                <c:pt idx="31">
                  <c:v>84.419931494905271</c:v>
                </c:pt>
                <c:pt idx="32">
                  <c:v>84.51169339888007</c:v>
                </c:pt>
                <c:pt idx="33">
                  <c:v>84.756876890264863</c:v>
                </c:pt>
                <c:pt idx="34">
                  <c:v>84.966648301196457</c:v>
                </c:pt>
                <c:pt idx="35">
                  <c:v>84.832006438922051</c:v>
                </c:pt>
                <c:pt idx="36">
                  <c:v>84.617737974173252</c:v>
                </c:pt>
                <c:pt idx="37">
                  <c:v>84.583014471810458</c:v>
                </c:pt>
                <c:pt idx="38">
                  <c:v>84.548489734257259</c:v>
                </c:pt>
                <c:pt idx="39">
                  <c:v>84.515721935646056</c:v>
                </c:pt>
                <c:pt idx="40">
                  <c:v>84.39067047543486</c:v>
                </c:pt>
                <c:pt idx="41">
                  <c:v>84.330093350337663</c:v>
                </c:pt>
                <c:pt idx="42">
                  <c:v>84.262474271986065</c:v>
                </c:pt>
                <c:pt idx="43">
                  <c:v>84.110337557095264</c:v>
                </c:pt>
                <c:pt idx="44">
                  <c:v>84.078556483788859</c:v>
                </c:pt>
                <c:pt idx="45">
                  <c:v>84.031871599134064</c:v>
                </c:pt>
                <c:pt idx="46">
                  <c:v>84.082755390391668</c:v>
                </c:pt>
                <c:pt idx="47">
                  <c:v>83.378389695114862</c:v>
                </c:pt>
                <c:pt idx="48">
                  <c:v>82.497183658611263</c:v>
                </c:pt>
                <c:pt idx="49">
                  <c:v>81.996658374322465</c:v>
                </c:pt>
                <c:pt idx="50">
                  <c:v>81.478613391816069</c:v>
                </c:pt>
                <c:pt idx="51">
                  <c:v>80.518632602022066</c:v>
                </c:pt>
                <c:pt idx="52">
                  <c:v>79.64921402860206</c:v>
                </c:pt>
                <c:pt idx="53">
                  <c:v>78.861306773976054</c:v>
                </c:pt>
                <c:pt idx="54">
                  <c:v>78.20475111415125</c:v>
                </c:pt>
                <c:pt idx="55">
                  <c:v>77.453640194902448</c:v>
                </c:pt>
                <c:pt idx="56">
                  <c:v>76.644081773516447</c:v>
                </c:pt>
                <c:pt idx="57">
                  <c:v>75.770219386853242</c:v>
                </c:pt>
                <c:pt idx="58">
                  <c:v>74.861026555283644</c:v>
                </c:pt>
                <c:pt idx="59">
                  <c:v>73.838207690683248</c:v>
                </c:pt>
                <c:pt idx="60">
                  <c:v>73.294969268560052</c:v>
                </c:pt>
                <c:pt idx="61">
                  <c:v>72.752678528654059</c:v>
                </c:pt>
                <c:pt idx="62">
                  <c:v>72.170695166145265</c:v>
                </c:pt>
                <c:pt idx="63">
                  <c:v>71.597443257772468</c:v>
                </c:pt>
                <c:pt idx="64">
                  <c:v>71.079426670238874</c:v>
                </c:pt>
                <c:pt idx="65">
                  <c:v>70.346442391751268</c:v>
                </c:pt>
                <c:pt idx="66">
                  <c:v>69.43353691748807</c:v>
                </c:pt>
                <c:pt idx="67">
                  <c:v>68.581719677832467</c:v>
                </c:pt>
                <c:pt idx="68">
                  <c:v>67.732216628460066</c:v>
                </c:pt>
                <c:pt idx="69">
                  <c:v>66.89398638328926</c:v>
                </c:pt>
                <c:pt idx="70">
                  <c:v>66.259280655034061</c:v>
                </c:pt>
                <c:pt idx="71">
                  <c:v>66.033419942639668</c:v>
                </c:pt>
                <c:pt idx="72">
                  <c:v>65.028617688280875</c:v>
                </c:pt>
                <c:pt idx="73">
                  <c:v>64.039581742569268</c:v>
                </c:pt>
                <c:pt idx="74">
                  <c:v>63.445775423260869</c:v>
                </c:pt>
                <c:pt idx="75">
                  <c:v>62.68755156332567</c:v>
                </c:pt>
                <c:pt idx="76">
                  <c:v>61.822260909076469</c:v>
                </c:pt>
                <c:pt idx="77">
                  <c:v>61.175377286861668</c:v>
                </c:pt>
                <c:pt idx="78">
                  <c:v>60.844480020708467</c:v>
                </c:pt>
                <c:pt idx="79">
                  <c:v>60.650446523451265</c:v>
                </c:pt>
                <c:pt idx="80">
                  <c:v>59.971781827930066</c:v>
                </c:pt>
                <c:pt idx="81">
                  <c:v>59.075068586906063</c:v>
                </c:pt>
                <c:pt idx="82">
                  <c:v>58.436923517570463</c:v>
                </c:pt>
                <c:pt idx="83">
                  <c:v>57.935045922702066</c:v>
                </c:pt>
                <c:pt idx="84">
                  <c:v>57.521494440099666</c:v>
                </c:pt>
                <c:pt idx="85">
                  <c:v>57.056033397847266</c:v>
                </c:pt>
                <c:pt idx="86">
                  <c:v>56.462163189850067</c:v>
                </c:pt>
                <c:pt idx="87">
                  <c:v>55.924326911302067</c:v>
                </c:pt>
                <c:pt idx="88">
                  <c:v>55.49536405721247</c:v>
                </c:pt>
                <c:pt idx="89">
                  <c:v>55.184982158907268</c:v>
                </c:pt>
                <c:pt idx="90">
                  <c:v>54.873283443738465</c:v>
                </c:pt>
                <c:pt idx="91">
                  <c:v>54.527869247741265</c:v>
                </c:pt>
                <c:pt idx="92">
                  <c:v>54.259259903796462</c:v>
                </c:pt>
                <c:pt idx="93">
                  <c:v>54.095133411640859</c:v>
                </c:pt>
                <c:pt idx="94">
                  <c:v>53.83984130993926</c:v>
                </c:pt>
                <c:pt idx="95">
                  <c:v>53.499900244949259</c:v>
                </c:pt>
                <c:pt idx="96">
                  <c:v>53.329945684626459</c:v>
                </c:pt>
                <c:pt idx="97">
                  <c:v>53.113799602301256</c:v>
                </c:pt>
                <c:pt idx="98">
                  <c:v>52.698878062261258</c:v>
                </c:pt>
                <c:pt idx="99">
                  <c:v>51.811194422587661</c:v>
                </c:pt>
                <c:pt idx="100">
                  <c:v>51.384272457168059</c:v>
                </c:pt>
                <c:pt idx="101">
                  <c:v>51.160246769890861</c:v>
                </c:pt>
                <c:pt idx="102">
                  <c:v>50.633268019067259</c:v>
                </c:pt>
                <c:pt idx="103">
                  <c:v>50.163419953517256</c:v>
                </c:pt>
                <c:pt idx="104">
                  <c:v>49.786153696781653</c:v>
                </c:pt>
                <c:pt idx="105">
                  <c:v>49.474873807461655</c:v>
                </c:pt>
                <c:pt idx="106">
                  <c:v>49.123691882614459</c:v>
                </c:pt>
                <c:pt idx="107">
                  <c:v>48.866266608581256</c:v>
                </c:pt>
                <c:pt idx="108">
                  <c:v>48.701313112842854</c:v>
                </c:pt>
                <c:pt idx="109">
                  <c:v>48.404252006152454</c:v>
                </c:pt>
                <c:pt idx="110">
                  <c:v>48.137793581397254</c:v>
                </c:pt>
                <c:pt idx="111">
                  <c:v>47.904191689543254</c:v>
                </c:pt>
                <c:pt idx="112">
                  <c:v>47.613696920312854</c:v>
                </c:pt>
                <c:pt idx="113">
                  <c:v>47.266295076219656</c:v>
                </c:pt>
                <c:pt idx="114">
                  <c:v>46.867863916633254</c:v>
                </c:pt>
                <c:pt idx="115">
                  <c:v>46.527223625438054</c:v>
                </c:pt>
                <c:pt idx="116">
                  <c:v>46.564105145733656</c:v>
                </c:pt>
                <c:pt idx="117">
                  <c:v>46.661595735470854</c:v>
                </c:pt>
                <c:pt idx="118">
                  <c:v>46.760424438301257</c:v>
                </c:pt>
                <c:pt idx="119">
                  <c:v>46.820678570582857</c:v>
                </c:pt>
                <c:pt idx="120">
                  <c:v>46.806569818472859</c:v>
                </c:pt>
                <c:pt idx="121">
                  <c:v>46.619602920106665</c:v>
                </c:pt>
                <c:pt idx="122">
                  <c:v>46.454514548247467</c:v>
                </c:pt>
                <c:pt idx="123">
                  <c:v>46.353872116529466</c:v>
                </c:pt>
                <c:pt idx="124">
                  <c:v>46.163735829289067</c:v>
                </c:pt>
                <c:pt idx="125">
                  <c:v>45.946372312505069</c:v>
                </c:pt>
                <c:pt idx="126">
                  <c:v>45.76032845071947</c:v>
                </c:pt>
                <c:pt idx="127">
                  <c:v>45.583967274658669</c:v>
                </c:pt>
                <c:pt idx="128">
                  <c:v>45.43344197447427</c:v>
                </c:pt>
                <c:pt idx="129">
                  <c:v>45.12102628624227</c:v>
                </c:pt>
                <c:pt idx="130">
                  <c:v>44.87676208210187</c:v>
                </c:pt>
                <c:pt idx="131">
                  <c:v>44.902679593525072</c:v>
                </c:pt>
                <c:pt idx="132">
                  <c:v>44.962486504985073</c:v>
                </c:pt>
                <c:pt idx="133">
                  <c:v>44.995481463378674</c:v>
                </c:pt>
                <c:pt idx="134">
                  <c:v>45.000152436404271</c:v>
                </c:pt>
                <c:pt idx="135">
                  <c:v>45.21299050439827</c:v>
                </c:pt>
                <c:pt idx="136">
                  <c:v>45.523935453017991</c:v>
                </c:pt>
                <c:pt idx="137">
                  <c:v>45.713273131648393</c:v>
                </c:pt>
                <c:pt idx="138">
                  <c:v>45.83683030641599</c:v>
                </c:pt>
                <c:pt idx="139">
                  <c:v>45.913216332619591</c:v>
                </c:pt>
                <c:pt idx="140">
                  <c:v>45.965353052051988</c:v>
                </c:pt>
                <c:pt idx="141">
                  <c:v>45.941348651921189</c:v>
                </c:pt>
                <c:pt idx="142">
                  <c:v>45.907129160325589</c:v>
                </c:pt>
                <c:pt idx="143">
                  <c:v>45.874421701031586</c:v>
                </c:pt>
                <c:pt idx="144">
                  <c:v>45.841284767773985</c:v>
                </c:pt>
                <c:pt idx="145">
                  <c:v>45.813823279704785</c:v>
                </c:pt>
                <c:pt idx="146">
                  <c:v>45.798596475540784</c:v>
                </c:pt>
                <c:pt idx="147">
                  <c:v>45.83291889891278</c:v>
                </c:pt>
                <c:pt idx="148">
                  <c:v>45.853356180585578</c:v>
                </c:pt>
                <c:pt idx="149">
                  <c:v>45.88598555370438</c:v>
                </c:pt>
                <c:pt idx="150">
                  <c:v>45.908822210578776</c:v>
                </c:pt>
                <c:pt idx="151">
                  <c:v>45.908822210578776</c:v>
                </c:pt>
                <c:pt idx="152">
                  <c:v>45.916783451077578</c:v>
                </c:pt>
                <c:pt idx="153">
                  <c:v>45.92678912961798</c:v>
                </c:pt>
                <c:pt idx="154">
                  <c:v>45.936603142091982</c:v>
                </c:pt>
                <c:pt idx="155">
                  <c:v>46.010777909788786</c:v>
                </c:pt>
                <c:pt idx="156">
                  <c:v>46.134945576471587</c:v>
                </c:pt>
                <c:pt idx="157">
                  <c:v>46.150442132877188</c:v>
                </c:pt>
                <c:pt idx="158">
                  <c:v>46.136354676996788</c:v>
                </c:pt>
                <c:pt idx="159">
                  <c:v>46.12257956581719</c:v>
                </c:pt>
                <c:pt idx="160">
                  <c:v>46.108971275102789</c:v>
                </c:pt>
                <c:pt idx="161">
                  <c:v>46.060923431753586</c:v>
                </c:pt>
                <c:pt idx="162">
                  <c:v>46.030129083751987</c:v>
                </c:pt>
                <c:pt idx="163">
                  <c:v>46.016524342409184</c:v>
                </c:pt>
                <c:pt idx="164">
                  <c:v>46.020907816335182</c:v>
                </c:pt>
                <c:pt idx="165">
                  <c:v>46.032042195044383</c:v>
                </c:pt>
                <c:pt idx="166">
                  <c:v>46.042786142877581</c:v>
                </c:pt>
                <c:pt idx="167">
                  <c:v>46.053111264861982</c:v>
                </c:pt>
                <c:pt idx="168">
                  <c:v>46.110905682624782</c:v>
                </c:pt>
                <c:pt idx="169">
                  <c:v>46.126661343157181</c:v>
                </c:pt>
                <c:pt idx="170">
                  <c:v>46.137408840361978</c:v>
                </c:pt>
                <c:pt idx="171">
                  <c:v>46.118739145745977</c:v>
                </c:pt>
                <c:pt idx="172">
                  <c:v>46.106028846046378</c:v>
                </c:pt>
                <c:pt idx="173">
                  <c:v>46.086063630796382</c:v>
                </c:pt>
                <c:pt idx="174">
                  <c:v>46.066194248579585</c:v>
                </c:pt>
                <c:pt idx="175">
                  <c:v>46.075316133591585</c:v>
                </c:pt>
                <c:pt idx="176">
                  <c:v>46.118863373751985</c:v>
                </c:pt>
                <c:pt idx="177">
                  <c:v>46.171223703595182</c:v>
                </c:pt>
                <c:pt idx="178">
                  <c:v>46.191085987068782</c:v>
                </c:pt>
                <c:pt idx="179">
                  <c:v>46.290138300309984</c:v>
                </c:pt>
                <c:pt idx="180">
                  <c:v>46.375344514939584</c:v>
                </c:pt>
                <c:pt idx="181">
                  <c:v>46.507796414936784</c:v>
                </c:pt>
                <c:pt idx="182">
                  <c:v>46.938090283376383</c:v>
                </c:pt>
                <c:pt idx="183">
                  <c:v>47.36376996873598</c:v>
                </c:pt>
                <c:pt idx="184">
                  <c:v>47.433831014748378</c:v>
                </c:pt>
                <c:pt idx="185">
                  <c:v>47.381208031406779</c:v>
                </c:pt>
                <c:pt idx="186">
                  <c:v>47.581623298800778</c:v>
                </c:pt>
                <c:pt idx="187">
                  <c:v>47.95010131145478</c:v>
                </c:pt>
                <c:pt idx="188">
                  <c:v>48.325269889574777</c:v>
                </c:pt>
                <c:pt idx="189">
                  <c:v>48.505233677809578</c:v>
                </c:pt>
                <c:pt idx="190">
                  <c:v>48.600658533275578</c:v>
                </c:pt>
                <c:pt idx="191">
                  <c:v>48.64343910917038</c:v>
                </c:pt>
                <c:pt idx="192">
                  <c:v>48.854708354917179</c:v>
                </c:pt>
                <c:pt idx="193">
                  <c:v>48.984941897664378</c:v>
                </c:pt>
                <c:pt idx="194">
                  <c:v>49.201457114635978</c:v>
                </c:pt>
                <c:pt idx="195">
                  <c:v>49.423576789363977</c:v>
                </c:pt>
                <c:pt idx="196">
                  <c:v>49.832794489242779</c:v>
                </c:pt>
                <c:pt idx="197">
                  <c:v>50.395078839371578</c:v>
                </c:pt>
                <c:pt idx="198">
                  <c:v>50.932219441085977</c:v>
                </c:pt>
                <c:pt idx="199">
                  <c:v>51.226490741698775</c:v>
                </c:pt>
                <c:pt idx="200">
                  <c:v>51.109258547122373</c:v>
                </c:pt>
                <c:pt idx="201">
                  <c:v>51.365757435167971</c:v>
                </c:pt>
                <c:pt idx="202">
                  <c:v>51.929912304129971</c:v>
                </c:pt>
                <c:pt idx="203">
                  <c:v>52.432915049795568</c:v>
                </c:pt>
                <c:pt idx="204">
                  <c:v>52.742054668040765</c:v>
                </c:pt>
                <c:pt idx="205">
                  <c:v>53.099316666438767</c:v>
                </c:pt>
                <c:pt idx="206">
                  <c:v>53.294482413236366</c:v>
                </c:pt>
                <c:pt idx="207">
                  <c:v>53.692342123995168</c:v>
                </c:pt>
                <c:pt idx="208">
                  <c:v>54.306017825520371</c:v>
                </c:pt>
                <c:pt idx="209">
                  <c:v>54.916044773040774</c:v>
                </c:pt>
                <c:pt idx="210">
                  <c:v>55.426487001579972</c:v>
                </c:pt>
                <c:pt idx="211">
                  <c:v>55.755002639389573</c:v>
                </c:pt>
                <c:pt idx="212">
                  <c:v>55.823707825450775</c:v>
                </c:pt>
                <c:pt idx="213">
                  <c:v>56.023658125165177</c:v>
                </c:pt>
                <c:pt idx="214">
                  <c:v>56.422316444533976</c:v>
                </c:pt>
                <c:pt idx="215">
                  <c:v>56.505212018251974</c:v>
                </c:pt>
                <c:pt idx="216">
                  <c:v>56.388821024744772</c:v>
                </c:pt>
                <c:pt idx="217">
                  <c:v>56.264458142623972</c:v>
                </c:pt>
                <c:pt idx="218">
                  <c:v>56.453781623767973</c:v>
                </c:pt>
                <c:pt idx="219">
                  <c:v>56.550278389457176</c:v>
                </c:pt>
                <c:pt idx="220">
                  <c:v>56.557898890282374</c:v>
                </c:pt>
                <c:pt idx="221">
                  <c:v>56.458679756575975</c:v>
                </c:pt>
                <c:pt idx="222">
                  <c:v>56.470158424330378</c:v>
                </c:pt>
                <c:pt idx="223">
                  <c:v>56.677789564187179</c:v>
                </c:pt>
                <c:pt idx="224">
                  <c:v>56.966892979750376</c:v>
                </c:pt>
                <c:pt idx="225">
                  <c:v>57.423949110053975</c:v>
                </c:pt>
                <c:pt idx="226">
                  <c:v>57.650974016333173</c:v>
                </c:pt>
                <c:pt idx="227">
                  <c:v>57.593239937887574</c:v>
                </c:pt>
                <c:pt idx="228">
                  <c:v>57.423658061582778</c:v>
                </c:pt>
                <c:pt idx="229">
                  <c:v>57.187823614992375</c:v>
                </c:pt>
                <c:pt idx="230">
                  <c:v>57.140744750089972</c:v>
                </c:pt>
                <c:pt idx="231">
                  <c:v>57.057973404377975</c:v>
                </c:pt>
                <c:pt idx="232">
                  <c:v>57.032535058120779</c:v>
                </c:pt>
                <c:pt idx="233">
                  <c:v>56.960547803134865</c:v>
                </c:pt>
                <c:pt idx="234">
                  <c:v>57.118136352803262</c:v>
                </c:pt>
                <c:pt idx="235">
                  <c:v>57.542208172828062</c:v>
                </c:pt>
                <c:pt idx="236">
                  <c:v>58.031982410540465</c:v>
                </c:pt>
                <c:pt idx="237">
                  <c:v>58.543734357200066</c:v>
                </c:pt>
                <c:pt idx="238">
                  <c:v>58.960785520200069</c:v>
                </c:pt>
                <c:pt idx="239">
                  <c:v>59.323204755532871</c:v>
                </c:pt>
                <c:pt idx="240">
                  <c:v>59.680882030408071</c:v>
                </c:pt>
                <c:pt idx="241">
                  <c:v>59.974120463885271</c:v>
                </c:pt>
                <c:pt idx="242">
                  <c:v>60.19990309010447</c:v>
                </c:pt>
                <c:pt idx="243">
                  <c:v>60.385141244536868</c:v>
                </c:pt>
                <c:pt idx="244">
                  <c:v>60.721823986398071</c:v>
                </c:pt>
                <c:pt idx="245">
                  <c:v>61.009518301436074</c:v>
                </c:pt>
                <c:pt idx="246">
                  <c:v>61.502802867660876</c:v>
                </c:pt>
                <c:pt idx="247">
                  <c:v>62.059940628969677</c:v>
                </c:pt>
                <c:pt idx="248">
                  <c:v>62.458911293039279</c:v>
                </c:pt>
                <c:pt idx="249">
                  <c:v>62.685094998249276</c:v>
                </c:pt>
                <c:pt idx="250">
                  <c:v>62.788995753096074</c:v>
                </c:pt>
                <c:pt idx="251">
                  <c:v>62.863702926532874</c:v>
                </c:pt>
                <c:pt idx="252">
                  <c:v>63.218420025493671</c:v>
                </c:pt>
                <c:pt idx="253">
                  <c:v>63.668008277950868</c:v>
                </c:pt>
                <c:pt idx="254">
                  <c:v>63.988740143841667</c:v>
                </c:pt>
                <c:pt idx="255">
                  <c:v>64.366673232517726</c:v>
                </c:pt>
                <c:pt idx="256">
                  <c:v>64.756575252149332</c:v>
                </c:pt>
                <c:pt idx="257">
                  <c:v>64.798543021947737</c:v>
                </c:pt>
                <c:pt idx="258">
                  <c:v>64.977960206956141</c:v>
                </c:pt>
                <c:pt idx="259">
                  <c:v>65.311920580800134</c:v>
                </c:pt>
                <c:pt idx="260">
                  <c:v>65.721088589476537</c:v>
                </c:pt>
                <c:pt idx="261">
                  <c:v>66.190439743002543</c:v>
                </c:pt>
                <c:pt idx="262">
                  <c:v>66.555087983700147</c:v>
                </c:pt>
                <c:pt idx="263">
                  <c:v>66.936141419932952</c:v>
                </c:pt>
                <c:pt idx="264">
                  <c:v>67.38602781960455</c:v>
                </c:pt>
                <c:pt idx="265">
                  <c:v>67.769672297105345</c:v>
                </c:pt>
                <c:pt idx="266">
                  <c:v>68.149909377870145</c:v>
                </c:pt>
                <c:pt idx="267">
                  <c:v>68.492679292025343</c:v>
                </c:pt>
                <c:pt idx="268">
                  <c:v>68.719792932594544</c:v>
                </c:pt>
                <c:pt idx="269">
                  <c:v>68.966119321634537</c:v>
                </c:pt>
                <c:pt idx="270">
                  <c:v>69.131090114310595</c:v>
                </c:pt>
                <c:pt idx="271">
                  <c:v>69.308154065948202</c:v>
                </c:pt>
                <c:pt idx="272">
                  <c:v>69.556226745815408</c:v>
                </c:pt>
                <c:pt idx="273">
                  <c:v>69.862125787789807</c:v>
                </c:pt>
                <c:pt idx="274">
                  <c:v>70.16014877418381</c:v>
                </c:pt>
                <c:pt idx="275">
                  <c:v>70.314528691925815</c:v>
                </c:pt>
                <c:pt idx="276">
                  <c:v>70.349812995001415</c:v>
                </c:pt>
                <c:pt idx="277">
                  <c:v>70.200093402170211</c:v>
                </c:pt>
                <c:pt idx="278">
                  <c:v>69.938195919921014</c:v>
                </c:pt>
                <c:pt idx="279">
                  <c:v>69.879723572182613</c:v>
                </c:pt>
                <c:pt idx="280">
                  <c:v>69.888717679817006</c:v>
                </c:pt>
                <c:pt idx="281">
                  <c:v>69.949213169367411</c:v>
                </c:pt>
                <c:pt idx="282">
                  <c:v>70.047967335394205</c:v>
                </c:pt>
                <c:pt idx="283">
                  <c:v>69.991961800917807</c:v>
                </c:pt>
                <c:pt idx="284">
                  <c:v>69.930287919996204</c:v>
                </c:pt>
                <c:pt idx="285">
                  <c:v>70.157859429501798</c:v>
                </c:pt>
                <c:pt idx="286">
                  <c:v>70.480060735235</c:v>
                </c:pt>
                <c:pt idx="287">
                  <c:v>70.708881623543803</c:v>
                </c:pt>
                <c:pt idx="288">
                  <c:v>70.808200139655</c:v>
                </c:pt>
                <c:pt idx="289">
                  <c:v>71.150505086130593</c:v>
                </c:pt>
                <c:pt idx="290">
                  <c:v>71.540957258360194</c:v>
                </c:pt>
                <c:pt idx="291">
                  <c:v>71.966235864729001</c:v>
                </c:pt>
                <c:pt idx="292">
                  <c:v>72.290779755718205</c:v>
                </c:pt>
                <c:pt idx="293">
                  <c:v>72.509232929583405</c:v>
                </c:pt>
                <c:pt idx="294">
                  <c:v>72.590179898293002</c:v>
                </c:pt>
                <c:pt idx="295">
                  <c:v>72.8341140108746</c:v>
                </c:pt>
                <c:pt idx="296">
                  <c:v>73.175790718577005</c:v>
                </c:pt>
                <c:pt idx="297">
                  <c:v>73.5273879199014</c:v>
                </c:pt>
                <c:pt idx="298">
                  <c:v>73.878985121225796</c:v>
                </c:pt>
                <c:pt idx="299">
                  <c:v>73.9439244240194</c:v>
                </c:pt>
                <c:pt idx="300">
                  <c:v>73.916125745648202</c:v>
                </c:pt>
                <c:pt idx="301">
                  <c:v>73.846873956360596</c:v>
                </c:pt>
                <c:pt idx="302">
                  <c:v>74.04741345176059</c:v>
                </c:pt>
                <c:pt idx="303">
                  <c:v>74.207568197095796</c:v>
                </c:pt>
                <c:pt idx="304">
                  <c:v>74.257149368976201</c:v>
                </c:pt>
                <c:pt idx="305">
                  <c:v>74.379858243931395</c:v>
                </c:pt>
                <c:pt idx="306">
                  <c:v>74.494786896339392</c:v>
                </c:pt>
                <c:pt idx="307">
                  <c:v>74.695429323515796</c:v>
                </c:pt>
                <c:pt idx="308">
                  <c:v>74.935402337391793</c:v>
                </c:pt>
                <c:pt idx="309">
                  <c:v>75.210176939805791</c:v>
                </c:pt>
                <c:pt idx="310">
                  <c:v>75.52302565137299</c:v>
                </c:pt>
                <c:pt idx="311">
                  <c:v>76.053635409343386</c:v>
                </c:pt>
                <c:pt idx="312">
                  <c:v>76.382821878385386</c:v>
                </c:pt>
                <c:pt idx="313">
                  <c:v>76.504480139346981</c:v>
                </c:pt>
                <c:pt idx="314">
                  <c:v>76.588376635856179</c:v>
                </c:pt>
                <c:pt idx="315">
                  <c:v>76.621989184908173</c:v>
                </c:pt>
                <c:pt idx="316">
                  <c:v>76.665990744633376</c:v>
                </c:pt>
                <c:pt idx="317">
                  <c:v>76.87891399754578</c:v>
                </c:pt>
                <c:pt idx="318">
                  <c:v>77.249166695999776</c:v>
                </c:pt>
                <c:pt idx="319">
                  <c:v>77.472013991905783</c:v>
                </c:pt>
                <c:pt idx="320">
                  <c:v>77.58891964429499</c:v>
                </c:pt>
                <c:pt idx="321">
                  <c:v>77.694151413491795</c:v>
                </c:pt>
                <c:pt idx="322">
                  <c:v>77.920732648320993</c:v>
                </c:pt>
                <c:pt idx="323">
                  <c:v>78.273781542629791</c:v>
                </c:pt>
                <c:pt idx="324">
                  <c:v>78.485327639361387</c:v>
                </c:pt>
                <c:pt idx="325">
                  <c:v>78.693622511707389</c:v>
                </c:pt>
                <c:pt idx="326">
                  <c:v>79.063814870844183</c:v>
                </c:pt>
                <c:pt idx="327">
                  <c:v>79.156730320588977</c:v>
                </c:pt>
                <c:pt idx="328">
                  <c:v>79.046288073883375</c:v>
                </c:pt>
                <c:pt idx="329">
                  <c:v>79.07720310051937</c:v>
                </c:pt>
                <c:pt idx="330">
                  <c:v>79.167112232518974</c:v>
                </c:pt>
                <c:pt idx="331">
                  <c:v>79.004263514139367</c:v>
                </c:pt>
                <c:pt idx="332">
                  <c:v>78.72231563172177</c:v>
                </c:pt>
                <c:pt idx="333">
                  <c:v>78.621531225139776</c:v>
                </c:pt>
                <c:pt idx="334">
                  <c:v>78.381256514677773</c:v>
                </c:pt>
                <c:pt idx="335">
                  <c:v>78.108615084595371</c:v>
                </c:pt>
                <c:pt idx="336">
                  <c:v>77.868869230501772</c:v>
                </c:pt>
                <c:pt idx="337">
                  <c:v>77.790619784208175</c:v>
                </c:pt>
                <c:pt idx="338">
                  <c:v>77.708955842435373</c:v>
                </c:pt>
                <c:pt idx="339">
                  <c:v>77.52645780287817</c:v>
                </c:pt>
                <c:pt idx="340">
                  <c:v>77.13452719239929</c:v>
                </c:pt>
                <c:pt idx="341">
                  <c:v>77.135680738169285</c:v>
                </c:pt>
                <c:pt idx="342">
                  <c:v>77.205259069644086</c:v>
                </c:pt>
                <c:pt idx="343">
                  <c:v>77.313202558743285</c:v>
                </c:pt>
                <c:pt idx="344">
                  <c:v>77.278951122803278</c:v>
                </c:pt>
                <c:pt idx="345">
                  <c:v>77.261253956005675</c:v>
                </c:pt>
                <c:pt idx="346">
                  <c:v>77.061811216430073</c:v>
                </c:pt>
                <c:pt idx="347">
                  <c:v>76.840078423206478</c:v>
                </c:pt>
                <c:pt idx="348">
                  <c:v>76.764136068452885</c:v>
                </c:pt>
                <c:pt idx="349">
                  <c:v>76.749413275056085</c:v>
                </c:pt>
                <c:pt idx="350">
                  <c:v>76.734875048982488</c:v>
                </c:pt>
                <c:pt idx="351">
                  <c:v>76.719811515912085</c:v>
                </c:pt>
                <c:pt idx="352">
                  <c:v>76.705266191095291</c:v>
                </c:pt>
                <c:pt idx="353">
                  <c:v>76.560622199652087</c:v>
                </c:pt>
                <c:pt idx="354">
                  <c:v>76.432890963882883</c:v>
                </c:pt>
                <c:pt idx="355">
                  <c:v>76.409358630174879</c:v>
                </c:pt>
                <c:pt idx="356">
                  <c:v>76.454655710534084</c:v>
                </c:pt>
                <c:pt idx="357">
                  <c:v>76.560533465362084</c:v>
                </c:pt>
                <c:pt idx="358">
                  <c:v>76.660178523660491</c:v>
                </c:pt>
                <c:pt idx="359">
                  <c:v>76.729664571473691</c:v>
                </c:pt>
                <c:pt idx="360">
                  <c:v>76.742463605463286</c:v>
                </c:pt>
                <c:pt idx="361">
                  <c:v>76.771213515423284</c:v>
                </c:pt>
                <c:pt idx="362">
                  <c:v>77.016237285086078</c:v>
                </c:pt>
                <c:pt idx="363">
                  <c:v>77.331627346718875</c:v>
                </c:pt>
                <c:pt idx="364">
                  <c:v>77.630629959674479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4269-BF7C-2D2CB5AD98ED}"/>
            </c:ext>
          </c:extLst>
        </c:ser>
        <c:ser>
          <c:idx val="3"/>
          <c:order val="1"/>
          <c:tx>
            <c:strRef>
              <c:f>[1]StorageChartData!$F$4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[1]StorageChartData!$D$5:$D$369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[1]StorageChartData!$F$5:$F$369</c:f>
              <c:numCache>
                <c:formatCode>General</c:formatCode>
                <c:ptCount val="365"/>
                <c:pt idx="0">
                  <c:v>77.808645142900886</c:v>
                </c:pt>
                <c:pt idx="1">
                  <c:v>77.881748000374486</c:v>
                </c:pt>
                <c:pt idx="2">
                  <c:v>78.190234534245292</c:v>
                </c:pt>
                <c:pt idx="3">
                  <c:v>78.454818890795693</c:v>
                </c:pt>
                <c:pt idx="4">
                  <c:v>78.59040133654409</c:v>
                </c:pt>
                <c:pt idx="5">
                  <c:v>78.680491486495285</c:v>
                </c:pt>
                <c:pt idx="6">
                  <c:v>78.755251900506082</c:v>
                </c:pt>
                <c:pt idx="7">
                  <c:v>78.800911016768481</c:v>
                </c:pt>
                <c:pt idx="8">
                  <c:v>78.930881906017277</c:v>
                </c:pt>
                <c:pt idx="9">
                  <c:v>79.12626061511088</c:v>
                </c:pt>
                <c:pt idx="10">
                  <c:v>79.339130627449279</c:v>
                </c:pt>
                <c:pt idx="11">
                  <c:v>79.543638320298072</c:v>
                </c:pt>
                <c:pt idx="12">
                  <c:v>79.754396456534465</c:v>
                </c:pt>
                <c:pt idx="13">
                  <c:v>79.893563767598863</c:v>
                </c:pt>
                <c:pt idx="14">
                  <c:v>80.070620620493258</c:v>
                </c:pt>
                <c:pt idx="15">
                  <c:v>80.210313238554463</c:v>
                </c:pt>
                <c:pt idx="16">
                  <c:v>80.117436831897265</c:v>
                </c:pt>
                <c:pt idx="17">
                  <c:v>80.155166652005263</c:v>
                </c:pt>
                <c:pt idx="18">
                  <c:v>80.288488148044465</c:v>
                </c:pt>
                <c:pt idx="19">
                  <c:v>80.30769379777206</c:v>
                </c:pt>
                <c:pt idx="20">
                  <c:v>80.292946158774058</c:v>
                </c:pt>
                <c:pt idx="21">
                  <c:v>80.436575029939661</c:v>
                </c:pt>
                <c:pt idx="22">
                  <c:v>80.677399892999659</c:v>
                </c:pt>
                <c:pt idx="23">
                  <c:v>80.837465904044862</c:v>
                </c:pt>
                <c:pt idx="24">
                  <c:v>80.948085619330456</c:v>
                </c:pt>
                <c:pt idx="25">
                  <c:v>80.954659055533654</c:v>
                </c:pt>
                <c:pt idx="26">
                  <c:v>80.972242642440051</c:v>
                </c:pt>
                <c:pt idx="27">
                  <c:v>81.018707466055645</c:v>
                </c:pt>
                <c:pt idx="28">
                  <c:v>80.963656712539645</c:v>
                </c:pt>
                <c:pt idx="29">
                  <c:v>80.729146181556047</c:v>
                </c:pt>
                <c:pt idx="30">
                  <c:v>80.422221371189252</c:v>
                </c:pt>
                <c:pt idx="31">
                  <c:v>80.120237286089647</c:v>
                </c:pt>
                <c:pt idx="32">
                  <c:v>79.992406667915645</c:v>
                </c:pt>
                <c:pt idx="33">
                  <c:v>79.691647116018046</c:v>
                </c:pt>
                <c:pt idx="34">
                  <c:v>79.366606313004851</c:v>
                </c:pt>
                <c:pt idx="35">
                  <c:v>78.962148320441656</c:v>
                </c:pt>
                <c:pt idx="36">
                  <c:v>78.432287479878852</c:v>
                </c:pt>
                <c:pt idx="37">
                  <c:v>77.803697318890457</c:v>
                </c:pt>
                <c:pt idx="38">
                  <c:v>77.370453922651251</c:v>
                </c:pt>
                <c:pt idx="39">
                  <c:v>76.997052931588044</c:v>
                </c:pt>
                <c:pt idx="40">
                  <c:v>76.569740535292439</c:v>
                </c:pt>
                <c:pt idx="41">
                  <c:v>76.164075756385245</c:v>
                </c:pt>
                <c:pt idx="42">
                  <c:v>75.925795792762443</c:v>
                </c:pt>
                <c:pt idx="43">
                  <c:v>75.598717650450837</c:v>
                </c:pt>
                <c:pt idx="44">
                  <c:v>75.100584642620433</c:v>
                </c:pt>
                <c:pt idx="45">
                  <c:v>74.488523905173238</c:v>
                </c:pt>
                <c:pt idx="46">
                  <c:v>73.994632396404839</c:v>
                </c:pt>
                <c:pt idx="47">
                  <c:v>73.567767220930833</c:v>
                </c:pt>
                <c:pt idx="48">
                  <c:v>73.118168320358834</c:v>
                </c:pt>
                <c:pt idx="49">
                  <c:v>72.645136468483628</c:v>
                </c:pt>
                <c:pt idx="50">
                  <c:v>72.102725049943231</c:v>
                </c:pt>
                <c:pt idx="51">
                  <c:v>71.53262498355123</c:v>
                </c:pt>
                <c:pt idx="52">
                  <c:v>70.907800705830425</c:v>
                </c:pt>
                <c:pt idx="53">
                  <c:v>70.530733213904426</c:v>
                </c:pt>
                <c:pt idx="54">
                  <c:v>70.325469504904831</c:v>
                </c:pt>
                <c:pt idx="55">
                  <c:v>69.781684479555224</c:v>
                </c:pt>
                <c:pt idx="56">
                  <c:v>69.034751170679627</c:v>
                </c:pt>
                <c:pt idx="57">
                  <c:v>68.58409100799922</c:v>
                </c:pt>
                <c:pt idx="58">
                  <c:v>68.294543920986015</c:v>
                </c:pt>
                <c:pt idx="59">
                  <c:v>67.966631676348413</c:v>
                </c:pt>
                <c:pt idx="60">
                  <c:v>67.554215992658015</c:v>
                </c:pt>
                <c:pt idx="61">
                  <c:v>66.912652878471619</c:v>
                </c:pt>
                <c:pt idx="62">
                  <c:v>66.267682367549213</c:v>
                </c:pt>
                <c:pt idx="63">
                  <c:v>65.612766517403614</c:v>
                </c:pt>
                <c:pt idx="64">
                  <c:v>65.08521986712401</c:v>
                </c:pt>
                <c:pt idx="65">
                  <c:v>64.67664815287641</c:v>
                </c:pt>
                <c:pt idx="66">
                  <c:v>64.364750672898012</c:v>
                </c:pt>
                <c:pt idx="67">
                  <c:v>64.105156732817207</c:v>
                </c:pt>
                <c:pt idx="68">
                  <c:v>63.82138447339721</c:v>
                </c:pt>
                <c:pt idx="69">
                  <c:v>63.639763128625212</c:v>
                </c:pt>
                <c:pt idx="70">
                  <c:v>63.369734036040413</c:v>
                </c:pt>
                <c:pt idx="71">
                  <c:v>62.913125126558413</c:v>
                </c:pt>
                <c:pt idx="72">
                  <c:v>62.38414807952401</c:v>
                </c:pt>
                <c:pt idx="73">
                  <c:v>61.916443834420413</c:v>
                </c:pt>
                <c:pt idx="74">
                  <c:v>61.237619417177214</c:v>
                </c:pt>
                <c:pt idx="75">
                  <c:v>60.552125730697611</c:v>
                </c:pt>
                <c:pt idx="76">
                  <c:v>60.068935577303208</c:v>
                </c:pt>
                <c:pt idx="77">
                  <c:v>59.58855652621601</c:v>
                </c:pt>
                <c:pt idx="78">
                  <c:v>59.059327473798007</c:v>
                </c:pt>
                <c:pt idx="79">
                  <c:v>58.473052921024809</c:v>
                </c:pt>
                <c:pt idx="80">
                  <c:v>57.710314260414407</c:v>
                </c:pt>
                <c:pt idx="81">
                  <c:v>57.061886661553608</c:v>
                </c:pt>
                <c:pt idx="82">
                  <c:v>56.579527061113609</c:v>
                </c:pt>
                <c:pt idx="83">
                  <c:v>56.109455385152806</c:v>
                </c:pt>
                <c:pt idx="84">
                  <c:v>55.745382142654407</c:v>
                </c:pt>
                <c:pt idx="85">
                  <c:v>55.377848262846008</c:v>
                </c:pt>
                <c:pt idx="86">
                  <c:v>55.047717660958405</c:v>
                </c:pt>
                <c:pt idx="87">
                  <c:v>54.809994948676803</c:v>
                </c:pt>
                <c:pt idx="88">
                  <c:v>54.404638965098805</c:v>
                </c:pt>
                <c:pt idx="89">
                  <c:v>53.899630824479203</c:v>
                </c:pt>
                <c:pt idx="90">
                  <c:v>53.394750461237201</c:v>
                </c:pt>
                <c:pt idx="91">
                  <c:v>53</c:v>
                </c:pt>
                <c:pt idx="92">
                  <c:v>52.714119413849602</c:v>
                </c:pt>
                <c:pt idx="93">
                  <c:v>52.298598030009202</c:v>
                </c:pt>
                <c:pt idx="94">
                  <c:v>51.948672582708404</c:v>
                </c:pt>
                <c:pt idx="95">
                  <c:v>51.713125635217601</c:v>
                </c:pt>
                <c:pt idx="96">
                  <c:v>51.335287929654399</c:v>
                </c:pt>
                <c:pt idx="97">
                  <c:v>50.917675965941598</c:v>
                </c:pt>
                <c:pt idx="98">
                  <c:v>50.650365692002396</c:v>
                </c:pt>
                <c:pt idx="99">
                  <c:v>50.569837549141596</c:v>
                </c:pt>
                <c:pt idx="100">
                  <c:v>50.259626020673196</c:v>
                </c:pt>
                <c:pt idx="101">
                  <c:v>49.590640461505195</c:v>
                </c:pt>
                <c:pt idx="102">
                  <c:v>48.697824430497995</c:v>
                </c:pt>
                <c:pt idx="103">
                  <c:v>47.798974467770798</c:v>
                </c:pt>
                <c:pt idx="104">
                  <c:v>47.098296569586395</c:v>
                </c:pt>
                <c:pt idx="105">
                  <c:v>46.747778377228393</c:v>
                </c:pt>
                <c:pt idx="106">
                  <c:v>46.36638775069359</c:v>
                </c:pt>
                <c:pt idx="107">
                  <c:v>45.921009052953991</c:v>
                </c:pt>
                <c:pt idx="108">
                  <c:v>45.573891158588793</c:v>
                </c:pt>
                <c:pt idx="109">
                  <c:v>45.161191525170395</c:v>
                </c:pt>
                <c:pt idx="110">
                  <c:v>44.662139230095597</c:v>
                </c:pt>
                <c:pt idx="111">
                  <c:v>44.1638181055704</c:v>
                </c:pt>
                <c:pt idx="112">
                  <c:v>43.683318375848799</c:v>
                </c:pt>
                <c:pt idx="113">
                  <c:v>43.3297299770568</c:v>
                </c:pt>
                <c:pt idx="114">
                  <c:v>43.242149232826797</c:v>
                </c:pt>
                <c:pt idx="115">
                  <c:v>43.144555711313195</c:v>
                </c:pt>
                <c:pt idx="116">
                  <c:v>43.027160245643195</c:v>
                </c:pt>
                <c:pt idx="117">
                  <c:v>42.940090610923598</c:v>
                </c:pt>
                <c:pt idx="118">
                  <c:v>42.902676684888</c:v>
                </c:pt>
                <c:pt idx="119">
                  <c:v>42.910023884099999</c:v>
                </c:pt>
                <c:pt idx="120">
                  <c:v>42.872624155550803</c:v>
                </c:pt>
                <c:pt idx="121">
                  <c:v>42.740633673861602</c:v>
                </c:pt>
                <c:pt idx="122">
                  <c:v>42.471087295814399</c:v>
                </c:pt>
                <c:pt idx="123">
                  <c:v>42.353663435171597</c:v>
                </c:pt>
                <c:pt idx="124">
                  <c:v>42.24939709505</c:v>
                </c:pt>
                <c:pt idx="125">
                  <c:v>42.094864554329199</c:v>
                </c:pt>
                <c:pt idx="126">
                  <c:v>42.093821039078797</c:v>
                </c:pt>
                <c:pt idx="127">
                  <c:v>42.154462052864794</c:v>
                </c:pt>
                <c:pt idx="128">
                  <c:v>42.006357424111592</c:v>
                </c:pt>
                <c:pt idx="129">
                  <c:v>41.670636561953991</c:v>
                </c:pt>
                <c:pt idx="130">
                  <c:v>41.150657171925587</c:v>
                </c:pt>
                <c:pt idx="131">
                  <c:v>40.629215440797985</c:v>
                </c:pt>
                <c:pt idx="132">
                  <c:v>40.203798408936784</c:v>
                </c:pt>
                <c:pt idx="133">
                  <c:v>39.902545494386786</c:v>
                </c:pt>
                <c:pt idx="134">
                  <c:v>39.674054697636784</c:v>
                </c:pt>
                <c:pt idx="135">
                  <c:v>39.414034832963985</c:v>
                </c:pt>
                <c:pt idx="136">
                  <c:v>39.228519827546783</c:v>
                </c:pt>
                <c:pt idx="137">
                  <c:v>39.150117758274384</c:v>
                </c:pt>
                <c:pt idx="138">
                  <c:v>39.110105692227584</c:v>
                </c:pt>
                <c:pt idx="139">
                  <c:v>39.062178527512785</c:v>
                </c:pt>
                <c:pt idx="140">
                  <c:v>39.115053516237985</c:v>
                </c:pt>
                <c:pt idx="141">
                  <c:v>39.198119459792785</c:v>
                </c:pt>
                <c:pt idx="142">
                  <c:v>39.203841046811988</c:v>
                </c:pt>
                <c:pt idx="143">
                  <c:v>39.282076295619184</c:v>
                </c:pt>
                <c:pt idx="144">
                  <c:v>39.270828337018784</c:v>
                </c:pt>
                <c:pt idx="145">
                  <c:v>39.159530691757581</c:v>
                </c:pt>
                <c:pt idx="146">
                  <c:v>39.068780358688784</c:v>
                </c:pt>
                <c:pt idx="147">
                  <c:v>39.125942988306782</c:v>
                </c:pt>
                <c:pt idx="148">
                  <c:v>39.119355354617184</c:v>
                </c:pt>
                <c:pt idx="149">
                  <c:v>39.387162540580384</c:v>
                </c:pt>
                <c:pt idx="150">
                  <c:v>39.773291578201182</c:v>
                </c:pt>
                <c:pt idx="151">
                  <c:v>40.199262312031983</c:v>
                </c:pt>
                <c:pt idx="152">
                  <c:v>40.387006322813981</c:v>
                </c:pt>
                <c:pt idx="153">
                  <c:v>40.538898131064379</c:v>
                </c:pt>
                <c:pt idx="154">
                  <c:v>40.693987923126379</c:v>
                </c:pt>
                <c:pt idx="155">
                  <c:v>40.831316659701976</c:v>
                </c:pt>
                <c:pt idx="156">
                  <c:v>40.914471337546779</c:v>
                </c:pt>
                <c:pt idx="157">
                  <c:v>40.925790283579175</c:v>
                </c:pt>
                <c:pt idx="158">
                  <c:v>40.901807179677974</c:v>
                </c:pt>
                <c:pt idx="159">
                  <c:v>40.878778856737171</c:v>
                </c:pt>
                <c:pt idx="160">
                  <c:v>40.761489872215172</c:v>
                </c:pt>
                <c:pt idx="161">
                  <c:v>40.616448351152769</c:v>
                </c:pt>
                <c:pt idx="162">
                  <c:v>40.540459854568368</c:v>
                </c:pt>
                <c:pt idx="163">
                  <c:v>40.525041384337968</c:v>
                </c:pt>
                <c:pt idx="164">
                  <c:v>40.491801519303969</c:v>
                </c:pt>
                <c:pt idx="165">
                  <c:v>40.556581100375567</c:v>
                </c:pt>
                <c:pt idx="166">
                  <c:v>40.651313828379564</c:v>
                </c:pt>
                <c:pt idx="167">
                  <c:v>40.763537859628364</c:v>
                </c:pt>
                <c:pt idx="168">
                  <c:v>40.798325250679966</c:v>
                </c:pt>
                <c:pt idx="169">
                  <c:v>40.862107458331963</c:v>
                </c:pt>
                <c:pt idx="170">
                  <c:v>41.10233247759156</c:v>
                </c:pt>
                <c:pt idx="171">
                  <c:v>41.477557845657159</c:v>
                </c:pt>
                <c:pt idx="172">
                  <c:v>41.921502597270361</c:v>
                </c:pt>
                <c:pt idx="173">
                  <c:v>42.328810735228359</c:v>
                </c:pt>
                <c:pt idx="174">
                  <c:v>42.667839611717156</c:v>
                </c:pt>
                <c:pt idx="175">
                  <c:v>42.975200994790754</c:v>
                </c:pt>
                <c:pt idx="176">
                  <c:v>43.159874799138755</c:v>
                </c:pt>
                <c:pt idx="177">
                  <c:v>43.325133540834756</c:v>
                </c:pt>
                <c:pt idx="178">
                  <c:v>43.585625471930356</c:v>
                </c:pt>
                <c:pt idx="179">
                  <c:v>43.823923182411157</c:v>
                </c:pt>
                <c:pt idx="180">
                  <c:v>44.020799726319957</c:v>
                </c:pt>
                <c:pt idx="181">
                  <c:v>44.176297696115959</c:v>
                </c:pt>
                <c:pt idx="182">
                  <c:v>44.438152585905961</c:v>
                </c:pt>
                <c:pt idx="183">
                  <c:v>44.501941892301161</c:v>
                </c:pt>
                <c:pt idx="184">
                  <c:v>44.648527390009562</c:v>
                </c:pt>
                <c:pt idx="185">
                  <c:v>45.071328535001562</c:v>
                </c:pt>
                <c:pt idx="186">
                  <c:v>45.616458772187563</c:v>
                </c:pt>
                <c:pt idx="187">
                  <c:v>46.145758812037563</c:v>
                </c:pt>
                <c:pt idx="188">
                  <c:v>46.616966286910362</c:v>
                </c:pt>
                <c:pt idx="189">
                  <c:v>46.898243338095561</c:v>
                </c:pt>
                <c:pt idx="190">
                  <c:v>47.116338025429158</c:v>
                </c:pt>
                <c:pt idx="191">
                  <c:v>47.421640772974762</c:v>
                </c:pt>
                <c:pt idx="192">
                  <c:v>47.511755768527159</c:v>
                </c:pt>
                <c:pt idx="193">
                  <c:v>47.558848830915956</c:v>
                </c:pt>
                <c:pt idx="194">
                  <c:v>47.686981145675958</c:v>
                </c:pt>
                <c:pt idx="195">
                  <c:v>47.736849816655955</c:v>
                </c:pt>
                <c:pt idx="196">
                  <c:v>47.848924774297558</c:v>
                </c:pt>
                <c:pt idx="197">
                  <c:v>48.100710096858357</c:v>
                </c:pt>
                <c:pt idx="198">
                  <c:v>48.452885845753556</c:v>
                </c:pt>
                <c:pt idx="199">
                  <c:v>48.877277109222355</c:v>
                </c:pt>
                <c:pt idx="200">
                  <c:v>49.377355172689555</c:v>
                </c:pt>
                <c:pt idx="201">
                  <c:v>49.958312766805953</c:v>
                </c:pt>
                <c:pt idx="202">
                  <c:v>50.545861543983555</c:v>
                </c:pt>
                <c:pt idx="203">
                  <c:v>51.044253655940757</c:v>
                </c:pt>
                <c:pt idx="204">
                  <c:v>51.31205374316076</c:v>
                </c:pt>
                <c:pt idx="205">
                  <c:v>51.674022208300357</c:v>
                </c:pt>
                <c:pt idx="206">
                  <c:v>52.085369531139158</c:v>
                </c:pt>
                <c:pt idx="207">
                  <c:v>52.57631861085116</c:v>
                </c:pt>
                <c:pt idx="208">
                  <c:v>53.076446365520759</c:v>
                </c:pt>
                <c:pt idx="209">
                  <c:v>53.57158725309236</c:v>
                </c:pt>
                <c:pt idx="210">
                  <c:v>53.939241811535162</c:v>
                </c:pt>
                <c:pt idx="211">
                  <c:v>54.01926594362876</c:v>
                </c:pt>
                <c:pt idx="212">
                  <c:v>53.816870126881959</c:v>
                </c:pt>
                <c:pt idx="213">
                  <c:v>53.702871409833158</c:v>
                </c:pt>
                <c:pt idx="214">
                  <c:v>53.930332888819159</c:v>
                </c:pt>
                <c:pt idx="215">
                  <c:v>54.199563372793961</c:v>
                </c:pt>
                <c:pt idx="216">
                  <c:v>54.387935622349161</c:v>
                </c:pt>
                <c:pt idx="217">
                  <c:v>54.437680065323164</c:v>
                </c:pt>
                <c:pt idx="218">
                  <c:v>54.398384972339564</c:v>
                </c:pt>
                <c:pt idx="219">
                  <c:v>54.261904535576363</c:v>
                </c:pt>
                <c:pt idx="220">
                  <c:v>54.298015842234761</c:v>
                </c:pt>
                <c:pt idx="221">
                  <c:v>54.529094130881163</c:v>
                </c:pt>
                <c:pt idx="222">
                  <c:v>54.830677136989962</c:v>
                </c:pt>
                <c:pt idx="223">
                  <c:v>55.054266251560364</c:v>
                </c:pt>
                <c:pt idx="224">
                  <c:v>55.322655534465966</c:v>
                </c:pt>
                <c:pt idx="225">
                  <c:v>55.836583245916366</c:v>
                </c:pt>
                <c:pt idx="226">
                  <c:v>56.389067781057562</c:v>
                </c:pt>
                <c:pt idx="227">
                  <c:v>56.971750369771563</c:v>
                </c:pt>
                <c:pt idx="228">
                  <c:v>57.472375036465166</c:v>
                </c:pt>
                <c:pt idx="229">
                  <c:v>58.010175821297167</c:v>
                </c:pt>
                <c:pt idx="230">
                  <c:v>58.40655899347037</c:v>
                </c:pt>
                <c:pt idx="231">
                  <c:v>58.752260688567169</c:v>
                </c:pt>
                <c:pt idx="232">
                  <c:v>59.34872903657557</c:v>
                </c:pt>
                <c:pt idx="233">
                  <c:v>59.792482122122372</c:v>
                </c:pt>
                <c:pt idx="234">
                  <c:v>60.011932669407173</c:v>
                </c:pt>
                <c:pt idx="235">
                  <c:v>60.417473220308374</c:v>
                </c:pt>
                <c:pt idx="236">
                  <c:v>60.868772269876771</c:v>
                </c:pt>
                <c:pt idx="237">
                  <c:v>61.310970730662774</c:v>
                </c:pt>
                <c:pt idx="238">
                  <c:v>61.833207521028775</c:v>
                </c:pt>
                <c:pt idx="239">
                  <c:v>62.357950167744377</c:v>
                </c:pt>
                <c:pt idx="240">
                  <c:v>62.660619281562781</c:v>
                </c:pt>
                <c:pt idx="241">
                  <c:v>62.970621397106783</c:v>
                </c:pt>
                <c:pt idx="242">
                  <c:v>63.379012093402785</c:v>
                </c:pt>
                <c:pt idx="243">
                  <c:v>63.925224888926785</c:v>
                </c:pt>
                <c:pt idx="244">
                  <c:v>64.478287971638778</c:v>
                </c:pt>
                <c:pt idx="245">
                  <c:v>65.073315274777585</c:v>
                </c:pt>
                <c:pt idx="246">
                  <c:v>65.62291062143639</c:v>
                </c:pt>
                <c:pt idx="247">
                  <c:v>66.178468912383195</c:v>
                </c:pt>
                <c:pt idx="248">
                  <c:v>66.702952454971992</c:v>
                </c:pt>
                <c:pt idx="249">
                  <c:v>67.209270313711997</c:v>
                </c:pt>
                <c:pt idx="250">
                  <c:v>67.730995994567593</c:v>
                </c:pt>
                <c:pt idx="251">
                  <c:v>68.24497694659199</c:v>
                </c:pt>
                <c:pt idx="252">
                  <c:v>68.666670687644796</c:v>
                </c:pt>
                <c:pt idx="253">
                  <c:v>69.185933104610001</c:v>
                </c:pt>
                <c:pt idx="254">
                  <c:v>69.582142357574796</c:v>
                </c:pt>
                <c:pt idx="255">
                  <c:v>69.886923347495198</c:v>
                </c:pt>
                <c:pt idx="256">
                  <c:v>70.191502023234392</c:v>
                </c:pt>
                <c:pt idx="257">
                  <c:v>70.442300620490386</c:v>
                </c:pt>
                <c:pt idx="258">
                  <c:v>70.651117250461581</c:v>
                </c:pt>
                <c:pt idx="259">
                  <c:v>70.924202351993983</c:v>
                </c:pt>
                <c:pt idx="260">
                  <c:v>71.251961973652783</c:v>
                </c:pt>
                <c:pt idx="261">
                  <c:v>71.508837095087983</c:v>
                </c:pt>
                <c:pt idx="262">
                  <c:v>71.730658622601581</c:v>
                </c:pt>
                <c:pt idx="263">
                  <c:v>71.961101573731582</c:v>
                </c:pt>
                <c:pt idx="264">
                  <c:v>72.24466796959878</c:v>
                </c:pt>
                <c:pt idx="265">
                  <c:v>72.474298114632376</c:v>
                </c:pt>
                <c:pt idx="266">
                  <c:v>72.623886380714382</c:v>
                </c:pt>
                <c:pt idx="267">
                  <c:v>72.764870970037975</c:v>
                </c:pt>
                <c:pt idx="268">
                  <c:v>72.843116866959974</c:v>
                </c:pt>
                <c:pt idx="269">
                  <c:v>72.883980782190775</c:v>
                </c:pt>
                <c:pt idx="270">
                  <c:v>73.056977153974771</c:v>
                </c:pt>
                <c:pt idx="271">
                  <c:v>73.243816074998776</c:v>
                </c:pt>
                <c:pt idx="272">
                  <c:v>73.499697372385981</c:v>
                </c:pt>
                <c:pt idx="273">
                  <c:v>73.664242690390381</c:v>
                </c:pt>
                <c:pt idx="274">
                  <c:v>73.830992168158375</c:v>
                </c:pt>
                <c:pt idx="275">
                  <c:v>73.921916420435579</c:v>
                </c:pt>
                <c:pt idx="276">
                  <c:v>73.846439033361577</c:v>
                </c:pt>
                <c:pt idx="277">
                  <c:v>73.890046612839171</c:v>
                </c:pt>
                <c:pt idx="278">
                  <c:v>74.042438882485172</c:v>
                </c:pt>
                <c:pt idx="279">
                  <c:v>74.196140870251568</c:v>
                </c:pt>
                <c:pt idx="280">
                  <c:v>74.236834415645575</c:v>
                </c:pt>
                <c:pt idx="281">
                  <c:v>74.266088336372775</c:v>
                </c:pt>
                <c:pt idx="282">
                  <c:v>74.280683352391975</c:v>
                </c:pt>
                <c:pt idx="283">
                  <c:v>74.288804314612776</c:v>
                </c:pt>
                <c:pt idx="284">
                  <c:v>74.296286389945578</c:v>
                </c:pt>
                <c:pt idx="285">
                  <c:v>74.28527268987078</c:v>
                </c:pt>
                <c:pt idx="286">
                  <c:v>74.219687401445981</c:v>
                </c:pt>
                <c:pt idx="287">
                  <c:v>74.141413109551181</c:v>
                </c:pt>
                <c:pt idx="288">
                  <c:v>73.968438033996776</c:v>
                </c:pt>
                <c:pt idx="289">
                  <c:v>73.731872416856774</c:v>
                </c:pt>
                <c:pt idx="290">
                  <c:v>73.517742377600371</c:v>
                </c:pt>
                <c:pt idx="291">
                  <c:v>73.351582095517969</c:v>
                </c:pt>
                <c:pt idx="292">
                  <c:v>73.185648973217965</c:v>
                </c:pt>
                <c:pt idx="293">
                  <c:v>73.019431901189961</c:v>
                </c:pt>
                <c:pt idx="294">
                  <c:v>72.85307995304116</c:v>
                </c:pt>
                <c:pt idx="295">
                  <c:v>72.746293559083554</c:v>
                </c:pt>
                <c:pt idx="296">
                  <c:v>72.699257286640361</c:v>
                </c:pt>
                <c:pt idx="297">
                  <c:v>72.681024164731156</c:v>
                </c:pt>
                <c:pt idx="298">
                  <c:v>72.738708551974355</c:v>
                </c:pt>
                <c:pt idx="299">
                  <c:v>72.754290293298354</c:v>
                </c:pt>
                <c:pt idx="300">
                  <c:v>72.63675285276436</c:v>
                </c:pt>
                <c:pt idx="301">
                  <c:v>72.58808032001356</c:v>
                </c:pt>
                <c:pt idx="302">
                  <c:v>72.452306208198763</c:v>
                </c:pt>
                <c:pt idx="303">
                  <c:v>71.911360680129164</c:v>
                </c:pt>
                <c:pt idx="304">
                  <c:v>71.644909354117161</c:v>
                </c:pt>
                <c:pt idx="305">
                  <c:v>71.558219502158764</c:v>
                </c:pt>
                <c:pt idx="306">
                  <c:v>71.53942203016517</c:v>
                </c:pt>
                <c:pt idx="307">
                  <c:v>71.520738138062768</c:v>
                </c:pt>
                <c:pt idx="308">
                  <c:v>71.453083565995172</c:v>
                </c:pt>
                <c:pt idx="309">
                  <c:v>71.274173941125568</c:v>
                </c:pt>
                <c:pt idx="310">
                  <c:v>71.138964179395174</c:v>
                </c:pt>
                <c:pt idx="311">
                  <c:v>71.180839665531977</c:v>
                </c:pt>
                <c:pt idx="312">
                  <c:v>71.100684206689181</c:v>
                </c:pt>
                <c:pt idx="313">
                  <c:v>70.815144360212386</c:v>
                </c:pt>
                <c:pt idx="314">
                  <c:v>70.608737753557591</c:v>
                </c:pt>
                <c:pt idx="315">
                  <c:v>70.668108092310788</c:v>
                </c:pt>
                <c:pt idx="316">
                  <c:v>70.74974363911079</c:v>
                </c:pt>
                <c:pt idx="317">
                  <c:v>70.525902519156787</c:v>
                </c:pt>
                <c:pt idx="318">
                  <c:v>70.546588256841588</c:v>
                </c:pt>
                <c:pt idx="319">
                  <c:v>70.373755156151191</c:v>
                </c:pt>
                <c:pt idx="320">
                  <c:v>70.032284312001593</c:v>
                </c:pt>
                <c:pt idx="321">
                  <c:v>69.606636570986396</c:v>
                </c:pt>
                <c:pt idx="322">
                  <c:v>69.471210297588399</c:v>
                </c:pt>
                <c:pt idx="323">
                  <c:v>69.499569776672402</c:v>
                </c:pt>
                <c:pt idx="324">
                  <c:v>69.537682928913199</c:v>
                </c:pt>
                <c:pt idx="325">
                  <c:v>69.419992865400403</c:v>
                </c:pt>
                <c:pt idx="326">
                  <c:v>69.381780330754808</c:v>
                </c:pt>
                <c:pt idx="327">
                  <c:v>69.294302518301208</c:v>
                </c:pt>
                <c:pt idx="328">
                  <c:v>69.202710984163204</c:v>
                </c:pt>
                <c:pt idx="329">
                  <c:v>69.142048674147603</c:v>
                </c:pt>
                <c:pt idx="330">
                  <c:v>69.286792047995604</c:v>
                </c:pt>
                <c:pt idx="331">
                  <c:v>69.130438679644001</c:v>
                </c:pt>
                <c:pt idx="332">
                  <c:v>68.918108171788802</c:v>
                </c:pt>
                <c:pt idx="333">
                  <c:v>68.846066576423596</c:v>
                </c:pt>
                <c:pt idx="334">
                  <c:v>68.785606580589189</c:v>
                </c:pt>
                <c:pt idx="335">
                  <c:v>68.834257817110384</c:v>
                </c:pt>
                <c:pt idx="336">
                  <c:v>68.837093765018778</c:v>
                </c:pt>
                <c:pt idx="337">
                  <c:v>68.799456228572382</c:v>
                </c:pt>
                <c:pt idx="338">
                  <c:v>68.553580609725586</c:v>
                </c:pt>
                <c:pt idx="339">
                  <c:v>68.376321442649981</c:v>
                </c:pt>
                <c:pt idx="340">
                  <c:v>68.401564573469187</c:v>
                </c:pt>
                <c:pt idx="341">
                  <c:v>68.358294184293584</c:v>
                </c:pt>
                <c:pt idx="342">
                  <c:v>68.298089743214391</c:v>
                </c:pt>
                <c:pt idx="343">
                  <c:v>68.264665310857197</c:v>
                </c:pt>
                <c:pt idx="344">
                  <c:v>68.203722600485193</c:v>
                </c:pt>
                <c:pt idx="345">
                  <c:v>68.143613992439199</c:v>
                </c:pt>
                <c:pt idx="346">
                  <c:v>68.243266149480803</c:v>
                </c:pt>
                <c:pt idx="347">
                  <c:v>68.400137726086001</c:v>
                </c:pt>
                <c:pt idx="348">
                  <c:v>68.505908999766007</c:v>
                </c:pt>
                <c:pt idx="349">
                  <c:v>68.51478597813761</c:v>
                </c:pt>
                <c:pt idx="350">
                  <c:v>68.479033158010807</c:v>
                </c:pt>
                <c:pt idx="351">
                  <c:v>68.361687383543213</c:v>
                </c:pt>
                <c:pt idx="352">
                  <c:v>68.205231083415214</c:v>
                </c:pt>
                <c:pt idx="353">
                  <c:v>68.198434036801217</c:v>
                </c:pt>
                <c:pt idx="354">
                  <c:v>68.276875149161214</c:v>
                </c:pt>
                <c:pt idx="355">
                  <c:v>68.244891761673614</c:v>
                </c:pt>
                <c:pt idx="356">
                  <c:v>68.163749577526019</c:v>
                </c:pt>
                <c:pt idx="357">
                  <c:v>68.250020603635619</c:v>
                </c:pt>
                <c:pt idx="358">
                  <c:v>68.347528940230816</c:v>
                </c:pt>
                <c:pt idx="359">
                  <c:v>68.487569396708821</c:v>
                </c:pt>
                <c:pt idx="360">
                  <c:v>68.735379423077617</c:v>
                </c:pt>
                <c:pt idx="361">
                  <c:v>68.794650379426017</c:v>
                </c:pt>
                <c:pt idx="362">
                  <c:v>68.73406260621401</c:v>
                </c:pt>
                <c:pt idx="363">
                  <c:v>68.673343506252806</c:v>
                </c:pt>
                <c:pt idx="364">
                  <c:v>68.775537013360008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6-4269-BF7C-2D2CB5AD98ED}"/>
            </c:ext>
          </c:extLst>
        </c:ser>
        <c:ser>
          <c:idx val="4"/>
          <c:order val="2"/>
          <c:tx>
            <c:strRef>
              <c:f>[1]StorageChartData!$G$4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[1]StorageChartData!$D$5:$D$369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[1]StorageChartData!$G$5:$G$201</c:f>
              <c:numCache>
                <c:formatCode>General</c:formatCode>
                <c:ptCount val="197"/>
                <c:pt idx="0">
                  <c:v>68.884197475522413</c:v>
                </c:pt>
                <c:pt idx="1">
                  <c:v>69.09980050399281</c:v>
                </c:pt>
                <c:pt idx="2">
                  <c:v>69.259454787932413</c:v>
                </c:pt>
                <c:pt idx="3">
                  <c:v>69.476378182638015</c:v>
                </c:pt>
                <c:pt idx="4">
                  <c:v>69.332390824940816</c:v>
                </c:pt>
                <c:pt idx="5">
                  <c:v>69.119272356590415</c:v>
                </c:pt>
                <c:pt idx="6">
                  <c:v>69.218459545952413</c:v>
                </c:pt>
                <c:pt idx="7">
                  <c:v>69.300158981441214</c:v>
                </c:pt>
                <c:pt idx="8">
                  <c:v>69.221306141975617</c:v>
                </c:pt>
                <c:pt idx="9">
                  <c:v>69.180488368575624</c:v>
                </c:pt>
                <c:pt idx="10">
                  <c:v>69.153381817666428</c:v>
                </c:pt>
                <c:pt idx="11">
                  <c:v>69.055830888612022</c:v>
                </c:pt>
                <c:pt idx="12">
                  <c:v>68.780502584228415</c:v>
                </c:pt>
                <c:pt idx="13">
                  <c:v>68.84198124971202</c:v>
                </c:pt>
                <c:pt idx="14">
                  <c:v>68.764803713641626</c:v>
                </c:pt>
                <c:pt idx="15">
                  <c:v>68.444110890838431</c:v>
                </c:pt>
                <c:pt idx="16">
                  <c:v>68.154830006695235</c:v>
                </c:pt>
                <c:pt idx="17">
                  <c:v>67.871739226622438</c:v>
                </c:pt>
                <c:pt idx="18">
                  <c:v>67.54147019924244</c:v>
                </c:pt>
                <c:pt idx="19">
                  <c:v>67.306792847793645</c:v>
                </c:pt>
                <c:pt idx="20">
                  <c:v>67.32058215645965</c:v>
                </c:pt>
                <c:pt idx="21">
                  <c:v>67.407474322599256</c:v>
                </c:pt>
                <c:pt idx="22">
                  <c:v>67.335478869064858</c:v>
                </c:pt>
                <c:pt idx="23">
                  <c:v>67.301969251789259</c:v>
                </c:pt>
                <c:pt idx="24">
                  <c:v>67.181915306790856</c:v>
                </c:pt>
                <c:pt idx="25">
                  <c:v>66.942616673518856</c:v>
                </c:pt>
                <c:pt idx="26">
                  <c:v>66.627659635221249</c:v>
                </c:pt>
                <c:pt idx="27">
                  <c:v>66.435933229504045</c:v>
                </c:pt>
                <c:pt idx="28">
                  <c:v>66.00842916714204</c:v>
                </c:pt>
                <c:pt idx="29">
                  <c:v>65.431017395254045</c:v>
                </c:pt>
                <c:pt idx="30">
                  <c:v>64.774103248897646</c:v>
                </c:pt>
                <c:pt idx="31">
                  <c:v>64.141005385977252</c:v>
                </c:pt>
                <c:pt idx="32">
                  <c:v>63.455245496627654</c:v>
                </c:pt>
                <c:pt idx="33">
                  <c:v>62.703264981336851</c:v>
                </c:pt>
                <c:pt idx="34">
                  <c:v>61.95340344089125</c:v>
                </c:pt>
                <c:pt idx="35">
                  <c:v>61.574472528875248</c:v>
                </c:pt>
                <c:pt idx="36">
                  <c:v>61.223414832034045</c:v>
                </c:pt>
                <c:pt idx="37">
                  <c:v>60.786519132418448</c:v>
                </c:pt>
                <c:pt idx="38">
                  <c:v>60.05400692035365</c:v>
                </c:pt>
                <c:pt idx="39">
                  <c:v>58.953627187550047</c:v>
                </c:pt>
                <c:pt idx="40">
                  <c:v>57.57709924552325</c:v>
                </c:pt>
                <c:pt idx="41">
                  <c:v>56.315872639922453</c:v>
                </c:pt>
                <c:pt idx="42">
                  <c:v>55.395460244725257</c:v>
                </c:pt>
                <c:pt idx="43">
                  <c:v>54.530194436077259</c:v>
                </c:pt>
                <c:pt idx="44">
                  <c:v>53.413274631617661</c:v>
                </c:pt>
                <c:pt idx="45">
                  <c:v>52.241989102360861</c:v>
                </c:pt>
                <c:pt idx="46">
                  <c:v>51.299655788162063</c:v>
                </c:pt>
                <c:pt idx="47">
                  <c:v>50.53301636816326</c:v>
                </c:pt>
                <c:pt idx="48">
                  <c:v>49.799506782678861</c:v>
                </c:pt>
                <c:pt idx="49">
                  <c:v>49.038698980218861</c:v>
                </c:pt>
                <c:pt idx="50">
                  <c:v>48.243018601788862</c:v>
                </c:pt>
                <c:pt idx="51">
                  <c:v>47.595953961622463</c:v>
                </c:pt>
                <c:pt idx="52">
                  <c:v>46.985745996150463</c:v>
                </c:pt>
                <c:pt idx="53">
                  <c:v>46.369493450843663</c:v>
                </c:pt>
                <c:pt idx="54">
                  <c:v>45.810616497450866</c:v>
                </c:pt>
                <c:pt idx="55">
                  <c:v>45.303407746439262</c:v>
                </c:pt>
                <c:pt idx="56">
                  <c:v>44.760325496666461</c:v>
                </c:pt>
                <c:pt idx="57">
                  <c:v>44.379392739068059</c:v>
                </c:pt>
                <c:pt idx="58">
                  <c:v>44.083517122492061</c:v>
                </c:pt>
                <c:pt idx="59">
                  <c:v>43.667509474742459</c:v>
                </c:pt>
                <c:pt idx="60">
                  <c:v>43.10622604740486</c:v>
                </c:pt>
                <c:pt idx="61">
                  <c:v>42.481575688892462</c:v>
                </c:pt>
                <c:pt idx="62">
                  <c:v>41.971949815821262</c:v>
                </c:pt>
                <c:pt idx="63">
                  <c:v>41.985792365061265</c:v>
                </c:pt>
                <c:pt idx="64">
                  <c:v>41.977071559040063</c:v>
                </c:pt>
                <c:pt idx="65">
                  <c:v>41.522333168391263</c:v>
                </c:pt>
                <c:pt idx="66">
                  <c:v>41.114382594173662</c:v>
                </c:pt>
                <c:pt idx="67">
                  <c:v>40.796841613351262</c:v>
                </c:pt>
                <c:pt idx="68">
                  <c:v>40.581107258131659</c:v>
                </c:pt>
                <c:pt idx="69">
                  <c:v>40.027337850471262</c:v>
                </c:pt>
                <c:pt idx="70">
                  <c:v>39.634585685444861</c:v>
                </c:pt>
                <c:pt idx="71">
                  <c:v>39.100611123197659</c:v>
                </c:pt>
                <c:pt idx="72">
                  <c:v>38.455697402220856</c:v>
                </c:pt>
                <c:pt idx="73">
                  <c:v>37.980929907633254</c:v>
                </c:pt>
                <c:pt idx="74">
                  <c:v>37.504590041426852</c:v>
                </c:pt>
                <c:pt idx="75">
                  <c:v>37.019099895235648</c:v>
                </c:pt>
                <c:pt idx="76">
                  <c:v>36.360698562178847</c:v>
                </c:pt>
                <c:pt idx="77">
                  <c:v>35.509562801870445</c:v>
                </c:pt>
                <c:pt idx="78">
                  <c:v>34.673103693128041</c:v>
                </c:pt>
                <c:pt idx="79">
                  <c:v>34.07576574907764</c:v>
                </c:pt>
                <c:pt idx="80">
                  <c:v>33.530227334157637</c:v>
                </c:pt>
                <c:pt idx="81">
                  <c:v>33.005736692825636</c:v>
                </c:pt>
                <c:pt idx="82">
                  <c:v>32.506964798107234</c:v>
                </c:pt>
                <c:pt idx="83">
                  <c:v>31.935221372664433</c:v>
                </c:pt>
                <c:pt idx="84">
                  <c:v>31.151502376526434</c:v>
                </c:pt>
                <c:pt idx="85">
                  <c:v>30.177214069812834</c:v>
                </c:pt>
                <c:pt idx="86">
                  <c:v>29.439913755459635</c:v>
                </c:pt>
                <c:pt idx="87">
                  <c:v>28.856436107507236</c:v>
                </c:pt>
                <c:pt idx="88">
                  <c:v>28.255303885216435</c:v>
                </c:pt>
                <c:pt idx="89">
                  <c:v>27.624239812222836</c:v>
                </c:pt>
                <c:pt idx="90">
                  <c:v>27.192508448285235</c:v>
                </c:pt>
                <c:pt idx="91">
                  <c:v>26.816935241802835</c:v>
                </c:pt>
                <c:pt idx="92">
                  <c:v>26.434043231081233</c:v>
                </c:pt>
                <c:pt idx="93">
                  <c:v>25.995898152662434</c:v>
                </c:pt>
                <c:pt idx="94">
                  <c:v>25.670828954676434</c:v>
                </c:pt>
                <c:pt idx="95">
                  <c:v>25.405889660966032</c:v>
                </c:pt>
                <c:pt idx="96">
                  <c:v>25.228541759600432</c:v>
                </c:pt>
                <c:pt idx="97">
                  <c:v>24.706578270847633</c:v>
                </c:pt>
                <c:pt idx="98">
                  <c:v>24.144719845310831</c:v>
                </c:pt>
                <c:pt idx="99">
                  <c:v>23.57165250426123</c:v>
                </c:pt>
                <c:pt idx="100">
                  <c:v>22.731470104710432</c:v>
                </c:pt>
                <c:pt idx="101">
                  <c:v>21.862449060909633</c:v>
                </c:pt>
                <c:pt idx="102">
                  <c:v>21.211185514140432</c:v>
                </c:pt>
                <c:pt idx="103">
                  <c:v>20.792700405014031</c:v>
                </c:pt>
                <c:pt idx="104">
                  <c:v>20.493051806427232</c:v>
                </c:pt>
                <c:pt idx="105">
                  <c:v>19.816924911600033</c:v>
                </c:pt>
                <c:pt idx="106">
                  <c:v>19.036606213454832</c:v>
                </c:pt>
                <c:pt idx="107">
                  <c:v>18.60760431627763</c:v>
                </c:pt>
                <c:pt idx="108">
                  <c:v>18.261732251344029</c:v>
                </c:pt>
                <c:pt idx="109">
                  <c:v>17.90865141269083</c:v>
                </c:pt>
                <c:pt idx="110">
                  <c:v>17.504257308816431</c:v>
                </c:pt>
                <c:pt idx="111">
                  <c:v>16.927463127586829</c:v>
                </c:pt>
                <c:pt idx="112">
                  <c:v>16.246675907848829</c:v>
                </c:pt>
                <c:pt idx="113">
                  <c:v>15.656983310224829</c:v>
                </c:pt>
                <c:pt idx="114">
                  <c:v>15.130820914869229</c:v>
                </c:pt>
                <c:pt idx="115">
                  <c:v>14.63673064129123</c:v>
                </c:pt>
                <c:pt idx="116">
                  <c:v>14.060962228454031</c:v>
                </c:pt>
                <c:pt idx="117">
                  <c:v>13.50691951918043</c:v>
                </c:pt>
                <c:pt idx="118">
                  <c:v>13.001481904597231</c:v>
                </c:pt>
                <c:pt idx="119">
                  <c:v>12.616616443266031</c:v>
                </c:pt>
                <c:pt idx="120">
                  <c:v>12.50627712833683</c:v>
                </c:pt>
                <c:pt idx="121">
                  <c:v>12.392083195850029</c:v>
                </c:pt>
                <c:pt idx="122">
                  <c:v>12.064139006868029</c:v>
                </c:pt>
                <c:pt idx="123">
                  <c:v>11.718774502073229</c:v>
                </c:pt>
                <c:pt idx="124">
                  <c:v>11.432414750756829</c:v>
                </c:pt>
                <c:pt idx="125">
                  <c:v>11.170676990229628</c:v>
                </c:pt>
                <c:pt idx="126">
                  <c:v>10.997911327599628</c:v>
                </c:pt>
                <c:pt idx="127">
                  <c:v>10.862680269639627</c:v>
                </c:pt>
                <c:pt idx="128">
                  <c:v>10.826391494401227</c:v>
                </c:pt>
                <c:pt idx="129">
                  <c:v>10.950992184419226</c:v>
                </c:pt>
                <c:pt idx="130">
                  <c:v>10.986883430038427</c:v>
                </c:pt>
                <c:pt idx="131">
                  <c:v>10.846583869433626</c:v>
                </c:pt>
                <c:pt idx="132">
                  <c:v>10.656724433178026</c:v>
                </c:pt>
                <c:pt idx="133">
                  <c:v>10.512460224496026</c:v>
                </c:pt>
                <c:pt idx="134">
                  <c:v>10.297787131384826</c:v>
                </c:pt>
                <c:pt idx="135">
                  <c:v>10.421287516206826</c:v>
                </c:pt>
                <c:pt idx="136">
                  <c:v>10.549824459329226</c:v>
                </c:pt>
                <c:pt idx="137">
                  <c:v>10.434913553779227</c:v>
                </c:pt>
                <c:pt idx="138">
                  <c:v>10.256664112027227</c:v>
                </c:pt>
                <c:pt idx="139">
                  <c:v>10.301024158284028</c:v>
                </c:pt>
                <c:pt idx="140">
                  <c:v>10.222235207507227</c:v>
                </c:pt>
                <c:pt idx="141">
                  <c:v>10.149611515199627</c:v>
                </c:pt>
                <c:pt idx="142">
                  <c:v>9.9840830212620268</c:v>
                </c:pt>
                <c:pt idx="143">
                  <c:v>9.7611540898092262</c:v>
                </c:pt>
                <c:pt idx="144">
                  <c:v>9.5769417037692257</c:v>
                </c:pt>
                <c:pt idx="145">
                  <c:v>9.7513755710512253</c:v>
                </c:pt>
                <c:pt idx="146">
                  <c:v>9.7052514871092246</c:v>
                </c:pt>
                <c:pt idx="147">
                  <c:v>9.7169253703016238</c:v>
                </c:pt>
                <c:pt idx="148">
                  <c:v>10.024719776710423</c:v>
                </c:pt>
                <c:pt idx="149">
                  <c:v>10.051833426362823</c:v>
                </c:pt>
                <c:pt idx="150">
                  <c:v>10.311473508274423</c:v>
                </c:pt>
                <c:pt idx="151">
                  <c:v>16.605467957902423</c:v>
                </c:pt>
                <c:pt idx="152">
                  <c:v>16.871163267763624</c:v>
                </c:pt>
                <c:pt idx="153">
                  <c:v>17.280075721684824</c:v>
                </c:pt>
                <c:pt idx="154">
                  <c:v>17.838303140074824</c:v>
                </c:pt>
                <c:pt idx="155">
                  <c:v>18.346775467376023</c:v>
                </c:pt>
                <c:pt idx="156">
                  <c:v>18.749565255287223</c:v>
                </c:pt>
                <c:pt idx="157">
                  <c:v>19.200289306656423</c:v>
                </c:pt>
                <c:pt idx="158">
                  <c:v>19.754647910002422</c:v>
                </c:pt>
                <c:pt idx="159">
                  <c:v>20.103661168802024</c:v>
                </c:pt>
                <c:pt idx="160">
                  <c:v>20.324332699917225</c:v>
                </c:pt>
                <c:pt idx="161">
                  <c:v>20.610323316587223</c:v>
                </c:pt>
                <c:pt idx="162">
                  <c:v>20.960333948806422</c:v>
                </c:pt>
                <c:pt idx="163">
                  <c:v>21.315068794625223</c:v>
                </c:pt>
                <c:pt idx="164">
                  <c:v>21.708058767548824</c:v>
                </c:pt>
                <c:pt idx="165">
                  <c:v>22.118614580520823</c:v>
                </c:pt>
                <c:pt idx="166">
                  <c:v>22.456883891487223</c:v>
                </c:pt>
                <c:pt idx="167">
                  <c:v>22.784001076886423</c:v>
                </c:pt>
                <c:pt idx="168">
                  <c:v>23.186077441106022</c:v>
                </c:pt>
                <c:pt idx="169">
                  <c:v>23.751020270563224</c:v>
                </c:pt>
                <c:pt idx="170">
                  <c:v>24.270396267419624</c:v>
                </c:pt>
                <c:pt idx="171">
                  <c:v>24.748269462157225</c:v>
                </c:pt>
                <c:pt idx="172">
                  <c:v>25.084714396121225</c:v>
                </c:pt>
                <c:pt idx="173">
                  <c:v>25.539417293054026</c:v>
                </c:pt>
                <c:pt idx="174">
                  <c:v>26.186655852428824</c:v>
                </c:pt>
                <c:pt idx="175">
                  <c:v>26.825649221576825</c:v>
                </c:pt>
                <c:pt idx="176">
                  <c:v>27.335793302901624</c:v>
                </c:pt>
                <c:pt idx="177">
                  <c:v>27.600437998769223</c:v>
                </c:pt>
                <c:pt idx="178">
                  <c:v>28.057188883115224</c:v>
                </c:pt>
                <c:pt idx="179">
                  <c:v>28.732833063404822</c:v>
                </c:pt>
                <c:pt idx="180">
                  <c:v>29.140968204945622</c:v>
                </c:pt>
                <c:pt idx="181">
                  <c:v>29.546164466801621</c:v>
                </c:pt>
                <c:pt idx="182">
                  <c:v>29.944443003409219</c:v>
                </c:pt>
                <c:pt idx="183">
                  <c:v>30.331427439585621</c:v>
                </c:pt>
                <c:pt idx="184">
                  <c:v>30.849160077391222</c:v>
                </c:pt>
                <c:pt idx="185">
                  <c:v>31.382091124388023</c:v>
                </c:pt>
                <c:pt idx="186">
                  <c:v>31.901449374386424</c:v>
                </c:pt>
                <c:pt idx="187">
                  <c:v>32.283049413845625</c:v>
                </c:pt>
                <c:pt idx="188">
                  <c:v>32.698521106483625</c:v>
                </c:pt>
                <c:pt idx="189">
                  <c:v>33.014784313530022</c:v>
                </c:pt>
                <c:pt idx="190">
                  <c:v>33.469199711363224</c:v>
                </c:pt>
                <c:pt idx="191">
                  <c:v>33.917435653240823</c:v>
                </c:pt>
                <c:pt idx="192">
                  <c:v>34.357149553906822</c:v>
                </c:pt>
                <c:pt idx="193">
                  <c:v>34.64788568040602</c:v>
                </c:pt>
                <c:pt idx="194">
                  <c:v>34.950476708049223</c:v>
                </c:pt>
                <c:pt idx="195">
                  <c:v>35.230021665893624</c:v>
                </c:pt>
                <c:pt idx="196">
                  <c:v>35.664344071099222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6-4269-BF7C-2D2CB5AD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27632"/>
        <c:axId val="1"/>
      </c:lineChart>
      <c:dateAx>
        <c:axId val="1785276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27632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418914886557833"/>
          <c:y val="0.6194911382674978"/>
          <c:w val="0.28846214038741236"/>
          <c:h val="0.241299919025542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Cross-Alta Storage</a:t>
            </a:r>
          </a:p>
        </c:rich>
      </c:tx>
      <c:layout>
        <c:manualLayout>
          <c:xMode val="edge"/>
          <c:yMode val="edge"/>
          <c:x val="0.33726512193534974"/>
          <c:y val="1.5945374634552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54920685737716E-2"/>
          <c:y val="8.8838515821079461E-2"/>
          <c:w val="0.89622899535267764"/>
          <c:h val="0.81549201702426799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[1]StorageChartData!$O$4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[1]StorageChartData!$N$5:$N$369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[1]StorageChartData!$O$5:$O$369</c:f>
              <c:numCache>
                <c:formatCode>General</c:formatCode>
                <c:ptCount val="365"/>
                <c:pt idx="0">
                  <c:v>46.009160945150221</c:v>
                </c:pt>
                <c:pt idx="1">
                  <c:v>45.753939477533024</c:v>
                </c:pt>
                <c:pt idx="2">
                  <c:v>45.987828515139022</c:v>
                </c:pt>
                <c:pt idx="3">
                  <c:v>46.185858251470222</c:v>
                </c:pt>
                <c:pt idx="4">
                  <c:v>46.111487914987819</c:v>
                </c:pt>
                <c:pt idx="5">
                  <c:v>46.161810552185017</c:v>
                </c:pt>
                <c:pt idx="6">
                  <c:v>46.27965643470062</c:v>
                </c:pt>
                <c:pt idx="7">
                  <c:v>46.473803158501418</c:v>
                </c:pt>
                <c:pt idx="8">
                  <c:v>46.627121460787421</c:v>
                </c:pt>
                <c:pt idx="9">
                  <c:v>46.403762702023421</c:v>
                </c:pt>
                <c:pt idx="10">
                  <c:v>46.152016069202624</c:v>
                </c:pt>
                <c:pt idx="11">
                  <c:v>45.923070599540225</c:v>
                </c:pt>
                <c:pt idx="12">
                  <c:v>45.718193418697425</c:v>
                </c:pt>
                <c:pt idx="13">
                  <c:v>45.460054367625027</c:v>
                </c:pt>
                <c:pt idx="14">
                  <c:v>45.150122886165427</c:v>
                </c:pt>
                <c:pt idx="15">
                  <c:v>44.786918886361427</c:v>
                </c:pt>
                <c:pt idx="16">
                  <c:v>44.415519387533024</c:v>
                </c:pt>
                <c:pt idx="17">
                  <c:v>44.043949518867826</c:v>
                </c:pt>
                <c:pt idx="18">
                  <c:v>43.666532317963828</c:v>
                </c:pt>
                <c:pt idx="19">
                  <c:v>43.654606076040231</c:v>
                </c:pt>
                <c:pt idx="20">
                  <c:v>43.778904716124629</c:v>
                </c:pt>
                <c:pt idx="21">
                  <c:v>43.614958888573028</c:v>
                </c:pt>
                <c:pt idx="22">
                  <c:v>43.56370915869303</c:v>
                </c:pt>
                <c:pt idx="23">
                  <c:v>43.271606170780231</c:v>
                </c:pt>
                <c:pt idx="24">
                  <c:v>43.228857185882234</c:v>
                </c:pt>
                <c:pt idx="25">
                  <c:v>43.483357424369437</c:v>
                </c:pt>
                <c:pt idx="26">
                  <c:v>43.670320220051835</c:v>
                </c:pt>
                <c:pt idx="27">
                  <c:v>43.878004247135031</c:v>
                </c:pt>
                <c:pt idx="28">
                  <c:v>44.008730799187035</c:v>
                </c:pt>
                <c:pt idx="29">
                  <c:v>44.170979320418631</c:v>
                </c:pt>
                <c:pt idx="30">
                  <c:v>44.370627570199431</c:v>
                </c:pt>
                <c:pt idx="31">
                  <c:v>44.31862182416863</c:v>
                </c:pt>
                <c:pt idx="32">
                  <c:v>44.252738035181828</c:v>
                </c:pt>
                <c:pt idx="33">
                  <c:v>44.491188015293829</c:v>
                </c:pt>
                <c:pt idx="34">
                  <c:v>44.737602785276231</c:v>
                </c:pt>
                <c:pt idx="35">
                  <c:v>44.79336305976463</c:v>
                </c:pt>
                <c:pt idx="36">
                  <c:v>44.879942527855832</c:v>
                </c:pt>
                <c:pt idx="37">
                  <c:v>45.062894533630235</c:v>
                </c:pt>
                <c:pt idx="38">
                  <c:v>45.136185154451034</c:v>
                </c:pt>
                <c:pt idx="39">
                  <c:v>45.358620369903832</c:v>
                </c:pt>
                <c:pt idx="40">
                  <c:v>45.605177114750234</c:v>
                </c:pt>
                <c:pt idx="41">
                  <c:v>45.818451402103435</c:v>
                </c:pt>
                <c:pt idx="42">
                  <c:v>46.024062596172236</c:v>
                </c:pt>
                <c:pt idx="43">
                  <c:v>46.007944546389034</c:v>
                </c:pt>
                <c:pt idx="44">
                  <c:v>45.875510039902231</c:v>
                </c:pt>
                <c:pt idx="45">
                  <c:v>45.62115461895543</c:v>
                </c:pt>
                <c:pt idx="46">
                  <c:v>45.893887979351831</c:v>
                </c:pt>
                <c:pt idx="47">
                  <c:v>45.549091020665429</c:v>
                </c:pt>
                <c:pt idx="48">
                  <c:v>45.174316069445432</c:v>
                </c:pt>
                <c:pt idx="49">
                  <c:v>44.796563195453032</c:v>
                </c:pt>
                <c:pt idx="50">
                  <c:v>44.420375594336235</c:v>
                </c:pt>
                <c:pt idx="51">
                  <c:v>44.044329968083439</c:v>
                </c:pt>
                <c:pt idx="52">
                  <c:v>43.670321681129039</c:v>
                </c:pt>
                <c:pt idx="53">
                  <c:v>43.287287342195839</c:v>
                </c:pt>
                <c:pt idx="54">
                  <c:v>42.904512107389436</c:v>
                </c:pt>
                <c:pt idx="55">
                  <c:v>42.555974111036633</c:v>
                </c:pt>
                <c:pt idx="56">
                  <c:v>42.340920881816636</c:v>
                </c:pt>
                <c:pt idx="57">
                  <c:v>41.974096522980638</c:v>
                </c:pt>
                <c:pt idx="58">
                  <c:v>41.590441044017439</c:v>
                </c:pt>
                <c:pt idx="59">
                  <c:v>41.206767818196241</c:v>
                </c:pt>
                <c:pt idx="60">
                  <c:v>40.992601931876237</c:v>
                </c:pt>
                <c:pt idx="61">
                  <c:v>40.723665692396636</c:v>
                </c:pt>
                <c:pt idx="62">
                  <c:v>40.563308279532635</c:v>
                </c:pt>
                <c:pt idx="63">
                  <c:v>40.577388283322236</c:v>
                </c:pt>
                <c:pt idx="64">
                  <c:v>40.215068077046638</c:v>
                </c:pt>
                <c:pt idx="65">
                  <c:v>39.833748084596238</c:v>
                </c:pt>
                <c:pt idx="66">
                  <c:v>39.449560199893035</c:v>
                </c:pt>
                <c:pt idx="67">
                  <c:v>39.288570998884232</c:v>
                </c:pt>
                <c:pt idx="68">
                  <c:v>38.907644986681433</c:v>
                </c:pt>
                <c:pt idx="69">
                  <c:v>38.585248112162631</c:v>
                </c:pt>
                <c:pt idx="70">
                  <c:v>38.328447174183431</c:v>
                </c:pt>
                <c:pt idx="71">
                  <c:v>38.005432709006229</c:v>
                </c:pt>
                <c:pt idx="72">
                  <c:v>37.728127051293832</c:v>
                </c:pt>
                <c:pt idx="73">
                  <c:v>37.485424217309834</c:v>
                </c:pt>
                <c:pt idx="74">
                  <c:v>37.400867184335432</c:v>
                </c:pt>
                <c:pt idx="75">
                  <c:v>37.255896297357431</c:v>
                </c:pt>
                <c:pt idx="76">
                  <c:v>37.025953454275431</c:v>
                </c:pt>
                <c:pt idx="77">
                  <c:v>36.879403096935434</c:v>
                </c:pt>
                <c:pt idx="78">
                  <c:v>36.640693306001431</c:v>
                </c:pt>
                <c:pt idx="79">
                  <c:v>36.624986983323829</c:v>
                </c:pt>
                <c:pt idx="80">
                  <c:v>36.343045846301827</c:v>
                </c:pt>
                <c:pt idx="81">
                  <c:v>36.051397177953824</c:v>
                </c:pt>
                <c:pt idx="82">
                  <c:v>35.735676671414623</c:v>
                </c:pt>
                <c:pt idx="83">
                  <c:v>35.423331617267024</c:v>
                </c:pt>
                <c:pt idx="84">
                  <c:v>35.110887180714627</c:v>
                </c:pt>
                <c:pt idx="85">
                  <c:v>35.080603588875825</c:v>
                </c:pt>
                <c:pt idx="86">
                  <c:v>34.763907005146628</c:v>
                </c:pt>
                <c:pt idx="87">
                  <c:v>34.547359490483025</c:v>
                </c:pt>
                <c:pt idx="88">
                  <c:v>34.318612785630222</c:v>
                </c:pt>
                <c:pt idx="89">
                  <c:v>34.247003860252619</c:v>
                </c:pt>
                <c:pt idx="90">
                  <c:v>34.093734542473818</c:v>
                </c:pt>
                <c:pt idx="91">
                  <c:v>33.938129738182219</c:v>
                </c:pt>
                <c:pt idx="92">
                  <c:v>33.795625664466222</c:v>
                </c:pt>
                <c:pt idx="93">
                  <c:v>33.749146290016618</c:v>
                </c:pt>
                <c:pt idx="94">
                  <c:v>33.425677505274621</c:v>
                </c:pt>
                <c:pt idx="95">
                  <c:v>33.126919445611819</c:v>
                </c:pt>
                <c:pt idx="96">
                  <c:v>33.019987174071019</c:v>
                </c:pt>
                <c:pt idx="97">
                  <c:v>32.892961909902617</c:v>
                </c:pt>
                <c:pt idx="98">
                  <c:v>32.710030493662615</c:v>
                </c:pt>
                <c:pt idx="99">
                  <c:v>32.437040871815817</c:v>
                </c:pt>
                <c:pt idx="100">
                  <c:v>32.15145453016062</c:v>
                </c:pt>
                <c:pt idx="101">
                  <c:v>31.885034795145419</c:v>
                </c:pt>
                <c:pt idx="102">
                  <c:v>31.620308110383419</c:v>
                </c:pt>
                <c:pt idx="103">
                  <c:v>31.426554660135018</c:v>
                </c:pt>
                <c:pt idx="104">
                  <c:v>31.318408503507019</c:v>
                </c:pt>
                <c:pt idx="105">
                  <c:v>31.42628065182662</c:v>
                </c:pt>
                <c:pt idx="106">
                  <c:v>31.447651064882621</c:v>
                </c:pt>
                <c:pt idx="107">
                  <c:v>31.51654756366262</c:v>
                </c:pt>
                <c:pt idx="108">
                  <c:v>31.633087277429421</c:v>
                </c:pt>
                <c:pt idx="109">
                  <c:v>31.873155770991023</c:v>
                </c:pt>
                <c:pt idx="110">
                  <c:v>32.218448935006222</c:v>
                </c:pt>
                <c:pt idx="111">
                  <c:v>32.333224611087822</c:v>
                </c:pt>
                <c:pt idx="112">
                  <c:v>32.648724349892625</c:v>
                </c:pt>
                <c:pt idx="113">
                  <c:v>32.633042872816226</c:v>
                </c:pt>
                <c:pt idx="114">
                  <c:v>32.902766366095825</c:v>
                </c:pt>
                <c:pt idx="115">
                  <c:v>33.010184194850623</c:v>
                </c:pt>
                <c:pt idx="116">
                  <c:v>33.330798578131024</c:v>
                </c:pt>
                <c:pt idx="117">
                  <c:v>33.587616556273026</c:v>
                </c:pt>
                <c:pt idx="118">
                  <c:v>33.587055402212627</c:v>
                </c:pt>
                <c:pt idx="119">
                  <c:v>33.802416720066624</c:v>
                </c:pt>
                <c:pt idx="120">
                  <c:v>34.005561100873422</c:v>
                </c:pt>
                <c:pt idx="121">
                  <c:v>33.981571544704408</c:v>
                </c:pt>
                <c:pt idx="122">
                  <c:v>34.036369939489205</c:v>
                </c:pt>
                <c:pt idx="123">
                  <c:v>34.137693497206804</c:v>
                </c:pt>
                <c:pt idx="124">
                  <c:v>34.039577864720407</c:v>
                </c:pt>
                <c:pt idx="125">
                  <c:v>33.893723184214004</c:v>
                </c:pt>
                <c:pt idx="126">
                  <c:v>33.775099282622804</c:v>
                </c:pt>
                <c:pt idx="127">
                  <c:v>33.941365692505606</c:v>
                </c:pt>
                <c:pt idx="128">
                  <c:v>34.136094513248807</c:v>
                </c:pt>
                <c:pt idx="129">
                  <c:v>34.043239049473605</c:v>
                </c:pt>
                <c:pt idx="130">
                  <c:v>34.282459243222803</c:v>
                </c:pt>
                <c:pt idx="131">
                  <c:v>34.653616678087204</c:v>
                </c:pt>
                <c:pt idx="132">
                  <c:v>35.024106831090805</c:v>
                </c:pt>
                <c:pt idx="133">
                  <c:v>35.404755285613604</c:v>
                </c:pt>
                <c:pt idx="134">
                  <c:v>35.582109932374806</c:v>
                </c:pt>
                <c:pt idx="135">
                  <c:v>35.969857130097608</c:v>
                </c:pt>
                <c:pt idx="136">
                  <c:v>36.33679836142155</c:v>
                </c:pt>
                <c:pt idx="137">
                  <c:v>36.413535422065948</c:v>
                </c:pt>
                <c:pt idx="138">
                  <c:v>36.794982485198751</c:v>
                </c:pt>
                <c:pt idx="139">
                  <c:v>37.162668634638351</c:v>
                </c:pt>
                <c:pt idx="140">
                  <c:v>37.465855603362748</c:v>
                </c:pt>
                <c:pt idx="141">
                  <c:v>37.832476941322348</c:v>
                </c:pt>
                <c:pt idx="142">
                  <c:v>38.192677466057546</c:v>
                </c:pt>
                <c:pt idx="143">
                  <c:v>38.472552162113146</c:v>
                </c:pt>
                <c:pt idx="144">
                  <c:v>38.731194517257549</c:v>
                </c:pt>
                <c:pt idx="145">
                  <c:v>39.081300629162349</c:v>
                </c:pt>
                <c:pt idx="146">
                  <c:v>39.290471842945948</c:v>
                </c:pt>
                <c:pt idx="147">
                  <c:v>39.524215356316347</c:v>
                </c:pt>
                <c:pt idx="148">
                  <c:v>39.798194546144344</c:v>
                </c:pt>
                <c:pt idx="149">
                  <c:v>40.066480543925941</c:v>
                </c:pt>
                <c:pt idx="150">
                  <c:v>39.957848123388743</c:v>
                </c:pt>
                <c:pt idx="151">
                  <c:v>39.893135627029942</c:v>
                </c:pt>
                <c:pt idx="152">
                  <c:v>39.924866655786339</c:v>
                </c:pt>
                <c:pt idx="153">
                  <c:v>39.926062440667941</c:v>
                </c:pt>
                <c:pt idx="154">
                  <c:v>39.918732634966339</c:v>
                </c:pt>
                <c:pt idx="155">
                  <c:v>40.027218824572742</c:v>
                </c:pt>
                <c:pt idx="156">
                  <c:v>40.12250135182714</c:v>
                </c:pt>
                <c:pt idx="157">
                  <c:v>40.06517864713954</c:v>
                </c:pt>
                <c:pt idx="158">
                  <c:v>40.25995715908514</c:v>
                </c:pt>
                <c:pt idx="159">
                  <c:v>40.118642124855143</c:v>
                </c:pt>
                <c:pt idx="160">
                  <c:v>40.091428739450343</c:v>
                </c:pt>
                <c:pt idx="161">
                  <c:v>40.060981876517943</c:v>
                </c:pt>
                <c:pt idx="162">
                  <c:v>40.112507750687541</c:v>
                </c:pt>
                <c:pt idx="163">
                  <c:v>40.090178300604343</c:v>
                </c:pt>
                <c:pt idx="164">
                  <c:v>39.99567592840674</c:v>
                </c:pt>
                <c:pt idx="165">
                  <c:v>40.09921784337434</c:v>
                </c:pt>
                <c:pt idx="166">
                  <c:v>40.153998491301138</c:v>
                </c:pt>
                <c:pt idx="167">
                  <c:v>40.278140959035142</c:v>
                </c:pt>
                <c:pt idx="168">
                  <c:v>40.457362575257939</c:v>
                </c:pt>
                <c:pt idx="169">
                  <c:v>40.631001029953936</c:v>
                </c:pt>
                <c:pt idx="170">
                  <c:v>40.733446189097137</c:v>
                </c:pt>
                <c:pt idx="171">
                  <c:v>40.939966022295536</c:v>
                </c:pt>
                <c:pt idx="172">
                  <c:v>41.145712092485134</c:v>
                </c:pt>
                <c:pt idx="173">
                  <c:v>41.276232780984337</c:v>
                </c:pt>
                <c:pt idx="174">
                  <c:v>41.497940375259134</c:v>
                </c:pt>
                <c:pt idx="175">
                  <c:v>41.689595440196733</c:v>
                </c:pt>
                <c:pt idx="176">
                  <c:v>41.97019065868713</c:v>
                </c:pt>
                <c:pt idx="177">
                  <c:v>41.651779728475127</c:v>
                </c:pt>
                <c:pt idx="178">
                  <c:v>41.25353988160753</c:v>
                </c:pt>
                <c:pt idx="179">
                  <c:v>41.270565863825134</c:v>
                </c:pt>
                <c:pt idx="180">
                  <c:v>41.375839872133533</c:v>
                </c:pt>
                <c:pt idx="181">
                  <c:v>41.256846835895935</c:v>
                </c:pt>
                <c:pt idx="182">
                  <c:v>41.383729418505133</c:v>
                </c:pt>
                <c:pt idx="183">
                  <c:v>41.376321526628331</c:v>
                </c:pt>
                <c:pt idx="184">
                  <c:v>41.05041787296873</c:v>
                </c:pt>
                <c:pt idx="185">
                  <c:v>40.832947521689128</c:v>
                </c:pt>
                <c:pt idx="186">
                  <c:v>40.586336829573526</c:v>
                </c:pt>
                <c:pt idx="187">
                  <c:v>40.765391625331127</c:v>
                </c:pt>
                <c:pt idx="188">
                  <c:v>40.982939356090725</c:v>
                </c:pt>
                <c:pt idx="189">
                  <c:v>41.157010834121927</c:v>
                </c:pt>
                <c:pt idx="190">
                  <c:v>40.926894071831526</c:v>
                </c:pt>
                <c:pt idx="191">
                  <c:v>40.56682416715033</c:v>
                </c:pt>
                <c:pt idx="192">
                  <c:v>40.544278205399529</c:v>
                </c:pt>
                <c:pt idx="193">
                  <c:v>40.274685332173931</c:v>
                </c:pt>
                <c:pt idx="194">
                  <c:v>40.116265876203528</c:v>
                </c:pt>
                <c:pt idx="195">
                  <c:v>39.846168992210728</c:v>
                </c:pt>
                <c:pt idx="196">
                  <c:v>39.652479430651127</c:v>
                </c:pt>
                <c:pt idx="197">
                  <c:v>39.489719093213928</c:v>
                </c:pt>
                <c:pt idx="198">
                  <c:v>39.400072261365125</c:v>
                </c:pt>
                <c:pt idx="199">
                  <c:v>39.178594669549128</c:v>
                </c:pt>
                <c:pt idx="200">
                  <c:v>38.95188175462313</c:v>
                </c:pt>
                <c:pt idx="201">
                  <c:v>39.062401734156332</c:v>
                </c:pt>
                <c:pt idx="202">
                  <c:v>39.220107059739931</c:v>
                </c:pt>
                <c:pt idx="203">
                  <c:v>39.549456446527934</c:v>
                </c:pt>
                <c:pt idx="204">
                  <c:v>39.879221109793136</c:v>
                </c:pt>
                <c:pt idx="205">
                  <c:v>39.755255403943934</c:v>
                </c:pt>
                <c:pt idx="206">
                  <c:v>39.396062194047936</c:v>
                </c:pt>
                <c:pt idx="207">
                  <c:v>39.223924416843538</c:v>
                </c:pt>
                <c:pt idx="208">
                  <c:v>39.29194067146674</c:v>
                </c:pt>
                <c:pt idx="209">
                  <c:v>39.601715273880743</c:v>
                </c:pt>
                <c:pt idx="210">
                  <c:v>39.548208143663139</c:v>
                </c:pt>
                <c:pt idx="211">
                  <c:v>39.413299725171136</c:v>
                </c:pt>
                <c:pt idx="212">
                  <c:v>39.161723462187133</c:v>
                </c:pt>
                <c:pt idx="213">
                  <c:v>38.964001814489933</c:v>
                </c:pt>
                <c:pt idx="214">
                  <c:v>39.276956653857532</c:v>
                </c:pt>
                <c:pt idx="215">
                  <c:v>39.152220734371134</c:v>
                </c:pt>
                <c:pt idx="216">
                  <c:v>39.032216127227535</c:v>
                </c:pt>
                <c:pt idx="217">
                  <c:v>38.923324602563532</c:v>
                </c:pt>
                <c:pt idx="218">
                  <c:v>38.727803565258334</c:v>
                </c:pt>
                <c:pt idx="219">
                  <c:v>38.437510756861535</c:v>
                </c:pt>
                <c:pt idx="220">
                  <c:v>38.225683906425935</c:v>
                </c:pt>
                <c:pt idx="221">
                  <c:v>38.214442693221137</c:v>
                </c:pt>
                <c:pt idx="222">
                  <c:v>38.436515872770734</c:v>
                </c:pt>
                <c:pt idx="223">
                  <c:v>38.741388793005136</c:v>
                </c:pt>
                <c:pt idx="224">
                  <c:v>39.057357048861135</c:v>
                </c:pt>
                <c:pt idx="225">
                  <c:v>39.391881419441937</c:v>
                </c:pt>
                <c:pt idx="226">
                  <c:v>39.619480970572738</c:v>
                </c:pt>
                <c:pt idx="227">
                  <c:v>39.479255593423936</c:v>
                </c:pt>
                <c:pt idx="228">
                  <c:v>39.392980664595136</c:v>
                </c:pt>
                <c:pt idx="229">
                  <c:v>39.320076218583537</c:v>
                </c:pt>
                <c:pt idx="230">
                  <c:v>39.146710358805535</c:v>
                </c:pt>
                <c:pt idx="231">
                  <c:v>38.920788953746332</c:v>
                </c:pt>
                <c:pt idx="232">
                  <c:v>38.726251092374333</c:v>
                </c:pt>
                <c:pt idx="233">
                  <c:v>38.400314994458839</c:v>
                </c:pt>
                <c:pt idx="234">
                  <c:v>38.114788992120836</c:v>
                </c:pt>
                <c:pt idx="235">
                  <c:v>38.000924797845236</c:v>
                </c:pt>
                <c:pt idx="236">
                  <c:v>38.214039363476438</c:v>
                </c:pt>
                <c:pt idx="237">
                  <c:v>38.402744900614437</c:v>
                </c:pt>
                <c:pt idx="238">
                  <c:v>38.557433260338037</c:v>
                </c:pt>
                <c:pt idx="239">
                  <c:v>38.534024801288439</c:v>
                </c:pt>
                <c:pt idx="240">
                  <c:v>38.431458256815638</c:v>
                </c:pt>
                <c:pt idx="241">
                  <c:v>38.76020779980324</c:v>
                </c:pt>
                <c:pt idx="242">
                  <c:v>39.016212971848837</c:v>
                </c:pt>
                <c:pt idx="243">
                  <c:v>39.012105995560034</c:v>
                </c:pt>
                <c:pt idx="244">
                  <c:v>39.088001855135232</c:v>
                </c:pt>
                <c:pt idx="245">
                  <c:v>39.211590620899635</c:v>
                </c:pt>
                <c:pt idx="246">
                  <c:v>39.569058129502835</c:v>
                </c:pt>
                <c:pt idx="247">
                  <c:v>39.920981519666839</c:v>
                </c:pt>
                <c:pt idx="248">
                  <c:v>39.956048957727241</c:v>
                </c:pt>
                <c:pt idx="249">
                  <c:v>40.03075222844484</c:v>
                </c:pt>
                <c:pt idx="250">
                  <c:v>40.100507675152038</c:v>
                </c:pt>
                <c:pt idx="251">
                  <c:v>40.14690115798804</c:v>
                </c:pt>
                <c:pt idx="252">
                  <c:v>40.230101624316042</c:v>
                </c:pt>
                <c:pt idx="253">
                  <c:v>40.360242530054045</c:v>
                </c:pt>
                <c:pt idx="254">
                  <c:v>40.134288730730098</c:v>
                </c:pt>
                <c:pt idx="255">
                  <c:v>39.810352278786439</c:v>
                </c:pt>
                <c:pt idx="256">
                  <c:v>39.574396800214039</c:v>
                </c:pt>
                <c:pt idx="257">
                  <c:v>39.568955260203637</c:v>
                </c:pt>
                <c:pt idx="258">
                  <c:v>39.564773747111239</c:v>
                </c:pt>
                <c:pt idx="259">
                  <c:v>39.560684517680443</c:v>
                </c:pt>
                <c:pt idx="260">
                  <c:v>39.558902379789643</c:v>
                </c:pt>
                <c:pt idx="261">
                  <c:v>39.468265273264443</c:v>
                </c:pt>
                <c:pt idx="262">
                  <c:v>39.394665150419243</c:v>
                </c:pt>
                <c:pt idx="263">
                  <c:v>39.055348421483245</c:v>
                </c:pt>
                <c:pt idx="264">
                  <c:v>39.357616102963242</c:v>
                </c:pt>
                <c:pt idx="265">
                  <c:v>39.573367851693241</c:v>
                </c:pt>
                <c:pt idx="266">
                  <c:v>39.823292950188041</c:v>
                </c:pt>
                <c:pt idx="267">
                  <c:v>40.111970087811642</c:v>
                </c:pt>
                <c:pt idx="268">
                  <c:v>40.416718780040043</c:v>
                </c:pt>
                <c:pt idx="269">
                  <c:v>40.72142842918084</c:v>
                </c:pt>
                <c:pt idx="270">
                  <c:v>40.663444891490698</c:v>
                </c:pt>
                <c:pt idx="271">
                  <c:v>40.799247044930695</c:v>
                </c:pt>
                <c:pt idx="272">
                  <c:v>40.949740047423091</c:v>
                </c:pt>
                <c:pt idx="273">
                  <c:v>41.211005388179892</c:v>
                </c:pt>
                <c:pt idx="274">
                  <c:v>41.429404968123492</c:v>
                </c:pt>
                <c:pt idx="275">
                  <c:v>41.720903856169095</c:v>
                </c:pt>
                <c:pt idx="276">
                  <c:v>42.015877579011097</c:v>
                </c:pt>
                <c:pt idx="277">
                  <c:v>42.2653022161103</c:v>
                </c:pt>
                <c:pt idx="278">
                  <c:v>42.481455043831097</c:v>
                </c:pt>
                <c:pt idx="279">
                  <c:v>42.756637470631496</c:v>
                </c:pt>
                <c:pt idx="280">
                  <c:v>43.044217852430698</c:v>
                </c:pt>
                <c:pt idx="281">
                  <c:v>43.2432449621815</c:v>
                </c:pt>
                <c:pt idx="282">
                  <c:v>43.484619624491899</c:v>
                </c:pt>
                <c:pt idx="283">
                  <c:v>43.276973933801095</c:v>
                </c:pt>
                <c:pt idx="284">
                  <c:v>43.455333052725095</c:v>
                </c:pt>
                <c:pt idx="285">
                  <c:v>43.616161825316695</c:v>
                </c:pt>
                <c:pt idx="286">
                  <c:v>43.884706927225096</c:v>
                </c:pt>
                <c:pt idx="287">
                  <c:v>44.077781740802699</c:v>
                </c:pt>
                <c:pt idx="288">
                  <c:v>44.322464417444301</c:v>
                </c:pt>
                <c:pt idx="289">
                  <c:v>44.376620375969502</c:v>
                </c:pt>
                <c:pt idx="290">
                  <c:v>44.156672563313101</c:v>
                </c:pt>
                <c:pt idx="291">
                  <c:v>43.943521797270698</c:v>
                </c:pt>
                <c:pt idx="292">
                  <c:v>43.845991811098301</c:v>
                </c:pt>
                <c:pt idx="293">
                  <c:v>43.954414112015904</c:v>
                </c:pt>
                <c:pt idx="294">
                  <c:v>44.029653337845104</c:v>
                </c:pt>
                <c:pt idx="295">
                  <c:v>44.071581711208303</c:v>
                </c:pt>
                <c:pt idx="296">
                  <c:v>44.068702817493104</c:v>
                </c:pt>
                <c:pt idx="297">
                  <c:v>44.065082105113504</c:v>
                </c:pt>
                <c:pt idx="298">
                  <c:v>44.094825485773903</c:v>
                </c:pt>
                <c:pt idx="299">
                  <c:v>44.255668455851904</c:v>
                </c:pt>
                <c:pt idx="300">
                  <c:v>44.421047522834705</c:v>
                </c:pt>
                <c:pt idx="301">
                  <c:v>44.640820709587508</c:v>
                </c:pt>
                <c:pt idx="302">
                  <c:v>44.896399957041112</c:v>
                </c:pt>
                <c:pt idx="303">
                  <c:v>45.086479100988313</c:v>
                </c:pt>
                <c:pt idx="304">
                  <c:v>44.860980071149513</c:v>
                </c:pt>
                <c:pt idx="305">
                  <c:v>44.602805526361109</c:v>
                </c:pt>
                <c:pt idx="306">
                  <c:v>44.856688174189912</c:v>
                </c:pt>
                <c:pt idx="307">
                  <c:v>44.969092870042715</c:v>
                </c:pt>
                <c:pt idx="308">
                  <c:v>45.162359349686717</c:v>
                </c:pt>
                <c:pt idx="309">
                  <c:v>45.412877193238714</c:v>
                </c:pt>
                <c:pt idx="310">
                  <c:v>45.463079151801516</c:v>
                </c:pt>
                <c:pt idx="311">
                  <c:v>45.455731599241915</c:v>
                </c:pt>
                <c:pt idx="312">
                  <c:v>45.516563925746716</c:v>
                </c:pt>
                <c:pt idx="313">
                  <c:v>45.430895939461514</c:v>
                </c:pt>
                <c:pt idx="314">
                  <c:v>45.422799469494315</c:v>
                </c:pt>
                <c:pt idx="315">
                  <c:v>45.399128356946314</c:v>
                </c:pt>
                <c:pt idx="316">
                  <c:v>45.367002641247112</c:v>
                </c:pt>
                <c:pt idx="317">
                  <c:v>45.147484302554311</c:v>
                </c:pt>
                <c:pt idx="318">
                  <c:v>44.874047459885908</c:v>
                </c:pt>
                <c:pt idx="319">
                  <c:v>44.795733771555909</c:v>
                </c:pt>
                <c:pt idx="320">
                  <c:v>44.990086358909508</c:v>
                </c:pt>
                <c:pt idx="321">
                  <c:v>45.072708277666706</c:v>
                </c:pt>
                <c:pt idx="322">
                  <c:v>45.187615280497504</c:v>
                </c:pt>
                <c:pt idx="323">
                  <c:v>45.287937915423903</c:v>
                </c:pt>
                <c:pt idx="324">
                  <c:v>45.535786631532702</c:v>
                </c:pt>
                <c:pt idx="325">
                  <c:v>45.8090346508111</c:v>
                </c:pt>
                <c:pt idx="326">
                  <c:v>45.889597934040303</c:v>
                </c:pt>
                <c:pt idx="327">
                  <c:v>45.867236539612705</c:v>
                </c:pt>
                <c:pt idx="328">
                  <c:v>45.833502958578705</c:v>
                </c:pt>
                <c:pt idx="329">
                  <c:v>45.826056023614306</c:v>
                </c:pt>
                <c:pt idx="330">
                  <c:v>45.787743753216304</c:v>
                </c:pt>
                <c:pt idx="331">
                  <c:v>45.576023383928707</c:v>
                </c:pt>
                <c:pt idx="332">
                  <c:v>45.316056406482303</c:v>
                </c:pt>
                <c:pt idx="333">
                  <c:v>45.338186385060702</c:v>
                </c:pt>
                <c:pt idx="334">
                  <c:v>45.051148350421101</c:v>
                </c:pt>
                <c:pt idx="335">
                  <c:v>44.702156034503503</c:v>
                </c:pt>
                <c:pt idx="336">
                  <c:v>44.627015484383904</c:v>
                </c:pt>
                <c:pt idx="337">
                  <c:v>44.532772216313106</c:v>
                </c:pt>
                <c:pt idx="338">
                  <c:v>44.407990154995908</c:v>
                </c:pt>
                <c:pt idx="339">
                  <c:v>44.264960774283111</c:v>
                </c:pt>
                <c:pt idx="340">
                  <c:v>44.464931566959166</c:v>
                </c:pt>
                <c:pt idx="341">
                  <c:v>44.420741537191567</c:v>
                </c:pt>
                <c:pt idx="342">
                  <c:v>44.449718253586369</c:v>
                </c:pt>
                <c:pt idx="343">
                  <c:v>44.44450742272997</c:v>
                </c:pt>
                <c:pt idx="344">
                  <c:v>44.648056431899171</c:v>
                </c:pt>
                <c:pt idx="345">
                  <c:v>44.722053377668374</c:v>
                </c:pt>
                <c:pt idx="346">
                  <c:v>44.222248262466771</c:v>
                </c:pt>
                <c:pt idx="347">
                  <c:v>43.753830240323971</c:v>
                </c:pt>
                <c:pt idx="348">
                  <c:v>43.531309133257572</c:v>
                </c:pt>
                <c:pt idx="349">
                  <c:v>43.411325822343571</c:v>
                </c:pt>
                <c:pt idx="350">
                  <c:v>43.283991762845972</c:v>
                </c:pt>
                <c:pt idx="351">
                  <c:v>43.172129414152771</c:v>
                </c:pt>
                <c:pt idx="352">
                  <c:v>43.28906310816717</c:v>
                </c:pt>
                <c:pt idx="353">
                  <c:v>42.887068026146771</c:v>
                </c:pt>
                <c:pt idx="354">
                  <c:v>42.524921739079574</c:v>
                </c:pt>
                <c:pt idx="355">
                  <c:v>42.279560425767173</c:v>
                </c:pt>
                <c:pt idx="356">
                  <c:v>42.03385482340957</c:v>
                </c:pt>
                <c:pt idx="357">
                  <c:v>41.783751549639568</c:v>
                </c:pt>
                <c:pt idx="358">
                  <c:v>41.542283896972371</c:v>
                </c:pt>
                <c:pt idx="359">
                  <c:v>41.451643241075573</c:v>
                </c:pt>
                <c:pt idx="360">
                  <c:v>41.071664911089975</c:v>
                </c:pt>
                <c:pt idx="361">
                  <c:v>40.706047338597976</c:v>
                </c:pt>
                <c:pt idx="362">
                  <c:v>40.554999927440775</c:v>
                </c:pt>
                <c:pt idx="363">
                  <c:v>40.629919709825977</c:v>
                </c:pt>
                <c:pt idx="364">
                  <c:v>40.833167022409178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B-44C5-8D0C-DB61792B51CD}"/>
            </c:ext>
          </c:extLst>
        </c:ser>
        <c:ser>
          <c:idx val="3"/>
          <c:order val="1"/>
          <c:tx>
            <c:strRef>
              <c:f>[1]StorageChartData!$P$4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[1]StorageChartData!$N$5:$N$369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[1]StorageChartData!$P$5:$P$369</c:f>
              <c:numCache>
                <c:formatCode>General</c:formatCode>
                <c:ptCount val="365"/>
                <c:pt idx="0">
                  <c:v>40.698432523125575</c:v>
                </c:pt>
                <c:pt idx="1">
                  <c:v>40.544918298706378</c:v>
                </c:pt>
                <c:pt idx="2">
                  <c:v>40.759559094125578</c:v>
                </c:pt>
                <c:pt idx="3">
                  <c:v>40.936920839629977</c:v>
                </c:pt>
                <c:pt idx="4">
                  <c:v>40.806473981239179</c:v>
                </c:pt>
                <c:pt idx="5">
                  <c:v>40.698665014913182</c:v>
                </c:pt>
                <c:pt idx="6">
                  <c:v>40.560207224821184</c:v>
                </c:pt>
                <c:pt idx="7">
                  <c:v>40.372455761948387</c:v>
                </c:pt>
                <c:pt idx="8">
                  <c:v>40.535052121596785</c:v>
                </c:pt>
                <c:pt idx="9">
                  <c:v>40.623172016962386</c:v>
                </c:pt>
                <c:pt idx="10">
                  <c:v>40.622003920358388</c:v>
                </c:pt>
                <c:pt idx="11">
                  <c:v>40.863967778354386</c:v>
                </c:pt>
                <c:pt idx="12">
                  <c:v>41.027902251095988</c:v>
                </c:pt>
                <c:pt idx="13">
                  <c:v>41.202094407761585</c:v>
                </c:pt>
                <c:pt idx="14">
                  <c:v>41.554614092354385</c:v>
                </c:pt>
                <c:pt idx="15">
                  <c:v>41.647699558588386</c:v>
                </c:pt>
                <c:pt idx="16">
                  <c:v>41.279285081275589</c:v>
                </c:pt>
                <c:pt idx="17">
                  <c:v>41.005294536637585</c:v>
                </c:pt>
                <c:pt idx="18">
                  <c:v>40.774059722293188</c:v>
                </c:pt>
                <c:pt idx="19">
                  <c:v>40.795391092261589</c:v>
                </c:pt>
                <c:pt idx="20">
                  <c:v>40.787898015466389</c:v>
                </c:pt>
                <c:pt idx="21">
                  <c:v>41.092142696927588</c:v>
                </c:pt>
                <c:pt idx="22">
                  <c:v>41.114865420563191</c:v>
                </c:pt>
                <c:pt idx="23">
                  <c:v>40.876396986897994</c:v>
                </c:pt>
                <c:pt idx="24">
                  <c:v>40.679413608493597</c:v>
                </c:pt>
                <c:pt idx="25">
                  <c:v>40.538709066178797</c:v>
                </c:pt>
                <c:pt idx="26">
                  <c:v>40.362226858135998</c:v>
                </c:pt>
                <c:pt idx="27">
                  <c:v>40.181925526251597</c:v>
                </c:pt>
                <c:pt idx="28">
                  <c:v>40.461885407225594</c:v>
                </c:pt>
                <c:pt idx="29">
                  <c:v>40.124531480784391</c:v>
                </c:pt>
                <c:pt idx="30">
                  <c:v>40.319334838331194</c:v>
                </c:pt>
                <c:pt idx="31">
                  <c:v>40.227405760543597</c:v>
                </c:pt>
                <c:pt idx="32">
                  <c:v>40.2172258094472</c:v>
                </c:pt>
                <c:pt idx="33">
                  <c:v>40.208873784724801</c:v>
                </c:pt>
                <c:pt idx="34">
                  <c:v>40.2039540023396</c:v>
                </c:pt>
                <c:pt idx="35">
                  <c:v>40.477365292711603</c:v>
                </c:pt>
                <c:pt idx="36">
                  <c:v>40.249591115677205</c:v>
                </c:pt>
                <c:pt idx="37">
                  <c:v>40.236926604460805</c:v>
                </c:pt>
                <c:pt idx="38">
                  <c:v>39.995327625044403</c:v>
                </c:pt>
                <c:pt idx="39">
                  <c:v>39.893463856148401</c:v>
                </c:pt>
                <c:pt idx="40">
                  <c:v>39.7902797210172</c:v>
                </c:pt>
                <c:pt idx="41">
                  <c:v>39.601172398193199</c:v>
                </c:pt>
                <c:pt idx="42">
                  <c:v>39.410290389569198</c:v>
                </c:pt>
                <c:pt idx="43">
                  <c:v>39.0205086952244</c:v>
                </c:pt>
                <c:pt idx="44">
                  <c:v>38.612142491181999</c:v>
                </c:pt>
                <c:pt idx="45">
                  <c:v>38.150791267894796</c:v>
                </c:pt>
                <c:pt idx="46">
                  <c:v>38.017274203069995</c:v>
                </c:pt>
                <c:pt idx="47">
                  <c:v>37.960565539669197</c:v>
                </c:pt>
                <c:pt idx="48">
                  <c:v>37.624517781976799</c:v>
                </c:pt>
                <c:pt idx="49">
                  <c:v>37.160568418678402</c:v>
                </c:pt>
                <c:pt idx="50">
                  <c:v>36.992327851490799</c:v>
                </c:pt>
                <c:pt idx="51">
                  <c:v>37.031469968148002</c:v>
                </c:pt>
                <c:pt idx="52">
                  <c:v>37.202992997370401</c:v>
                </c:pt>
                <c:pt idx="53">
                  <c:v>37.493079235519204</c:v>
                </c:pt>
                <c:pt idx="54">
                  <c:v>37.742858809778404</c:v>
                </c:pt>
                <c:pt idx="55">
                  <c:v>37.960466879855204</c:v>
                </c:pt>
                <c:pt idx="56">
                  <c:v>38.289684939894002</c:v>
                </c:pt>
                <c:pt idx="57">
                  <c:v>38.3139409920608</c:v>
                </c:pt>
                <c:pt idx="58">
                  <c:v>38.238885626859599</c:v>
                </c:pt>
                <c:pt idx="59">
                  <c:v>38.296793271165996</c:v>
                </c:pt>
                <c:pt idx="60">
                  <c:v>38.436751738749592</c:v>
                </c:pt>
                <c:pt idx="61">
                  <c:v>38.610698988774793</c:v>
                </c:pt>
                <c:pt idx="62">
                  <c:v>38.456521031866394</c:v>
                </c:pt>
                <c:pt idx="63">
                  <c:v>38.327490372743995</c:v>
                </c:pt>
                <c:pt idx="64">
                  <c:v>38.281326892366792</c:v>
                </c:pt>
                <c:pt idx="65">
                  <c:v>38.072080435084395</c:v>
                </c:pt>
                <c:pt idx="66">
                  <c:v>37.867433963395598</c:v>
                </c:pt>
                <c:pt idx="67">
                  <c:v>37.656845843648398</c:v>
                </c:pt>
                <c:pt idx="68">
                  <c:v>37.454268655602398</c:v>
                </c:pt>
                <c:pt idx="69">
                  <c:v>37.252805970238796</c:v>
                </c:pt>
                <c:pt idx="70">
                  <c:v>37.336368472469999</c:v>
                </c:pt>
                <c:pt idx="71">
                  <c:v>36.872475899117198</c:v>
                </c:pt>
                <c:pt idx="72">
                  <c:v>36.39488630076</c:v>
                </c:pt>
                <c:pt idx="73">
                  <c:v>36.261110131808401</c:v>
                </c:pt>
                <c:pt idx="74">
                  <c:v>35.774902659206404</c:v>
                </c:pt>
                <c:pt idx="75">
                  <c:v>35.282295669609603</c:v>
                </c:pt>
                <c:pt idx="76">
                  <c:v>34.832909377986006</c:v>
                </c:pt>
                <c:pt idx="77">
                  <c:v>34.408794612154409</c:v>
                </c:pt>
                <c:pt idx="78">
                  <c:v>34.051258958795607</c:v>
                </c:pt>
                <c:pt idx="79">
                  <c:v>33.653760930592405</c:v>
                </c:pt>
                <c:pt idx="80">
                  <c:v>33.233046462753606</c:v>
                </c:pt>
                <c:pt idx="81">
                  <c:v>32.811735700486004</c:v>
                </c:pt>
                <c:pt idx="82">
                  <c:v>32.379247967050006</c:v>
                </c:pt>
                <c:pt idx="83">
                  <c:v>32.164113102283203</c:v>
                </c:pt>
                <c:pt idx="84">
                  <c:v>32.046216821870004</c:v>
                </c:pt>
                <c:pt idx="85">
                  <c:v>31.668921816814002</c:v>
                </c:pt>
                <c:pt idx="86">
                  <c:v>31.287335621493604</c:v>
                </c:pt>
                <c:pt idx="87">
                  <c:v>30.989766601316802</c:v>
                </c:pt>
                <c:pt idx="88">
                  <c:v>31.190387378916004</c:v>
                </c:pt>
                <c:pt idx="89">
                  <c:v>31.203679422210403</c:v>
                </c:pt>
                <c:pt idx="90">
                  <c:v>31.205709309418001</c:v>
                </c:pt>
                <c:pt idx="91">
                  <c:v>31.306000000000001</c:v>
                </c:pt>
                <c:pt idx="92">
                  <c:v>31.2748787564636</c:v>
                </c:pt>
                <c:pt idx="93">
                  <c:v>30.836609096691202</c:v>
                </c:pt>
                <c:pt idx="94">
                  <c:v>30.396000401034403</c:v>
                </c:pt>
                <c:pt idx="95">
                  <c:v>30.497906055694404</c:v>
                </c:pt>
                <c:pt idx="96">
                  <c:v>30.172967831110004</c:v>
                </c:pt>
                <c:pt idx="97">
                  <c:v>29.937115284314004</c:v>
                </c:pt>
                <c:pt idx="98">
                  <c:v>29.563114096102804</c:v>
                </c:pt>
                <c:pt idx="99">
                  <c:v>29.288839601736804</c:v>
                </c:pt>
                <c:pt idx="100">
                  <c:v>28.908165594917605</c:v>
                </c:pt>
                <c:pt idx="101">
                  <c:v>28.532709164350404</c:v>
                </c:pt>
                <c:pt idx="102">
                  <c:v>28.188991214630406</c:v>
                </c:pt>
                <c:pt idx="103">
                  <c:v>27.824949563128804</c:v>
                </c:pt>
                <c:pt idx="104">
                  <c:v>27.469902019261603</c:v>
                </c:pt>
                <c:pt idx="105">
                  <c:v>27.458614664226005</c:v>
                </c:pt>
                <c:pt idx="106">
                  <c:v>27.092752185093605</c:v>
                </c:pt>
                <c:pt idx="107">
                  <c:v>26.809969847002407</c:v>
                </c:pt>
                <c:pt idx="108">
                  <c:v>26.470177502272005</c:v>
                </c:pt>
                <c:pt idx="109">
                  <c:v>26.487835272634406</c:v>
                </c:pt>
                <c:pt idx="110">
                  <c:v>26.599242595067608</c:v>
                </c:pt>
                <c:pt idx="111">
                  <c:v>26.710827386080808</c:v>
                </c:pt>
                <c:pt idx="112">
                  <c:v>26.846356237907607</c:v>
                </c:pt>
                <c:pt idx="113">
                  <c:v>26.627104102084807</c:v>
                </c:pt>
                <c:pt idx="114">
                  <c:v>26.406027589259608</c:v>
                </c:pt>
                <c:pt idx="115">
                  <c:v>26.146238080393207</c:v>
                </c:pt>
                <c:pt idx="116">
                  <c:v>25.906488323580408</c:v>
                </c:pt>
                <c:pt idx="117">
                  <c:v>25.661840433959608</c:v>
                </c:pt>
                <c:pt idx="118">
                  <c:v>25.406650910686807</c:v>
                </c:pt>
                <c:pt idx="119">
                  <c:v>25.475348644657206</c:v>
                </c:pt>
                <c:pt idx="120">
                  <c:v>25.098951630616007</c:v>
                </c:pt>
                <c:pt idx="121">
                  <c:v>24.740684806707606</c:v>
                </c:pt>
                <c:pt idx="122">
                  <c:v>24.523878187917205</c:v>
                </c:pt>
                <c:pt idx="123">
                  <c:v>24.591440122975605</c:v>
                </c:pt>
                <c:pt idx="124">
                  <c:v>24.427622072801604</c:v>
                </c:pt>
                <c:pt idx="125">
                  <c:v>24.282704426397604</c:v>
                </c:pt>
                <c:pt idx="126">
                  <c:v>24.009654465233606</c:v>
                </c:pt>
                <c:pt idx="127">
                  <c:v>23.671970447233605</c:v>
                </c:pt>
                <c:pt idx="128">
                  <c:v>23.340000917509606</c:v>
                </c:pt>
                <c:pt idx="129">
                  <c:v>23.037398888404006</c:v>
                </c:pt>
                <c:pt idx="130">
                  <c:v>22.973428210709606</c:v>
                </c:pt>
                <c:pt idx="131">
                  <c:v>23.060174499266008</c:v>
                </c:pt>
                <c:pt idx="132">
                  <c:v>23.054874934119606</c:v>
                </c:pt>
                <c:pt idx="133">
                  <c:v>22.761192475844805</c:v>
                </c:pt>
                <c:pt idx="134">
                  <c:v>22.661224071383206</c:v>
                </c:pt>
                <c:pt idx="135">
                  <c:v>22.381976907405605</c:v>
                </c:pt>
                <c:pt idx="136">
                  <c:v>22.091414346767206</c:v>
                </c:pt>
                <c:pt idx="137">
                  <c:v>21.958685242437607</c:v>
                </c:pt>
                <c:pt idx="138">
                  <c:v>21.880769083726808</c:v>
                </c:pt>
                <c:pt idx="139">
                  <c:v>21.827134176131608</c:v>
                </c:pt>
                <c:pt idx="140">
                  <c:v>21.694575441638808</c:v>
                </c:pt>
                <c:pt idx="141">
                  <c:v>21.896867973261607</c:v>
                </c:pt>
                <c:pt idx="142">
                  <c:v>21.832872449966008</c:v>
                </c:pt>
                <c:pt idx="143">
                  <c:v>21.717833413690808</c:v>
                </c:pt>
                <c:pt idx="144">
                  <c:v>21.792934214027607</c:v>
                </c:pt>
                <c:pt idx="145">
                  <c:v>21.835611504798408</c:v>
                </c:pt>
                <c:pt idx="146">
                  <c:v>21.927632159552406</c:v>
                </c:pt>
                <c:pt idx="147">
                  <c:v>21.850599794370005</c:v>
                </c:pt>
                <c:pt idx="148">
                  <c:v>21.520532727823607</c:v>
                </c:pt>
                <c:pt idx="149">
                  <c:v>21.948441065200406</c:v>
                </c:pt>
                <c:pt idx="150">
                  <c:v>21.683203270928004</c:v>
                </c:pt>
                <c:pt idx="151">
                  <c:v>21.797112900339204</c:v>
                </c:pt>
                <c:pt idx="152">
                  <c:v>22.019143487429606</c:v>
                </c:pt>
                <c:pt idx="153">
                  <c:v>22.118596526314004</c:v>
                </c:pt>
                <c:pt idx="154">
                  <c:v>22.017027355260804</c:v>
                </c:pt>
                <c:pt idx="155">
                  <c:v>22.235938044714803</c:v>
                </c:pt>
                <c:pt idx="156">
                  <c:v>22.114208442973602</c:v>
                </c:pt>
                <c:pt idx="157">
                  <c:v>22.068289869236803</c:v>
                </c:pt>
                <c:pt idx="158">
                  <c:v>22.178682071392405</c:v>
                </c:pt>
                <c:pt idx="159">
                  <c:v>22.260874516186004</c:v>
                </c:pt>
                <c:pt idx="160">
                  <c:v>22.337185652238404</c:v>
                </c:pt>
                <c:pt idx="161">
                  <c:v>22.033433626734404</c:v>
                </c:pt>
                <c:pt idx="162">
                  <c:v>21.867670520923603</c:v>
                </c:pt>
                <c:pt idx="163">
                  <c:v>21.716750887144002</c:v>
                </c:pt>
                <c:pt idx="164">
                  <c:v>21.411245472069602</c:v>
                </c:pt>
                <c:pt idx="165">
                  <c:v>21.181646918032801</c:v>
                </c:pt>
                <c:pt idx="166">
                  <c:v>20.942323085811999</c:v>
                </c:pt>
                <c:pt idx="167">
                  <c:v>20.692517959256399</c:v>
                </c:pt>
                <c:pt idx="168">
                  <c:v>20.781333531455598</c:v>
                </c:pt>
                <c:pt idx="169">
                  <c:v>21.122999237695598</c:v>
                </c:pt>
                <c:pt idx="170">
                  <c:v>21.182646074085998</c:v>
                </c:pt>
                <c:pt idx="171">
                  <c:v>21.459365378789197</c:v>
                </c:pt>
                <c:pt idx="172">
                  <c:v>21.590585293493596</c:v>
                </c:pt>
                <c:pt idx="173">
                  <c:v>21.695625043276397</c:v>
                </c:pt>
                <c:pt idx="174">
                  <c:v>21.794545676420796</c:v>
                </c:pt>
                <c:pt idx="175">
                  <c:v>21.962686154508397</c:v>
                </c:pt>
                <c:pt idx="176">
                  <c:v>21.956456654002796</c:v>
                </c:pt>
                <c:pt idx="177">
                  <c:v>22.155522806841198</c:v>
                </c:pt>
                <c:pt idx="178">
                  <c:v>22.276023619313598</c:v>
                </c:pt>
                <c:pt idx="179">
                  <c:v>22.213660806954</c:v>
                </c:pt>
                <c:pt idx="180">
                  <c:v>22.413511370915998</c:v>
                </c:pt>
                <c:pt idx="181">
                  <c:v>22.563436473952397</c:v>
                </c:pt>
                <c:pt idx="182">
                  <c:v>22.957295689570397</c:v>
                </c:pt>
                <c:pt idx="183">
                  <c:v>22.783294492275999</c:v>
                </c:pt>
                <c:pt idx="184">
                  <c:v>22.947094088896801</c:v>
                </c:pt>
                <c:pt idx="185">
                  <c:v>23.144751141210001</c:v>
                </c:pt>
                <c:pt idx="186">
                  <c:v>23.2182334280972</c:v>
                </c:pt>
                <c:pt idx="187">
                  <c:v>23.301377104479599</c:v>
                </c:pt>
                <c:pt idx="188">
                  <c:v>23.385248402039998</c:v>
                </c:pt>
                <c:pt idx="189">
                  <c:v>23.278000236426799</c:v>
                </c:pt>
                <c:pt idx="190">
                  <c:v>23.2485010557116</c:v>
                </c:pt>
                <c:pt idx="191">
                  <c:v>23.095256583533999</c:v>
                </c:pt>
                <c:pt idx="192">
                  <c:v>22.8508110080944</c:v>
                </c:pt>
                <c:pt idx="193">
                  <c:v>22.621822945972799</c:v>
                </c:pt>
                <c:pt idx="194">
                  <c:v>22.404835309230798</c:v>
                </c:pt>
                <c:pt idx="195">
                  <c:v>22.188433318802797</c:v>
                </c:pt>
                <c:pt idx="196">
                  <c:v>22.035401808921197</c:v>
                </c:pt>
                <c:pt idx="197">
                  <c:v>21.960009253417997</c:v>
                </c:pt>
                <c:pt idx="198">
                  <c:v>21.840501558298396</c:v>
                </c:pt>
                <c:pt idx="199">
                  <c:v>21.663316574678795</c:v>
                </c:pt>
                <c:pt idx="200">
                  <c:v>21.940135261786796</c:v>
                </c:pt>
                <c:pt idx="201">
                  <c:v>21.807118658357595</c:v>
                </c:pt>
                <c:pt idx="202">
                  <c:v>21.599934385974795</c:v>
                </c:pt>
                <c:pt idx="203">
                  <c:v>21.393534524715594</c:v>
                </c:pt>
                <c:pt idx="204">
                  <c:v>21.224513095775993</c:v>
                </c:pt>
                <c:pt idx="205">
                  <c:v>21.039938320485195</c:v>
                </c:pt>
                <c:pt idx="206">
                  <c:v>20.920398681021194</c:v>
                </c:pt>
                <c:pt idx="207">
                  <c:v>20.833509710905595</c:v>
                </c:pt>
                <c:pt idx="208">
                  <c:v>20.700439866902396</c:v>
                </c:pt>
                <c:pt idx="209">
                  <c:v>20.587267800088796</c:v>
                </c:pt>
                <c:pt idx="210">
                  <c:v>20.433625798291995</c:v>
                </c:pt>
                <c:pt idx="211">
                  <c:v>20.171000341517196</c:v>
                </c:pt>
                <c:pt idx="212">
                  <c:v>19.923839496803595</c:v>
                </c:pt>
                <c:pt idx="213">
                  <c:v>19.760851999583995</c:v>
                </c:pt>
                <c:pt idx="214">
                  <c:v>19.708178971692394</c:v>
                </c:pt>
                <c:pt idx="215">
                  <c:v>19.767265007369993</c:v>
                </c:pt>
                <c:pt idx="216">
                  <c:v>19.762260040066394</c:v>
                </c:pt>
                <c:pt idx="217">
                  <c:v>19.571307044010393</c:v>
                </c:pt>
                <c:pt idx="218">
                  <c:v>19.363796229440393</c:v>
                </c:pt>
                <c:pt idx="219">
                  <c:v>19.582646579577194</c:v>
                </c:pt>
                <c:pt idx="220">
                  <c:v>19.386060730791993</c:v>
                </c:pt>
                <c:pt idx="221">
                  <c:v>19.248195685757192</c:v>
                </c:pt>
                <c:pt idx="222">
                  <c:v>19.116073523971192</c:v>
                </c:pt>
                <c:pt idx="223">
                  <c:v>18.961057915365192</c:v>
                </c:pt>
                <c:pt idx="224">
                  <c:v>18.80425342347279</c:v>
                </c:pt>
                <c:pt idx="225">
                  <c:v>18.84647994405039</c:v>
                </c:pt>
                <c:pt idx="226">
                  <c:v>18.719241717585991</c:v>
                </c:pt>
                <c:pt idx="227">
                  <c:v>18.524458949573592</c:v>
                </c:pt>
                <c:pt idx="228">
                  <c:v>18.505700167319993</c:v>
                </c:pt>
                <c:pt idx="229">
                  <c:v>18.404340409191192</c:v>
                </c:pt>
                <c:pt idx="230">
                  <c:v>18.308872607918392</c:v>
                </c:pt>
                <c:pt idx="231">
                  <c:v>18.129291798468792</c:v>
                </c:pt>
                <c:pt idx="232">
                  <c:v>18.402557564605193</c:v>
                </c:pt>
                <c:pt idx="233">
                  <c:v>18.188231956563193</c:v>
                </c:pt>
                <c:pt idx="234">
                  <c:v>17.957834793916394</c:v>
                </c:pt>
                <c:pt idx="235">
                  <c:v>18.165252618129593</c:v>
                </c:pt>
                <c:pt idx="236">
                  <c:v>18.391961276988791</c:v>
                </c:pt>
                <c:pt idx="237">
                  <c:v>18.553162733598391</c:v>
                </c:pt>
                <c:pt idx="238">
                  <c:v>18.506505890568793</c:v>
                </c:pt>
                <c:pt idx="239">
                  <c:v>18.446805106909192</c:v>
                </c:pt>
                <c:pt idx="240">
                  <c:v>18.235666834563993</c:v>
                </c:pt>
                <c:pt idx="241">
                  <c:v>18.142449334885594</c:v>
                </c:pt>
                <c:pt idx="242">
                  <c:v>18.083642992869194</c:v>
                </c:pt>
                <c:pt idx="243">
                  <c:v>17.976955627968795</c:v>
                </c:pt>
                <c:pt idx="244">
                  <c:v>17.878783205536795</c:v>
                </c:pt>
                <c:pt idx="245">
                  <c:v>17.723512042175596</c:v>
                </c:pt>
                <c:pt idx="246">
                  <c:v>17.650618244278796</c:v>
                </c:pt>
                <c:pt idx="247">
                  <c:v>17.672159027171595</c:v>
                </c:pt>
                <c:pt idx="248">
                  <c:v>17.551128651635594</c:v>
                </c:pt>
                <c:pt idx="249">
                  <c:v>17.673471587968393</c:v>
                </c:pt>
                <c:pt idx="250">
                  <c:v>17.735279991663194</c:v>
                </c:pt>
                <c:pt idx="251">
                  <c:v>17.663021531282794</c:v>
                </c:pt>
                <c:pt idx="252">
                  <c:v>17.492995630180395</c:v>
                </c:pt>
                <c:pt idx="253">
                  <c:v>17.435030489233196</c:v>
                </c:pt>
                <c:pt idx="254">
                  <c:v>17.381147125625997</c:v>
                </c:pt>
                <c:pt idx="255">
                  <c:v>17.188568517377195</c:v>
                </c:pt>
                <c:pt idx="256">
                  <c:v>17.011710075944794</c:v>
                </c:pt>
                <c:pt idx="257">
                  <c:v>16.764212040929195</c:v>
                </c:pt>
                <c:pt idx="258">
                  <c:v>16.719812598237194</c:v>
                </c:pt>
                <c:pt idx="259">
                  <c:v>16.656047784095595</c:v>
                </c:pt>
                <c:pt idx="260">
                  <c:v>16.853151134439194</c:v>
                </c:pt>
                <c:pt idx="261">
                  <c:v>16.700872091336795</c:v>
                </c:pt>
                <c:pt idx="262">
                  <c:v>16.547950611974795</c:v>
                </c:pt>
                <c:pt idx="263">
                  <c:v>16.362797289113196</c:v>
                </c:pt>
                <c:pt idx="264">
                  <c:v>16.384586528017998</c:v>
                </c:pt>
                <c:pt idx="265">
                  <c:v>16.337283699357197</c:v>
                </c:pt>
                <c:pt idx="266">
                  <c:v>16.507681577782396</c:v>
                </c:pt>
                <c:pt idx="267">
                  <c:v>16.633265090385997</c:v>
                </c:pt>
                <c:pt idx="268">
                  <c:v>16.984123669069998</c:v>
                </c:pt>
                <c:pt idx="269">
                  <c:v>17.286018666531998</c:v>
                </c:pt>
                <c:pt idx="270">
                  <c:v>17.635045769470398</c:v>
                </c:pt>
                <c:pt idx="271">
                  <c:v>17.897734408238797</c:v>
                </c:pt>
                <c:pt idx="272">
                  <c:v>18.156958860325599</c:v>
                </c:pt>
                <c:pt idx="273">
                  <c:v>18.486592196841599</c:v>
                </c:pt>
                <c:pt idx="274">
                  <c:v>18.83464322259</c:v>
                </c:pt>
                <c:pt idx="275">
                  <c:v>19.196291890937999</c:v>
                </c:pt>
                <c:pt idx="276">
                  <c:v>19.5790699684208</c:v>
                </c:pt>
                <c:pt idx="277">
                  <c:v>19.966089544965602</c:v>
                </c:pt>
                <c:pt idx="278">
                  <c:v>20.327684972739601</c:v>
                </c:pt>
                <c:pt idx="279">
                  <c:v>20.5781957175484</c:v>
                </c:pt>
                <c:pt idx="280">
                  <c:v>20.974021285032801</c:v>
                </c:pt>
                <c:pt idx="281">
                  <c:v>21.346829177691202</c:v>
                </c:pt>
                <c:pt idx="282">
                  <c:v>21.717106368398802</c:v>
                </c:pt>
                <c:pt idx="283">
                  <c:v>22.093027059950401</c:v>
                </c:pt>
                <c:pt idx="284">
                  <c:v>22.447772200536402</c:v>
                </c:pt>
                <c:pt idx="285">
                  <c:v>22.780621267722001</c:v>
                </c:pt>
                <c:pt idx="286">
                  <c:v>23.087464089194402</c:v>
                </c:pt>
                <c:pt idx="287">
                  <c:v>23.432235495584401</c:v>
                </c:pt>
                <c:pt idx="288">
                  <c:v>23.772861235945602</c:v>
                </c:pt>
                <c:pt idx="289">
                  <c:v>24.147067581014401</c:v>
                </c:pt>
                <c:pt idx="290">
                  <c:v>24.4919809622684</c:v>
                </c:pt>
                <c:pt idx="291">
                  <c:v>24.832262413584399</c:v>
                </c:pt>
                <c:pt idx="292">
                  <c:v>25.191153220199197</c:v>
                </c:pt>
                <c:pt idx="293">
                  <c:v>25.572507999670396</c:v>
                </c:pt>
                <c:pt idx="294">
                  <c:v>25.951999359051594</c:v>
                </c:pt>
                <c:pt idx="295">
                  <c:v>26.327696440192394</c:v>
                </c:pt>
                <c:pt idx="296">
                  <c:v>26.666916629399996</c:v>
                </c:pt>
                <c:pt idx="297">
                  <c:v>27.033967441323195</c:v>
                </c:pt>
                <c:pt idx="298">
                  <c:v>27.391406554953594</c:v>
                </c:pt>
                <c:pt idx="299">
                  <c:v>27.746641508820392</c:v>
                </c:pt>
                <c:pt idx="300">
                  <c:v>28.112797879100391</c:v>
                </c:pt>
                <c:pt idx="301">
                  <c:v>28.471770321261992</c:v>
                </c:pt>
                <c:pt idx="302">
                  <c:v>28.783798774641994</c:v>
                </c:pt>
                <c:pt idx="303">
                  <c:v>29.071169743516794</c:v>
                </c:pt>
                <c:pt idx="304">
                  <c:v>29.432371191043195</c:v>
                </c:pt>
                <c:pt idx="305">
                  <c:v>29.756439112890394</c:v>
                </c:pt>
                <c:pt idx="306">
                  <c:v>29.894803912625594</c:v>
                </c:pt>
                <c:pt idx="307">
                  <c:v>30.025942191783194</c:v>
                </c:pt>
                <c:pt idx="308">
                  <c:v>30.259536631546393</c:v>
                </c:pt>
                <c:pt idx="309">
                  <c:v>30.508684417660792</c:v>
                </c:pt>
                <c:pt idx="310">
                  <c:v>30.229486944885593</c:v>
                </c:pt>
                <c:pt idx="311">
                  <c:v>30.517621028654393</c:v>
                </c:pt>
                <c:pt idx="312">
                  <c:v>30.554512843717191</c:v>
                </c:pt>
                <c:pt idx="313">
                  <c:v>30.537251896278793</c:v>
                </c:pt>
                <c:pt idx="314">
                  <c:v>30.519746042199994</c:v>
                </c:pt>
                <c:pt idx="315">
                  <c:v>30.571740433420793</c:v>
                </c:pt>
                <c:pt idx="316">
                  <c:v>30.554948003033594</c:v>
                </c:pt>
                <c:pt idx="317">
                  <c:v>30.541069606729994</c:v>
                </c:pt>
                <c:pt idx="318">
                  <c:v>30.446166155541594</c:v>
                </c:pt>
                <c:pt idx="319">
                  <c:v>30.494902223633595</c:v>
                </c:pt>
                <c:pt idx="320">
                  <c:v>30.516705660024794</c:v>
                </c:pt>
                <c:pt idx="321">
                  <c:v>30.607192986247593</c:v>
                </c:pt>
                <c:pt idx="322">
                  <c:v>30.648794817423592</c:v>
                </c:pt>
                <c:pt idx="323">
                  <c:v>30.691660224889194</c:v>
                </c:pt>
                <c:pt idx="324">
                  <c:v>30.650771110709595</c:v>
                </c:pt>
                <c:pt idx="325">
                  <c:v>30.621914366253996</c:v>
                </c:pt>
                <c:pt idx="326">
                  <c:v>30.612763732921596</c:v>
                </c:pt>
                <c:pt idx="327">
                  <c:v>30.678391260457996</c:v>
                </c:pt>
                <c:pt idx="328">
                  <c:v>30.657754860627996</c:v>
                </c:pt>
                <c:pt idx="329">
                  <c:v>30.605816552657597</c:v>
                </c:pt>
                <c:pt idx="330">
                  <c:v>30.573893151139597</c:v>
                </c:pt>
                <c:pt idx="331">
                  <c:v>30.546314180459998</c:v>
                </c:pt>
                <c:pt idx="332">
                  <c:v>30.417741390273999</c:v>
                </c:pt>
                <c:pt idx="333">
                  <c:v>30.454026262793199</c:v>
                </c:pt>
                <c:pt idx="334">
                  <c:v>30.4908577385388</c:v>
                </c:pt>
                <c:pt idx="335">
                  <c:v>30.5277389054868</c:v>
                </c:pt>
                <c:pt idx="336">
                  <c:v>30.5650069539392</c:v>
                </c:pt>
                <c:pt idx="337">
                  <c:v>30.3997194639228</c:v>
                </c:pt>
                <c:pt idx="338">
                  <c:v>30.028167342115601</c:v>
                </c:pt>
                <c:pt idx="339">
                  <c:v>29.703981584310402</c:v>
                </c:pt>
                <c:pt idx="340">
                  <c:v>29.428379624966002</c:v>
                </c:pt>
                <c:pt idx="341">
                  <c:v>29.144173988863201</c:v>
                </c:pt>
                <c:pt idx="342">
                  <c:v>28.889339402750402</c:v>
                </c:pt>
                <c:pt idx="343">
                  <c:v>28.5691715335964</c:v>
                </c:pt>
                <c:pt idx="344">
                  <c:v>28.2731855331532</c:v>
                </c:pt>
                <c:pt idx="345">
                  <c:v>28.041897478234798</c:v>
                </c:pt>
                <c:pt idx="346">
                  <c:v>27.807084897317598</c:v>
                </c:pt>
                <c:pt idx="347">
                  <c:v>27.610137012629199</c:v>
                </c:pt>
                <c:pt idx="348">
                  <c:v>27.4002516684588</c:v>
                </c:pt>
                <c:pt idx="349">
                  <c:v>27.209149598795602</c:v>
                </c:pt>
                <c:pt idx="350">
                  <c:v>26.9707308563328</c:v>
                </c:pt>
                <c:pt idx="351">
                  <c:v>26.664593653113599</c:v>
                </c:pt>
                <c:pt idx="352">
                  <c:v>26.366822318755599</c:v>
                </c:pt>
                <c:pt idx="353">
                  <c:v>26.1361696013536</c:v>
                </c:pt>
                <c:pt idx="354">
                  <c:v>25.925283334391999</c:v>
                </c:pt>
                <c:pt idx="355">
                  <c:v>25.581767698853199</c:v>
                </c:pt>
                <c:pt idx="356">
                  <c:v>25.310226220619199</c:v>
                </c:pt>
                <c:pt idx="357">
                  <c:v>25.036775180464399</c:v>
                </c:pt>
                <c:pt idx="358">
                  <c:v>24.824511757322</c:v>
                </c:pt>
                <c:pt idx="359">
                  <c:v>24.526012801785999</c:v>
                </c:pt>
                <c:pt idx="360">
                  <c:v>24.259163592807198</c:v>
                </c:pt>
                <c:pt idx="361">
                  <c:v>24.005024683527999</c:v>
                </c:pt>
                <c:pt idx="362">
                  <c:v>23.725795266408401</c:v>
                </c:pt>
                <c:pt idx="363">
                  <c:v>23.466740477463201</c:v>
                </c:pt>
                <c:pt idx="364">
                  <c:v>23.2257590887052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B-44C5-8D0C-DB61792B51CD}"/>
            </c:ext>
          </c:extLst>
        </c:ser>
        <c:ser>
          <c:idx val="4"/>
          <c:order val="2"/>
          <c:tx>
            <c:strRef>
              <c:f>[1]StorageChartData!$Q$4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[1]StorageChartData!$N$5:$N$369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[1]StorageChartData!$Q$5:$Q$201</c:f>
              <c:numCache>
                <c:formatCode>General</c:formatCode>
                <c:ptCount val="197"/>
                <c:pt idx="0">
                  <c:v>22.638372875925999</c:v>
                </c:pt>
                <c:pt idx="1">
                  <c:v>22.363267828605601</c:v>
                </c:pt>
                <c:pt idx="2">
                  <c:v>22.511201734174399</c:v>
                </c:pt>
                <c:pt idx="3">
                  <c:v>22.4050538737572</c:v>
                </c:pt>
                <c:pt idx="4">
                  <c:v>22.1040561606148</c:v>
                </c:pt>
                <c:pt idx="5">
                  <c:v>21.8329441563444</c:v>
                </c:pt>
                <c:pt idx="6">
                  <c:v>21.4978760252136</c:v>
                </c:pt>
                <c:pt idx="7">
                  <c:v>21.183451039308398</c:v>
                </c:pt>
                <c:pt idx="8">
                  <c:v>20.879287286698798</c:v>
                </c:pt>
                <c:pt idx="9">
                  <c:v>20.551825458906798</c:v>
                </c:pt>
                <c:pt idx="10">
                  <c:v>20.230163304309198</c:v>
                </c:pt>
                <c:pt idx="11">
                  <c:v>19.912252835492797</c:v>
                </c:pt>
                <c:pt idx="12">
                  <c:v>19.592404409782798</c:v>
                </c:pt>
                <c:pt idx="13">
                  <c:v>19.557364659999998</c:v>
                </c:pt>
                <c:pt idx="14">
                  <c:v>19.391388591893197</c:v>
                </c:pt>
                <c:pt idx="15">
                  <c:v>19.080931803436798</c:v>
                </c:pt>
                <c:pt idx="16">
                  <c:v>18.798948073955597</c:v>
                </c:pt>
                <c:pt idx="17">
                  <c:v>18.503199881409596</c:v>
                </c:pt>
                <c:pt idx="18">
                  <c:v>18.212346272299996</c:v>
                </c:pt>
                <c:pt idx="19">
                  <c:v>17.903163708247995</c:v>
                </c:pt>
                <c:pt idx="20">
                  <c:v>17.700348712304795</c:v>
                </c:pt>
                <c:pt idx="21">
                  <c:v>17.542979870327994</c:v>
                </c:pt>
                <c:pt idx="22">
                  <c:v>17.301938142252794</c:v>
                </c:pt>
                <c:pt idx="23">
                  <c:v>17.032540484465194</c:v>
                </c:pt>
                <c:pt idx="24">
                  <c:v>16.809738977042393</c:v>
                </c:pt>
                <c:pt idx="25">
                  <c:v>16.631013566148393</c:v>
                </c:pt>
                <c:pt idx="26">
                  <c:v>16.337423391535193</c:v>
                </c:pt>
                <c:pt idx="27">
                  <c:v>16.037728297769991</c:v>
                </c:pt>
                <c:pt idx="28">
                  <c:v>15.737273638482391</c:v>
                </c:pt>
                <c:pt idx="29">
                  <c:v>15.442210474655191</c:v>
                </c:pt>
                <c:pt idx="30">
                  <c:v>15.15979727121039</c:v>
                </c:pt>
                <c:pt idx="31">
                  <c:v>14.933655805111991</c:v>
                </c:pt>
                <c:pt idx="32">
                  <c:v>14.638042488686791</c:v>
                </c:pt>
                <c:pt idx="33">
                  <c:v>14.344370678526792</c:v>
                </c:pt>
                <c:pt idx="34">
                  <c:v>14.057506563095592</c:v>
                </c:pt>
                <c:pt idx="35">
                  <c:v>13.867572236688792</c:v>
                </c:pt>
                <c:pt idx="36">
                  <c:v>13.586209647237592</c:v>
                </c:pt>
                <c:pt idx="37">
                  <c:v>13.360405371441193</c:v>
                </c:pt>
                <c:pt idx="38">
                  <c:v>13.135751092043192</c:v>
                </c:pt>
                <c:pt idx="39">
                  <c:v>12.860443730541592</c:v>
                </c:pt>
                <c:pt idx="40">
                  <c:v>12.598755307869192</c:v>
                </c:pt>
                <c:pt idx="41">
                  <c:v>12.326315838620392</c:v>
                </c:pt>
                <c:pt idx="42">
                  <c:v>12.057148889986792</c:v>
                </c:pt>
                <c:pt idx="43">
                  <c:v>11.795765713271992</c:v>
                </c:pt>
                <c:pt idx="44">
                  <c:v>11.540441313878391</c:v>
                </c:pt>
                <c:pt idx="45">
                  <c:v>11.330626957139991</c:v>
                </c:pt>
                <c:pt idx="46">
                  <c:v>11.214839003457191</c:v>
                </c:pt>
                <c:pt idx="47">
                  <c:v>11.065381710776791</c:v>
                </c:pt>
                <c:pt idx="48">
                  <c:v>10.88386649380519</c:v>
                </c:pt>
                <c:pt idx="49">
                  <c:v>10.66166128081119</c:v>
                </c:pt>
                <c:pt idx="50">
                  <c:v>10.39931977376439</c:v>
                </c:pt>
                <c:pt idx="51">
                  <c:v>10.18768813876679</c:v>
                </c:pt>
                <c:pt idx="52">
                  <c:v>9.9957342199195889</c:v>
                </c:pt>
                <c:pt idx="53">
                  <c:v>9.8123768790875889</c:v>
                </c:pt>
                <c:pt idx="54">
                  <c:v>9.6259138381055891</c:v>
                </c:pt>
                <c:pt idx="55">
                  <c:v>9.4532507539043884</c:v>
                </c:pt>
                <c:pt idx="56">
                  <c:v>9.2428862445679876</c:v>
                </c:pt>
                <c:pt idx="57">
                  <c:v>9.0611509665571877</c:v>
                </c:pt>
                <c:pt idx="58">
                  <c:v>8.8720152487603876</c:v>
                </c:pt>
                <c:pt idx="59">
                  <c:v>8.6753477644283876</c:v>
                </c:pt>
                <c:pt idx="60">
                  <c:v>8.4776012711299877</c:v>
                </c:pt>
                <c:pt idx="61">
                  <c:v>8.2469982449303885</c:v>
                </c:pt>
                <c:pt idx="62">
                  <c:v>8.1172825570891884</c:v>
                </c:pt>
                <c:pt idx="63">
                  <c:v>7.9514413651031886</c:v>
                </c:pt>
                <c:pt idx="64">
                  <c:v>7.7806558984783889</c:v>
                </c:pt>
                <c:pt idx="65">
                  <c:v>7.5750439977143893</c:v>
                </c:pt>
                <c:pt idx="66">
                  <c:v>7.4039461863887892</c:v>
                </c:pt>
                <c:pt idx="67">
                  <c:v>7.2215933177195888</c:v>
                </c:pt>
                <c:pt idx="68">
                  <c:v>7.0050245068263886</c:v>
                </c:pt>
                <c:pt idx="69">
                  <c:v>6.7854316313299883</c:v>
                </c:pt>
                <c:pt idx="70">
                  <c:v>6.5692142082251879</c:v>
                </c:pt>
                <c:pt idx="71">
                  <c:v>6.3506790454655881</c:v>
                </c:pt>
                <c:pt idx="72">
                  <c:v>6.1330702686935883</c:v>
                </c:pt>
                <c:pt idx="73">
                  <c:v>5.9173923500719887</c:v>
                </c:pt>
                <c:pt idx="74">
                  <c:v>5.7067722859803887</c:v>
                </c:pt>
                <c:pt idx="75">
                  <c:v>5.4985090046311882</c:v>
                </c:pt>
                <c:pt idx="76">
                  <c:v>5.2938305885979879</c:v>
                </c:pt>
                <c:pt idx="77">
                  <c:v>5.0906890504675877</c:v>
                </c:pt>
                <c:pt idx="78">
                  <c:v>4.892051664897588</c:v>
                </c:pt>
                <c:pt idx="79">
                  <c:v>4.7272113957027884</c:v>
                </c:pt>
                <c:pt idx="80">
                  <c:v>4.5661121641743883</c:v>
                </c:pt>
                <c:pt idx="81">
                  <c:v>4.4134107458515883</c:v>
                </c:pt>
                <c:pt idx="82">
                  <c:v>4.227444616893588</c:v>
                </c:pt>
                <c:pt idx="83">
                  <c:v>4.0785907173851879</c:v>
                </c:pt>
                <c:pt idx="84">
                  <c:v>3.8873182778851878</c:v>
                </c:pt>
                <c:pt idx="85">
                  <c:v>3.703701832926388</c:v>
                </c:pt>
                <c:pt idx="86">
                  <c:v>3.5159752156547879</c:v>
                </c:pt>
                <c:pt idx="87">
                  <c:v>3.328177610951188</c:v>
                </c:pt>
                <c:pt idx="88">
                  <c:v>3.2025507991931881</c:v>
                </c:pt>
                <c:pt idx="89">
                  <c:v>3.020854564269988</c:v>
                </c:pt>
                <c:pt idx="90">
                  <c:v>2.8724940274139881</c:v>
                </c:pt>
                <c:pt idx="91">
                  <c:v>2.7836954953775881</c:v>
                </c:pt>
                <c:pt idx="92">
                  <c:v>2.9008634479175881</c:v>
                </c:pt>
                <c:pt idx="93">
                  <c:v>2.7500893383735883</c:v>
                </c:pt>
                <c:pt idx="94">
                  <c:v>2.5823421338383881</c:v>
                </c:pt>
                <c:pt idx="95">
                  <c:v>2.4094589885979882</c:v>
                </c:pt>
                <c:pt idx="96">
                  <c:v>2.2315357356855881</c:v>
                </c:pt>
                <c:pt idx="97">
                  <c:v>2.0619144629455879</c:v>
                </c:pt>
                <c:pt idx="98">
                  <c:v>1.902195936969588</c:v>
                </c:pt>
                <c:pt idx="99">
                  <c:v>1.737792240481588</c:v>
                </c:pt>
                <c:pt idx="100">
                  <c:v>1.5662933501651879</c:v>
                </c:pt>
                <c:pt idx="101">
                  <c:v>1.4080087703155879</c:v>
                </c:pt>
                <c:pt idx="102">
                  <c:v>1.2499052084175879</c:v>
                </c:pt>
                <c:pt idx="103">
                  <c:v>1.0923624472323878</c:v>
                </c:pt>
                <c:pt idx="104">
                  <c:v>0.93852168062598784</c:v>
                </c:pt>
                <c:pt idx="105">
                  <c:v>0.77981827492758782</c:v>
                </c:pt>
                <c:pt idx="106">
                  <c:v>0.62665188892518775</c:v>
                </c:pt>
                <c:pt idx="107">
                  <c:v>0.47798610611158771</c:v>
                </c:pt>
                <c:pt idx="108">
                  <c:v>0.35158198197318768</c:v>
                </c:pt>
                <c:pt idx="109">
                  <c:v>0.19581390658798767</c:v>
                </c:pt>
                <c:pt idx="110">
                  <c:v>3.9953547541187628E-2</c:v>
                </c:pt>
                <c:pt idx="111">
                  <c:v>-0.1238396570316124</c:v>
                </c:pt>
                <c:pt idx="112">
                  <c:v>-0.26480330347321246</c:v>
                </c:pt>
                <c:pt idx="113">
                  <c:v>-0.40163903074401247</c:v>
                </c:pt>
                <c:pt idx="114">
                  <c:v>-0.30253383027641245</c:v>
                </c:pt>
                <c:pt idx="115">
                  <c:v>-0.32890956398361249</c:v>
                </c:pt>
                <c:pt idx="116">
                  <c:v>-0.25296401320601247</c:v>
                </c:pt>
                <c:pt idx="117">
                  <c:v>-0.39993674576641247</c:v>
                </c:pt>
                <c:pt idx="118">
                  <c:v>-0.56744614240441249</c:v>
                </c:pt>
                <c:pt idx="119">
                  <c:v>-0.71580667926041253</c:v>
                </c:pt>
                <c:pt idx="120">
                  <c:v>-0.8638406739292126</c:v>
                </c:pt>
                <c:pt idx="121">
                  <c:v>-0.91551632840121255</c:v>
                </c:pt>
                <c:pt idx="122">
                  <c:v>-1.0660810250208126</c:v>
                </c:pt>
                <c:pt idx="123">
                  <c:v>-1.1977240216408127</c:v>
                </c:pt>
                <c:pt idx="124">
                  <c:v>-1.3458609480860126</c:v>
                </c:pt>
                <c:pt idx="125">
                  <c:v>-1.5068643465812126</c:v>
                </c:pt>
                <c:pt idx="126">
                  <c:v>-1.6503232012576126</c:v>
                </c:pt>
                <c:pt idx="127">
                  <c:v>-1.7899309877480125</c:v>
                </c:pt>
                <c:pt idx="128">
                  <c:v>-1.9422490739380125</c:v>
                </c:pt>
                <c:pt idx="129">
                  <c:v>-2.0977119033656124</c:v>
                </c:pt>
                <c:pt idx="130">
                  <c:v>-2.2468533019736125</c:v>
                </c:pt>
                <c:pt idx="131">
                  <c:v>-2.2118533019736124</c:v>
                </c:pt>
                <c:pt idx="132">
                  <c:v>-2.5238682645624126</c:v>
                </c:pt>
                <c:pt idx="133">
                  <c:v>-2.6721294190136127</c:v>
                </c:pt>
                <c:pt idx="134">
                  <c:v>-2.8165572521368127</c:v>
                </c:pt>
                <c:pt idx="135">
                  <c:v>-2.8426845298320127</c:v>
                </c:pt>
                <c:pt idx="136">
                  <c:v>-2.9273338464680125</c:v>
                </c:pt>
                <c:pt idx="137">
                  <c:v>-3.0111881038656128</c:v>
                </c:pt>
                <c:pt idx="138">
                  <c:v>-3.1382098186624128</c:v>
                </c:pt>
                <c:pt idx="139">
                  <c:v>-3.2634745945172128</c:v>
                </c:pt>
                <c:pt idx="140">
                  <c:v>-3.3819316756432127</c:v>
                </c:pt>
                <c:pt idx="141">
                  <c:v>-3.5125985950732126</c:v>
                </c:pt>
                <c:pt idx="142">
                  <c:v>-3.6455442110704128</c:v>
                </c:pt>
                <c:pt idx="143">
                  <c:v>-3.771682132338813</c:v>
                </c:pt>
                <c:pt idx="144">
                  <c:v>-3.8955662026412128</c:v>
                </c:pt>
                <c:pt idx="145">
                  <c:v>-3.9869912696616128</c:v>
                </c:pt>
                <c:pt idx="146">
                  <c:v>-4.0685703798636128</c:v>
                </c:pt>
                <c:pt idx="147">
                  <c:v>-4.1709168632972125</c:v>
                </c:pt>
                <c:pt idx="148">
                  <c:v>-4.2005083276740125</c:v>
                </c:pt>
                <c:pt idx="149">
                  <c:v>-4.2862260051616126</c:v>
                </c:pt>
                <c:pt idx="150">
                  <c:v>-4.1571996021060125</c:v>
                </c:pt>
                <c:pt idx="151">
                  <c:v>-4.2587226313284123</c:v>
                </c:pt>
                <c:pt idx="152">
                  <c:v>-4.2269419113696127</c:v>
                </c:pt>
                <c:pt idx="153">
                  <c:v>-4.3392301846548129</c:v>
                </c:pt>
                <c:pt idx="154">
                  <c:v>-4.4334592552392129</c:v>
                </c:pt>
                <c:pt idx="155">
                  <c:v>-4.3755551603044127</c:v>
                </c:pt>
                <c:pt idx="156">
                  <c:v>-4.3803720109132129</c:v>
                </c:pt>
                <c:pt idx="157">
                  <c:v>-4.3911092133508127</c:v>
                </c:pt>
                <c:pt idx="158">
                  <c:v>-4.4008951841996131</c:v>
                </c:pt>
                <c:pt idx="159">
                  <c:v>-4.5361336942504131</c:v>
                </c:pt>
                <c:pt idx="160">
                  <c:v>-4.6625236209024132</c:v>
                </c:pt>
                <c:pt idx="161">
                  <c:v>-4.7968712386816135</c:v>
                </c:pt>
                <c:pt idx="162">
                  <c:v>-4.9039632319444131</c:v>
                </c:pt>
                <c:pt idx="163">
                  <c:v>-5.003275002660013</c:v>
                </c:pt>
                <c:pt idx="164">
                  <c:v>-5.095055006840413</c:v>
                </c:pt>
                <c:pt idx="165">
                  <c:v>-5.1949027326676127</c:v>
                </c:pt>
                <c:pt idx="166">
                  <c:v>-5.3235642571436124</c:v>
                </c:pt>
                <c:pt idx="167">
                  <c:v>-5.2719106055964122</c:v>
                </c:pt>
                <c:pt idx="168">
                  <c:v>-5.3973528500312122</c:v>
                </c:pt>
                <c:pt idx="169">
                  <c:v>-5.5307385881068125</c:v>
                </c:pt>
                <c:pt idx="170">
                  <c:v>-5.4917526438000124</c:v>
                </c:pt>
                <c:pt idx="171">
                  <c:v>-5.532652406094412</c:v>
                </c:pt>
                <c:pt idx="172">
                  <c:v>-5.5490615043488116</c:v>
                </c:pt>
                <c:pt idx="173">
                  <c:v>-5.4242695016120113</c:v>
                </c:pt>
                <c:pt idx="174">
                  <c:v>-5.289092037573611</c:v>
                </c:pt>
                <c:pt idx="175">
                  <c:v>-5.1787566253636106</c:v>
                </c:pt>
                <c:pt idx="176">
                  <c:v>-5.2737807551864107</c:v>
                </c:pt>
                <c:pt idx="177">
                  <c:v>-5.3125508945208111</c:v>
                </c:pt>
                <c:pt idx="178">
                  <c:v>-5.277856140478411</c:v>
                </c:pt>
                <c:pt idx="179">
                  <c:v>-5.069785231890811</c:v>
                </c:pt>
                <c:pt idx="180">
                  <c:v>-4.8570859427368109</c:v>
                </c:pt>
                <c:pt idx="181">
                  <c:v>-4.4441453053972113</c:v>
                </c:pt>
                <c:pt idx="182">
                  <c:v>-4.4041193952116116</c:v>
                </c:pt>
                <c:pt idx="183">
                  <c:v>-4.2883640925684112</c:v>
                </c:pt>
                <c:pt idx="184">
                  <c:v>-4.1783303769444116</c:v>
                </c:pt>
                <c:pt idx="185">
                  <c:v>-4.0725914009564113</c:v>
                </c:pt>
                <c:pt idx="186">
                  <c:v>-3.9675906942612111</c:v>
                </c:pt>
                <c:pt idx="187">
                  <c:v>-4.0066092896076109</c:v>
                </c:pt>
                <c:pt idx="188">
                  <c:v>-4.0038872749380108</c:v>
                </c:pt>
                <c:pt idx="189">
                  <c:v>-3.9259398785780109</c:v>
                </c:pt>
                <c:pt idx="190">
                  <c:v>-3.7335146000032107</c:v>
                </c:pt>
                <c:pt idx="191">
                  <c:v>-3.3429882443176107</c:v>
                </c:pt>
                <c:pt idx="192">
                  <c:v>-2.9638021308940106</c:v>
                </c:pt>
                <c:pt idx="193">
                  <c:v>-2.5691975472400106</c:v>
                </c:pt>
                <c:pt idx="194">
                  <c:v>-2.2282736596644108</c:v>
                </c:pt>
                <c:pt idx="195">
                  <c:v>-1.8730351564260108</c:v>
                </c:pt>
                <c:pt idx="196">
                  <c:v>-1.7809222180104107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B-44C5-8D0C-DB61792B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9448"/>
        <c:axId val="1"/>
      </c:lineChart>
      <c:dateAx>
        <c:axId val="17867944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79448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745475180212566"/>
          <c:y val="0.54669855889895058"/>
          <c:w val="0.29009517481152458"/>
          <c:h val="0.2186794235595802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ALBERTA STORAGE</a:t>
            </a:r>
          </a:p>
        </c:rich>
      </c:tx>
      <c:layout>
        <c:manualLayout>
          <c:xMode val="edge"/>
          <c:yMode val="edge"/>
          <c:x val="0.32217680181359293"/>
          <c:y val="2.5210178855906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66400494616248E-2"/>
          <c:y val="0.12324976329554155"/>
          <c:w val="0.8765719477915288"/>
          <c:h val="0.76470875862915544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[1]StorageChartData!$Y$4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[1]StorageChartData!$X$5:$X$369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[1]StorageChartData!$Y$5:$Y$369</c:f>
              <c:numCache>
                <c:formatCode>General</c:formatCode>
                <c:ptCount val="365"/>
                <c:pt idx="0">
                  <c:v>205.35807396289846</c:v>
                </c:pt>
                <c:pt idx="1">
                  <c:v>205.26507396289847</c:v>
                </c:pt>
                <c:pt idx="2">
                  <c:v>205.70407396289846</c:v>
                </c:pt>
                <c:pt idx="3">
                  <c:v>205.92107396289845</c:v>
                </c:pt>
                <c:pt idx="4">
                  <c:v>205.82507396289844</c:v>
                </c:pt>
                <c:pt idx="5">
                  <c:v>205.81791097766205</c:v>
                </c:pt>
                <c:pt idx="6">
                  <c:v>205.94618136456683</c:v>
                </c:pt>
                <c:pt idx="7">
                  <c:v>206.26918136456686</c:v>
                </c:pt>
                <c:pt idx="8">
                  <c:v>206.57618136456688</c:v>
                </c:pt>
                <c:pt idx="9">
                  <c:v>206.39618136456687</c:v>
                </c:pt>
                <c:pt idx="10">
                  <c:v>206.07118136456688</c:v>
                </c:pt>
                <c:pt idx="11">
                  <c:v>205.86118136456685</c:v>
                </c:pt>
                <c:pt idx="12">
                  <c:v>205.82716383380489</c:v>
                </c:pt>
                <c:pt idx="13">
                  <c:v>205.71929807753327</c:v>
                </c:pt>
                <c:pt idx="14">
                  <c:v>205.38529807753326</c:v>
                </c:pt>
                <c:pt idx="15">
                  <c:v>204.77229807753326</c:v>
                </c:pt>
                <c:pt idx="16">
                  <c:v>204.12229807753329</c:v>
                </c:pt>
                <c:pt idx="17">
                  <c:v>203.33429807753328</c:v>
                </c:pt>
                <c:pt idx="18">
                  <c:v>202.78629807753327</c:v>
                </c:pt>
                <c:pt idx="19">
                  <c:v>202.99230680122128</c:v>
                </c:pt>
                <c:pt idx="20">
                  <c:v>203.20973030397488</c:v>
                </c:pt>
                <c:pt idx="21">
                  <c:v>203.04746332919007</c:v>
                </c:pt>
                <c:pt idx="22">
                  <c:v>202.93537382071446</c:v>
                </c:pt>
                <c:pt idx="23">
                  <c:v>202.70851893092447</c:v>
                </c:pt>
                <c:pt idx="24">
                  <c:v>202.79247541340328</c:v>
                </c:pt>
                <c:pt idx="25">
                  <c:v>203.12954468342127</c:v>
                </c:pt>
                <c:pt idx="26">
                  <c:v>203.47743953681928</c:v>
                </c:pt>
                <c:pt idx="27">
                  <c:v>203.81577593249847</c:v>
                </c:pt>
                <c:pt idx="28">
                  <c:v>204.10527297496168</c:v>
                </c:pt>
                <c:pt idx="29">
                  <c:v>204.17837547908766</c:v>
                </c:pt>
                <c:pt idx="30">
                  <c:v>204.26023073357928</c:v>
                </c:pt>
                <c:pt idx="31">
                  <c:v>204.24128383463085</c:v>
                </c:pt>
                <c:pt idx="32">
                  <c:v>204.25625118132047</c:v>
                </c:pt>
                <c:pt idx="33">
                  <c:v>204.88890856881488</c:v>
                </c:pt>
                <c:pt idx="34">
                  <c:v>205.50652371946848</c:v>
                </c:pt>
                <c:pt idx="35">
                  <c:v>205.68350213284003</c:v>
                </c:pt>
                <c:pt idx="36">
                  <c:v>205.51606372363403</c:v>
                </c:pt>
                <c:pt idx="37">
                  <c:v>205.62671148054486</c:v>
                </c:pt>
                <c:pt idx="38">
                  <c:v>205.63813655437767</c:v>
                </c:pt>
                <c:pt idx="39">
                  <c:v>205.85356176092046</c:v>
                </c:pt>
                <c:pt idx="40">
                  <c:v>205.95472204754446</c:v>
                </c:pt>
                <c:pt idx="41">
                  <c:v>206.11130932107409</c:v>
                </c:pt>
                <c:pt idx="42">
                  <c:v>206.25267688918285</c:v>
                </c:pt>
                <c:pt idx="43">
                  <c:v>206.05241744079166</c:v>
                </c:pt>
                <c:pt idx="44">
                  <c:v>205.84409382012524</c:v>
                </c:pt>
                <c:pt idx="45">
                  <c:v>205.42018136847486</c:v>
                </c:pt>
                <c:pt idx="46">
                  <c:v>205.64671965749727</c:v>
                </c:pt>
                <c:pt idx="47">
                  <c:v>204.22841880776247</c:v>
                </c:pt>
                <c:pt idx="48">
                  <c:v>202.60586936930565</c:v>
                </c:pt>
                <c:pt idx="49">
                  <c:v>201.20074378695006</c:v>
                </c:pt>
                <c:pt idx="50">
                  <c:v>199.90430351235807</c:v>
                </c:pt>
                <c:pt idx="51">
                  <c:v>198.17630455785556</c:v>
                </c:pt>
                <c:pt idx="52">
                  <c:v>196.60830096912565</c:v>
                </c:pt>
                <c:pt idx="53">
                  <c:v>195.02286021074684</c:v>
                </c:pt>
                <c:pt idx="54">
                  <c:v>193.67703752908403</c:v>
                </c:pt>
                <c:pt idx="55">
                  <c:v>192.47672488553485</c:v>
                </c:pt>
                <c:pt idx="56">
                  <c:v>191.22872332741974</c:v>
                </c:pt>
                <c:pt idx="57">
                  <c:v>189.63437719569654</c:v>
                </c:pt>
                <c:pt idx="58">
                  <c:v>187.98031288680335</c:v>
                </c:pt>
                <c:pt idx="59">
                  <c:v>186.13423112372175</c:v>
                </c:pt>
                <c:pt idx="60">
                  <c:v>185.18045783150853</c:v>
                </c:pt>
                <c:pt idx="61">
                  <c:v>184.11446050804656</c:v>
                </c:pt>
                <c:pt idx="62">
                  <c:v>183.10125298839137</c:v>
                </c:pt>
                <c:pt idx="63">
                  <c:v>182.25049310812494</c:v>
                </c:pt>
                <c:pt idx="64">
                  <c:v>180.91942871357497</c:v>
                </c:pt>
                <c:pt idx="65">
                  <c:v>179.39602032264935</c:v>
                </c:pt>
                <c:pt idx="66">
                  <c:v>177.52411688117778</c:v>
                </c:pt>
                <c:pt idx="67">
                  <c:v>176.07228156856615</c:v>
                </c:pt>
                <c:pt idx="68">
                  <c:v>174.45477223778136</c:v>
                </c:pt>
                <c:pt idx="69">
                  <c:v>172.78656013369056</c:v>
                </c:pt>
                <c:pt idx="70">
                  <c:v>171.44937307313057</c:v>
                </c:pt>
                <c:pt idx="71">
                  <c:v>170.39064131333376</c:v>
                </c:pt>
                <c:pt idx="72">
                  <c:v>168.57025345126456</c:v>
                </c:pt>
                <c:pt idx="73">
                  <c:v>166.93425544381535</c:v>
                </c:pt>
                <c:pt idx="74">
                  <c:v>166.14937190044498</c:v>
                </c:pt>
                <c:pt idx="75">
                  <c:v>164.93492565918456</c:v>
                </c:pt>
                <c:pt idx="76">
                  <c:v>163.49474293353575</c:v>
                </c:pt>
                <c:pt idx="77">
                  <c:v>162.35381837559777</c:v>
                </c:pt>
                <c:pt idx="78">
                  <c:v>161.49022396762575</c:v>
                </c:pt>
                <c:pt idx="79">
                  <c:v>160.79435511461173</c:v>
                </c:pt>
                <c:pt idx="80">
                  <c:v>159.25023259102855</c:v>
                </c:pt>
                <c:pt idx="81">
                  <c:v>157.51226823625456</c:v>
                </c:pt>
                <c:pt idx="82">
                  <c:v>156.07009076376653</c:v>
                </c:pt>
                <c:pt idx="83">
                  <c:v>154.71281780932216</c:v>
                </c:pt>
                <c:pt idx="84">
                  <c:v>153.47774262032254</c:v>
                </c:pt>
                <c:pt idx="85">
                  <c:v>152.47930758526655</c:v>
                </c:pt>
                <c:pt idx="86">
                  <c:v>150.95176417642693</c:v>
                </c:pt>
                <c:pt idx="87">
                  <c:v>149.64200311022014</c:v>
                </c:pt>
                <c:pt idx="88">
                  <c:v>148.69618041039095</c:v>
                </c:pt>
                <c:pt idx="89">
                  <c:v>147.93463753466216</c:v>
                </c:pt>
                <c:pt idx="90">
                  <c:v>147.09571125931015</c:v>
                </c:pt>
                <c:pt idx="91">
                  <c:v>146.28098105015533</c:v>
                </c:pt>
                <c:pt idx="92">
                  <c:v>145.43865447681054</c:v>
                </c:pt>
                <c:pt idx="93">
                  <c:v>144.75088174041613</c:v>
                </c:pt>
                <c:pt idx="94">
                  <c:v>143.72543598748413</c:v>
                </c:pt>
                <c:pt idx="95">
                  <c:v>142.69586586475293</c:v>
                </c:pt>
                <c:pt idx="96">
                  <c:v>142.02585418384493</c:v>
                </c:pt>
                <c:pt idx="97">
                  <c:v>141.19060505747052</c:v>
                </c:pt>
                <c:pt idx="98">
                  <c:v>140.36679910513453</c:v>
                </c:pt>
                <c:pt idx="99">
                  <c:v>138.94064349604895</c:v>
                </c:pt>
                <c:pt idx="100">
                  <c:v>137.94264359620425</c:v>
                </c:pt>
                <c:pt idx="101">
                  <c:v>137.23576459248704</c:v>
                </c:pt>
                <c:pt idx="102">
                  <c:v>136.15897008061785</c:v>
                </c:pt>
                <c:pt idx="103">
                  <c:v>135.16640570618824</c:v>
                </c:pt>
                <c:pt idx="104">
                  <c:v>134.46005555883943</c:v>
                </c:pt>
                <c:pt idx="105">
                  <c:v>134.09826065956062</c:v>
                </c:pt>
                <c:pt idx="106">
                  <c:v>133.61251815463822</c:v>
                </c:pt>
                <c:pt idx="107">
                  <c:v>133.42952306338162</c:v>
                </c:pt>
                <c:pt idx="108">
                  <c:v>133.10052306338162</c:v>
                </c:pt>
                <c:pt idx="109">
                  <c:v>132.68015643395961</c:v>
                </c:pt>
                <c:pt idx="110">
                  <c:v>132.48727967849641</c:v>
                </c:pt>
                <c:pt idx="111">
                  <c:v>132.01917755042598</c:v>
                </c:pt>
                <c:pt idx="112">
                  <c:v>131.74734147434921</c:v>
                </c:pt>
                <c:pt idx="113">
                  <c:v>131.09487433725999</c:v>
                </c:pt>
                <c:pt idx="114">
                  <c:v>130.6454135088328</c:v>
                </c:pt>
                <c:pt idx="115">
                  <c:v>130.02994147193039</c:v>
                </c:pt>
                <c:pt idx="116">
                  <c:v>129.87070920986361</c:v>
                </c:pt>
                <c:pt idx="117">
                  <c:v>130.032382732896</c:v>
                </c:pt>
                <c:pt idx="118">
                  <c:v>129.75602120802921</c:v>
                </c:pt>
                <c:pt idx="119">
                  <c:v>129.70747964867999</c:v>
                </c:pt>
                <c:pt idx="120">
                  <c:v>129.62447747898418</c:v>
                </c:pt>
                <c:pt idx="121">
                  <c:v>129.07558085520955</c:v>
                </c:pt>
                <c:pt idx="122">
                  <c:v>128.63158085520953</c:v>
                </c:pt>
                <c:pt idx="123">
                  <c:v>128.29358085520951</c:v>
                </c:pt>
                <c:pt idx="124">
                  <c:v>127.65958109855514</c:v>
                </c:pt>
                <c:pt idx="125">
                  <c:v>127.02567717493395</c:v>
                </c:pt>
                <c:pt idx="126">
                  <c:v>126.48967717493395</c:v>
                </c:pt>
                <c:pt idx="127">
                  <c:v>126.18267717493393</c:v>
                </c:pt>
                <c:pt idx="128">
                  <c:v>126.04667717493393</c:v>
                </c:pt>
                <c:pt idx="129">
                  <c:v>125.44367717493394</c:v>
                </c:pt>
                <c:pt idx="130">
                  <c:v>125.21167717493393</c:v>
                </c:pt>
                <c:pt idx="131">
                  <c:v>125.40467390233636</c:v>
                </c:pt>
                <c:pt idx="132">
                  <c:v>125.68867651756275</c:v>
                </c:pt>
                <c:pt idx="133">
                  <c:v>126.01768081232194</c:v>
                </c:pt>
                <c:pt idx="134">
                  <c:v>126.09968081232194</c:v>
                </c:pt>
                <c:pt idx="135">
                  <c:v>126.53868081232196</c:v>
                </c:pt>
                <c:pt idx="136">
                  <c:v>127.20456911643464</c:v>
                </c:pt>
                <c:pt idx="137">
                  <c:v>127.43556911643462</c:v>
                </c:pt>
                <c:pt idx="138">
                  <c:v>127.99356547232303</c:v>
                </c:pt>
                <c:pt idx="139">
                  <c:v>128.43256559594982</c:v>
                </c:pt>
                <c:pt idx="140">
                  <c:v>128.82647095339863</c:v>
                </c:pt>
                <c:pt idx="141">
                  <c:v>129.24012146505822</c:v>
                </c:pt>
                <c:pt idx="142">
                  <c:v>129.58531524666861</c:v>
                </c:pt>
                <c:pt idx="143">
                  <c:v>129.80313982841301</c:v>
                </c:pt>
                <c:pt idx="144">
                  <c:v>129.77205052922102</c:v>
                </c:pt>
                <c:pt idx="145">
                  <c:v>130.36204801945502</c:v>
                </c:pt>
                <c:pt idx="146">
                  <c:v>130.86404948898183</c:v>
                </c:pt>
                <c:pt idx="147">
                  <c:v>131.4640494889818</c:v>
                </c:pt>
                <c:pt idx="148">
                  <c:v>132.07004948898179</c:v>
                </c:pt>
                <c:pt idx="149">
                  <c:v>132.68604948898181</c:v>
                </c:pt>
                <c:pt idx="150">
                  <c:v>132.94205111165581</c:v>
                </c:pt>
                <c:pt idx="151">
                  <c:v>133.30096024819699</c:v>
                </c:pt>
                <c:pt idx="152">
                  <c:v>133.62295888640142</c:v>
                </c:pt>
                <c:pt idx="153">
                  <c:v>133.97495681336903</c:v>
                </c:pt>
                <c:pt idx="154">
                  <c:v>134.33895681336901</c:v>
                </c:pt>
                <c:pt idx="155">
                  <c:v>134.533956813369</c:v>
                </c:pt>
                <c:pt idx="156">
                  <c:v>134.86695681336903</c:v>
                </c:pt>
                <c:pt idx="157">
                  <c:v>135.07595681336903</c:v>
                </c:pt>
                <c:pt idx="158">
                  <c:v>135.18495681336901</c:v>
                </c:pt>
                <c:pt idx="159">
                  <c:v>135.28795922385342</c:v>
                </c:pt>
                <c:pt idx="160">
                  <c:v>135.55595772253542</c:v>
                </c:pt>
                <c:pt idx="161">
                  <c:v>135.76595772253543</c:v>
                </c:pt>
                <c:pt idx="162">
                  <c:v>136.09095772253542</c:v>
                </c:pt>
                <c:pt idx="163">
                  <c:v>136.24795772253543</c:v>
                </c:pt>
                <c:pt idx="164">
                  <c:v>136.29995772253542</c:v>
                </c:pt>
                <c:pt idx="165">
                  <c:v>136.79595772253543</c:v>
                </c:pt>
                <c:pt idx="166">
                  <c:v>137.26096054250382</c:v>
                </c:pt>
                <c:pt idx="167">
                  <c:v>137.78695576404661</c:v>
                </c:pt>
                <c:pt idx="168">
                  <c:v>138.45495576404659</c:v>
                </c:pt>
                <c:pt idx="169">
                  <c:v>138.81195576404662</c:v>
                </c:pt>
                <c:pt idx="170">
                  <c:v>139.03695576404661</c:v>
                </c:pt>
                <c:pt idx="171">
                  <c:v>139.33495576404658</c:v>
                </c:pt>
                <c:pt idx="172">
                  <c:v>139.69095576404658</c:v>
                </c:pt>
                <c:pt idx="173">
                  <c:v>139.98895355149182</c:v>
                </c:pt>
                <c:pt idx="174">
                  <c:v>140.40195452814859</c:v>
                </c:pt>
                <c:pt idx="175">
                  <c:v>140.77595452814859</c:v>
                </c:pt>
                <c:pt idx="176">
                  <c:v>141.2059545281486</c:v>
                </c:pt>
                <c:pt idx="177">
                  <c:v>141.0409545281486</c:v>
                </c:pt>
                <c:pt idx="178">
                  <c:v>140.8249545281486</c:v>
                </c:pt>
                <c:pt idx="179">
                  <c:v>141.19795452814861</c:v>
                </c:pt>
                <c:pt idx="180">
                  <c:v>141.58875418544739</c:v>
                </c:pt>
                <c:pt idx="181">
                  <c:v>141.78214134372581</c:v>
                </c:pt>
                <c:pt idx="182">
                  <c:v>142.5231413437258</c:v>
                </c:pt>
                <c:pt idx="183">
                  <c:v>143.09114134372578</c:v>
                </c:pt>
                <c:pt idx="184">
                  <c:v>142.91814134372578</c:v>
                </c:pt>
                <c:pt idx="185">
                  <c:v>142.7031413437258</c:v>
                </c:pt>
                <c:pt idx="186">
                  <c:v>142.56114134372581</c:v>
                </c:pt>
                <c:pt idx="187">
                  <c:v>143.04013933591298</c:v>
                </c:pt>
                <c:pt idx="188">
                  <c:v>143.66914087065939</c:v>
                </c:pt>
                <c:pt idx="189">
                  <c:v>144.0631408706594</c:v>
                </c:pt>
                <c:pt idx="190">
                  <c:v>143.94014087065938</c:v>
                </c:pt>
                <c:pt idx="191">
                  <c:v>143.6231408706594</c:v>
                </c:pt>
                <c:pt idx="192">
                  <c:v>143.8131408706594</c:v>
                </c:pt>
                <c:pt idx="193">
                  <c:v>143.7191408706594</c:v>
                </c:pt>
                <c:pt idx="194">
                  <c:v>144.02660483216181</c:v>
                </c:pt>
                <c:pt idx="195">
                  <c:v>144.2053401844754</c:v>
                </c:pt>
                <c:pt idx="196">
                  <c:v>144.5983401844754</c:v>
                </c:pt>
                <c:pt idx="197">
                  <c:v>145.14334018447539</c:v>
                </c:pt>
                <c:pt idx="198">
                  <c:v>145.63434018447538</c:v>
                </c:pt>
                <c:pt idx="199">
                  <c:v>145.74834018447538</c:v>
                </c:pt>
                <c:pt idx="200">
                  <c:v>145.4133401844754</c:v>
                </c:pt>
                <c:pt idx="201">
                  <c:v>145.99637735700179</c:v>
                </c:pt>
                <c:pt idx="202">
                  <c:v>146.91628893745579</c:v>
                </c:pt>
                <c:pt idx="203">
                  <c:v>147.92928893745579</c:v>
                </c:pt>
                <c:pt idx="204">
                  <c:v>148.7452889374558</c:v>
                </c:pt>
                <c:pt idx="205">
                  <c:v>149.03928893745581</c:v>
                </c:pt>
                <c:pt idx="206">
                  <c:v>148.93728893745578</c:v>
                </c:pt>
                <c:pt idx="207">
                  <c:v>149.24328893745579</c:v>
                </c:pt>
                <c:pt idx="208">
                  <c:v>150.19029287133259</c:v>
                </c:pt>
                <c:pt idx="209">
                  <c:v>151.41329594082541</c:v>
                </c:pt>
                <c:pt idx="210">
                  <c:v>152.13629594082539</c:v>
                </c:pt>
                <c:pt idx="211">
                  <c:v>152.5382974148938</c:v>
                </c:pt>
                <c:pt idx="212">
                  <c:v>152.3973329086098</c:v>
                </c:pt>
                <c:pt idx="213">
                  <c:v>152.50833290860982</c:v>
                </c:pt>
                <c:pt idx="214">
                  <c:v>153.4573329086098</c:v>
                </c:pt>
                <c:pt idx="215">
                  <c:v>153.37033035860301</c:v>
                </c:pt>
                <c:pt idx="216">
                  <c:v>153.06533250366741</c:v>
                </c:pt>
                <c:pt idx="217">
                  <c:v>152.7603325036674</c:v>
                </c:pt>
                <c:pt idx="218">
                  <c:v>152.73833250366741</c:v>
                </c:pt>
                <c:pt idx="219">
                  <c:v>152.45233250366738</c:v>
                </c:pt>
                <c:pt idx="220">
                  <c:v>152.1893325036674</c:v>
                </c:pt>
                <c:pt idx="221">
                  <c:v>152.04733250366741</c:v>
                </c:pt>
                <c:pt idx="222">
                  <c:v>152.2609013888634</c:v>
                </c:pt>
                <c:pt idx="223">
                  <c:v>152.8164344808614</c:v>
                </c:pt>
                <c:pt idx="224">
                  <c:v>153.51043448086139</c:v>
                </c:pt>
                <c:pt idx="225">
                  <c:v>154.52143448086139</c:v>
                </c:pt>
                <c:pt idx="226">
                  <c:v>154.99643448086141</c:v>
                </c:pt>
                <c:pt idx="227">
                  <c:v>154.79943448086141</c:v>
                </c:pt>
                <c:pt idx="228">
                  <c:v>154.5664344808614</c:v>
                </c:pt>
                <c:pt idx="229">
                  <c:v>154.29428606008381</c:v>
                </c:pt>
                <c:pt idx="230">
                  <c:v>154.11028273362058</c:v>
                </c:pt>
                <c:pt idx="231">
                  <c:v>153.7282827336206</c:v>
                </c:pt>
                <c:pt idx="232">
                  <c:v>153.52728273362061</c:v>
                </c:pt>
                <c:pt idx="233">
                  <c:v>153.16235353925441</c:v>
                </c:pt>
                <c:pt idx="234">
                  <c:v>153.0473535392544</c:v>
                </c:pt>
                <c:pt idx="235">
                  <c:v>153.39335353925441</c:v>
                </c:pt>
                <c:pt idx="236">
                  <c:v>154.28277956703602</c:v>
                </c:pt>
                <c:pt idx="237">
                  <c:v>155.13041884297081</c:v>
                </c:pt>
                <c:pt idx="238">
                  <c:v>155.84041884297082</c:v>
                </c:pt>
                <c:pt idx="239">
                  <c:v>156.30941884297084</c:v>
                </c:pt>
                <c:pt idx="240">
                  <c:v>156.62741884297083</c:v>
                </c:pt>
                <c:pt idx="241">
                  <c:v>157.34641884297082</c:v>
                </c:pt>
                <c:pt idx="242">
                  <c:v>157.93341711420283</c:v>
                </c:pt>
                <c:pt idx="243">
                  <c:v>158.2344212193932</c:v>
                </c:pt>
                <c:pt idx="244">
                  <c:v>158.77642055748041</c:v>
                </c:pt>
                <c:pt idx="245">
                  <c:v>159.31542055748042</c:v>
                </c:pt>
                <c:pt idx="246">
                  <c:v>160.25542055748042</c:v>
                </c:pt>
                <c:pt idx="247">
                  <c:v>161.14642055748044</c:v>
                </c:pt>
                <c:pt idx="248">
                  <c:v>161.52342055748042</c:v>
                </c:pt>
                <c:pt idx="249">
                  <c:v>161.77742055748041</c:v>
                </c:pt>
                <c:pt idx="250">
                  <c:v>161.9344237775876</c:v>
                </c:pt>
                <c:pt idx="251">
                  <c:v>162.00342271110841</c:v>
                </c:pt>
                <c:pt idx="252">
                  <c:v>162.47942271110844</c:v>
                </c:pt>
                <c:pt idx="253">
                  <c:v>163.09942271110842</c:v>
                </c:pt>
                <c:pt idx="254">
                  <c:v>163.22442271110845</c:v>
                </c:pt>
                <c:pt idx="255">
                  <c:v>163.27841934784084</c:v>
                </c:pt>
                <c:pt idx="256">
                  <c:v>163.54041934784084</c:v>
                </c:pt>
                <c:pt idx="257">
                  <c:v>163.64241557762881</c:v>
                </c:pt>
                <c:pt idx="258">
                  <c:v>163.86641124954485</c:v>
                </c:pt>
                <c:pt idx="259">
                  <c:v>164.31241124954482</c:v>
                </c:pt>
                <c:pt idx="260">
                  <c:v>164.85641124954486</c:v>
                </c:pt>
                <c:pt idx="261">
                  <c:v>165.35841124954487</c:v>
                </c:pt>
                <c:pt idx="262">
                  <c:v>165.67941124954484</c:v>
                </c:pt>
                <c:pt idx="263">
                  <c:v>165.79141124954486</c:v>
                </c:pt>
                <c:pt idx="264">
                  <c:v>166.59741339317927</c:v>
                </c:pt>
                <c:pt idx="265">
                  <c:v>167.26041804092486</c:v>
                </c:pt>
                <c:pt idx="266">
                  <c:v>168.04241804092487</c:v>
                </c:pt>
                <c:pt idx="267">
                  <c:v>168.75441804092486</c:v>
                </c:pt>
                <c:pt idx="268">
                  <c:v>169.33341804092487</c:v>
                </c:pt>
                <c:pt idx="269">
                  <c:v>169.93241804092486</c:v>
                </c:pt>
                <c:pt idx="270">
                  <c:v>170.03940529591074</c:v>
                </c:pt>
                <c:pt idx="271">
                  <c:v>170.39140140098837</c:v>
                </c:pt>
                <c:pt idx="272">
                  <c:v>170.80940350724637</c:v>
                </c:pt>
                <c:pt idx="273">
                  <c:v>171.39440072317996</c:v>
                </c:pt>
                <c:pt idx="274">
                  <c:v>171.94240072317996</c:v>
                </c:pt>
                <c:pt idx="275">
                  <c:v>172.41340072317996</c:v>
                </c:pt>
                <c:pt idx="276">
                  <c:v>172.77840072317997</c:v>
                </c:pt>
                <c:pt idx="277">
                  <c:v>172.90740576744798</c:v>
                </c:pt>
                <c:pt idx="278">
                  <c:v>172.93936111291958</c:v>
                </c:pt>
                <c:pt idx="279">
                  <c:v>173.25336119198158</c:v>
                </c:pt>
                <c:pt idx="280">
                  <c:v>173.65336082046758</c:v>
                </c:pt>
                <c:pt idx="281">
                  <c:v>174.0323608204676</c:v>
                </c:pt>
                <c:pt idx="282">
                  <c:v>174.53236082046757</c:v>
                </c:pt>
                <c:pt idx="283">
                  <c:v>174.32236082046757</c:v>
                </c:pt>
                <c:pt idx="284">
                  <c:v>174.63736082046756</c:v>
                </c:pt>
                <c:pt idx="285">
                  <c:v>175.22835796285034</c:v>
                </c:pt>
                <c:pt idx="286">
                  <c:v>176.07836183927475</c:v>
                </c:pt>
                <c:pt idx="287">
                  <c:v>176.76636183927477</c:v>
                </c:pt>
                <c:pt idx="288">
                  <c:v>177.32836183927475</c:v>
                </c:pt>
                <c:pt idx="289">
                  <c:v>177.89536183927476</c:v>
                </c:pt>
                <c:pt idx="290">
                  <c:v>178.22336183927473</c:v>
                </c:pt>
                <c:pt idx="291">
                  <c:v>178.62036183927478</c:v>
                </c:pt>
                <c:pt idx="292">
                  <c:v>179.03936483078917</c:v>
                </c:pt>
                <c:pt idx="293">
                  <c:v>179.56936844066558</c:v>
                </c:pt>
                <c:pt idx="294">
                  <c:v>179.92136991700477</c:v>
                </c:pt>
                <c:pt idx="295">
                  <c:v>180.31437018469558</c:v>
                </c:pt>
                <c:pt idx="296">
                  <c:v>180.87836852795959</c:v>
                </c:pt>
                <c:pt idx="297">
                  <c:v>181.19136950915797</c:v>
                </c:pt>
                <c:pt idx="298">
                  <c:v>181.49037176876595</c:v>
                </c:pt>
                <c:pt idx="299">
                  <c:v>181.63037408296196</c:v>
                </c:pt>
                <c:pt idx="300">
                  <c:v>181.61037700659517</c:v>
                </c:pt>
                <c:pt idx="301">
                  <c:v>181.77237700659515</c:v>
                </c:pt>
                <c:pt idx="302">
                  <c:v>182.26337700659516</c:v>
                </c:pt>
                <c:pt idx="303">
                  <c:v>182.70337700659516</c:v>
                </c:pt>
                <c:pt idx="304">
                  <c:v>182.48937700659516</c:v>
                </c:pt>
                <c:pt idx="305">
                  <c:v>182.35837700659516</c:v>
                </c:pt>
                <c:pt idx="306">
                  <c:v>182.83337827631237</c:v>
                </c:pt>
                <c:pt idx="307">
                  <c:v>183.24937539934155</c:v>
                </c:pt>
                <c:pt idx="308">
                  <c:v>183.77737489286156</c:v>
                </c:pt>
                <c:pt idx="309">
                  <c:v>184.49737489286156</c:v>
                </c:pt>
                <c:pt idx="310">
                  <c:v>185.04637489286156</c:v>
                </c:pt>
                <c:pt idx="311">
                  <c:v>185.73037489286156</c:v>
                </c:pt>
                <c:pt idx="312">
                  <c:v>186.33237489286157</c:v>
                </c:pt>
                <c:pt idx="313">
                  <c:v>186.52837680006195</c:v>
                </c:pt>
                <c:pt idx="314">
                  <c:v>186.76238073217277</c:v>
                </c:pt>
                <c:pt idx="315">
                  <c:v>186.91138073217274</c:v>
                </c:pt>
                <c:pt idx="316">
                  <c:v>187.05738073217276</c:v>
                </c:pt>
                <c:pt idx="317">
                  <c:v>187.26838073217277</c:v>
                </c:pt>
                <c:pt idx="318">
                  <c:v>187.53038073217277</c:v>
                </c:pt>
                <c:pt idx="319">
                  <c:v>187.89238073217277</c:v>
                </c:pt>
                <c:pt idx="320">
                  <c:v>188.42137689734955</c:v>
                </c:pt>
                <c:pt idx="321">
                  <c:v>188.81237760235277</c:v>
                </c:pt>
                <c:pt idx="322">
                  <c:v>189.35137760235278</c:v>
                </c:pt>
                <c:pt idx="323">
                  <c:v>189.95137760235275</c:v>
                </c:pt>
                <c:pt idx="324">
                  <c:v>190.47537760235275</c:v>
                </c:pt>
                <c:pt idx="325">
                  <c:v>191.02737760235277</c:v>
                </c:pt>
                <c:pt idx="326">
                  <c:v>191.55737760235274</c:v>
                </c:pt>
                <c:pt idx="327">
                  <c:v>191.60237528740475</c:v>
                </c:pt>
                <c:pt idx="328">
                  <c:v>191.51437943008554</c:v>
                </c:pt>
                <c:pt idx="329">
                  <c:v>191.60837943008553</c:v>
                </c:pt>
                <c:pt idx="330">
                  <c:v>192.01437943008554</c:v>
                </c:pt>
                <c:pt idx="331">
                  <c:v>191.89537943008554</c:v>
                </c:pt>
                <c:pt idx="332">
                  <c:v>191.33337943008553</c:v>
                </c:pt>
                <c:pt idx="333">
                  <c:v>191.51337943008554</c:v>
                </c:pt>
                <c:pt idx="334">
                  <c:v>191.16537931364715</c:v>
                </c:pt>
                <c:pt idx="335">
                  <c:v>190.77437556764716</c:v>
                </c:pt>
                <c:pt idx="336">
                  <c:v>190.69637556764715</c:v>
                </c:pt>
                <c:pt idx="337">
                  <c:v>190.51037556764715</c:v>
                </c:pt>
                <c:pt idx="338">
                  <c:v>190.54137556764715</c:v>
                </c:pt>
                <c:pt idx="339">
                  <c:v>190.39537556764714</c:v>
                </c:pt>
                <c:pt idx="340">
                  <c:v>190.20341574984434</c:v>
                </c:pt>
                <c:pt idx="341">
                  <c:v>190.35541348912312</c:v>
                </c:pt>
                <c:pt idx="342">
                  <c:v>190.58540863822833</c:v>
                </c:pt>
                <c:pt idx="343">
                  <c:v>190.82540863822834</c:v>
                </c:pt>
                <c:pt idx="344">
                  <c:v>191.11840863822832</c:v>
                </c:pt>
                <c:pt idx="345">
                  <c:v>191.26940863822833</c:v>
                </c:pt>
                <c:pt idx="346">
                  <c:v>190.59440863822832</c:v>
                </c:pt>
                <c:pt idx="347">
                  <c:v>189.95840863822832</c:v>
                </c:pt>
                <c:pt idx="348">
                  <c:v>189.73341029062556</c:v>
                </c:pt>
                <c:pt idx="349">
                  <c:v>189.70040704530714</c:v>
                </c:pt>
                <c:pt idx="350">
                  <c:v>189.5964070453071</c:v>
                </c:pt>
                <c:pt idx="351">
                  <c:v>189.29140704530712</c:v>
                </c:pt>
                <c:pt idx="352">
                  <c:v>189.14518677952594</c:v>
                </c:pt>
                <c:pt idx="353">
                  <c:v>188.46548886352156</c:v>
                </c:pt>
                <c:pt idx="354">
                  <c:v>187.88706516737994</c:v>
                </c:pt>
                <c:pt idx="355">
                  <c:v>187.63706435641154</c:v>
                </c:pt>
                <c:pt idx="356">
                  <c:v>187.46206328404514</c:v>
                </c:pt>
                <c:pt idx="357">
                  <c:v>187.33006328404514</c:v>
                </c:pt>
                <c:pt idx="358">
                  <c:v>187.22206328404513</c:v>
                </c:pt>
                <c:pt idx="359">
                  <c:v>187.27106328404514</c:v>
                </c:pt>
                <c:pt idx="360">
                  <c:v>186.98406328404513</c:v>
                </c:pt>
                <c:pt idx="361">
                  <c:v>186.43506387846753</c:v>
                </c:pt>
                <c:pt idx="362">
                  <c:v>186.45706119388552</c:v>
                </c:pt>
                <c:pt idx="363">
                  <c:v>186.60005721365275</c:v>
                </c:pt>
                <c:pt idx="364">
                  <c:v>187.17305721365273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1-493A-9BBC-5D35383D03F7}"/>
            </c:ext>
          </c:extLst>
        </c:ser>
        <c:ser>
          <c:idx val="3"/>
          <c:order val="1"/>
          <c:tx>
            <c:strRef>
              <c:f>[1]StorageChartData!$Z$4</c:f>
              <c:strCache>
                <c:ptCount val="1"/>
                <c:pt idx="0">
                  <c:v>1999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[1]StorageChartData!$X$5:$X$369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[1]StorageChartData!$Z$5:$Z$369</c:f>
              <c:numCache>
                <c:formatCode>General</c:formatCode>
                <c:ptCount val="365"/>
                <c:pt idx="0">
                  <c:v>187.12705721365273</c:v>
                </c:pt>
                <c:pt idx="1">
                  <c:v>186.67505721365274</c:v>
                </c:pt>
                <c:pt idx="2">
                  <c:v>186.98205721365275</c:v>
                </c:pt>
                <c:pt idx="3">
                  <c:v>187.02405721365272</c:v>
                </c:pt>
                <c:pt idx="4">
                  <c:v>186.78915944781716</c:v>
                </c:pt>
                <c:pt idx="5">
                  <c:v>186.42615933521273</c:v>
                </c:pt>
                <c:pt idx="6">
                  <c:v>186.18915933521276</c:v>
                </c:pt>
                <c:pt idx="7">
                  <c:v>185.90515933521274</c:v>
                </c:pt>
                <c:pt idx="8">
                  <c:v>186.16915933521275</c:v>
                </c:pt>
                <c:pt idx="9">
                  <c:v>186.53515933521274</c:v>
                </c:pt>
                <c:pt idx="10">
                  <c:v>186.66515450375283</c:v>
                </c:pt>
                <c:pt idx="11">
                  <c:v>187.17015658102486</c:v>
                </c:pt>
                <c:pt idx="12">
                  <c:v>187.69015363033003</c:v>
                </c:pt>
                <c:pt idx="13">
                  <c:v>188.13815363033004</c:v>
                </c:pt>
                <c:pt idx="14">
                  <c:v>188.74533007910804</c:v>
                </c:pt>
                <c:pt idx="15">
                  <c:v>188.78633007910804</c:v>
                </c:pt>
                <c:pt idx="16">
                  <c:v>188.21733007910805</c:v>
                </c:pt>
                <c:pt idx="17">
                  <c:v>187.50133007910802</c:v>
                </c:pt>
                <c:pt idx="18">
                  <c:v>187.35632952917643</c:v>
                </c:pt>
                <c:pt idx="19">
                  <c:v>187.43632486802363</c:v>
                </c:pt>
                <c:pt idx="20">
                  <c:v>187.38232486802366</c:v>
                </c:pt>
                <c:pt idx="21">
                  <c:v>187.86098921928044</c:v>
                </c:pt>
                <c:pt idx="22">
                  <c:v>188.03898921928044</c:v>
                </c:pt>
                <c:pt idx="23">
                  <c:v>187.64830598454927</c:v>
                </c:pt>
                <c:pt idx="24">
                  <c:v>187.37830598454923</c:v>
                </c:pt>
                <c:pt idx="25">
                  <c:v>187.20731083317324</c:v>
                </c:pt>
                <c:pt idx="26">
                  <c:v>187.04660203252084</c:v>
                </c:pt>
                <c:pt idx="27">
                  <c:v>186.94902590451761</c:v>
                </c:pt>
                <c:pt idx="28">
                  <c:v>186.96079881676724</c:v>
                </c:pt>
                <c:pt idx="29">
                  <c:v>185.98779881676722</c:v>
                </c:pt>
                <c:pt idx="30">
                  <c:v>185.63611962654844</c:v>
                </c:pt>
                <c:pt idx="31">
                  <c:v>185.12735589742843</c:v>
                </c:pt>
                <c:pt idx="32">
                  <c:v>184.87280526104362</c:v>
                </c:pt>
                <c:pt idx="33">
                  <c:v>184.44580872963164</c:v>
                </c:pt>
                <c:pt idx="34">
                  <c:v>184.06998671378963</c:v>
                </c:pt>
                <c:pt idx="35">
                  <c:v>183.90398671378964</c:v>
                </c:pt>
                <c:pt idx="36">
                  <c:v>182.95175562353666</c:v>
                </c:pt>
                <c:pt idx="37">
                  <c:v>182.13475562353665</c:v>
                </c:pt>
                <c:pt idx="38">
                  <c:v>181.30575562353664</c:v>
                </c:pt>
                <c:pt idx="39">
                  <c:v>180.66875337205704</c:v>
                </c:pt>
                <c:pt idx="40">
                  <c:v>179.94275362735021</c:v>
                </c:pt>
                <c:pt idx="41">
                  <c:v>179.13075643432742</c:v>
                </c:pt>
                <c:pt idx="42">
                  <c:v>178.52775643432742</c:v>
                </c:pt>
                <c:pt idx="43">
                  <c:v>177.3877564343274</c:v>
                </c:pt>
                <c:pt idx="44">
                  <c:v>176.00575500794582</c:v>
                </c:pt>
                <c:pt idx="45">
                  <c:v>174.4643761486094</c:v>
                </c:pt>
                <c:pt idx="46">
                  <c:v>173.47637849855943</c:v>
                </c:pt>
                <c:pt idx="47">
                  <c:v>172.62137746805183</c:v>
                </c:pt>
                <c:pt idx="48">
                  <c:v>171.48775041812343</c:v>
                </c:pt>
                <c:pt idx="49">
                  <c:v>170.05675041812341</c:v>
                </c:pt>
                <c:pt idx="50">
                  <c:v>168.97275068190621</c:v>
                </c:pt>
                <c:pt idx="51">
                  <c:v>168.2407492260042</c:v>
                </c:pt>
                <c:pt idx="52">
                  <c:v>167.76656702438299</c:v>
                </c:pt>
                <c:pt idx="53">
                  <c:v>167.69407785484862</c:v>
                </c:pt>
                <c:pt idx="54">
                  <c:v>167.76008516514622</c:v>
                </c:pt>
                <c:pt idx="55">
                  <c:v>167.50655674778221</c:v>
                </c:pt>
                <c:pt idx="56">
                  <c:v>167.108295604685</c:v>
                </c:pt>
                <c:pt idx="57">
                  <c:v>166.669259280647</c:v>
                </c:pt>
                <c:pt idx="58">
                  <c:v>166.41194368378581</c:v>
                </c:pt>
                <c:pt idx="59">
                  <c:v>165.864676371549</c:v>
                </c:pt>
                <c:pt idx="60">
                  <c:v>165.35549026720861</c:v>
                </c:pt>
                <c:pt idx="61">
                  <c:v>164.60994795865258</c:v>
                </c:pt>
                <c:pt idx="62">
                  <c:v>163.50657575224261</c:v>
                </c:pt>
                <c:pt idx="63">
                  <c:v>162.2577183533202</c:v>
                </c:pt>
                <c:pt idx="64">
                  <c:v>161.42171835347949</c:v>
                </c:pt>
                <c:pt idx="65">
                  <c:v>160.4593981744535</c:v>
                </c:pt>
                <c:pt idx="66">
                  <c:v>159.67439821169461</c:v>
                </c:pt>
                <c:pt idx="67">
                  <c:v>158.98140275489021</c:v>
                </c:pt>
                <c:pt idx="68">
                  <c:v>158.33640278577312</c:v>
                </c:pt>
                <c:pt idx="69">
                  <c:v>157.86840287960479</c:v>
                </c:pt>
                <c:pt idx="70">
                  <c:v>157.4914024723916</c:v>
                </c:pt>
                <c:pt idx="71">
                  <c:v>155.8854024723916</c:v>
                </c:pt>
                <c:pt idx="72">
                  <c:v>154.10340248392504</c:v>
                </c:pt>
                <c:pt idx="73">
                  <c:v>153.06209813868423</c:v>
                </c:pt>
                <c:pt idx="74">
                  <c:v>151.31910303723623</c:v>
                </c:pt>
                <c:pt idx="75">
                  <c:v>149.60210540247343</c:v>
                </c:pt>
                <c:pt idx="76">
                  <c:v>148.13010064306008</c:v>
                </c:pt>
                <c:pt idx="77">
                  <c:v>146.7861012735882</c:v>
                </c:pt>
                <c:pt idx="78">
                  <c:v>145.47509752269303</c:v>
                </c:pt>
                <c:pt idx="79">
                  <c:v>144.07209267567097</c:v>
                </c:pt>
                <c:pt idx="80">
                  <c:v>142.41026234171699</c:v>
                </c:pt>
                <c:pt idx="81">
                  <c:v>140.68926567828777</c:v>
                </c:pt>
                <c:pt idx="82">
                  <c:v>139.41726679395777</c:v>
                </c:pt>
                <c:pt idx="83">
                  <c:v>138.56026924804152</c:v>
                </c:pt>
                <c:pt idx="84">
                  <c:v>138.16326713803829</c:v>
                </c:pt>
                <c:pt idx="85">
                  <c:v>136.99926597743567</c:v>
                </c:pt>
                <c:pt idx="86">
                  <c:v>135.76826614141348</c:v>
                </c:pt>
                <c:pt idx="87">
                  <c:v>134.9232640517566</c:v>
                </c:pt>
                <c:pt idx="88">
                  <c:v>134.24426120826899</c:v>
                </c:pt>
                <c:pt idx="89">
                  <c:v>133.36826598802739</c:v>
                </c:pt>
                <c:pt idx="90">
                  <c:v>132.3322649715015</c:v>
                </c:pt>
                <c:pt idx="91">
                  <c:v>131.6252634975904</c:v>
                </c:pt>
                <c:pt idx="92">
                  <c:v>130.98626551584888</c:v>
                </c:pt>
                <c:pt idx="93">
                  <c:v>129.58126948555667</c:v>
                </c:pt>
                <c:pt idx="94">
                  <c:v>128.40727282574525</c:v>
                </c:pt>
                <c:pt idx="95">
                  <c:v>127.88627501061524</c:v>
                </c:pt>
                <c:pt idx="96">
                  <c:v>126.56727980343443</c:v>
                </c:pt>
                <c:pt idx="97">
                  <c:v>125.43227590612055</c:v>
                </c:pt>
                <c:pt idx="98">
                  <c:v>124.3212778920779</c:v>
                </c:pt>
                <c:pt idx="99">
                  <c:v>123.60528027463059</c:v>
                </c:pt>
                <c:pt idx="100">
                  <c:v>122.34428416681105</c:v>
                </c:pt>
                <c:pt idx="101">
                  <c:v>120.80928042832517</c:v>
                </c:pt>
                <c:pt idx="102">
                  <c:v>119.29428183155918</c:v>
                </c:pt>
                <c:pt idx="103">
                  <c:v>117.69528597851956</c:v>
                </c:pt>
                <c:pt idx="104">
                  <c:v>116.32728657464396</c:v>
                </c:pt>
                <c:pt idx="105">
                  <c:v>115.60328916466227</c:v>
                </c:pt>
                <c:pt idx="106">
                  <c:v>114.34928517691986</c:v>
                </c:pt>
                <c:pt idx="107">
                  <c:v>112.96628625522969</c:v>
                </c:pt>
                <c:pt idx="108">
                  <c:v>111.90928689756902</c:v>
                </c:pt>
                <c:pt idx="109">
                  <c:v>111.23528375702863</c:v>
                </c:pt>
                <c:pt idx="110">
                  <c:v>110.54828860560824</c:v>
                </c:pt>
                <c:pt idx="111">
                  <c:v>109.80228703047743</c:v>
                </c:pt>
                <c:pt idx="112">
                  <c:v>109.19628714441907</c:v>
                </c:pt>
                <c:pt idx="113">
                  <c:v>108.29329199733708</c:v>
                </c:pt>
                <c:pt idx="114">
                  <c:v>107.88828874834888</c:v>
                </c:pt>
                <c:pt idx="115">
                  <c:v>107.19528759947096</c:v>
                </c:pt>
                <c:pt idx="116">
                  <c:v>106.60829012384617</c:v>
                </c:pt>
                <c:pt idx="117">
                  <c:v>106.01629259950577</c:v>
                </c:pt>
                <c:pt idx="118">
                  <c:v>105.50129528537394</c:v>
                </c:pt>
                <c:pt idx="119">
                  <c:v>105.39929034251543</c:v>
                </c:pt>
                <c:pt idx="120">
                  <c:v>104.74728855033305</c:v>
                </c:pt>
                <c:pt idx="121">
                  <c:v>103.98028856353669</c:v>
                </c:pt>
                <c:pt idx="122">
                  <c:v>103.08528731025294</c:v>
                </c:pt>
                <c:pt idx="123">
                  <c:v>103.18928798396973</c:v>
                </c:pt>
                <c:pt idx="124">
                  <c:v>103.08228861709934</c:v>
                </c:pt>
                <c:pt idx="125">
                  <c:v>102.979287966733</c:v>
                </c:pt>
                <c:pt idx="126">
                  <c:v>102.56728798703395</c:v>
                </c:pt>
                <c:pt idx="127">
                  <c:v>102.16528800780358</c:v>
                </c:pt>
                <c:pt idx="128">
                  <c:v>101.6272880346788</c:v>
                </c:pt>
                <c:pt idx="129">
                  <c:v>100.98428806657114</c:v>
                </c:pt>
                <c:pt idx="130">
                  <c:v>100.49928883274234</c:v>
                </c:pt>
                <c:pt idx="131">
                  <c:v>100.19828953447555</c:v>
                </c:pt>
                <c:pt idx="132">
                  <c:v>99.899289550567318</c:v>
                </c:pt>
                <c:pt idx="133">
                  <c:v>99.324289579193916</c:v>
                </c:pt>
                <c:pt idx="134">
                  <c:v>98.87328960211795</c:v>
                </c:pt>
                <c:pt idx="135">
                  <c:v>98.255289632519947</c:v>
                </c:pt>
                <c:pt idx="136">
                  <c:v>97.557289666626247</c:v>
                </c:pt>
                <c:pt idx="137">
                  <c:v>97.37383141715965</c:v>
                </c:pt>
                <c:pt idx="138">
                  <c:v>97.363833471258857</c:v>
                </c:pt>
                <c:pt idx="139">
                  <c:v>97.366833473634998</c:v>
                </c:pt>
                <c:pt idx="140">
                  <c:v>97.19683348294528</c:v>
                </c:pt>
                <c:pt idx="141">
                  <c:v>97.41883443278283</c:v>
                </c:pt>
                <c:pt idx="142">
                  <c:v>97.293855736278985</c:v>
                </c:pt>
                <c:pt idx="143">
                  <c:v>97.45485523072341</c:v>
                </c:pt>
                <c:pt idx="144">
                  <c:v>97.795855392998206</c:v>
                </c:pt>
                <c:pt idx="145">
                  <c:v>97.9008506146846</c:v>
                </c:pt>
                <c:pt idx="146">
                  <c:v>98.088850608942735</c:v>
                </c:pt>
                <c:pt idx="147">
                  <c:v>98.116850547501571</c:v>
                </c:pt>
                <c:pt idx="148">
                  <c:v>97.74585056689881</c:v>
                </c:pt>
                <c:pt idx="149">
                  <c:v>98.526850533905815</c:v>
                </c:pt>
                <c:pt idx="150">
                  <c:v>98.737850526835444</c:v>
                </c:pt>
                <c:pt idx="151">
                  <c:v>99.42784774391184</c:v>
                </c:pt>
                <c:pt idx="152">
                  <c:v>100.14484297986104</c:v>
                </c:pt>
                <c:pt idx="153">
                  <c:v>100.65865320870104</c:v>
                </c:pt>
                <c:pt idx="154">
                  <c:v>100.98065319651849</c:v>
                </c:pt>
                <c:pt idx="155">
                  <c:v>101.69065316657256</c:v>
                </c:pt>
                <c:pt idx="156">
                  <c:v>101.65630199488018</c:v>
                </c:pt>
                <c:pt idx="157">
                  <c:v>101.76530199215827</c:v>
                </c:pt>
                <c:pt idx="158">
                  <c:v>102.19530403906907</c:v>
                </c:pt>
                <c:pt idx="159">
                  <c:v>102.54241093197186</c:v>
                </c:pt>
                <c:pt idx="160">
                  <c:v>102.74141092597887</c:v>
                </c:pt>
                <c:pt idx="161">
                  <c:v>102.59694334113604</c:v>
                </c:pt>
                <c:pt idx="162">
                  <c:v>102.60994334412284</c:v>
                </c:pt>
                <c:pt idx="163">
                  <c:v>102.60794334473842</c:v>
                </c:pt>
                <c:pt idx="164">
                  <c:v>102.57394335230885</c:v>
                </c:pt>
                <c:pt idx="165">
                  <c:v>102.80094389748123</c:v>
                </c:pt>
                <c:pt idx="166">
                  <c:v>103.14481103659404</c:v>
                </c:pt>
                <c:pt idx="167">
                  <c:v>103.3568110285554</c:v>
                </c:pt>
                <c:pt idx="168">
                  <c:v>103.9298110041216</c:v>
                </c:pt>
                <c:pt idx="169">
                  <c:v>104.75681097517987</c:v>
                </c:pt>
                <c:pt idx="170">
                  <c:v>105.31481095628995</c:v>
                </c:pt>
                <c:pt idx="171">
                  <c:v>106.50626135310394</c:v>
                </c:pt>
                <c:pt idx="172">
                  <c:v>107.49826110217914</c:v>
                </c:pt>
                <c:pt idx="173">
                  <c:v>108.60926089845114</c:v>
                </c:pt>
                <c:pt idx="174">
                  <c:v>109.51226086470903</c:v>
                </c:pt>
                <c:pt idx="175">
                  <c:v>110.41626083095701</c:v>
                </c:pt>
                <c:pt idx="176">
                  <c:v>110.81926081956797</c:v>
                </c:pt>
                <c:pt idx="177">
                  <c:v>111.44602625020639</c:v>
                </c:pt>
                <c:pt idx="178">
                  <c:v>112.2080262225485</c:v>
                </c:pt>
                <c:pt idx="179">
                  <c:v>112.84402369342891</c:v>
                </c:pt>
                <c:pt idx="180">
                  <c:v>113.66002223384092</c:v>
                </c:pt>
                <c:pt idx="181">
                  <c:v>114.37202220841834</c:v>
                </c:pt>
                <c:pt idx="182">
                  <c:v>115.43502216861646</c:v>
                </c:pt>
                <c:pt idx="183">
                  <c:v>115.71402216513063</c:v>
                </c:pt>
                <c:pt idx="184">
                  <c:v>116.46602214126332</c:v>
                </c:pt>
                <c:pt idx="185">
                  <c:v>117.45602210357004</c:v>
                </c:pt>
                <c:pt idx="186">
                  <c:v>118.66875229584485</c:v>
                </c:pt>
                <c:pt idx="187">
                  <c:v>119.98041887941562</c:v>
                </c:pt>
                <c:pt idx="188">
                  <c:v>121.05941884016488</c:v>
                </c:pt>
                <c:pt idx="189">
                  <c:v>121.73641882069759</c:v>
                </c:pt>
                <c:pt idx="190">
                  <c:v>122.44941879991477</c:v>
                </c:pt>
                <c:pt idx="191">
                  <c:v>123.07941878307895</c:v>
                </c:pt>
                <c:pt idx="192">
                  <c:v>123.26341878600175</c:v>
                </c:pt>
                <c:pt idx="193">
                  <c:v>123.54841531680535</c:v>
                </c:pt>
                <c:pt idx="194">
                  <c:v>123.88641951447974</c:v>
                </c:pt>
                <c:pt idx="195">
                  <c:v>124.07941951298301</c:v>
                </c:pt>
                <c:pt idx="196">
                  <c:v>124.4394195073092</c:v>
                </c:pt>
                <c:pt idx="197">
                  <c:v>124.81690484161481</c:v>
                </c:pt>
                <c:pt idx="198">
                  <c:v>125.28890360966479</c:v>
                </c:pt>
                <c:pt idx="199">
                  <c:v>125.70690438707598</c:v>
                </c:pt>
                <c:pt idx="200">
                  <c:v>126.94997110195524</c:v>
                </c:pt>
                <c:pt idx="201">
                  <c:v>127.75091429658298</c:v>
                </c:pt>
                <c:pt idx="202">
                  <c:v>128.42991876082019</c:v>
                </c:pt>
                <c:pt idx="203">
                  <c:v>129.00291806989179</c:v>
                </c:pt>
                <c:pt idx="204">
                  <c:v>129.46991598870139</c:v>
                </c:pt>
                <c:pt idx="205">
                  <c:v>129.84492017217218</c:v>
                </c:pt>
                <c:pt idx="206">
                  <c:v>130.46791946115297</c:v>
                </c:pt>
                <c:pt idx="207">
                  <c:v>131.33510675507654</c:v>
                </c:pt>
                <c:pt idx="208">
                  <c:v>132.18046968879213</c:v>
                </c:pt>
                <c:pt idx="209">
                  <c:v>132.96547135319616</c:v>
                </c:pt>
                <c:pt idx="210">
                  <c:v>133.45347398151296</c:v>
                </c:pt>
                <c:pt idx="211">
                  <c:v>133.43247487983015</c:v>
                </c:pt>
                <c:pt idx="212">
                  <c:v>132.86247931175214</c:v>
                </c:pt>
                <c:pt idx="213">
                  <c:v>132.78948028589096</c:v>
                </c:pt>
                <c:pt idx="214">
                  <c:v>133.09798111198813</c:v>
                </c:pt>
                <c:pt idx="215">
                  <c:v>133.49713175440374</c:v>
                </c:pt>
                <c:pt idx="216">
                  <c:v>133.82213261692254</c:v>
                </c:pt>
                <c:pt idx="217">
                  <c:v>133.64913628759095</c:v>
                </c:pt>
                <c:pt idx="218">
                  <c:v>133.30313887944175</c:v>
                </c:pt>
                <c:pt idx="219">
                  <c:v>133.31314047876975</c:v>
                </c:pt>
                <c:pt idx="220">
                  <c:v>133.08514541931373</c:v>
                </c:pt>
                <c:pt idx="221">
                  <c:v>133.22514292998494</c:v>
                </c:pt>
                <c:pt idx="222">
                  <c:v>133.48414732103254</c:v>
                </c:pt>
                <c:pt idx="223">
                  <c:v>133.65214252528975</c:v>
                </c:pt>
                <c:pt idx="224">
                  <c:v>133.86814750472894</c:v>
                </c:pt>
                <c:pt idx="225">
                  <c:v>134.53615100921894</c:v>
                </c:pt>
                <c:pt idx="226">
                  <c:v>135.07391278275452</c:v>
                </c:pt>
                <c:pt idx="227">
                  <c:v>135.55284705983735</c:v>
                </c:pt>
                <c:pt idx="228">
                  <c:v>136.26805295634958</c:v>
                </c:pt>
                <c:pt idx="229">
                  <c:v>136.9450529563496</c:v>
                </c:pt>
                <c:pt idx="230">
                  <c:v>137.49758515507679</c:v>
                </c:pt>
                <c:pt idx="231">
                  <c:v>137.70158305185637</c:v>
                </c:pt>
                <c:pt idx="232">
                  <c:v>138.81758305185639</c:v>
                </c:pt>
                <c:pt idx="233">
                  <c:v>139.2695874438144</c:v>
                </c:pt>
                <c:pt idx="234">
                  <c:v>139.43059028116758</c:v>
                </c:pt>
                <c:pt idx="235">
                  <c:v>140.3625902811676</c:v>
                </c:pt>
                <c:pt idx="236">
                  <c:v>141.35459028116759</c:v>
                </c:pt>
                <c:pt idx="237">
                  <c:v>142.27559028116758</c:v>
                </c:pt>
                <c:pt idx="238">
                  <c:v>142.98759343813799</c:v>
                </c:pt>
                <c:pt idx="239">
                  <c:v>143.69659265447839</c:v>
                </c:pt>
                <c:pt idx="240">
                  <c:v>143.85059265447839</c:v>
                </c:pt>
                <c:pt idx="241">
                  <c:v>144.14961395070799</c:v>
                </c:pt>
                <c:pt idx="242">
                  <c:v>144.69561395070801</c:v>
                </c:pt>
                <c:pt idx="243">
                  <c:v>145.3569265858076</c:v>
                </c:pt>
                <c:pt idx="244">
                  <c:v>146.0307541633756</c:v>
                </c:pt>
                <c:pt idx="245">
                  <c:v>146.65675416337561</c:v>
                </c:pt>
                <c:pt idx="246">
                  <c:v>147.3217541633756</c:v>
                </c:pt>
                <c:pt idx="247">
                  <c:v>147.9877541633756</c:v>
                </c:pt>
                <c:pt idx="248">
                  <c:v>148.52575416337561</c:v>
                </c:pt>
                <c:pt idx="249">
                  <c:v>149.26475416337558</c:v>
                </c:pt>
                <c:pt idx="250">
                  <c:v>149.98475416337561</c:v>
                </c:pt>
                <c:pt idx="251">
                  <c:v>150.56875416337562</c:v>
                </c:pt>
                <c:pt idx="252">
                  <c:v>150.85375416337561</c:v>
                </c:pt>
                <c:pt idx="253">
                  <c:v>151.42475416337561</c:v>
                </c:pt>
                <c:pt idx="254">
                  <c:v>151.87775416337561</c:v>
                </c:pt>
                <c:pt idx="255">
                  <c:v>152.05675416337562</c:v>
                </c:pt>
                <c:pt idx="256">
                  <c:v>152.25775416337561</c:v>
                </c:pt>
                <c:pt idx="257">
                  <c:v>152.33475416337561</c:v>
                </c:pt>
                <c:pt idx="258">
                  <c:v>152.6067541633756</c:v>
                </c:pt>
                <c:pt idx="259">
                  <c:v>152.94975416337559</c:v>
                </c:pt>
                <c:pt idx="260">
                  <c:v>153.56675416337561</c:v>
                </c:pt>
                <c:pt idx="261">
                  <c:v>153.75175416337561</c:v>
                </c:pt>
                <c:pt idx="262">
                  <c:v>153.90975416337557</c:v>
                </c:pt>
                <c:pt idx="263">
                  <c:v>154.1187541633756</c:v>
                </c:pt>
                <c:pt idx="264">
                  <c:v>154.5647541633756</c:v>
                </c:pt>
                <c:pt idx="265">
                  <c:v>154.9047541633756</c:v>
                </c:pt>
                <c:pt idx="266">
                  <c:v>155.3577541633756</c:v>
                </c:pt>
                <c:pt idx="267">
                  <c:v>155.71575416337561</c:v>
                </c:pt>
                <c:pt idx="268">
                  <c:v>156.22375416337559</c:v>
                </c:pt>
                <c:pt idx="269">
                  <c:v>156.62975416337559</c:v>
                </c:pt>
                <c:pt idx="270">
                  <c:v>157.31075416337558</c:v>
                </c:pt>
                <c:pt idx="271">
                  <c:v>157.91375416337559</c:v>
                </c:pt>
                <c:pt idx="272">
                  <c:v>158.5357541633756</c:v>
                </c:pt>
                <c:pt idx="273">
                  <c:v>159.11175416337562</c:v>
                </c:pt>
                <c:pt idx="274">
                  <c:v>159.69975416337559</c:v>
                </c:pt>
                <c:pt idx="275">
                  <c:v>160.21575416337561</c:v>
                </c:pt>
                <c:pt idx="276">
                  <c:v>160.59375416337559</c:v>
                </c:pt>
                <c:pt idx="277">
                  <c:v>161.23575416337559</c:v>
                </c:pt>
                <c:pt idx="278">
                  <c:v>161.98575416337559</c:v>
                </c:pt>
                <c:pt idx="279">
                  <c:v>162.61075416337559</c:v>
                </c:pt>
                <c:pt idx="280">
                  <c:v>163.27175416337562</c:v>
                </c:pt>
                <c:pt idx="281">
                  <c:v>163.83575416337561</c:v>
                </c:pt>
                <c:pt idx="282">
                  <c:v>164.41875416337561</c:v>
                </c:pt>
                <c:pt idx="283">
                  <c:v>164.9947541633756</c:v>
                </c:pt>
                <c:pt idx="284">
                  <c:v>165.55175416337562</c:v>
                </c:pt>
                <c:pt idx="285">
                  <c:v>166.07575416337562</c:v>
                </c:pt>
                <c:pt idx="286">
                  <c:v>166.51475416337561</c:v>
                </c:pt>
                <c:pt idx="287">
                  <c:v>166.93575416337563</c:v>
                </c:pt>
                <c:pt idx="288">
                  <c:v>167.15675416337561</c:v>
                </c:pt>
                <c:pt idx="289">
                  <c:v>167.44575416337563</c:v>
                </c:pt>
                <c:pt idx="290">
                  <c:v>167.62875416337559</c:v>
                </c:pt>
                <c:pt idx="291">
                  <c:v>167.88975416337558</c:v>
                </c:pt>
                <c:pt idx="292">
                  <c:v>168.21275416337556</c:v>
                </c:pt>
                <c:pt idx="293">
                  <c:v>168.55775416337559</c:v>
                </c:pt>
                <c:pt idx="294">
                  <c:v>168.93575416337558</c:v>
                </c:pt>
                <c:pt idx="295">
                  <c:v>169.37975416337554</c:v>
                </c:pt>
                <c:pt idx="296">
                  <c:v>169.78375416337559</c:v>
                </c:pt>
                <c:pt idx="297">
                  <c:v>170.26675416337557</c:v>
                </c:pt>
                <c:pt idx="298">
                  <c:v>170.83475416337555</c:v>
                </c:pt>
                <c:pt idx="299">
                  <c:v>171.34775416337555</c:v>
                </c:pt>
                <c:pt idx="300">
                  <c:v>171.72675416337557</c:v>
                </c:pt>
                <c:pt idx="301">
                  <c:v>172.10175416337557</c:v>
                </c:pt>
                <c:pt idx="302">
                  <c:v>172.35275416337558</c:v>
                </c:pt>
                <c:pt idx="303">
                  <c:v>172.1847541633756</c:v>
                </c:pt>
                <c:pt idx="304">
                  <c:v>172.11175416337556</c:v>
                </c:pt>
                <c:pt idx="305">
                  <c:v>172.3697541633756</c:v>
                </c:pt>
                <c:pt idx="306">
                  <c:v>172.59075416337561</c:v>
                </c:pt>
                <c:pt idx="307">
                  <c:v>172.85575416337559</c:v>
                </c:pt>
                <c:pt idx="308">
                  <c:v>173.11275416337557</c:v>
                </c:pt>
                <c:pt idx="309">
                  <c:v>173.09075416337558</c:v>
                </c:pt>
                <c:pt idx="310">
                  <c:v>172.63875416337558</c:v>
                </c:pt>
                <c:pt idx="311">
                  <c:v>173.01075416337559</c:v>
                </c:pt>
                <c:pt idx="312">
                  <c:v>173.0467541633756</c:v>
                </c:pt>
                <c:pt idx="313">
                  <c:v>172.71575416337561</c:v>
                </c:pt>
                <c:pt idx="314">
                  <c:v>172.48975416337561</c:v>
                </c:pt>
                <c:pt idx="315">
                  <c:v>172.62375416337562</c:v>
                </c:pt>
                <c:pt idx="316">
                  <c:v>172.71175416337559</c:v>
                </c:pt>
                <c:pt idx="317">
                  <c:v>172.46975416337563</c:v>
                </c:pt>
                <c:pt idx="318">
                  <c:v>172.40075416337561</c:v>
                </c:pt>
                <c:pt idx="319">
                  <c:v>172.21175416337562</c:v>
                </c:pt>
                <c:pt idx="320">
                  <c:v>171.85675416337563</c:v>
                </c:pt>
                <c:pt idx="321">
                  <c:v>171.42475416337561</c:v>
                </c:pt>
                <c:pt idx="322">
                  <c:v>171.21775416337562</c:v>
                </c:pt>
                <c:pt idx="323">
                  <c:v>171.21775416337562</c:v>
                </c:pt>
                <c:pt idx="324">
                  <c:v>171.22275416337561</c:v>
                </c:pt>
                <c:pt idx="325">
                  <c:v>171.08875416337563</c:v>
                </c:pt>
                <c:pt idx="326">
                  <c:v>170.95075416337562</c:v>
                </c:pt>
                <c:pt idx="327">
                  <c:v>170.91475416337562</c:v>
                </c:pt>
                <c:pt idx="328">
                  <c:v>170.74675416337561</c:v>
                </c:pt>
                <c:pt idx="329">
                  <c:v>170.53175416337564</c:v>
                </c:pt>
                <c:pt idx="330">
                  <c:v>170.60875416337564</c:v>
                </c:pt>
                <c:pt idx="331">
                  <c:v>170.3747541633756</c:v>
                </c:pt>
                <c:pt idx="332">
                  <c:v>169.91375416337564</c:v>
                </c:pt>
                <c:pt idx="333">
                  <c:v>169.82175416337563</c:v>
                </c:pt>
                <c:pt idx="334">
                  <c:v>169.76375416337561</c:v>
                </c:pt>
                <c:pt idx="335">
                  <c:v>169.75775416337558</c:v>
                </c:pt>
                <c:pt idx="336">
                  <c:v>169.8037541633756</c:v>
                </c:pt>
                <c:pt idx="337">
                  <c:v>169.45575416337562</c:v>
                </c:pt>
                <c:pt idx="338">
                  <c:v>168.7507541633756</c:v>
                </c:pt>
                <c:pt idx="339">
                  <c:v>168.08675416337559</c:v>
                </c:pt>
                <c:pt idx="340">
                  <c:v>167.86875416337563</c:v>
                </c:pt>
                <c:pt idx="341">
                  <c:v>167.5247541633756</c:v>
                </c:pt>
                <c:pt idx="342">
                  <c:v>167.11675416337562</c:v>
                </c:pt>
                <c:pt idx="343">
                  <c:v>166.67475416337561</c:v>
                </c:pt>
                <c:pt idx="344">
                  <c:v>166.24075416337561</c:v>
                </c:pt>
                <c:pt idx="345">
                  <c:v>165.95375416337561</c:v>
                </c:pt>
                <c:pt idx="346">
                  <c:v>165.65175416337561</c:v>
                </c:pt>
                <c:pt idx="347">
                  <c:v>165.42275416337563</c:v>
                </c:pt>
                <c:pt idx="348">
                  <c:v>165.26375416337564</c:v>
                </c:pt>
                <c:pt idx="349">
                  <c:v>164.92875416337563</c:v>
                </c:pt>
                <c:pt idx="350">
                  <c:v>164.43675416337561</c:v>
                </c:pt>
                <c:pt idx="351">
                  <c:v>163.75375416337562</c:v>
                </c:pt>
                <c:pt idx="352">
                  <c:v>163.01975416337564</c:v>
                </c:pt>
                <c:pt idx="353">
                  <c:v>162.57675416337565</c:v>
                </c:pt>
                <c:pt idx="354">
                  <c:v>162.14419527573563</c:v>
                </c:pt>
                <c:pt idx="355">
                  <c:v>161.55719527573564</c:v>
                </c:pt>
                <c:pt idx="356">
                  <c:v>160.97919527573566</c:v>
                </c:pt>
                <c:pt idx="357">
                  <c:v>160.59219527573563</c:v>
                </c:pt>
                <c:pt idx="358">
                  <c:v>160.23619527573567</c:v>
                </c:pt>
                <c:pt idx="359">
                  <c:v>159.80523573221365</c:v>
                </c:pt>
                <c:pt idx="360">
                  <c:v>159.55323573221364</c:v>
                </c:pt>
                <c:pt idx="361">
                  <c:v>159.16523573221366</c:v>
                </c:pt>
                <c:pt idx="362">
                  <c:v>158.63223573221364</c:v>
                </c:pt>
                <c:pt idx="363">
                  <c:v>158.18623573221362</c:v>
                </c:pt>
                <c:pt idx="364">
                  <c:v>157.71642923932083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1-493A-9BBC-5D35383D03F7}"/>
            </c:ext>
          </c:extLst>
        </c:ser>
        <c:ser>
          <c:idx val="0"/>
          <c:order val="2"/>
          <c:tx>
            <c:strRef>
              <c:f>[1]StorageChartData!$AA$4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[1]StorageChartData!$AA$5:$AA$201</c:f>
              <c:numCache>
                <c:formatCode>General</c:formatCode>
                <c:ptCount val="197"/>
                <c:pt idx="0">
                  <c:v>201.27593067943803</c:v>
                </c:pt>
                <c:pt idx="1">
                  <c:v>200.7440269313021</c:v>
                </c:pt>
                <c:pt idx="2">
                  <c:v>200.55271733253059</c:v>
                </c:pt>
                <c:pt idx="3">
                  <c:v>200.19109113753308</c:v>
                </c:pt>
                <c:pt idx="4">
                  <c:v>199.21331177963356</c:v>
                </c:pt>
                <c:pt idx="5">
                  <c:v>197.91381737991</c:v>
                </c:pt>
                <c:pt idx="6">
                  <c:v>196.86052514122048</c:v>
                </c:pt>
                <c:pt idx="7">
                  <c:v>195.81792360979017</c:v>
                </c:pt>
                <c:pt idx="8">
                  <c:v>194.62142487515544</c:v>
                </c:pt>
                <c:pt idx="9">
                  <c:v>193.75774716608112</c:v>
                </c:pt>
                <c:pt idx="10">
                  <c:v>192.89984783397159</c:v>
                </c:pt>
                <c:pt idx="11">
                  <c:v>191.96632559055246</c:v>
                </c:pt>
                <c:pt idx="12">
                  <c:v>190.78714778932573</c:v>
                </c:pt>
                <c:pt idx="13">
                  <c:v>190.34405996673661</c:v>
                </c:pt>
                <c:pt idx="14">
                  <c:v>189.60677538033832</c:v>
                </c:pt>
                <c:pt idx="15">
                  <c:v>188.33190652077559</c:v>
                </c:pt>
                <c:pt idx="16">
                  <c:v>187.24664509208486</c:v>
                </c:pt>
                <c:pt idx="17">
                  <c:v>186.16807067948855</c:v>
                </c:pt>
                <c:pt idx="18">
                  <c:v>185.0636390947862</c:v>
                </c:pt>
                <c:pt idx="19">
                  <c:v>183.84650076429747</c:v>
                </c:pt>
                <c:pt idx="20">
                  <c:v>182.99239571042835</c:v>
                </c:pt>
                <c:pt idx="21">
                  <c:v>182.63802443098123</c:v>
                </c:pt>
                <c:pt idx="22">
                  <c:v>181.88820701346333</c:v>
                </c:pt>
                <c:pt idx="23">
                  <c:v>181.0526616236906</c:v>
                </c:pt>
                <c:pt idx="24">
                  <c:v>180.15842382514029</c:v>
                </c:pt>
                <c:pt idx="25">
                  <c:v>179.25996227438594</c:v>
                </c:pt>
                <c:pt idx="26">
                  <c:v>178.053021288504</c:v>
                </c:pt>
                <c:pt idx="27">
                  <c:v>177.00071222574769</c:v>
                </c:pt>
                <c:pt idx="28">
                  <c:v>175.62359306913214</c:v>
                </c:pt>
                <c:pt idx="29">
                  <c:v>174.08410790867464</c:v>
                </c:pt>
                <c:pt idx="30">
                  <c:v>172.41304399363349</c:v>
                </c:pt>
                <c:pt idx="31">
                  <c:v>170.87732116707198</c:v>
                </c:pt>
                <c:pt idx="32">
                  <c:v>169.33765853803447</c:v>
                </c:pt>
                <c:pt idx="33">
                  <c:v>167.62073319254972</c:v>
                </c:pt>
                <c:pt idx="34">
                  <c:v>165.8947959925726</c:v>
                </c:pt>
                <c:pt idx="35">
                  <c:v>164.87487139629468</c:v>
                </c:pt>
                <c:pt idx="36">
                  <c:v>163.63320690804997</c:v>
                </c:pt>
                <c:pt idx="37">
                  <c:v>162.27964848011524</c:v>
                </c:pt>
                <c:pt idx="38">
                  <c:v>160.62786830097693</c:v>
                </c:pt>
                <c:pt idx="39">
                  <c:v>158.59971275737459</c:v>
                </c:pt>
                <c:pt idx="40">
                  <c:v>156.11055063287785</c:v>
                </c:pt>
                <c:pt idx="41">
                  <c:v>153.75860721443712</c:v>
                </c:pt>
                <c:pt idx="42">
                  <c:v>151.87151079696201</c:v>
                </c:pt>
                <c:pt idx="43">
                  <c:v>150.0271275173213</c:v>
                </c:pt>
                <c:pt idx="44">
                  <c:v>147.93341862963857</c:v>
                </c:pt>
                <c:pt idx="45">
                  <c:v>145.81774977986663</c:v>
                </c:pt>
                <c:pt idx="46">
                  <c:v>144.08089116347631</c:v>
                </c:pt>
                <c:pt idx="47">
                  <c:v>142.7210787427824</c:v>
                </c:pt>
                <c:pt idx="48">
                  <c:v>141.17116907793567</c:v>
                </c:pt>
                <c:pt idx="49">
                  <c:v>139.45291981684414</c:v>
                </c:pt>
                <c:pt idx="50">
                  <c:v>137.69989026344422</c:v>
                </c:pt>
                <c:pt idx="51">
                  <c:v>136.2275840592599</c:v>
                </c:pt>
                <c:pt idx="52">
                  <c:v>134.78126990330236</c:v>
                </c:pt>
                <c:pt idx="53">
                  <c:v>133.31895518017205</c:v>
                </c:pt>
                <c:pt idx="54">
                  <c:v>132.04421054861533</c:v>
                </c:pt>
                <c:pt idx="55">
                  <c:v>130.8991067147486</c:v>
                </c:pt>
                <c:pt idx="56">
                  <c:v>129.44832389994667</c:v>
                </c:pt>
                <c:pt idx="57">
                  <c:v>128.24757656750674</c:v>
                </c:pt>
                <c:pt idx="58">
                  <c:v>127.31881758077481</c:v>
                </c:pt>
                <c:pt idx="59">
                  <c:v>126.18682867497007</c:v>
                </c:pt>
                <c:pt idx="60">
                  <c:v>124.84423425590775</c:v>
                </c:pt>
                <c:pt idx="61">
                  <c:v>123.47414640443183</c:v>
                </c:pt>
                <c:pt idx="62">
                  <c:v>122.30517304655511</c:v>
                </c:pt>
                <c:pt idx="63">
                  <c:v>121.68848545901</c:v>
                </c:pt>
                <c:pt idx="64">
                  <c:v>121.03840538345207</c:v>
                </c:pt>
                <c:pt idx="65">
                  <c:v>119.88343429653736</c:v>
                </c:pt>
                <c:pt idx="66">
                  <c:v>118.81199767022862</c:v>
                </c:pt>
                <c:pt idx="67">
                  <c:v>117.82309458173469</c:v>
                </c:pt>
                <c:pt idx="68">
                  <c:v>116.90390470083636</c:v>
                </c:pt>
                <c:pt idx="69">
                  <c:v>115.58612393862964</c:v>
                </c:pt>
                <c:pt idx="70">
                  <c:v>114.49253213479372</c:v>
                </c:pt>
                <c:pt idx="71">
                  <c:v>113.13157326707301</c:v>
                </c:pt>
                <c:pt idx="72">
                  <c:v>111.79890644037587</c:v>
                </c:pt>
                <c:pt idx="73">
                  <c:v>110.63667688853914</c:v>
                </c:pt>
                <c:pt idx="74">
                  <c:v>109.47884500811482</c:v>
                </c:pt>
                <c:pt idx="75">
                  <c:v>108.2967531728045</c:v>
                </c:pt>
                <c:pt idx="76">
                  <c:v>106.94917898538736</c:v>
                </c:pt>
                <c:pt idx="77">
                  <c:v>105.24735266668903</c:v>
                </c:pt>
                <c:pt idx="78">
                  <c:v>103.75690917362871</c:v>
                </c:pt>
                <c:pt idx="79">
                  <c:v>102.51153914143359</c:v>
                </c:pt>
                <c:pt idx="80">
                  <c:v>101.32586953955047</c:v>
                </c:pt>
                <c:pt idx="81">
                  <c:v>100.16683797152533</c:v>
                </c:pt>
                <c:pt idx="82">
                  <c:v>98.999302109146598</c:v>
                </c:pt>
                <c:pt idx="83">
                  <c:v>97.795420681583877</c:v>
                </c:pt>
                <c:pt idx="84">
                  <c:v>96.33732261191436</c:v>
                </c:pt>
                <c:pt idx="85">
                  <c:v>94.609823688433238</c:v>
                </c:pt>
                <c:pt idx="86">
                  <c:v>93.210055991638114</c:v>
                </c:pt>
                <c:pt idx="87">
                  <c:v>91.961970690168997</c:v>
                </c:pt>
                <c:pt idx="88">
                  <c:v>90.774895537132267</c:v>
                </c:pt>
                <c:pt idx="89">
                  <c:v>89.421738188188357</c:v>
                </c:pt>
                <c:pt idx="90">
                  <c:v>88.33480145610244</c:v>
                </c:pt>
                <c:pt idx="91">
                  <c:v>87.365025931160915</c:v>
                </c:pt>
                <c:pt idx="92">
                  <c:v>86.471643531166194</c:v>
                </c:pt>
                <c:pt idx="93">
                  <c:v>85.267428462673067</c:v>
                </c:pt>
                <c:pt idx="94">
                  <c:v>84.196144459343145</c:v>
                </c:pt>
                <c:pt idx="95">
                  <c:v>83.149872877678433</c:v>
                </c:pt>
                <c:pt idx="96">
                  <c:v>82.127598597401303</c:v>
                </c:pt>
                <c:pt idx="97">
                  <c:v>80.739501234426982</c:v>
                </c:pt>
                <c:pt idx="98">
                  <c:v>79.352429639845056</c:v>
                </c:pt>
                <c:pt idx="99">
                  <c:v>77.957446495966735</c:v>
                </c:pt>
                <c:pt idx="100">
                  <c:v>76.436276092965215</c:v>
                </c:pt>
                <c:pt idx="101">
                  <c:v>74.705533043841683</c:v>
                </c:pt>
                <c:pt idx="102">
                  <c:v>73.243580356614558</c:v>
                </c:pt>
                <c:pt idx="103">
                  <c:v>71.995892584764647</c:v>
                </c:pt>
                <c:pt idx="104">
                  <c:v>70.924626328292732</c:v>
                </c:pt>
                <c:pt idx="105">
                  <c:v>69.441036671792006</c:v>
                </c:pt>
                <c:pt idx="106">
                  <c:v>67.819422601882081</c:v>
                </c:pt>
                <c:pt idx="107">
                  <c:v>66.538175521554152</c:v>
                </c:pt>
                <c:pt idx="108">
                  <c:v>65.363271163733828</c:v>
                </c:pt>
                <c:pt idx="109">
                  <c:v>64.169871030505902</c:v>
                </c:pt>
                <c:pt idx="110">
                  <c:v>63.113994849291586</c:v>
                </c:pt>
                <c:pt idx="111">
                  <c:v>61.698570874368869</c:v>
                </c:pt>
                <c:pt idx="112">
                  <c:v>60.150098705020142</c:v>
                </c:pt>
                <c:pt idx="113">
                  <c:v>58.732910692412219</c:v>
                </c:pt>
                <c:pt idx="114">
                  <c:v>57.630977865316297</c:v>
                </c:pt>
                <c:pt idx="115">
                  <c:v>56.435071875738771</c:v>
                </c:pt>
                <c:pt idx="116">
                  <c:v>55.250232826810048</c:v>
                </c:pt>
                <c:pt idx="117">
                  <c:v>53.872279567868524</c:v>
                </c:pt>
                <c:pt idx="118">
                  <c:v>52.512864676793797</c:v>
                </c:pt>
                <c:pt idx="119">
                  <c:v>51.321746789504679</c:v>
                </c:pt>
                <c:pt idx="120">
                  <c:v>50.547357072399961</c:v>
                </c:pt>
                <c:pt idx="121">
                  <c:v>49.80247328140603</c:v>
                </c:pt>
                <c:pt idx="122">
                  <c:v>48.798641535962503</c:v>
                </c:pt>
                <c:pt idx="123">
                  <c:v>47.758098640060183</c:v>
                </c:pt>
                <c:pt idx="124">
                  <c:v>46.717807749541457</c:v>
                </c:pt>
                <c:pt idx="125">
                  <c:v>45.688211115653537</c:v>
                </c:pt>
                <c:pt idx="126">
                  <c:v>44.815273096074804</c:v>
                </c:pt>
                <c:pt idx="127">
                  <c:v>43.998869467340882</c:v>
                </c:pt>
                <c:pt idx="128">
                  <c:v>43.242755464604564</c:v>
                </c:pt>
                <c:pt idx="129">
                  <c:v>42.643317823035439</c:v>
                </c:pt>
                <c:pt idx="130">
                  <c:v>41.976601842788313</c:v>
                </c:pt>
                <c:pt idx="131">
                  <c:v>41.29333159339879</c:v>
                </c:pt>
                <c:pt idx="132">
                  <c:v>40.161275249533666</c:v>
                </c:pt>
                <c:pt idx="133">
                  <c:v>39.282356538808941</c:v>
                </c:pt>
                <c:pt idx="134">
                  <c:v>38.357413126547016</c:v>
                </c:pt>
                <c:pt idx="135">
                  <c:v>37.950972565727902</c:v>
                </c:pt>
                <c:pt idx="136">
                  <c:v>37.498450513425979</c:v>
                </c:pt>
                <c:pt idx="137">
                  <c:v>36.76120851948685</c:v>
                </c:pt>
                <c:pt idx="138">
                  <c:v>35.887784235998929</c:v>
                </c:pt>
                <c:pt idx="139">
                  <c:v>35.228372862504607</c:v>
                </c:pt>
                <c:pt idx="140">
                  <c:v>34.449848127485879</c:v>
                </c:pt>
                <c:pt idx="141">
                  <c:v>33.677974914845556</c:v>
                </c:pt>
                <c:pt idx="142">
                  <c:v>32.763661870525638</c:v>
                </c:pt>
                <c:pt idx="143">
                  <c:v>31.802351596850109</c:v>
                </c:pt>
                <c:pt idx="144">
                  <c:v>30.894931432177387</c:v>
                </c:pt>
                <c:pt idx="145">
                  <c:v>30.513481996793864</c:v>
                </c:pt>
                <c:pt idx="146">
                  <c:v>29.786671605987138</c:v>
                </c:pt>
                <c:pt idx="147">
                  <c:v>29.138323623770013</c:v>
                </c:pt>
                <c:pt idx="148">
                  <c:v>28.817813349386892</c:v>
                </c:pt>
                <c:pt idx="149">
                  <c:v>28.274122138167368</c:v>
                </c:pt>
                <c:pt idx="150">
                  <c:v>28.163298089797443</c:v>
                </c:pt>
                <c:pt idx="151">
                  <c:v>34.600897353698983</c:v>
                </c:pt>
                <c:pt idx="152">
                  <c:v>35.166100075992112</c:v>
                </c:pt>
                <c:pt idx="153">
                  <c:v>35.650174811624041</c:v>
                </c:pt>
                <c:pt idx="154">
                  <c:v>36.428268842485181</c:v>
                </c:pt>
                <c:pt idx="155">
                  <c:v>37.246044847834312</c:v>
                </c:pt>
                <c:pt idx="156">
                  <c:v>37.849868282507046</c:v>
                </c:pt>
                <c:pt idx="157">
                  <c:v>38.489472932279376</c:v>
                </c:pt>
                <c:pt idx="158">
                  <c:v>39.339729237140105</c:v>
                </c:pt>
                <c:pt idx="159">
                  <c:v>39.75468351023364</c:v>
                </c:pt>
                <c:pt idx="160">
                  <c:v>40.062918827429975</c:v>
                </c:pt>
                <c:pt idx="161">
                  <c:v>40.370650133859108</c:v>
                </c:pt>
                <c:pt idx="162">
                  <c:v>40.852442623552236</c:v>
                </c:pt>
                <c:pt idx="163">
                  <c:v>41.464188255636174</c:v>
                </c:pt>
                <c:pt idx="164">
                  <c:v>42.019711841576104</c:v>
                </c:pt>
                <c:pt idx="165">
                  <c:v>42.561886240928438</c:v>
                </c:pt>
                <c:pt idx="166">
                  <c:v>43.031575373465571</c:v>
                </c:pt>
                <c:pt idx="167">
                  <c:v>43.642270391555897</c:v>
                </c:pt>
                <c:pt idx="168">
                  <c:v>44.175138338573035</c:v>
                </c:pt>
                <c:pt idx="169">
                  <c:v>44.787409277653765</c:v>
                </c:pt>
                <c:pt idx="170">
                  <c:v>45.584094916955699</c:v>
                </c:pt>
                <c:pt idx="171">
                  <c:v>46.233854318875636</c:v>
                </c:pt>
                <c:pt idx="172">
                  <c:v>46.751225709487173</c:v>
                </c:pt>
                <c:pt idx="173">
                  <c:v>47.574361265952305</c:v>
                </c:pt>
                <c:pt idx="174">
                  <c:v>48.602916703767434</c:v>
                </c:pt>
                <c:pt idx="175">
                  <c:v>49.574888059535361</c:v>
                </c:pt>
                <c:pt idx="176">
                  <c:v>50.187659460011695</c:v>
                </c:pt>
                <c:pt idx="177">
                  <c:v>50.708672505884827</c:v>
                </c:pt>
                <c:pt idx="178">
                  <c:v>51.514267067902765</c:v>
                </c:pt>
                <c:pt idx="179">
                  <c:v>53.011194032682297</c:v>
                </c:pt>
                <c:pt idx="180">
                  <c:v>53.943518907678225</c:v>
                </c:pt>
                <c:pt idx="181">
                  <c:v>55.049308671509351</c:v>
                </c:pt>
                <c:pt idx="182">
                  <c:v>55.73069652375689</c:v>
                </c:pt>
                <c:pt idx="183">
                  <c:v>56.455418653868819</c:v>
                </c:pt>
                <c:pt idx="184">
                  <c:v>57.349964017554356</c:v>
                </c:pt>
                <c:pt idx="185">
                  <c:v>58.242447196340287</c:v>
                </c:pt>
                <c:pt idx="186">
                  <c:v>59.115891545863818</c:v>
                </c:pt>
                <c:pt idx="187">
                  <c:v>59.771734570706151</c:v>
                </c:pt>
                <c:pt idx="188">
                  <c:v>60.481460605808081</c:v>
                </c:pt>
                <c:pt idx="189">
                  <c:v>61.163164352128014</c:v>
                </c:pt>
                <c:pt idx="190">
                  <c:v>62.15159769337675</c:v>
                </c:pt>
                <c:pt idx="191">
                  <c:v>63.306123878647483</c:v>
                </c:pt>
                <c:pt idx="192">
                  <c:v>64.438115103629812</c:v>
                </c:pt>
                <c:pt idx="193">
                  <c:v>65.458829979580543</c:v>
                </c:pt>
                <c:pt idx="194">
                  <c:v>66.41575554913608</c:v>
                </c:pt>
                <c:pt idx="195">
                  <c:v>67.364112935649217</c:v>
                </c:pt>
                <c:pt idx="196">
                  <c:v>68.182073508321537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1-493A-9BBC-5D35383D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57512"/>
        <c:axId val="1"/>
      </c:lineChart>
      <c:dateAx>
        <c:axId val="17875751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7512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782651810132533"/>
          <c:y val="0.56862958974988487"/>
          <c:w val="0.26778331579311621"/>
          <c:h val="0.3473402420147080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Hub Storage</a:t>
            </a:r>
          </a:p>
        </c:rich>
      </c:tx>
      <c:layout>
        <c:manualLayout>
          <c:xMode val="edge"/>
          <c:yMode val="edge"/>
          <c:x val="0.27375573171368262"/>
          <c:y val="2.8697633609343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60654103731627E-2"/>
          <c:y val="0.1192055549926596"/>
          <c:w val="0.88914051705353114"/>
          <c:h val="0.80132623078398957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[1]StorageChartData!$J$4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[1]StorageChartData!$I$5:$I$369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[1]StorageChartData!$J$5:$J$369</c:f>
              <c:numCache>
                <c:formatCode>General</c:formatCode>
                <c:ptCount val="365"/>
                <c:pt idx="0">
                  <c:v>40.1796845122931</c:v>
                </c:pt>
                <c:pt idx="1">
                  <c:v>40.297407508161101</c:v>
                </c:pt>
                <c:pt idx="2">
                  <c:v>40.415264268512303</c:v>
                </c:pt>
                <c:pt idx="3">
                  <c:v>40.527771121955901</c:v>
                </c:pt>
                <c:pt idx="4">
                  <c:v>40.641780694132301</c:v>
                </c:pt>
                <c:pt idx="5">
                  <c:v>40.754888518909503</c:v>
                </c:pt>
                <c:pt idx="6">
                  <c:v>40.867467487318301</c:v>
                </c:pt>
                <c:pt idx="7">
                  <c:v>40.979347668526302</c:v>
                </c:pt>
                <c:pt idx="8">
                  <c:v>41.089812217638702</c:v>
                </c:pt>
                <c:pt idx="9">
                  <c:v>41.189265245169103</c:v>
                </c:pt>
                <c:pt idx="10">
                  <c:v>41.287780167200303</c:v>
                </c:pt>
                <c:pt idx="11">
                  <c:v>41.392702065129505</c:v>
                </c:pt>
                <c:pt idx="12">
                  <c:v>41.499733365727508</c:v>
                </c:pt>
                <c:pt idx="13">
                  <c:v>41.60497223366751</c:v>
                </c:pt>
                <c:pt idx="14">
                  <c:v>41.708720135814708</c:v>
                </c:pt>
                <c:pt idx="15">
                  <c:v>41.78580706249231</c:v>
                </c:pt>
                <c:pt idx="16">
                  <c:v>41.79256893921751</c:v>
                </c:pt>
                <c:pt idx="17">
                  <c:v>41.802372195211909</c:v>
                </c:pt>
                <c:pt idx="18">
                  <c:v>41.864663666791905</c:v>
                </c:pt>
                <c:pt idx="19">
                  <c:v>41.928871799035903</c:v>
                </c:pt>
                <c:pt idx="20">
                  <c:v>42.046001061835902</c:v>
                </c:pt>
                <c:pt idx="21">
                  <c:v>42.156737906384301</c:v>
                </c:pt>
                <c:pt idx="22">
                  <c:v>42.247175894752303</c:v>
                </c:pt>
                <c:pt idx="23">
                  <c:v>42.345135001540704</c:v>
                </c:pt>
                <c:pt idx="24">
                  <c:v>42.411284640049907</c:v>
                </c:pt>
                <c:pt idx="25">
                  <c:v>42.496714465090307</c:v>
                </c:pt>
                <c:pt idx="26">
                  <c:v>42.577838902379909</c:v>
                </c:pt>
                <c:pt idx="27">
                  <c:v>42.654956099133109</c:v>
                </c:pt>
                <c:pt idx="28">
                  <c:v>42.729560340793512</c:v>
                </c:pt>
                <c:pt idx="29">
                  <c:v>42.779943670655513</c:v>
                </c:pt>
                <c:pt idx="30">
                  <c:v>42.848815677181911</c:v>
                </c:pt>
                <c:pt idx="31">
                  <c:v>42.91687487761191</c:v>
                </c:pt>
                <c:pt idx="32">
                  <c:v>42.989370792541912</c:v>
                </c:pt>
                <c:pt idx="33">
                  <c:v>43.092089606645914</c:v>
                </c:pt>
                <c:pt idx="34">
                  <c:v>43.187741621894311</c:v>
                </c:pt>
                <c:pt idx="35">
                  <c:v>43.287865845358709</c:v>
                </c:pt>
                <c:pt idx="36">
                  <c:v>43.361831200131107</c:v>
                </c:pt>
                <c:pt idx="37">
                  <c:v>43.439303334044304</c:v>
                </c:pt>
                <c:pt idx="38">
                  <c:v>43.502858381913903</c:v>
                </c:pt>
                <c:pt idx="39">
                  <c:v>43.565440901965104</c:v>
                </c:pt>
                <c:pt idx="40">
                  <c:v>43.628807833139902</c:v>
                </c:pt>
                <c:pt idx="41">
                  <c:v>43.674513091233102</c:v>
                </c:pt>
                <c:pt idx="42">
                  <c:v>43.677892092996302</c:v>
                </c:pt>
                <c:pt idx="43">
                  <c:v>43.677892092996302</c:v>
                </c:pt>
                <c:pt idx="44">
                  <c:v>43.677892092996302</c:v>
                </c:pt>
                <c:pt idx="45">
                  <c:v>43.677892092996302</c:v>
                </c:pt>
                <c:pt idx="46">
                  <c:v>43.677892092996302</c:v>
                </c:pt>
                <c:pt idx="47">
                  <c:v>43.677892092996302</c:v>
                </c:pt>
                <c:pt idx="48">
                  <c:v>43.677632988869505</c:v>
                </c:pt>
                <c:pt idx="49">
                  <c:v>43.567747993505101</c:v>
                </c:pt>
                <c:pt idx="50">
                  <c:v>43.434951804462699</c:v>
                </c:pt>
                <c:pt idx="51">
                  <c:v>43.334751809013383</c:v>
                </c:pt>
                <c:pt idx="52">
                  <c:v>43.305411810345888</c:v>
                </c:pt>
                <c:pt idx="53">
                  <c:v>43.166993416689088</c:v>
                </c:pt>
                <c:pt idx="54">
                  <c:v>43.067540024457088</c:v>
                </c:pt>
                <c:pt idx="55">
                  <c:v>42.988882400429489</c:v>
                </c:pt>
                <c:pt idx="56">
                  <c:v>42.922172403459193</c:v>
                </c:pt>
                <c:pt idx="57">
                  <c:v>42.855646531560396</c:v>
                </c:pt>
                <c:pt idx="58">
                  <c:v>42.731478864877595</c:v>
                </c:pt>
                <c:pt idx="59">
                  <c:v>42.593983307836794</c:v>
                </c:pt>
                <c:pt idx="60">
                  <c:v>42.575281668876393</c:v>
                </c:pt>
                <c:pt idx="61">
                  <c:v>42.66671348129239</c:v>
                </c:pt>
                <c:pt idx="62">
                  <c:v>42.783966972098391</c:v>
                </c:pt>
                <c:pt idx="63">
                  <c:v>42.895967392936392</c:v>
                </c:pt>
                <c:pt idx="64">
                  <c:v>42.718708225860794</c:v>
                </c:pt>
                <c:pt idx="65">
                  <c:v>42.661250998399993</c:v>
                </c:pt>
                <c:pt idx="66">
                  <c:v>42.467927375462793</c:v>
                </c:pt>
                <c:pt idx="67">
                  <c:v>42.406562289870394</c:v>
                </c:pt>
                <c:pt idx="68">
                  <c:v>42.32410683823079</c:v>
                </c:pt>
                <c:pt idx="69">
                  <c:v>42.116411809685189</c:v>
                </c:pt>
                <c:pt idx="70">
                  <c:v>41.93877640921999</c:v>
                </c:pt>
                <c:pt idx="71">
                  <c:v>41.676176151393989</c:v>
                </c:pt>
                <c:pt idx="72">
                  <c:v>41.405309407111588</c:v>
                </c:pt>
                <c:pt idx="73">
                  <c:v>41.222846861270391</c:v>
                </c:pt>
                <c:pt idx="74">
                  <c:v>41.371934665956793</c:v>
                </c:pt>
                <c:pt idx="75">
                  <c:v>41.43616054505879</c:v>
                </c:pt>
                <c:pt idx="76">
                  <c:v>41.502746756274789</c:v>
                </c:pt>
                <c:pt idx="77">
                  <c:v>41.569478491726386</c:v>
                </c:pt>
                <c:pt idx="78">
                  <c:v>41.569737595853184</c:v>
                </c:pt>
                <c:pt idx="79">
                  <c:v>41.325629564063185</c:v>
                </c:pt>
                <c:pt idx="80">
                  <c:v>41.072658751387984</c:v>
                </c:pt>
                <c:pt idx="81">
                  <c:v>40.849673029989582</c:v>
                </c:pt>
                <c:pt idx="82">
                  <c:v>40.65416299414678</c:v>
                </c:pt>
                <c:pt idx="83">
                  <c:v>40.403769025253183</c:v>
                </c:pt>
                <c:pt idx="84">
                  <c:v>40.142911508882783</c:v>
                </c:pt>
                <c:pt idx="85">
                  <c:v>39.958230605791584</c:v>
                </c:pt>
                <c:pt idx="86">
                  <c:v>39.671711132753181</c:v>
                </c:pt>
                <c:pt idx="87">
                  <c:v>39.45459252260958</c:v>
                </c:pt>
                <c:pt idx="88">
                  <c:v>39.335653080293582</c:v>
                </c:pt>
                <c:pt idx="89">
                  <c:v>39.206342374162382</c:v>
                </c:pt>
                <c:pt idx="90">
                  <c:v>39.107140987313983</c:v>
                </c:pt>
                <c:pt idx="91">
                  <c:v>39.107140987313983</c:v>
                </c:pt>
                <c:pt idx="92">
                  <c:v>38.938996606507182</c:v>
                </c:pt>
                <c:pt idx="93">
                  <c:v>38.770621516546385</c:v>
                </c:pt>
                <c:pt idx="94">
                  <c:v>38.599023597172781</c:v>
                </c:pt>
                <c:pt idx="95">
                  <c:v>38.43979523782518</c:v>
                </c:pt>
                <c:pt idx="96">
                  <c:v>38.302068971630383</c:v>
                </c:pt>
                <c:pt idx="97">
                  <c:v>38.109934388179184</c:v>
                </c:pt>
                <c:pt idx="98">
                  <c:v>38.170912592267186</c:v>
                </c:pt>
                <c:pt idx="99">
                  <c:v>38.245932110404787</c:v>
                </c:pt>
                <c:pt idx="100">
                  <c:v>38.230182111120087</c:v>
                </c:pt>
                <c:pt idx="101">
                  <c:v>38.230182111120087</c:v>
                </c:pt>
                <c:pt idx="102">
                  <c:v>38.230182111120087</c:v>
                </c:pt>
                <c:pt idx="103">
                  <c:v>38.230182111120087</c:v>
                </c:pt>
                <c:pt idx="104">
                  <c:v>38.358942664653284</c:v>
                </c:pt>
                <c:pt idx="105">
                  <c:v>38.519597871384086</c:v>
                </c:pt>
                <c:pt idx="106">
                  <c:v>38.676029325910889</c:v>
                </c:pt>
                <c:pt idx="107">
                  <c:v>38.825259319133458</c:v>
                </c:pt>
                <c:pt idx="108">
                  <c:v>38.822801859681057</c:v>
                </c:pt>
                <c:pt idx="109">
                  <c:v>38.725460343551056</c:v>
                </c:pt>
                <c:pt idx="110">
                  <c:v>38.705697442482254</c:v>
                </c:pt>
                <c:pt idx="111">
                  <c:v>38.603276775592654</c:v>
                </c:pt>
                <c:pt idx="112">
                  <c:v>38.474246469817857</c:v>
                </c:pt>
                <c:pt idx="113">
                  <c:v>38.463065949277855</c:v>
                </c:pt>
                <c:pt idx="114">
                  <c:v>38.463065949277855</c:v>
                </c:pt>
                <c:pt idx="115">
                  <c:v>38.353557187303053</c:v>
                </c:pt>
                <c:pt idx="116">
                  <c:v>38.178211131519852</c:v>
                </c:pt>
                <c:pt idx="117">
                  <c:v>38.170668716869855</c:v>
                </c:pt>
                <c:pt idx="118">
                  <c:v>38.020548045047853</c:v>
                </c:pt>
                <c:pt idx="119">
                  <c:v>37.908994845031451</c:v>
                </c:pt>
                <c:pt idx="120">
                  <c:v>37.816274849242426</c:v>
                </c:pt>
                <c:pt idx="121">
                  <c:v>37.671300516284681</c:v>
                </c:pt>
                <c:pt idx="122">
                  <c:v>37.52347983725948</c:v>
                </c:pt>
                <c:pt idx="123">
                  <c:v>37.381781824244278</c:v>
                </c:pt>
                <c:pt idx="124">
                  <c:v>37.256815548951479</c:v>
                </c:pt>
                <c:pt idx="125">
                  <c:v>37.226131231469481</c:v>
                </c:pt>
                <c:pt idx="126">
                  <c:v>37.226131231469481</c:v>
                </c:pt>
                <c:pt idx="127">
                  <c:v>37.169965975271083</c:v>
                </c:pt>
                <c:pt idx="128">
                  <c:v>37.168347461821483</c:v>
                </c:pt>
                <c:pt idx="129">
                  <c:v>37.125460404778686</c:v>
                </c:pt>
                <c:pt idx="130">
                  <c:v>37.055626518548685</c:v>
                </c:pt>
                <c:pt idx="131">
                  <c:v>36.997477163625888</c:v>
                </c:pt>
                <c:pt idx="132">
                  <c:v>36.931831535883887</c:v>
                </c:pt>
                <c:pt idx="133">
                  <c:v>36.896632417726686</c:v>
                </c:pt>
                <c:pt idx="134">
                  <c:v>36.983627515642688</c:v>
                </c:pt>
                <c:pt idx="135">
                  <c:v>37.09197563310429</c:v>
                </c:pt>
                <c:pt idx="136">
                  <c:v>37.239949435019781</c:v>
                </c:pt>
                <c:pt idx="137">
                  <c:v>37.377586966924582</c:v>
                </c:pt>
                <c:pt idx="138">
                  <c:v>37.517418010478181</c:v>
                </c:pt>
                <c:pt idx="139">
                  <c:v>37.657575596218983</c:v>
                </c:pt>
                <c:pt idx="140">
                  <c:v>37.798066822890185</c:v>
                </c:pt>
                <c:pt idx="141">
                  <c:v>37.945046300846187</c:v>
                </c:pt>
                <c:pt idx="142">
                  <c:v>38.071932786174585</c:v>
                </c:pt>
                <c:pt idx="143">
                  <c:v>38.216459648354984</c:v>
                </c:pt>
                <c:pt idx="144">
                  <c:v>38.106922491407381</c:v>
                </c:pt>
                <c:pt idx="145">
                  <c:v>38.279744943982983</c:v>
                </c:pt>
                <c:pt idx="146">
                  <c:v>38.417283093482986</c:v>
                </c:pt>
                <c:pt idx="147">
                  <c:v>38.570200670125786</c:v>
                </c:pt>
                <c:pt idx="148">
                  <c:v>38.741866027559787</c:v>
                </c:pt>
                <c:pt idx="149">
                  <c:v>38.920065778109389</c:v>
                </c:pt>
                <c:pt idx="150">
                  <c:v>39.108093738619388</c:v>
                </c:pt>
                <c:pt idx="151">
                  <c:v>39.28797292500419</c:v>
                </c:pt>
                <c:pt idx="152">
                  <c:v>39.314082102493792</c:v>
                </c:pt>
                <c:pt idx="153">
                  <c:v>39.472341483394594</c:v>
                </c:pt>
                <c:pt idx="154">
                  <c:v>39.653676976719794</c:v>
                </c:pt>
                <c:pt idx="155">
                  <c:v>39.518117254216193</c:v>
                </c:pt>
                <c:pt idx="156">
                  <c:v>39.470060621959391</c:v>
                </c:pt>
                <c:pt idx="157">
                  <c:v>39.593002911493393</c:v>
                </c:pt>
                <c:pt idx="158">
                  <c:v>39.377337345456361</c:v>
                </c:pt>
                <c:pt idx="159">
                  <c:v>39.473606951363159</c:v>
                </c:pt>
                <c:pt idx="160">
                  <c:v>39.612437072125559</c:v>
                </c:pt>
                <c:pt idx="161">
                  <c:v>39.742931501633159</c:v>
                </c:pt>
                <c:pt idx="162">
                  <c:v>39.819241584455156</c:v>
                </c:pt>
                <c:pt idx="163">
                  <c:v>39.788941598470757</c:v>
                </c:pt>
                <c:pt idx="164">
                  <c:v>39.71281673580156</c:v>
                </c:pt>
                <c:pt idx="165">
                  <c:v>39.854976684973558</c:v>
                </c:pt>
                <c:pt idx="166">
                  <c:v>40.054714022391956</c:v>
                </c:pt>
                <c:pt idx="167">
                  <c:v>40.175893118187552</c:v>
                </c:pt>
                <c:pt idx="168">
                  <c:v>40.337238422493151</c:v>
                </c:pt>
                <c:pt idx="169">
                  <c:v>40.471739318351553</c:v>
                </c:pt>
                <c:pt idx="170">
                  <c:v>40.583511168287551</c:v>
                </c:pt>
                <c:pt idx="171">
                  <c:v>40.693423221807947</c:v>
                </c:pt>
                <c:pt idx="172">
                  <c:v>40.714007958955548</c:v>
                </c:pt>
                <c:pt idx="173">
                  <c:v>40.793599067713949</c:v>
                </c:pt>
                <c:pt idx="174">
                  <c:v>40.929660678628352</c:v>
                </c:pt>
                <c:pt idx="175">
                  <c:v>41.030359418775951</c:v>
                </c:pt>
                <c:pt idx="176">
                  <c:v>41.055712580114751</c:v>
                </c:pt>
                <c:pt idx="177">
                  <c:v>41.090247965782751</c:v>
                </c:pt>
                <c:pt idx="178">
                  <c:v>41.090247965782751</c:v>
                </c:pt>
                <c:pt idx="179">
                  <c:v>41.176189341608755</c:v>
                </c:pt>
                <c:pt idx="180">
                  <c:v>41.275667579441958</c:v>
                </c:pt>
                <c:pt idx="181">
                  <c:v>41.383696253459561</c:v>
                </c:pt>
                <c:pt idx="182">
                  <c:v>41.498115390144363</c:v>
                </c:pt>
                <c:pt idx="183">
                  <c:v>41.578565446829963</c:v>
                </c:pt>
                <c:pt idx="184">
                  <c:v>41.585547060767162</c:v>
                </c:pt>
                <c:pt idx="185">
                  <c:v>41.58514597042236</c:v>
                </c:pt>
                <c:pt idx="186">
                  <c:v>41.43876633626676</c:v>
                </c:pt>
                <c:pt idx="187">
                  <c:v>41.305128946155158</c:v>
                </c:pt>
                <c:pt idx="188">
                  <c:v>41.290885317924356</c:v>
                </c:pt>
                <c:pt idx="189">
                  <c:v>41.268474585641954</c:v>
                </c:pt>
                <c:pt idx="190">
                  <c:v>41.179690604439557</c:v>
                </c:pt>
                <c:pt idx="191">
                  <c:v>41.179577024548358</c:v>
                </c:pt>
                <c:pt idx="192">
                  <c:v>41.179577024548358</c:v>
                </c:pt>
                <c:pt idx="193">
                  <c:v>41.179577024548358</c:v>
                </c:pt>
                <c:pt idx="194">
                  <c:v>41.272155283991161</c:v>
                </c:pt>
                <c:pt idx="195">
                  <c:v>41.382565586352364</c:v>
                </c:pt>
                <c:pt idx="196">
                  <c:v>41.471551881735962</c:v>
                </c:pt>
                <c:pt idx="197">
                  <c:v>41.527984783715162</c:v>
                </c:pt>
                <c:pt idx="198">
                  <c:v>41.52792602683116</c:v>
                </c:pt>
                <c:pt idx="199">
                  <c:v>41.44908028610876</c:v>
                </c:pt>
                <c:pt idx="200">
                  <c:v>41.350418403743561</c:v>
                </c:pt>
                <c:pt idx="201">
                  <c:v>41.46759380837436</c:v>
                </c:pt>
                <c:pt idx="202">
                  <c:v>41.575356279521962</c:v>
                </c:pt>
                <c:pt idx="203">
                  <c:v>41.675924174436361</c:v>
                </c:pt>
                <c:pt idx="204">
                  <c:v>41.760097521930362</c:v>
                </c:pt>
                <c:pt idx="205">
                  <c:v>41.760605082069162</c:v>
                </c:pt>
                <c:pt idx="206">
                  <c:v>41.760605082069162</c:v>
                </c:pt>
                <c:pt idx="207">
                  <c:v>41.760605082069162</c:v>
                </c:pt>
                <c:pt idx="208">
                  <c:v>41.941747261675161</c:v>
                </c:pt>
                <c:pt idx="209">
                  <c:v>42.135699123385564</c:v>
                </c:pt>
                <c:pt idx="210">
                  <c:v>42.319109351443963</c:v>
                </c:pt>
                <c:pt idx="211">
                  <c:v>42.424128158344764</c:v>
                </c:pt>
                <c:pt idx="212">
                  <c:v>42.424163652060763</c:v>
                </c:pt>
                <c:pt idx="213">
                  <c:v>42.428356315221166</c:v>
                </c:pt>
                <c:pt idx="214">
                  <c:v>42.584542863107565</c:v>
                </c:pt>
                <c:pt idx="215">
                  <c:v>42.475953388377164</c:v>
                </c:pt>
                <c:pt idx="216">
                  <c:v>42.358831224320362</c:v>
                </c:pt>
                <c:pt idx="217">
                  <c:v>42.222954180729161</c:v>
                </c:pt>
                <c:pt idx="218">
                  <c:v>42.10821009564436</c:v>
                </c:pt>
                <c:pt idx="219">
                  <c:v>41.939320346801559</c:v>
                </c:pt>
                <c:pt idx="220">
                  <c:v>41.818844026582759</c:v>
                </c:pt>
                <c:pt idx="221">
                  <c:v>41.707695454928761</c:v>
                </c:pt>
                <c:pt idx="222">
                  <c:v>41.687712492820758</c:v>
                </c:pt>
                <c:pt idx="223">
                  <c:v>41.687712492820758</c:v>
                </c:pt>
                <c:pt idx="224">
                  <c:v>41.739444583890759</c:v>
                </c:pt>
                <c:pt idx="225">
                  <c:v>41.92077133081996</c:v>
                </c:pt>
                <c:pt idx="226">
                  <c:v>41.920895558825961</c:v>
                </c:pt>
                <c:pt idx="227">
                  <c:v>41.920895558825961</c:v>
                </c:pt>
                <c:pt idx="228">
                  <c:v>41.920895558825961</c:v>
                </c:pt>
                <c:pt idx="229">
                  <c:v>41.920895558825961</c:v>
                </c:pt>
                <c:pt idx="230">
                  <c:v>41.920895558825961</c:v>
                </c:pt>
                <c:pt idx="231">
                  <c:v>41.81111704460956</c:v>
                </c:pt>
                <c:pt idx="232">
                  <c:v>41.791538710863961</c:v>
                </c:pt>
                <c:pt idx="233">
                  <c:v>41.791538710863961</c:v>
                </c:pt>
                <c:pt idx="234">
                  <c:v>41.778161129303562</c:v>
                </c:pt>
                <c:pt idx="235">
                  <c:v>41.778143382445563</c:v>
                </c:pt>
                <c:pt idx="236">
                  <c:v>41.869674577266366</c:v>
                </c:pt>
                <c:pt idx="237">
                  <c:v>41.969440314199169</c:v>
                </c:pt>
                <c:pt idx="238">
                  <c:v>42.06418014094637</c:v>
                </c:pt>
                <c:pt idx="239">
                  <c:v>42.143941619541572</c:v>
                </c:pt>
                <c:pt idx="240">
                  <c:v>42.201523075008375</c:v>
                </c:pt>
                <c:pt idx="241">
                  <c:v>42.253035105039174</c:v>
                </c:pt>
                <c:pt idx="242">
                  <c:v>42.303177077632377</c:v>
                </c:pt>
                <c:pt idx="243">
                  <c:v>42.354209942497178</c:v>
                </c:pt>
                <c:pt idx="244">
                  <c:v>42.406339563186378</c:v>
                </c:pt>
                <c:pt idx="245">
                  <c:v>42.455281848178778</c:v>
                </c:pt>
                <c:pt idx="246">
                  <c:v>42.502133553298776</c:v>
                </c:pt>
                <c:pt idx="247">
                  <c:v>42.446486505353974</c:v>
                </c:pt>
                <c:pt idx="248">
                  <c:v>42.348793601435574</c:v>
                </c:pt>
                <c:pt idx="249">
                  <c:v>42.255090191195571</c:v>
                </c:pt>
                <c:pt idx="250">
                  <c:v>42.192007209748773</c:v>
                </c:pt>
                <c:pt idx="251">
                  <c:v>42.111365486996775</c:v>
                </c:pt>
                <c:pt idx="252">
                  <c:v>42.106218898176778</c:v>
                </c:pt>
                <c:pt idx="253">
                  <c:v>42.106218898176778</c:v>
                </c:pt>
                <c:pt idx="254">
                  <c:v>42.106218898176778</c:v>
                </c:pt>
                <c:pt idx="255">
                  <c:v>42.106218898176778</c:v>
                </c:pt>
                <c:pt idx="256">
                  <c:v>42.106218898176778</c:v>
                </c:pt>
                <c:pt idx="257">
                  <c:v>42.106218898176778</c:v>
                </c:pt>
                <c:pt idx="258">
                  <c:v>42.106218898176778</c:v>
                </c:pt>
                <c:pt idx="259">
                  <c:v>42.18280723856158</c:v>
                </c:pt>
                <c:pt idx="260">
                  <c:v>42.266469476545183</c:v>
                </c:pt>
                <c:pt idx="261">
                  <c:v>42.344832502729986</c:v>
                </c:pt>
                <c:pt idx="262">
                  <c:v>42.353624296183185</c:v>
                </c:pt>
                <c:pt idx="263">
                  <c:v>42.390945938557188</c:v>
                </c:pt>
                <c:pt idx="264">
                  <c:v>42.428154001039985</c:v>
                </c:pt>
                <c:pt idx="265">
                  <c:v>42.468982422554788</c:v>
                </c:pt>
                <c:pt idx="266">
                  <c:v>42.600390807301586</c:v>
                </c:pt>
                <c:pt idx="267">
                  <c:v>42.648332169502787</c:v>
                </c:pt>
                <c:pt idx="268">
                  <c:v>42.683584528233986</c:v>
                </c:pt>
                <c:pt idx="269">
                  <c:v>42.702051908668786</c:v>
                </c:pt>
                <c:pt idx="270">
                  <c:v>42.702051908668786</c:v>
                </c:pt>
                <c:pt idx="271">
                  <c:v>42.702051908668786</c:v>
                </c:pt>
                <c:pt idx="272">
                  <c:v>42.681018332567184</c:v>
                </c:pt>
                <c:pt idx="273">
                  <c:v>42.663321165769581</c:v>
                </c:pt>
                <c:pt idx="274">
                  <c:v>42.659369389715984</c:v>
                </c:pt>
                <c:pt idx="275">
                  <c:v>42.658244238918783</c:v>
                </c:pt>
                <c:pt idx="276">
                  <c:v>42.658244238918783</c:v>
                </c:pt>
                <c:pt idx="277">
                  <c:v>42.658244238918783</c:v>
                </c:pt>
                <c:pt idx="278">
                  <c:v>42.658244238918783</c:v>
                </c:pt>
                <c:pt idx="279">
                  <c:v>42.658244238918783</c:v>
                </c:pt>
                <c:pt idx="280">
                  <c:v>42.704819093053985</c:v>
                </c:pt>
                <c:pt idx="281">
                  <c:v>42.731696938080383</c:v>
                </c:pt>
                <c:pt idx="282">
                  <c:v>42.867886326372385</c:v>
                </c:pt>
                <c:pt idx="283">
                  <c:v>42.872965477131984</c:v>
                </c:pt>
                <c:pt idx="284">
                  <c:v>42.872979674618385</c:v>
                </c:pt>
                <c:pt idx="285">
                  <c:v>43.027966534903982</c:v>
                </c:pt>
                <c:pt idx="286">
                  <c:v>43.195614003686785</c:v>
                </c:pt>
                <c:pt idx="287">
                  <c:v>43.368748800963182</c:v>
                </c:pt>
                <c:pt idx="288">
                  <c:v>43.532683627052386</c:v>
                </c:pt>
                <c:pt idx="289">
                  <c:v>43.682719113955983</c:v>
                </c:pt>
                <c:pt idx="290">
                  <c:v>43.825073760717181</c:v>
                </c:pt>
                <c:pt idx="291">
                  <c:v>43.98816383636558</c:v>
                </c:pt>
                <c:pt idx="292">
                  <c:v>44.122102923063181</c:v>
                </c:pt>
                <c:pt idx="293">
                  <c:v>44.264241058156784</c:v>
                </c:pt>
                <c:pt idx="294">
                  <c:v>44.408356193231583</c:v>
                </c:pt>
                <c:pt idx="295">
                  <c:v>44.556052644250784</c:v>
                </c:pt>
                <c:pt idx="296">
                  <c:v>44.672422341528382</c:v>
                </c:pt>
                <c:pt idx="297">
                  <c:v>44.505577030727181</c:v>
                </c:pt>
                <c:pt idx="298">
                  <c:v>44.347118885016783</c:v>
                </c:pt>
                <c:pt idx="299">
                  <c:v>44.34377892634118</c:v>
                </c:pt>
                <c:pt idx="300">
                  <c:v>44.342451461362778</c:v>
                </c:pt>
                <c:pt idx="301">
                  <c:v>44.403422566707576</c:v>
                </c:pt>
                <c:pt idx="302">
                  <c:v>44.438305790792377</c:v>
                </c:pt>
                <c:pt idx="303">
                  <c:v>44.439246374266375</c:v>
                </c:pt>
                <c:pt idx="304">
                  <c:v>44.269607708015975</c:v>
                </c:pt>
                <c:pt idx="305">
                  <c:v>44.140996228089975</c:v>
                </c:pt>
                <c:pt idx="306">
                  <c:v>44.140886197570374</c:v>
                </c:pt>
                <c:pt idx="307">
                  <c:v>44.140886197570374</c:v>
                </c:pt>
                <c:pt idx="308">
                  <c:v>44.140886197570374</c:v>
                </c:pt>
                <c:pt idx="309">
                  <c:v>44.236176176915578</c:v>
                </c:pt>
                <c:pt idx="310">
                  <c:v>44.376330213284781</c:v>
                </c:pt>
                <c:pt idx="311">
                  <c:v>44.50396206664918</c:v>
                </c:pt>
                <c:pt idx="312">
                  <c:v>44.628019702812381</c:v>
                </c:pt>
                <c:pt idx="313">
                  <c:v>44.757181335336384</c:v>
                </c:pt>
                <c:pt idx="314">
                  <c:v>44.870115240905186</c:v>
                </c:pt>
                <c:pt idx="315">
                  <c:v>44.972567852139186</c:v>
                </c:pt>
                <c:pt idx="316">
                  <c:v>45.080230940881982</c:v>
                </c:pt>
                <c:pt idx="317">
                  <c:v>45.187659771099185</c:v>
                </c:pt>
                <c:pt idx="318">
                  <c:v>45.286161931742384</c:v>
                </c:pt>
                <c:pt idx="319">
                  <c:v>45.393881810430784</c:v>
                </c:pt>
                <c:pt idx="320">
                  <c:v>45.494559735864783</c:v>
                </c:pt>
                <c:pt idx="321">
                  <c:v>45.589636752913982</c:v>
                </c:pt>
                <c:pt idx="322">
                  <c:v>45.685469786113984</c:v>
                </c:pt>
                <c:pt idx="323">
                  <c:v>45.725953918583585</c:v>
                </c:pt>
                <c:pt idx="324">
                  <c:v>45.725953918583585</c:v>
                </c:pt>
                <c:pt idx="325">
                  <c:v>45.725953918583585</c:v>
                </c:pt>
                <c:pt idx="326">
                  <c:v>45.725957467955183</c:v>
                </c:pt>
                <c:pt idx="327">
                  <c:v>45.582041097689981</c:v>
                </c:pt>
                <c:pt idx="328">
                  <c:v>45.48308106811038</c:v>
                </c:pt>
                <c:pt idx="329">
                  <c:v>45.377923835717176</c:v>
                </c:pt>
                <c:pt idx="330">
                  <c:v>45.47817938593078</c:v>
                </c:pt>
                <c:pt idx="331">
                  <c:v>45.479261944268778</c:v>
                </c:pt>
                <c:pt idx="332">
                  <c:v>45.301527161398781</c:v>
                </c:pt>
                <c:pt idx="333">
                  <c:v>45.301342594075578</c:v>
                </c:pt>
                <c:pt idx="334">
                  <c:v>45.270115222738781</c:v>
                </c:pt>
                <c:pt idx="335">
                  <c:v>45.270115222738781</c:v>
                </c:pt>
                <c:pt idx="336">
                  <c:v>45.270115222738781</c:v>
                </c:pt>
                <c:pt idx="337">
                  <c:v>45.143193243694384</c:v>
                </c:pt>
                <c:pt idx="338">
                  <c:v>45.229123530130387</c:v>
                </c:pt>
                <c:pt idx="339">
                  <c:v>45.266125729060384</c:v>
                </c:pt>
                <c:pt idx="340">
                  <c:v>45.266125729060384</c:v>
                </c:pt>
                <c:pt idx="341">
                  <c:v>45.386019952336781</c:v>
                </c:pt>
                <c:pt idx="342">
                  <c:v>45.501520053572378</c:v>
                </c:pt>
                <c:pt idx="343">
                  <c:v>45.60742620337318</c:v>
                </c:pt>
                <c:pt idx="344">
                  <c:v>45.701143811099577</c:v>
                </c:pt>
                <c:pt idx="345">
                  <c:v>45.75210923790398</c:v>
                </c:pt>
                <c:pt idx="346">
                  <c:v>45.764297779978378</c:v>
                </c:pt>
                <c:pt idx="347">
                  <c:v>45.771478158725181</c:v>
                </c:pt>
                <c:pt idx="348">
                  <c:v>45.843413272942378</c:v>
                </c:pt>
                <c:pt idx="349">
                  <c:v>45.945596131934778</c:v>
                </c:pt>
                <c:pt idx="350">
                  <c:v>46.052574191958776</c:v>
                </c:pt>
                <c:pt idx="351">
                  <c:v>45.874644193650774</c:v>
                </c:pt>
                <c:pt idx="352">
                  <c:v>45.626035558671973</c:v>
                </c:pt>
                <c:pt idx="353">
                  <c:v>45.492976716131174</c:v>
                </c:pt>
                <c:pt idx="354">
                  <c:v>45.404430542825978</c:v>
                </c:pt>
                <c:pt idx="355">
                  <c:v>45.464663378877979</c:v>
                </c:pt>
                <c:pt idx="356">
                  <c:v>45.569440828509983</c:v>
                </c:pt>
                <c:pt idx="357">
                  <c:v>45.673196059121182</c:v>
                </c:pt>
                <c:pt idx="358">
                  <c:v>45.779123505151581</c:v>
                </c:pt>
                <c:pt idx="359">
                  <c:v>45.871304234975184</c:v>
                </c:pt>
                <c:pt idx="360">
                  <c:v>45.949926365286785</c:v>
                </c:pt>
                <c:pt idx="361">
                  <c:v>45.799085171029986</c:v>
                </c:pt>
                <c:pt idx="362">
                  <c:v>45.79904612794239</c:v>
                </c:pt>
                <c:pt idx="363">
                  <c:v>45.63058230369159</c:v>
                </c:pt>
                <c:pt idx="364">
                  <c:v>45.71624993662919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A-4E9F-8EE8-3F5AF5D68EC6}"/>
            </c:ext>
          </c:extLst>
        </c:ser>
        <c:ser>
          <c:idx val="3"/>
          <c:order val="1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[1]StorageChartData!$I$5:$I$369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[1]StorageChartData!$K$5:$K$369</c:f>
              <c:numCache>
                <c:formatCode>General</c:formatCode>
                <c:ptCount val="365"/>
                <c:pt idx="0">
                  <c:v>45.765099937959988</c:v>
                </c:pt>
                <c:pt idx="1">
                  <c:v>45.552403844829989</c:v>
                </c:pt>
                <c:pt idx="2">
                  <c:v>45.430049907034793</c:v>
                </c:pt>
                <c:pt idx="3">
                  <c:v>45.092362693010791</c:v>
                </c:pt>
                <c:pt idx="4">
                  <c:v>45.031927542777595</c:v>
                </c:pt>
                <c:pt idx="5">
                  <c:v>45.031906246547997</c:v>
                </c:pt>
                <c:pt idx="6">
                  <c:v>45.114422037504795</c:v>
                </c:pt>
                <c:pt idx="7">
                  <c:v>45.209172512366798</c:v>
                </c:pt>
                <c:pt idx="8">
                  <c:v>45.396927171263599</c:v>
                </c:pt>
                <c:pt idx="9">
                  <c:v>45.566207350982395</c:v>
                </c:pt>
                <c:pt idx="10">
                  <c:v>45.658210612225993</c:v>
                </c:pt>
                <c:pt idx="11">
                  <c:v>45.805481138653192</c:v>
                </c:pt>
                <c:pt idx="12">
                  <c:v>45.944765578980395</c:v>
                </c:pt>
                <c:pt idx="13">
                  <c:v>46.093693661944798</c:v>
                </c:pt>
                <c:pt idx="14">
                  <c:v>46.1886677472176</c:v>
                </c:pt>
                <c:pt idx="15">
                  <c:v>46.011504413175203</c:v>
                </c:pt>
                <c:pt idx="16">
                  <c:v>45.976202363241605</c:v>
                </c:pt>
                <c:pt idx="17">
                  <c:v>45.738014683280404</c:v>
                </c:pt>
                <c:pt idx="18">
                  <c:v>45.741017451654002</c:v>
                </c:pt>
                <c:pt idx="19">
                  <c:v>45.784965770805201</c:v>
                </c:pt>
                <c:pt idx="20">
                  <c:v>45.831494483109601</c:v>
                </c:pt>
                <c:pt idx="21">
                  <c:v>45.879386154108403</c:v>
                </c:pt>
                <c:pt idx="22">
                  <c:v>45.885054500553601</c:v>
                </c:pt>
                <c:pt idx="23">
                  <c:v>45.632076589135202</c:v>
                </c:pt>
                <c:pt idx="24">
                  <c:v>45.486381983698401</c:v>
                </c:pt>
                <c:pt idx="25">
                  <c:v>45.526457938434</c:v>
                </c:pt>
                <c:pt idx="26">
                  <c:v>45.5764614855348</c:v>
                </c:pt>
                <c:pt idx="27">
                  <c:v>45.624711643065197</c:v>
                </c:pt>
                <c:pt idx="28">
                  <c:v>45.466860439898397</c:v>
                </c:pt>
                <c:pt idx="29">
                  <c:v>45.169859672525199</c:v>
                </c:pt>
                <c:pt idx="30">
                  <c:v>45.035760864105598</c:v>
                </c:pt>
                <c:pt idx="31">
                  <c:v>44.994215469527596</c:v>
                </c:pt>
                <c:pt idx="32">
                  <c:v>44.974541302748797</c:v>
                </c:pt>
                <c:pt idx="33">
                  <c:v>44.940396347956799</c:v>
                </c:pt>
                <c:pt idx="34">
                  <c:v>44.899933511716796</c:v>
                </c:pt>
                <c:pt idx="35">
                  <c:v>44.860145056080796</c:v>
                </c:pt>
                <c:pt idx="36">
                  <c:v>44.789161173452399</c:v>
                </c:pt>
                <c:pt idx="37">
                  <c:v>44.675322178125597</c:v>
                </c:pt>
                <c:pt idx="38">
                  <c:v>44.608888589888394</c:v>
                </c:pt>
                <c:pt idx="39">
                  <c:v>44.566761098367998</c:v>
                </c:pt>
                <c:pt idx="40">
                  <c:v>44.528427885088</c:v>
                </c:pt>
                <c:pt idx="41">
                  <c:v>44.482204418741198</c:v>
                </c:pt>
                <c:pt idx="42">
                  <c:v>44.439257022381199</c:v>
                </c:pt>
                <c:pt idx="43">
                  <c:v>44.385416604580797</c:v>
                </c:pt>
                <c:pt idx="44">
                  <c:v>44.206922256188399</c:v>
                </c:pt>
                <c:pt idx="45">
                  <c:v>44.105807758047597</c:v>
                </c:pt>
                <c:pt idx="46">
                  <c:v>44.027728681590794</c:v>
                </c:pt>
                <c:pt idx="47">
                  <c:v>43.978541489957998</c:v>
                </c:pt>
                <c:pt idx="48">
                  <c:v>43.924789806447599</c:v>
                </c:pt>
                <c:pt idx="49">
                  <c:v>43.738433599961198</c:v>
                </c:pt>
                <c:pt idx="50">
                  <c:v>43.707280765427996</c:v>
                </c:pt>
                <c:pt idx="51">
                  <c:v>43.614304976365993</c:v>
                </c:pt>
                <c:pt idx="52">
                  <c:v>43.683617104970793</c:v>
                </c:pt>
                <c:pt idx="53">
                  <c:v>43.840389299171193</c:v>
                </c:pt>
                <c:pt idx="54">
                  <c:v>44.005207918788791</c:v>
                </c:pt>
                <c:pt idx="55">
                  <c:v>44.169007868757191</c:v>
                </c:pt>
                <c:pt idx="56">
                  <c:v>44.332151184979594</c:v>
                </c:pt>
                <c:pt idx="57">
                  <c:v>44.482495467212395</c:v>
                </c:pt>
                <c:pt idx="58">
                  <c:v>44.602343548657998</c:v>
                </c:pt>
                <c:pt idx="59">
                  <c:v>44.448833226958001</c:v>
                </c:pt>
                <c:pt idx="60">
                  <c:v>44.430617851906803</c:v>
                </c:pt>
                <c:pt idx="61">
                  <c:v>44.476241474453204</c:v>
                </c:pt>
                <c:pt idx="62">
                  <c:v>44.480823713188805</c:v>
                </c:pt>
                <c:pt idx="63">
                  <c:v>44.390857791243604</c:v>
                </c:pt>
                <c:pt idx="64">
                  <c:v>44.197782624318407</c:v>
                </c:pt>
                <c:pt idx="65">
                  <c:v>43.864155891404806</c:v>
                </c:pt>
                <c:pt idx="66">
                  <c:v>43.651839581036008</c:v>
                </c:pt>
                <c:pt idx="67">
                  <c:v>43.484916184059607</c:v>
                </c:pt>
                <c:pt idx="68">
                  <c:v>43.387333310660807</c:v>
                </c:pt>
                <c:pt idx="69">
                  <c:v>43.30537122167361</c:v>
                </c:pt>
                <c:pt idx="70">
                  <c:v>43.223618545610812</c:v>
                </c:pt>
                <c:pt idx="71">
                  <c:v>42.868484888858809</c:v>
                </c:pt>
                <c:pt idx="72">
                  <c:v>42.412621347412809</c:v>
                </c:pt>
                <c:pt idx="73">
                  <c:v>42.171203739295606</c:v>
                </c:pt>
                <c:pt idx="74">
                  <c:v>41.767700527692803</c:v>
                </c:pt>
                <c:pt idx="75">
                  <c:v>41.387903569006404</c:v>
                </c:pt>
                <c:pt idx="76">
                  <c:v>41.013121872390805</c:v>
                </c:pt>
                <c:pt idx="77">
                  <c:v>40.733903456733607</c:v>
                </c:pt>
                <c:pt idx="78">
                  <c:v>40.458223764561609</c:v>
                </c:pt>
                <c:pt idx="79">
                  <c:v>40.183928327313609</c:v>
                </c:pt>
                <c:pt idx="80">
                  <c:v>39.89121165146161</c:v>
                </c:pt>
                <c:pt idx="81">
                  <c:v>39.585653349160808</c:v>
                </c:pt>
                <c:pt idx="82">
                  <c:v>39.321881798706805</c:v>
                </c:pt>
                <c:pt idx="83">
                  <c:v>39.205558243260008</c:v>
                </c:pt>
                <c:pt idx="84">
                  <c:v>39.336746566967605</c:v>
                </c:pt>
                <c:pt idx="85">
                  <c:v>39.158702988768404</c:v>
                </c:pt>
                <c:pt idx="86">
                  <c:v>38.946418622744005</c:v>
                </c:pt>
                <c:pt idx="87">
                  <c:v>38.890526668158806</c:v>
                </c:pt>
                <c:pt idx="88">
                  <c:v>38.530379030650003</c:v>
                </c:pt>
                <c:pt idx="89">
                  <c:v>38.240469907733605</c:v>
                </c:pt>
                <c:pt idx="90">
                  <c:v>37.813771552724802</c:v>
                </c:pt>
                <c:pt idx="91">
                  <c:v>37.6</c:v>
                </c:pt>
                <c:pt idx="92">
                  <c:v>37.587495563853203</c:v>
                </c:pt>
                <c:pt idx="93">
                  <c:v>37.437417484490403</c:v>
                </c:pt>
                <c:pt idx="94">
                  <c:v>37.342926113755205</c:v>
                </c:pt>
                <c:pt idx="95">
                  <c:v>37.139149591456004</c:v>
                </c:pt>
                <c:pt idx="96">
                  <c:v>36.819610314422803</c:v>
                </c:pt>
                <c:pt idx="97">
                  <c:v>36.595559781544402</c:v>
                </c:pt>
                <c:pt idx="98">
                  <c:v>36.478955825741203</c:v>
                </c:pt>
                <c:pt idx="99">
                  <c:v>36.377482841068804</c:v>
                </c:pt>
                <c:pt idx="100">
                  <c:v>36.064123019991207</c:v>
                </c:pt>
                <c:pt idx="101">
                  <c:v>35.818612986419204</c:v>
                </c:pt>
                <c:pt idx="102">
                  <c:v>35.843838370380404</c:v>
                </c:pt>
                <c:pt idx="103">
                  <c:v>35.847164131569606</c:v>
                </c:pt>
                <c:pt idx="104">
                  <c:v>35.848033727611607</c:v>
                </c:pt>
                <c:pt idx="105">
                  <c:v>35.593156902387207</c:v>
                </c:pt>
                <c:pt idx="106">
                  <c:v>35.403861816216008</c:v>
                </c:pt>
                <c:pt idx="107">
                  <c:v>35.115517966175204</c:v>
                </c:pt>
                <c:pt idx="108">
                  <c:v>34.970621969348407</c:v>
                </c:pt>
                <c:pt idx="109">
                  <c:v>34.698530691864008</c:v>
                </c:pt>
                <c:pt idx="110">
                  <c:v>34.43040051308521</c:v>
                </c:pt>
                <c:pt idx="111">
                  <c:v>34.16262527146641</c:v>
                </c:pt>
                <c:pt idx="112">
                  <c:v>33.977120914164011</c:v>
                </c:pt>
                <c:pt idx="113">
                  <c:v>33.95185293774361</c:v>
                </c:pt>
                <c:pt idx="114">
                  <c:v>34.181259472366406</c:v>
                </c:pt>
                <c:pt idx="115">
                  <c:v>34.227461642483604</c:v>
                </c:pt>
                <c:pt idx="116">
                  <c:v>34.227479389341603</c:v>
                </c:pt>
                <c:pt idx="117">
                  <c:v>34.227479389341603</c:v>
                </c:pt>
                <c:pt idx="118">
                  <c:v>34.227479389341603</c:v>
                </c:pt>
                <c:pt idx="119">
                  <c:v>34.227479389341603</c:v>
                </c:pt>
                <c:pt idx="120">
                  <c:v>34.168783431192402</c:v>
                </c:pt>
                <c:pt idx="121">
                  <c:v>34.092369010016</c:v>
                </c:pt>
                <c:pt idx="122">
                  <c:v>34.006662333990803</c:v>
                </c:pt>
                <c:pt idx="123">
                  <c:v>34.231184933292006</c:v>
                </c:pt>
                <c:pt idx="124">
                  <c:v>34.410949956717204</c:v>
                </c:pt>
                <c:pt idx="125">
                  <c:v>34.587197552886806</c:v>
                </c:pt>
                <c:pt idx="126">
                  <c:v>34.603166175715209</c:v>
                </c:pt>
                <c:pt idx="127">
                  <c:v>34.603166175715209</c:v>
                </c:pt>
                <c:pt idx="128">
                  <c:v>34.603166175715209</c:v>
                </c:pt>
                <c:pt idx="129">
                  <c:v>34.692663580609207</c:v>
                </c:pt>
                <c:pt idx="130">
                  <c:v>34.791034414503208</c:v>
                </c:pt>
                <c:pt idx="131">
                  <c:v>34.908550558807612</c:v>
                </c:pt>
                <c:pt idx="132">
                  <c:v>35.030120085479211</c:v>
                </c:pt>
                <c:pt idx="133">
                  <c:v>35.103695009375613</c:v>
                </c:pt>
                <c:pt idx="134">
                  <c:v>35.14758298920961</c:v>
                </c:pt>
                <c:pt idx="135">
                  <c:v>35.196166787670407</c:v>
                </c:pt>
                <c:pt idx="136">
                  <c:v>35.213494819821605</c:v>
                </c:pt>
                <c:pt idx="137">
                  <c:v>35.314751292826408</c:v>
                </c:pt>
                <c:pt idx="138">
                  <c:v>35.442521571683208</c:v>
                </c:pt>
                <c:pt idx="139">
                  <c:v>35.543469249358807</c:v>
                </c:pt>
                <c:pt idx="140">
                  <c:v>35.589021884473205</c:v>
                </c:pt>
                <c:pt idx="141">
                  <c:v>35.589178056823606</c:v>
                </c:pt>
                <c:pt idx="142">
                  <c:v>35.622659279126403</c:v>
                </c:pt>
                <c:pt idx="143">
                  <c:v>35.709391723544002</c:v>
                </c:pt>
                <c:pt idx="144">
                  <c:v>35.796259044082404</c:v>
                </c:pt>
                <c:pt idx="145">
                  <c:v>35.809384620259202</c:v>
                </c:pt>
                <c:pt idx="146">
                  <c:v>35.8290445895516</c:v>
                </c:pt>
                <c:pt idx="147">
                  <c:v>35.856122745488001</c:v>
                </c:pt>
                <c:pt idx="148">
                  <c:v>35.919152486360801</c:v>
                </c:pt>
                <c:pt idx="149">
                  <c:v>36.029183005960803</c:v>
                </c:pt>
                <c:pt idx="150">
                  <c:v>36.114864836384804</c:v>
                </c:pt>
                <c:pt idx="151">
                  <c:v>36.193071690219206</c:v>
                </c:pt>
                <c:pt idx="152">
                  <c:v>36.304692328296007</c:v>
                </c:pt>
                <c:pt idx="153">
                  <c:v>36.423035476183209</c:v>
                </c:pt>
                <c:pt idx="154">
                  <c:v>36.518992737389212</c:v>
                </c:pt>
                <c:pt idx="155">
                  <c:v>36.629821865599212</c:v>
                </c:pt>
                <c:pt idx="156">
                  <c:v>36.521708006663211</c:v>
                </c:pt>
                <c:pt idx="157">
                  <c:v>36.481955044743209</c:v>
                </c:pt>
                <c:pt idx="158">
                  <c:v>36.594927993399608</c:v>
                </c:pt>
                <c:pt idx="159">
                  <c:v>36.687708567023606</c:v>
                </c:pt>
                <c:pt idx="160">
                  <c:v>36.722982221984402</c:v>
                </c:pt>
                <c:pt idx="161">
                  <c:v>36.844484310595604</c:v>
                </c:pt>
                <c:pt idx="162">
                  <c:v>36.935543438993605</c:v>
                </c:pt>
                <c:pt idx="163">
                  <c:v>37.062809707083204</c:v>
                </c:pt>
                <c:pt idx="164">
                  <c:v>37.155597379450406</c:v>
                </c:pt>
                <c:pt idx="165">
                  <c:v>37.230616897588007</c:v>
                </c:pt>
                <c:pt idx="166">
                  <c:v>37.318485140917609</c:v>
                </c:pt>
                <c:pt idx="167">
                  <c:v>37.377198845924809</c:v>
                </c:pt>
                <c:pt idx="168">
                  <c:v>37.479836024482012</c:v>
                </c:pt>
                <c:pt idx="169">
                  <c:v>37.586704053986409</c:v>
                </c:pt>
                <c:pt idx="170">
                  <c:v>37.585990630294809</c:v>
                </c:pt>
                <c:pt idx="171">
                  <c:v>37.719436354340012</c:v>
                </c:pt>
                <c:pt idx="172">
                  <c:v>37.890111437097609</c:v>
                </c:pt>
                <c:pt idx="173">
                  <c:v>38.069113345628807</c:v>
                </c:pt>
                <c:pt idx="174">
                  <c:v>38.249847347500804</c:v>
                </c:pt>
                <c:pt idx="175">
                  <c:v>38.419223360252801</c:v>
                </c:pt>
                <c:pt idx="176">
                  <c:v>38.435862814313602</c:v>
                </c:pt>
                <c:pt idx="177">
                  <c:v>38.581901708795598</c:v>
                </c:pt>
                <c:pt idx="178">
                  <c:v>38.721761147321999</c:v>
                </c:pt>
                <c:pt idx="179">
                  <c:v>38.9054837200812</c:v>
                </c:pt>
                <c:pt idx="180">
                  <c:v>39.108355152622401</c:v>
                </c:pt>
                <c:pt idx="181">
                  <c:v>39.313558522304803</c:v>
                </c:pt>
                <c:pt idx="182">
                  <c:v>39.5008908059812</c:v>
                </c:pt>
                <c:pt idx="183">
                  <c:v>39.681880362608403</c:v>
                </c:pt>
                <c:pt idx="184">
                  <c:v>39.849211937318806</c:v>
                </c:pt>
                <c:pt idx="185">
                  <c:v>39.986945302256807</c:v>
                </c:pt>
                <c:pt idx="186">
                  <c:v>40.140192970458408</c:v>
                </c:pt>
                <c:pt idx="187">
                  <c:v>40.308695837796805</c:v>
                </c:pt>
                <c:pt idx="188">
                  <c:v>40.489394345952803</c:v>
                </c:pt>
                <c:pt idx="189">
                  <c:v>40.651306030230003</c:v>
                </c:pt>
                <c:pt idx="190">
                  <c:v>40.830339883105601</c:v>
                </c:pt>
                <c:pt idx="191">
                  <c:v>40.958454451007604</c:v>
                </c:pt>
                <c:pt idx="192">
                  <c:v>40.893955270292402</c:v>
                </c:pt>
                <c:pt idx="193">
                  <c:v>40.986696800828803</c:v>
                </c:pt>
                <c:pt idx="194">
                  <c:v>41.090796320485204</c:v>
                </c:pt>
                <c:pt idx="195">
                  <c:v>41.204642414555202</c:v>
                </c:pt>
                <c:pt idx="196">
                  <c:v>41.330272422337202</c:v>
                </c:pt>
                <c:pt idx="197">
                  <c:v>41.444540891627604</c:v>
                </c:pt>
                <c:pt idx="198">
                  <c:v>41.584819156002801</c:v>
                </c:pt>
                <c:pt idx="199">
                  <c:v>41.704014153073999</c:v>
                </c:pt>
                <c:pt idx="200">
                  <c:v>41.866227533937199</c:v>
                </c:pt>
                <c:pt idx="201">
                  <c:v>41.920522271302396</c:v>
                </c:pt>
                <c:pt idx="202">
                  <c:v>41.995275586569996</c:v>
                </c:pt>
                <c:pt idx="203">
                  <c:v>42.045463700993999</c:v>
                </c:pt>
                <c:pt idx="204">
                  <c:v>42.165368572385198</c:v>
                </c:pt>
                <c:pt idx="205">
                  <c:v>42.108702854791197</c:v>
                </c:pt>
                <c:pt idx="206">
                  <c:v>42.173468238376394</c:v>
                </c:pt>
                <c:pt idx="207">
                  <c:v>42.290696883581191</c:v>
                </c:pt>
                <c:pt idx="208">
                  <c:v>42.442556747487188</c:v>
                </c:pt>
                <c:pt idx="209">
                  <c:v>42.571246313588389</c:v>
                </c:pt>
                <c:pt idx="210">
                  <c:v>42.678966192276789</c:v>
                </c:pt>
                <c:pt idx="211">
                  <c:v>42.58165307111959</c:v>
                </c:pt>
                <c:pt idx="212">
                  <c:v>42.343156595829193</c:v>
                </c:pt>
                <c:pt idx="213">
                  <c:v>42.270429971745195</c:v>
                </c:pt>
                <c:pt idx="214">
                  <c:v>42.143603825733997</c:v>
                </c:pt>
                <c:pt idx="215">
                  <c:v>41.987754468149596</c:v>
                </c:pt>
                <c:pt idx="216">
                  <c:v>41.895126517504394</c:v>
                </c:pt>
                <c:pt idx="217">
                  <c:v>41.826158677944797</c:v>
                </c:pt>
                <c:pt idx="218">
                  <c:v>41.670429998994798</c:v>
                </c:pt>
                <c:pt idx="219">
                  <c:v>41.522889720325999</c:v>
                </c:pt>
                <c:pt idx="220">
                  <c:v>41.404415245689599</c:v>
                </c:pt>
                <c:pt idx="221">
                  <c:v>41.377148973058397</c:v>
                </c:pt>
                <c:pt idx="222">
                  <c:v>41.377102831227596</c:v>
                </c:pt>
                <c:pt idx="223">
                  <c:v>41.377102831227596</c:v>
                </c:pt>
                <c:pt idx="224">
                  <c:v>41.377102831227596</c:v>
                </c:pt>
                <c:pt idx="225">
                  <c:v>41.377102831227596</c:v>
                </c:pt>
                <c:pt idx="226">
                  <c:v>41.377102831227596</c:v>
                </c:pt>
                <c:pt idx="227">
                  <c:v>41.354819876322793</c:v>
                </c:pt>
                <c:pt idx="228">
                  <c:v>41.471718429968796</c:v>
                </c:pt>
                <c:pt idx="229">
                  <c:v>41.594384712464795</c:v>
                </c:pt>
                <c:pt idx="230">
                  <c:v>41.717828307341193</c:v>
                </c:pt>
                <c:pt idx="231">
                  <c:v>41.648037013570395</c:v>
                </c:pt>
                <c:pt idx="232">
                  <c:v>41.771083078827594</c:v>
                </c:pt>
                <c:pt idx="233">
                  <c:v>41.886831636075193</c:v>
                </c:pt>
                <c:pt idx="234">
                  <c:v>41.962788188315194</c:v>
                </c:pt>
                <c:pt idx="235">
                  <c:v>42.153385893863593</c:v>
                </c:pt>
                <c:pt idx="236">
                  <c:v>42.344214308565995</c:v>
                </c:pt>
                <c:pt idx="237">
                  <c:v>42.537410154125595</c:v>
                </c:pt>
                <c:pt idx="238">
                  <c:v>42.675423919419998</c:v>
                </c:pt>
                <c:pt idx="239">
                  <c:v>42.821093679255597</c:v>
                </c:pt>
                <c:pt idx="240">
                  <c:v>42.786387923750794</c:v>
                </c:pt>
                <c:pt idx="241">
                  <c:v>42.786366627521197</c:v>
                </c:pt>
                <c:pt idx="242">
                  <c:v>42.8938415995692</c:v>
                </c:pt>
                <c:pt idx="243">
                  <c:v>43.027773587523598</c:v>
                </c:pt>
                <c:pt idx="244">
                  <c:v>43.150450518134399</c:v>
                </c:pt>
                <c:pt idx="245">
                  <c:v>43.248800055798796</c:v>
                </c:pt>
                <c:pt idx="246">
                  <c:v>43.334297318899594</c:v>
                </c:pt>
                <c:pt idx="247">
                  <c:v>43.334300868271193</c:v>
                </c:pt>
                <c:pt idx="248">
                  <c:v>43.376641322087593</c:v>
                </c:pt>
                <c:pt idx="249">
                  <c:v>43.434946849360792</c:v>
                </c:pt>
                <c:pt idx="250">
                  <c:v>43.497976590233591</c:v>
                </c:pt>
                <c:pt idx="251">
                  <c:v>43.560509419082393</c:v>
                </c:pt>
                <c:pt idx="252">
                  <c:v>43.560609419082397</c:v>
                </c:pt>
                <c:pt idx="253">
                  <c:v>43.597469643148393</c:v>
                </c:pt>
                <c:pt idx="254">
                  <c:v>43.617963714766795</c:v>
                </c:pt>
                <c:pt idx="255">
                  <c:v>43.617963714766795</c:v>
                </c:pt>
                <c:pt idx="256">
                  <c:v>43.617963714766795</c:v>
                </c:pt>
                <c:pt idx="257">
                  <c:v>43.617963714766795</c:v>
                </c:pt>
                <c:pt idx="258">
                  <c:v>43.671765089479592</c:v>
                </c:pt>
                <c:pt idx="259">
                  <c:v>43.71776139604399</c:v>
                </c:pt>
                <c:pt idx="260">
                  <c:v>43.717764945415588</c:v>
                </c:pt>
                <c:pt idx="261">
                  <c:v>43.717764945415588</c:v>
                </c:pt>
                <c:pt idx="262">
                  <c:v>43.717764945415588</c:v>
                </c:pt>
                <c:pt idx="263">
                  <c:v>43.784070756275192</c:v>
                </c:pt>
                <c:pt idx="264">
                  <c:v>43.843923809565993</c:v>
                </c:pt>
                <c:pt idx="265">
                  <c:v>43.904334114197994</c:v>
                </c:pt>
                <c:pt idx="266">
                  <c:v>43.94622379782119</c:v>
                </c:pt>
                <c:pt idx="267">
                  <c:v>43.947760675723991</c:v>
                </c:pt>
                <c:pt idx="268">
                  <c:v>43.947760675723991</c:v>
                </c:pt>
                <c:pt idx="269">
                  <c:v>43.947760675723991</c:v>
                </c:pt>
                <c:pt idx="270">
                  <c:v>44.014769262160392</c:v>
                </c:pt>
                <c:pt idx="271">
                  <c:v>44.066121570469193</c:v>
                </c:pt>
                <c:pt idx="272">
                  <c:v>44.108941189451592</c:v>
                </c:pt>
                <c:pt idx="273">
                  <c:v>44.115408144506794</c:v>
                </c:pt>
                <c:pt idx="274">
                  <c:v>44.115408144506794</c:v>
                </c:pt>
                <c:pt idx="275">
                  <c:v>44.115408144506794</c:v>
                </c:pt>
                <c:pt idx="276">
                  <c:v>44.115408144506794</c:v>
                </c:pt>
                <c:pt idx="277">
                  <c:v>44.267335446473197</c:v>
                </c:pt>
                <c:pt idx="278">
                  <c:v>44.451849529099199</c:v>
                </c:pt>
                <c:pt idx="279">
                  <c:v>44.6118090589964</c:v>
                </c:pt>
                <c:pt idx="280">
                  <c:v>44.7782745870364</c:v>
                </c:pt>
                <c:pt idx="281">
                  <c:v>44.865802090692398</c:v>
                </c:pt>
                <c:pt idx="282">
                  <c:v>45.002530983467601</c:v>
                </c:pt>
                <c:pt idx="283">
                  <c:v>45.137289975004798</c:v>
                </c:pt>
                <c:pt idx="284">
                  <c:v>45.277089074213997</c:v>
                </c:pt>
                <c:pt idx="285">
                  <c:v>45.424860062036799</c:v>
                </c:pt>
                <c:pt idx="286">
                  <c:v>45.5699867680176</c:v>
                </c:pt>
                <c:pt idx="287">
                  <c:v>45.670600804762799</c:v>
                </c:pt>
                <c:pt idx="288">
                  <c:v>45.670601159699956</c:v>
                </c:pt>
                <c:pt idx="289">
                  <c:v>45.769674769170756</c:v>
                </c:pt>
                <c:pt idx="290">
                  <c:v>45.769681867913953</c:v>
                </c:pt>
                <c:pt idx="291">
                  <c:v>45.809984982431949</c:v>
                </c:pt>
                <c:pt idx="292">
                  <c:v>45.893643671043947</c:v>
                </c:pt>
                <c:pt idx="293">
                  <c:v>45.976333381209145</c:v>
                </c:pt>
                <c:pt idx="294">
                  <c:v>46.094005697863942</c:v>
                </c:pt>
                <c:pt idx="295">
                  <c:v>46.21564266259594</c:v>
                </c:pt>
                <c:pt idx="296">
                  <c:v>46.279243852296339</c:v>
                </c:pt>
                <c:pt idx="297">
                  <c:v>46.366529998683539</c:v>
                </c:pt>
                <c:pt idx="298">
                  <c:v>46.469763471669538</c:v>
                </c:pt>
                <c:pt idx="299">
                  <c:v>46.564134163770341</c:v>
                </c:pt>
                <c:pt idx="300">
                  <c:v>46.655079712277143</c:v>
                </c:pt>
                <c:pt idx="301">
                  <c:v>46.658117974366746</c:v>
                </c:pt>
                <c:pt idx="302">
                  <c:v>46.658117974366746</c:v>
                </c:pt>
                <c:pt idx="303">
                  <c:v>46.654369837957148</c:v>
                </c:pt>
                <c:pt idx="304">
                  <c:v>46.516164406596346</c:v>
                </c:pt>
                <c:pt idx="305">
                  <c:v>46.563261018356748</c:v>
                </c:pt>
                <c:pt idx="306">
                  <c:v>46.617839705449946</c:v>
                </c:pt>
                <c:pt idx="307">
                  <c:v>46.700309354575943</c:v>
                </c:pt>
                <c:pt idx="308">
                  <c:v>46.753425700569942</c:v>
                </c:pt>
                <c:pt idx="309">
                  <c:v>46.632899689148744</c:v>
                </c:pt>
                <c:pt idx="310">
                  <c:v>46.579435504737944</c:v>
                </c:pt>
                <c:pt idx="311">
                  <c:v>46.579435504737944</c:v>
                </c:pt>
                <c:pt idx="312">
                  <c:v>46.624821319387145</c:v>
                </c:pt>
                <c:pt idx="313">
                  <c:v>46.606339741465945</c:v>
                </c:pt>
                <c:pt idx="314">
                  <c:v>46.606339741465945</c:v>
                </c:pt>
                <c:pt idx="315">
                  <c:v>46.606339741465945</c:v>
                </c:pt>
                <c:pt idx="316">
                  <c:v>46.606339741465945</c:v>
                </c:pt>
                <c:pt idx="317">
                  <c:v>46.606339741465945</c:v>
                </c:pt>
                <c:pt idx="318">
                  <c:v>46.606339741465945</c:v>
                </c:pt>
                <c:pt idx="319">
                  <c:v>46.606339741465945</c:v>
                </c:pt>
                <c:pt idx="320">
                  <c:v>46.606339741465945</c:v>
                </c:pt>
                <c:pt idx="321">
                  <c:v>46.606339741465945</c:v>
                </c:pt>
                <c:pt idx="322">
                  <c:v>46.551792998717147</c:v>
                </c:pt>
                <c:pt idx="323">
                  <c:v>46.551792998717147</c:v>
                </c:pt>
                <c:pt idx="324">
                  <c:v>46.551792998717147</c:v>
                </c:pt>
                <c:pt idx="325">
                  <c:v>46.492699510948746</c:v>
                </c:pt>
                <c:pt idx="326">
                  <c:v>46.319529219956344</c:v>
                </c:pt>
                <c:pt idx="327">
                  <c:v>46.272120263495147</c:v>
                </c:pt>
                <c:pt idx="328">
                  <c:v>46.191545978803546</c:v>
                </c:pt>
                <c:pt idx="329">
                  <c:v>46.101530365655947</c:v>
                </c:pt>
                <c:pt idx="330">
                  <c:v>46.073948198952344</c:v>
                </c:pt>
                <c:pt idx="331">
                  <c:v>46.037780102348343</c:v>
                </c:pt>
                <c:pt idx="332">
                  <c:v>45.968656090438344</c:v>
                </c:pt>
                <c:pt idx="333">
                  <c:v>45.952084074437941</c:v>
                </c:pt>
                <c:pt idx="334">
                  <c:v>45.952084074437941</c:v>
                </c:pt>
                <c:pt idx="335">
                  <c:v>45.918489272243939</c:v>
                </c:pt>
                <c:pt idx="336">
                  <c:v>45.918489272243939</c:v>
                </c:pt>
                <c:pt idx="337">
                  <c:v>45.808362919610737</c:v>
                </c:pt>
                <c:pt idx="338">
                  <c:v>45.699649216874334</c:v>
                </c:pt>
                <c:pt idx="339">
                  <c:v>45.605789634283937</c:v>
                </c:pt>
                <c:pt idx="340">
                  <c:v>45.60573639370994</c:v>
                </c:pt>
                <c:pt idx="341">
                  <c:v>45.605732844338341</c:v>
                </c:pt>
                <c:pt idx="342">
                  <c:v>45.605732844338341</c:v>
                </c:pt>
                <c:pt idx="343">
                  <c:v>45.605289172888341</c:v>
                </c:pt>
                <c:pt idx="344">
                  <c:v>45.566175097856338</c:v>
                </c:pt>
                <c:pt idx="345">
                  <c:v>45.566175097856338</c:v>
                </c:pt>
                <c:pt idx="346">
                  <c:v>45.458817255071139</c:v>
                </c:pt>
                <c:pt idx="347">
                  <c:v>45.334198818195141</c:v>
                </c:pt>
                <c:pt idx="348">
                  <c:v>45.330241268861144</c:v>
                </c:pt>
                <c:pt idx="349">
                  <c:v>45.276468289121141</c:v>
                </c:pt>
                <c:pt idx="350">
                  <c:v>45.14488953453754</c:v>
                </c:pt>
                <c:pt idx="351">
                  <c:v>44.998893232514739</c:v>
                </c:pt>
                <c:pt idx="352">
                  <c:v>44.833602546474339</c:v>
                </c:pt>
                <c:pt idx="353">
                  <c:v>44.710609721791137</c:v>
                </c:pt>
                <c:pt idx="354">
                  <c:v>44.505945856591936</c:v>
                </c:pt>
                <c:pt idx="355">
                  <c:v>44.343959635511133</c:v>
                </c:pt>
                <c:pt idx="356">
                  <c:v>44.194385566915535</c:v>
                </c:pt>
                <c:pt idx="357">
                  <c:v>44.137996700306338</c:v>
                </c:pt>
                <c:pt idx="358">
                  <c:v>44.000636019386342</c:v>
                </c:pt>
                <c:pt idx="359">
                  <c:v>43.90202737759514</c:v>
                </c:pt>
                <c:pt idx="360">
                  <c:v>43.80666641081794</c:v>
                </c:pt>
                <c:pt idx="361">
                  <c:v>43.739661373753137</c:v>
                </c:pt>
                <c:pt idx="362">
                  <c:v>43.674179017104734</c:v>
                </c:pt>
                <c:pt idx="363">
                  <c:v>43.604820746669134</c:v>
                </c:pt>
                <c:pt idx="364">
                  <c:v>43.516895713393936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A-4E9F-8EE8-3F5AF5D68EC6}"/>
            </c:ext>
          </c:extLst>
        </c:ser>
        <c:ser>
          <c:idx val="4"/>
          <c:order val="2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[1]StorageChartData!$I$5:$I$369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[1]StorageChartData!$L$5:$L$201</c:f>
              <c:numCache>
                <c:formatCode>General</c:formatCode>
                <c:ptCount val="197"/>
                <c:pt idx="0">
                  <c:v>43.197068937261136</c:v>
                </c:pt>
                <c:pt idx="1">
                  <c:v>43.168375817246734</c:v>
                </c:pt>
                <c:pt idx="2">
                  <c:v>43.113186638238332</c:v>
                </c:pt>
                <c:pt idx="3">
                  <c:v>43.08449351822393</c:v>
                </c:pt>
                <c:pt idx="4">
                  <c:v>42.995407840435533</c:v>
                </c:pt>
                <c:pt idx="5">
                  <c:v>42.623852522604331</c:v>
                </c:pt>
                <c:pt idx="6">
                  <c:v>42.250149834955131</c:v>
                </c:pt>
                <c:pt idx="7">
                  <c:v>41.883982463212732</c:v>
                </c:pt>
                <c:pt idx="8">
                  <c:v>41.514208929924735</c:v>
                </c:pt>
                <c:pt idx="9">
                  <c:v>41.462519431313936</c:v>
                </c:pt>
                <c:pt idx="10">
                  <c:v>41.397097413982735</c:v>
                </c:pt>
                <c:pt idx="11">
                  <c:v>41.322745177705933</c:v>
                </c:pt>
                <c:pt idx="12">
                  <c:v>41.182452715844335</c:v>
                </c:pt>
                <c:pt idx="13">
                  <c:v>41.156634586825938</c:v>
                </c:pt>
                <c:pt idx="14">
                  <c:v>41.10621221387634</c:v>
                </c:pt>
                <c:pt idx="15">
                  <c:v>40.906201574844737</c:v>
                </c:pt>
                <c:pt idx="16">
                  <c:v>40.835913369049933</c:v>
                </c:pt>
                <c:pt idx="17">
                  <c:v>40.779886538343931</c:v>
                </c:pt>
                <c:pt idx="18">
                  <c:v>40.740286199402732</c:v>
                </c:pt>
                <c:pt idx="19">
                  <c:v>40.51071639368633</c:v>
                </c:pt>
                <c:pt idx="20">
                  <c:v>40.28934563636593</c:v>
                </c:pt>
                <c:pt idx="21">
                  <c:v>40.449159642027531</c:v>
                </c:pt>
                <c:pt idx="22">
                  <c:v>40.456088015390733</c:v>
                </c:pt>
                <c:pt idx="23">
                  <c:v>40.367158509952731</c:v>
                </c:pt>
                <c:pt idx="24">
                  <c:v>40.259484773095132</c:v>
                </c:pt>
                <c:pt idx="25">
                  <c:v>40.222755875778333</c:v>
                </c:pt>
                <c:pt idx="26">
                  <c:v>40.068070712078736</c:v>
                </c:pt>
                <c:pt idx="27">
                  <c:v>39.950891758076338</c:v>
                </c:pt>
                <c:pt idx="28">
                  <c:v>39.745439932381942</c:v>
                </c:pt>
                <c:pt idx="29">
                  <c:v>39.522138316911139</c:v>
                </c:pt>
                <c:pt idx="30">
                  <c:v>39.234110360942736</c:v>
                </c:pt>
                <c:pt idx="31">
                  <c:v>39.001335472671535</c:v>
                </c:pt>
                <c:pt idx="32">
                  <c:v>38.886754658680331</c:v>
                </c:pt>
                <c:pt idx="33">
                  <c:v>38.659190247917934</c:v>
                </c:pt>
                <c:pt idx="34">
                  <c:v>38.413687313089135</c:v>
                </c:pt>
                <c:pt idx="35">
                  <c:v>38.406336564505537</c:v>
                </c:pt>
                <c:pt idx="36">
                  <c:v>38.24080097182474</c:v>
                </c:pt>
                <c:pt idx="37">
                  <c:v>37.993651128573539</c:v>
                </c:pt>
                <c:pt idx="38">
                  <c:v>37.742746050169536</c:v>
                </c:pt>
                <c:pt idx="39">
                  <c:v>37.533986210143937</c:v>
                </c:pt>
                <c:pt idx="40">
                  <c:v>37.126749059617936</c:v>
                </c:pt>
                <c:pt idx="41">
                  <c:v>36.752180325298333</c:v>
                </c:pt>
                <c:pt idx="42">
                  <c:v>36.498371860925531</c:v>
                </c:pt>
                <c:pt idx="43">
                  <c:v>36.224346175919131</c:v>
                </c:pt>
                <c:pt idx="44">
                  <c:v>35.946590101361132</c:v>
                </c:pt>
                <c:pt idx="45">
                  <c:v>35.655729746855933</c:v>
                </c:pt>
                <c:pt idx="46">
                  <c:v>35.420701007618732</c:v>
                </c:pt>
                <c:pt idx="47">
                  <c:v>35.420693908875535</c:v>
                </c:pt>
                <c:pt idx="48">
                  <c:v>35.229517655756332</c:v>
                </c:pt>
                <c:pt idx="49">
                  <c:v>34.937990019390334</c:v>
                </c:pt>
                <c:pt idx="50">
                  <c:v>34.686690960738737</c:v>
                </c:pt>
                <c:pt idx="51">
                  <c:v>34.516789640989934</c:v>
                </c:pt>
                <c:pt idx="52">
                  <c:v>34.316345978623133</c:v>
                </c:pt>
                <c:pt idx="53">
                  <c:v>34.097349750903135</c:v>
                </c:pt>
                <c:pt idx="54">
                  <c:v>34.011653722992733</c:v>
                </c:pt>
                <c:pt idx="55">
                  <c:v>33.990130333610331</c:v>
                </c:pt>
                <c:pt idx="56">
                  <c:v>33.736502887189133</c:v>
                </c:pt>
                <c:pt idx="57">
                  <c:v>33.542132199629933</c:v>
                </c:pt>
                <c:pt idx="58">
                  <c:v>33.542093156542336</c:v>
                </c:pt>
                <c:pt idx="59">
                  <c:v>33.466487992090734</c:v>
                </c:pt>
                <c:pt idx="60">
                  <c:v>33.326632102935932</c:v>
                </c:pt>
                <c:pt idx="61">
                  <c:v>33.255506245443534</c:v>
                </c:pt>
                <c:pt idx="62">
                  <c:v>33.169583057750735</c:v>
                </c:pt>
                <c:pt idx="63">
                  <c:v>33.148602722223139</c:v>
                </c:pt>
                <c:pt idx="64">
                  <c:v>33.121737528582742</c:v>
                </c:pt>
                <c:pt idx="65">
                  <c:v>33.070825342352343</c:v>
                </c:pt>
                <c:pt idx="66">
                  <c:v>33.022145710858346</c:v>
                </c:pt>
                <c:pt idx="67">
                  <c:v>32.97684508112755</c:v>
                </c:pt>
                <c:pt idx="68">
                  <c:v>32.933666975613548</c:v>
                </c:pt>
                <c:pt idx="69">
                  <c:v>32.832957105835149</c:v>
                </c:pt>
                <c:pt idx="70">
                  <c:v>32.792043499401949</c:v>
                </c:pt>
                <c:pt idx="71">
                  <c:v>32.627302965959551</c:v>
                </c:pt>
                <c:pt idx="72">
                  <c:v>32.600867246282753</c:v>
                </c:pt>
                <c:pt idx="73">
                  <c:v>32.572791716926751</c:v>
                </c:pt>
                <c:pt idx="74">
                  <c:v>32.545628376071953</c:v>
                </c:pt>
                <c:pt idx="75">
                  <c:v>32.500998577573554</c:v>
                </c:pt>
                <c:pt idx="76">
                  <c:v>32.460212748517954</c:v>
                </c:pt>
                <c:pt idx="77">
                  <c:v>32.256372337529953</c:v>
                </c:pt>
                <c:pt idx="78">
                  <c:v>32.24473394805355</c:v>
                </c:pt>
                <c:pt idx="79">
                  <c:v>32.205250738375149</c:v>
                </c:pt>
                <c:pt idx="80">
                  <c:v>32.169927392211946</c:v>
                </c:pt>
                <c:pt idx="81">
                  <c:v>32.131796493113143</c:v>
                </c:pt>
                <c:pt idx="82">
                  <c:v>32.092707263682343</c:v>
                </c:pt>
                <c:pt idx="83">
                  <c:v>32.05313177034234</c:v>
                </c:pt>
                <c:pt idx="84">
                  <c:v>32.013733745582343</c:v>
                </c:pt>
                <c:pt idx="85">
                  <c:v>31.887848183045143</c:v>
                </c:pt>
                <c:pt idx="86">
                  <c:v>31.856816027146344</c:v>
                </c:pt>
                <c:pt idx="87">
                  <c:v>31.823714587604744</c:v>
                </c:pt>
                <c:pt idx="88">
                  <c:v>31.807107077888343</c:v>
                </c:pt>
                <c:pt idx="89">
                  <c:v>31.710418646132744</c:v>
                </c:pt>
                <c:pt idx="90">
                  <c:v>31.647282424111946</c:v>
                </c:pt>
                <c:pt idx="91">
                  <c:v>31.585587246960745</c:v>
                </c:pt>
                <c:pt idx="92">
                  <c:v>31.401637514419146</c:v>
                </c:pt>
                <c:pt idx="93">
                  <c:v>31.230050243160346</c:v>
                </c:pt>
                <c:pt idx="94">
                  <c:v>31.095291251623145</c:v>
                </c:pt>
                <c:pt idx="95">
                  <c:v>30.930550718180744</c:v>
                </c:pt>
                <c:pt idx="96">
                  <c:v>30.707256201453145</c:v>
                </c:pt>
                <c:pt idx="97">
                  <c:v>30.454452209243144</c:v>
                </c:pt>
                <c:pt idx="98">
                  <c:v>30.232666175445544</c:v>
                </c:pt>
                <c:pt idx="99">
                  <c:v>30.018862678376344</c:v>
                </c:pt>
                <c:pt idx="100">
                  <c:v>29.953082174513543</c:v>
                </c:pt>
                <c:pt idx="101">
                  <c:v>29.693353358311942</c:v>
                </c:pt>
                <c:pt idx="102">
                  <c:v>29.484476389023541</c:v>
                </c:pt>
                <c:pt idx="103">
                  <c:v>29.256525096756743</c:v>
                </c:pt>
                <c:pt idx="104">
                  <c:v>29.082456814749541</c:v>
                </c:pt>
                <c:pt idx="105">
                  <c:v>28.877406068045943</c:v>
                </c:pt>
                <c:pt idx="106">
                  <c:v>28.632985691555142</c:v>
                </c:pt>
                <c:pt idx="107">
                  <c:v>28.37311490048954</c:v>
                </c:pt>
                <c:pt idx="108">
                  <c:v>28.114195341012739</c:v>
                </c:pt>
                <c:pt idx="109">
                  <c:v>27.873352731094737</c:v>
                </c:pt>
                <c:pt idx="110">
                  <c:v>27.821439622073136</c:v>
                </c:pt>
                <c:pt idx="111">
                  <c:v>27.590311642224336</c:v>
                </c:pt>
                <c:pt idx="112">
                  <c:v>27.307298948326736</c:v>
                </c:pt>
                <c:pt idx="113">
                  <c:v>27.060347869885135</c:v>
                </c:pt>
                <c:pt idx="114">
                  <c:v>26.829180846948734</c:v>
                </c:pt>
                <c:pt idx="115">
                  <c:v>26.597449473927934</c:v>
                </c:pt>
                <c:pt idx="116">
                  <c:v>26.356141896330335</c:v>
                </c:pt>
                <c:pt idx="117">
                  <c:v>26.122912688494335</c:v>
                </c:pt>
                <c:pt idx="118">
                  <c:v>25.880153417912336</c:v>
                </c:pt>
                <c:pt idx="119">
                  <c:v>25.665970138081935</c:v>
                </c:pt>
                <c:pt idx="120">
                  <c:v>25.593662339846734</c:v>
                </c:pt>
                <c:pt idx="121">
                  <c:v>25.458356745083133</c:v>
                </c:pt>
                <c:pt idx="122">
                  <c:v>25.376742494512733</c:v>
                </c:pt>
                <c:pt idx="123">
                  <c:v>25.256915709296734</c:v>
                </c:pt>
                <c:pt idx="124">
                  <c:v>25.094830105811134</c:v>
                </c:pt>
                <c:pt idx="125">
                  <c:v>24.931683240217133</c:v>
                </c:pt>
                <c:pt idx="126">
                  <c:v>24.818678347216334</c:v>
                </c:pt>
                <c:pt idx="127">
                  <c:v>24.720822172204333</c:v>
                </c:pt>
                <c:pt idx="128">
                  <c:v>24.597023640167933</c:v>
                </c:pt>
                <c:pt idx="129">
                  <c:v>24.472156747279932</c:v>
                </c:pt>
                <c:pt idx="130">
                  <c:v>24.362399529293132</c:v>
                </c:pt>
                <c:pt idx="131">
                  <c:v>24.228137449779933</c:v>
                </c:pt>
                <c:pt idx="132">
                  <c:v>24.041664114030734</c:v>
                </c:pt>
                <c:pt idx="133">
                  <c:v>23.898979375710734</c:v>
                </c:pt>
                <c:pt idx="134">
                  <c:v>23.776845498954735</c:v>
                </c:pt>
                <c:pt idx="135">
                  <c:v>23.716740440280336</c:v>
                </c:pt>
                <c:pt idx="136">
                  <c:v>23.664039370763536</c:v>
                </c:pt>
                <c:pt idx="137">
                  <c:v>23.569271149043537</c:v>
                </c:pt>
                <c:pt idx="138">
                  <c:v>23.444826631375935</c:v>
                </c:pt>
                <c:pt idx="139">
                  <c:v>23.310028596751135</c:v>
                </c:pt>
                <c:pt idx="140">
                  <c:v>23.172458502906736</c:v>
                </c:pt>
                <c:pt idx="141">
                  <c:v>23.047584511275534</c:v>
                </c:pt>
                <c:pt idx="142">
                  <c:v>22.875454186161935</c:v>
                </c:pt>
                <c:pt idx="143">
                  <c:v>22.706919374479135</c:v>
                </c:pt>
                <c:pt idx="144">
                  <c:v>22.551304275420335</c:v>
                </c:pt>
                <c:pt idx="145">
                  <c:v>22.530554649046735</c:v>
                </c:pt>
                <c:pt idx="146">
                  <c:v>22.375156061655535</c:v>
                </c:pt>
                <c:pt idx="147">
                  <c:v>22.261189288951133</c:v>
                </c:pt>
                <c:pt idx="148">
                  <c:v>22.106184681807534</c:v>
                </c:pt>
                <c:pt idx="149">
                  <c:v>22.064806107694732</c:v>
                </c:pt>
                <c:pt idx="150">
                  <c:v>22.009024183629133</c:v>
                </c:pt>
                <c:pt idx="151">
                  <c:v>21.941067914975534</c:v>
                </c:pt>
                <c:pt idx="152">
                  <c:v>21.895710495299134</c:v>
                </c:pt>
                <c:pt idx="153">
                  <c:v>21.770076938145536</c:v>
                </c:pt>
                <c:pt idx="154">
                  <c:v>21.771088509051538</c:v>
                </c:pt>
                <c:pt idx="155">
                  <c:v>21.709403980015139</c:v>
                </c:pt>
                <c:pt idx="156">
                  <c:v>21.602170365235938</c:v>
                </c:pt>
                <c:pt idx="157">
                  <c:v>21.488704053927137</c:v>
                </c:pt>
                <c:pt idx="158">
                  <c:v>21.481303614141137</c:v>
                </c:pt>
                <c:pt idx="159">
                  <c:v>21.369399026336335</c:v>
                </c:pt>
                <c:pt idx="160">
                  <c:v>21.270268626919936</c:v>
                </c:pt>
                <c:pt idx="161">
                  <c:v>21.113272822308737</c:v>
                </c:pt>
                <c:pt idx="162">
                  <c:v>21.039062560895935</c:v>
                </c:pt>
                <c:pt idx="163">
                  <c:v>21.082301005727135</c:v>
                </c:pt>
                <c:pt idx="164">
                  <c:v>21.023530510774336</c:v>
                </c:pt>
                <c:pt idx="165">
                  <c:v>20.941912710832337</c:v>
                </c:pt>
                <c:pt idx="166">
                  <c:v>20.888909944729537</c:v>
                </c:pt>
                <c:pt idx="167">
                  <c:v>20.807750013723936</c:v>
                </c:pt>
                <c:pt idx="168">
                  <c:v>20.750899728806736</c:v>
                </c:pt>
                <c:pt idx="169">
                  <c:v>20.618529464356335</c:v>
                </c:pt>
                <c:pt idx="170">
                  <c:v>20.543769050345535</c:v>
                </c:pt>
                <c:pt idx="171">
                  <c:v>20.443470907672737</c:v>
                </c:pt>
                <c:pt idx="172">
                  <c:v>20.327722350425137</c:v>
                </c:pt>
                <c:pt idx="173">
                  <c:v>20.258278895071136</c:v>
                </c:pt>
                <c:pt idx="174">
                  <c:v>20.191334197323535</c:v>
                </c:pt>
                <c:pt idx="175">
                  <c:v>20.100892659583934</c:v>
                </c:pt>
                <c:pt idx="176">
                  <c:v>19.985459996408736</c:v>
                </c:pt>
                <c:pt idx="177">
                  <c:v>19.967514373599137</c:v>
                </c:pt>
                <c:pt idx="178">
                  <c:v>19.968579185079136</c:v>
                </c:pt>
                <c:pt idx="179">
                  <c:v>20.268706948831937</c:v>
                </c:pt>
                <c:pt idx="180">
                  <c:v>20.267113280983537</c:v>
                </c:pt>
                <c:pt idx="181">
                  <c:v>20.241682033469537</c:v>
                </c:pt>
                <c:pt idx="182">
                  <c:v>20.171681326774337</c:v>
                </c:pt>
                <c:pt idx="183">
                  <c:v>20.080579605917137</c:v>
                </c:pt>
                <c:pt idx="184">
                  <c:v>20.034274504023536</c:v>
                </c:pt>
                <c:pt idx="185">
                  <c:v>19.975003547675136</c:v>
                </c:pt>
                <c:pt idx="186">
                  <c:v>19.911004828355537</c:v>
                </c:pt>
                <c:pt idx="187">
                  <c:v>19.911182296935536</c:v>
                </c:pt>
                <c:pt idx="188">
                  <c:v>19.889630512580336</c:v>
                </c:pt>
                <c:pt idx="189">
                  <c:v>19.864039543344337</c:v>
                </c:pt>
                <c:pt idx="190">
                  <c:v>19.892548096035537</c:v>
                </c:pt>
                <c:pt idx="191">
                  <c:v>19.895227871593537</c:v>
                </c:pt>
                <c:pt idx="192">
                  <c:v>19.895234970336737</c:v>
                </c:pt>
                <c:pt idx="193">
                  <c:v>19.917525023984737</c:v>
                </c:pt>
                <c:pt idx="194">
                  <c:v>19.917851566171937</c:v>
                </c:pt>
                <c:pt idx="195">
                  <c:v>19.918341379452738</c:v>
                </c:pt>
                <c:pt idx="196">
                  <c:v>19.896782496354337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A-4E9F-8EE8-3F5AF5D6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28976"/>
        <c:axId val="1"/>
      </c:lineChart>
      <c:dateAx>
        <c:axId val="1782289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28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968344286983505"/>
          <c:y val="0.60044279551858171"/>
          <c:w val="0.26696839952243429"/>
          <c:h val="0.251656171651170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4366279903430114"/>
          <c:y val="2.07715208771099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49323574103562"/>
          <c:y val="0.12166176513735812"/>
          <c:w val="0.75211448641113454"/>
          <c:h val="0.78041571295427292"/>
        </c:manualLayout>
      </c:layout>
      <c:lineChart>
        <c:grouping val="standard"/>
        <c:varyColors val="0"/>
        <c:ser>
          <c:idx val="0"/>
          <c:order val="0"/>
          <c:tx>
            <c:strRef>
              <c:f>'[2]Graph-West'!$O$3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'[2]Graph-West'!$O$5:$O$56</c:f>
              <c:numCache>
                <c:formatCode>General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5-43AA-9353-B122B7B47529}"/>
            </c:ext>
          </c:extLst>
        </c:ser>
        <c:ser>
          <c:idx val="1"/>
          <c:order val="1"/>
          <c:tx>
            <c:strRef>
              <c:f>'[2]Graph-West'!$S$3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5-43AA-9353-B122B7B47529}"/>
            </c:ext>
          </c:extLst>
        </c:ser>
        <c:ser>
          <c:idx val="2"/>
          <c:order val="2"/>
          <c:tx>
            <c:strRef>
              <c:f>'[2]Graph-West'!$W$3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5-43AA-9353-B122B7B47529}"/>
            </c:ext>
          </c:extLst>
        </c:ser>
        <c:ser>
          <c:idx val="3"/>
          <c:order val="3"/>
          <c:tx>
            <c:v>00-01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'[2]Graph-West'!$Y$5:$Y$31</c:f>
              <c:numCache>
                <c:formatCode>General</c:formatCode>
                <c:ptCount val="27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  <c:pt idx="20">
                  <c:v>49.529000000000003</c:v>
                </c:pt>
                <c:pt idx="21">
                  <c:v>48.085999999999999</c:v>
                </c:pt>
                <c:pt idx="22">
                  <c:v>51.482999999999997</c:v>
                </c:pt>
                <c:pt idx="23">
                  <c:v>53.796999999999997</c:v>
                </c:pt>
                <c:pt idx="24">
                  <c:v>60.188000000000002</c:v>
                </c:pt>
                <c:pt idx="25">
                  <c:v>66.06</c:v>
                </c:pt>
                <c:pt idx="26">
                  <c:v>76.551000000000002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5-43AA-9353-B122B7B4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29632"/>
        <c:axId val="1"/>
      </c:lineChart>
      <c:dateAx>
        <c:axId val="1782296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9718357321640231E-2"/>
              <c:y val="0.486647060549432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29632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211400500592644"/>
          <c:y val="0.5341248225542552"/>
          <c:w val="0.25352173699251723"/>
          <c:h val="0.21068256889640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(Year on Year - 20 day rolling average)</a:t>
            </a:r>
          </a:p>
        </c:rich>
      </c:tx>
      <c:layout>
        <c:manualLayout>
          <c:xMode val="edge"/>
          <c:yMode val="edge"/>
          <c:x val="0.23623879667654807"/>
          <c:y val="1.29390135265761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841356572264"/>
          <c:y val="0.12199641325057517"/>
          <c:w val="0.80045961203995397"/>
          <c:h val="0.757856506556603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[1]Field_Avg!$E$687:$E$1681</c:f>
              <c:numCache>
                <c:formatCode>General</c:formatCode>
                <c:ptCount val="995"/>
                <c:pt idx="0">
                  <c:v>36021</c:v>
                </c:pt>
                <c:pt idx="1">
                  <c:v>36022</c:v>
                </c:pt>
                <c:pt idx="2">
                  <c:v>36023</c:v>
                </c:pt>
                <c:pt idx="3">
                  <c:v>36024</c:v>
                </c:pt>
                <c:pt idx="4">
                  <c:v>36025</c:v>
                </c:pt>
                <c:pt idx="5">
                  <c:v>36026</c:v>
                </c:pt>
                <c:pt idx="6">
                  <c:v>36027</c:v>
                </c:pt>
                <c:pt idx="7">
                  <c:v>36028</c:v>
                </c:pt>
                <c:pt idx="8">
                  <c:v>36029</c:v>
                </c:pt>
                <c:pt idx="9">
                  <c:v>36030</c:v>
                </c:pt>
                <c:pt idx="10">
                  <c:v>36031</c:v>
                </c:pt>
                <c:pt idx="11">
                  <c:v>36032</c:v>
                </c:pt>
                <c:pt idx="12">
                  <c:v>36033</c:v>
                </c:pt>
                <c:pt idx="13">
                  <c:v>36034</c:v>
                </c:pt>
                <c:pt idx="14">
                  <c:v>36035</c:v>
                </c:pt>
                <c:pt idx="15">
                  <c:v>36036</c:v>
                </c:pt>
                <c:pt idx="16">
                  <c:v>36037</c:v>
                </c:pt>
                <c:pt idx="17">
                  <c:v>36038</c:v>
                </c:pt>
                <c:pt idx="18">
                  <c:v>36039</c:v>
                </c:pt>
                <c:pt idx="19">
                  <c:v>36040</c:v>
                </c:pt>
                <c:pt idx="20">
                  <c:v>36041</c:v>
                </c:pt>
                <c:pt idx="21">
                  <c:v>36042</c:v>
                </c:pt>
                <c:pt idx="22">
                  <c:v>36043</c:v>
                </c:pt>
                <c:pt idx="23">
                  <c:v>36044</c:v>
                </c:pt>
                <c:pt idx="24">
                  <c:v>36045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36050</c:v>
                </c:pt>
                <c:pt idx="30">
                  <c:v>36051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36057</c:v>
                </c:pt>
                <c:pt idx="37">
                  <c:v>36058</c:v>
                </c:pt>
                <c:pt idx="38">
                  <c:v>36059</c:v>
                </c:pt>
                <c:pt idx="39">
                  <c:v>36060</c:v>
                </c:pt>
                <c:pt idx="40">
                  <c:v>36061</c:v>
                </c:pt>
                <c:pt idx="41">
                  <c:v>36062</c:v>
                </c:pt>
                <c:pt idx="42">
                  <c:v>36063</c:v>
                </c:pt>
                <c:pt idx="43">
                  <c:v>36064</c:v>
                </c:pt>
                <c:pt idx="44">
                  <c:v>36065</c:v>
                </c:pt>
                <c:pt idx="45">
                  <c:v>36066</c:v>
                </c:pt>
                <c:pt idx="46">
                  <c:v>36067</c:v>
                </c:pt>
                <c:pt idx="47">
                  <c:v>36068</c:v>
                </c:pt>
                <c:pt idx="48">
                  <c:v>36069</c:v>
                </c:pt>
                <c:pt idx="49">
                  <c:v>36070</c:v>
                </c:pt>
                <c:pt idx="50">
                  <c:v>36071</c:v>
                </c:pt>
                <c:pt idx="51">
                  <c:v>36072</c:v>
                </c:pt>
                <c:pt idx="52">
                  <c:v>36073</c:v>
                </c:pt>
                <c:pt idx="53">
                  <c:v>36074</c:v>
                </c:pt>
                <c:pt idx="54">
                  <c:v>36075</c:v>
                </c:pt>
                <c:pt idx="55">
                  <c:v>36076</c:v>
                </c:pt>
                <c:pt idx="56">
                  <c:v>36077</c:v>
                </c:pt>
                <c:pt idx="57">
                  <c:v>36078</c:v>
                </c:pt>
                <c:pt idx="58">
                  <c:v>36079</c:v>
                </c:pt>
                <c:pt idx="59">
                  <c:v>36080</c:v>
                </c:pt>
                <c:pt idx="60">
                  <c:v>36081</c:v>
                </c:pt>
                <c:pt idx="61">
                  <c:v>36082</c:v>
                </c:pt>
                <c:pt idx="62">
                  <c:v>36083</c:v>
                </c:pt>
                <c:pt idx="63">
                  <c:v>36084</c:v>
                </c:pt>
                <c:pt idx="64">
                  <c:v>36085</c:v>
                </c:pt>
                <c:pt idx="65">
                  <c:v>36086</c:v>
                </c:pt>
                <c:pt idx="66">
                  <c:v>36087</c:v>
                </c:pt>
                <c:pt idx="67">
                  <c:v>36088</c:v>
                </c:pt>
                <c:pt idx="68">
                  <c:v>36089</c:v>
                </c:pt>
                <c:pt idx="69">
                  <c:v>36090</c:v>
                </c:pt>
                <c:pt idx="70">
                  <c:v>36091</c:v>
                </c:pt>
                <c:pt idx="71">
                  <c:v>36092</c:v>
                </c:pt>
                <c:pt idx="72">
                  <c:v>36093</c:v>
                </c:pt>
                <c:pt idx="73">
                  <c:v>36094</c:v>
                </c:pt>
                <c:pt idx="74">
                  <c:v>36095</c:v>
                </c:pt>
                <c:pt idx="75">
                  <c:v>36096</c:v>
                </c:pt>
                <c:pt idx="76">
                  <c:v>36097</c:v>
                </c:pt>
                <c:pt idx="77">
                  <c:v>36098</c:v>
                </c:pt>
                <c:pt idx="78">
                  <c:v>36099</c:v>
                </c:pt>
                <c:pt idx="79">
                  <c:v>36100</c:v>
                </c:pt>
                <c:pt idx="80">
                  <c:v>36101</c:v>
                </c:pt>
                <c:pt idx="81">
                  <c:v>36102</c:v>
                </c:pt>
                <c:pt idx="82">
                  <c:v>36103</c:v>
                </c:pt>
                <c:pt idx="83">
                  <c:v>36104</c:v>
                </c:pt>
                <c:pt idx="84">
                  <c:v>36105</c:v>
                </c:pt>
                <c:pt idx="85">
                  <c:v>36106</c:v>
                </c:pt>
                <c:pt idx="86">
                  <c:v>36107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36113</c:v>
                </c:pt>
                <c:pt idx="93">
                  <c:v>36114</c:v>
                </c:pt>
                <c:pt idx="94">
                  <c:v>36115</c:v>
                </c:pt>
                <c:pt idx="95">
                  <c:v>36116</c:v>
                </c:pt>
                <c:pt idx="96">
                  <c:v>36117</c:v>
                </c:pt>
                <c:pt idx="97">
                  <c:v>36118</c:v>
                </c:pt>
                <c:pt idx="98">
                  <c:v>36119</c:v>
                </c:pt>
                <c:pt idx="99">
                  <c:v>36120</c:v>
                </c:pt>
                <c:pt idx="100">
                  <c:v>36121</c:v>
                </c:pt>
                <c:pt idx="101">
                  <c:v>36122</c:v>
                </c:pt>
                <c:pt idx="102">
                  <c:v>36123</c:v>
                </c:pt>
                <c:pt idx="103">
                  <c:v>36124</c:v>
                </c:pt>
                <c:pt idx="104">
                  <c:v>36125</c:v>
                </c:pt>
                <c:pt idx="105">
                  <c:v>36126</c:v>
                </c:pt>
                <c:pt idx="106">
                  <c:v>36127</c:v>
                </c:pt>
                <c:pt idx="107">
                  <c:v>36128</c:v>
                </c:pt>
                <c:pt idx="108">
                  <c:v>36129</c:v>
                </c:pt>
                <c:pt idx="109">
                  <c:v>36130</c:v>
                </c:pt>
                <c:pt idx="110">
                  <c:v>36131</c:v>
                </c:pt>
                <c:pt idx="111">
                  <c:v>36132</c:v>
                </c:pt>
                <c:pt idx="112">
                  <c:v>36133</c:v>
                </c:pt>
                <c:pt idx="113">
                  <c:v>36134</c:v>
                </c:pt>
                <c:pt idx="114">
                  <c:v>36135</c:v>
                </c:pt>
                <c:pt idx="115">
                  <c:v>36136</c:v>
                </c:pt>
                <c:pt idx="116">
                  <c:v>36137</c:v>
                </c:pt>
                <c:pt idx="117">
                  <c:v>36138</c:v>
                </c:pt>
                <c:pt idx="118">
                  <c:v>36139</c:v>
                </c:pt>
                <c:pt idx="119">
                  <c:v>36140</c:v>
                </c:pt>
                <c:pt idx="120">
                  <c:v>36141</c:v>
                </c:pt>
                <c:pt idx="121">
                  <c:v>36142</c:v>
                </c:pt>
                <c:pt idx="122">
                  <c:v>36143</c:v>
                </c:pt>
                <c:pt idx="123">
                  <c:v>36144</c:v>
                </c:pt>
                <c:pt idx="124">
                  <c:v>36145</c:v>
                </c:pt>
                <c:pt idx="125">
                  <c:v>36146</c:v>
                </c:pt>
                <c:pt idx="126">
                  <c:v>36147</c:v>
                </c:pt>
                <c:pt idx="127">
                  <c:v>36148</c:v>
                </c:pt>
                <c:pt idx="128">
                  <c:v>36149</c:v>
                </c:pt>
                <c:pt idx="129">
                  <c:v>36150</c:v>
                </c:pt>
                <c:pt idx="130">
                  <c:v>36151</c:v>
                </c:pt>
                <c:pt idx="131">
                  <c:v>36152</c:v>
                </c:pt>
                <c:pt idx="132">
                  <c:v>36153</c:v>
                </c:pt>
                <c:pt idx="133">
                  <c:v>36154</c:v>
                </c:pt>
                <c:pt idx="134">
                  <c:v>36155</c:v>
                </c:pt>
                <c:pt idx="135">
                  <c:v>36156</c:v>
                </c:pt>
                <c:pt idx="136">
                  <c:v>36157</c:v>
                </c:pt>
                <c:pt idx="137">
                  <c:v>36158</c:v>
                </c:pt>
                <c:pt idx="138">
                  <c:v>36159</c:v>
                </c:pt>
                <c:pt idx="139">
                  <c:v>36160</c:v>
                </c:pt>
                <c:pt idx="140">
                  <c:v>36161</c:v>
                </c:pt>
                <c:pt idx="141">
                  <c:v>36162</c:v>
                </c:pt>
                <c:pt idx="142">
                  <c:v>36163</c:v>
                </c:pt>
                <c:pt idx="143">
                  <c:v>36164</c:v>
                </c:pt>
                <c:pt idx="144">
                  <c:v>36165</c:v>
                </c:pt>
                <c:pt idx="145">
                  <c:v>36166</c:v>
                </c:pt>
                <c:pt idx="146">
                  <c:v>36167</c:v>
                </c:pt>
                <c:pt idx="147">
                  <c:v>36168</c:v>
                </c:pt>
                <c:pt idx="148">
                  <c:v>36169</c:v>
                </c:pt>
                <c:pt idx="149">
                  <c:v>36170</c:v>
                </c:pt>
                <c:pt idx="150">
                  <c:v>36171</c:v>
                </c:pt>
                <c:pt idx="151">
                  <c:v>36172</c:v>
                </c:pt>
                <c:pt idx="152">
                  <c:v>36173</c:v>
                </c:pt>
                <c:pt idx="153">
                  <c:v>36174</c:v>
                </c:pt>
                <c:pt idx="154">
                  <c:v>36175</c:v>
                </c:pt>
                <c:pt idx="155">
                  <c:v>36176</c:v>
                </c:pt>
                <c:pt idx="156">
                  <c:v>36177</c:v>
                </c:pt>
                <c:pt idx="157">
                  <c:v>36178</c:v>
                </c:pt>
                <c:pt idx="158">
                  <c:v>36179</c:v>
                </c:pt>
                <c:pt idx="159">
                  <c:v>36180</c:v>
                </c:pt>
                <c:pt idx="160">
                  <c:v>36181</c:v>
                </c:pt>
                <c:pt idx="161">
                  <c:v>36182</c:v>
                </c:pt>
                <c:pt idx="162">
                  <c:v>36183</c:v>
                </c:pt>
                <c:pt idx="163">
                  <c:v>36184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36190</c:v>
                </c:pt>
                <c:pt idx="170">
                  <c:v>36191</c:v>
                </c:pt>
                <c:pt idx="171">
                  <c:v>36192</c:v>
                </c:pt>
                <c:pt idx="172">
                  <c:v>36193</c:v>
                </c:pt>
                <c:pt idx="173">
                  <c:v>36194</c:v>
                </c:pt>
                <c:pt idx="174">
                  <c:v>36195</c:v>
                </c:pt>
                <c:pt idx="175">
                  <c:v>36196</c:v>
                </c:pt>
                <c:pt idx="176">
                  <c:v>36197</c:v>
                </c:pt>
                <c:pt idx="177">
                  <c:v>36198</c:v>
                </c:pt>
                <c:pt idx="178">
                  <c:v>36199</c:v>
                </c:pt>
                <c:pt idx="179">
                  <c:v>36200</c:v>
                </c:pt>
                <c:pt idx="180">
                  <c:v>36201</c:v>
                </c:pt>
                <c:pt idx="181">
                  <c:v>36202</c:v>
                </c:pt>
                <c:pt idx="182">
                  <c:v>36203</c:v>
                </c:pt>
                <c:pt idx="183">
                  <c:v>36204</c:v>
                </c:pt>
                <c:pt idx="184">
                  <c:v>36205</c:v>
                </c:pt>
                <c:pt idx="185">
                  <c:v>36206</c:v>
                </c:pt>
                <c:pt idx="186">
                  <c:v>36207</c:v>
                </c:pt>
                <c:pt idx="187">
                  <c:v>36208</c:v>
                </c:pt>
                <c:pt idx="188">
                  <c:v>36209</c:v>
                </c:pt>
                <c:pt idx="189">
                  <c:v>36210</c:v>
                </c:pt>
                <c:pt idx="190">
                  <c:v>36211</c:v>
                </c:pt>
                <c:pt idx="191">
                  <c:v>36212</c:v>
                </c:pt>
                <c:pt idx="192">
                  <c:v>36213</c:v>
                </c:pt>
                <c:pt idx="193">
                  <c:v>36214</c:v>
                </c:pt>
                <c:pt idx="194">
                  <c:v>36215</c:v>
                </c:pt>
                <c:pt idx="195">
                  <c:v>36216</c:v>
                </c:pt>
                <c:pt idx="196">
                  <c:v>36217</c:v>
                </c:pt>
                <c:pt idx="197">
                  <c:v>36218</c:v>
                </c:pt>
                <c:pt idx="198">
                  <c:v>36219</c:v>
                </c:pt>
                <c:pt idx="199">
                  <c:v>36220</c:v>
                </c:pt>
                <c:pt idx="200">
                  <c:v>36221</c:v>
                </c:pt>
                <c:pt idx="201">
                  <c:v>36222</c:v>
                </c:pt>
                <c:pt idx="202">
                  <c:v>36223</c:v>
                </c:pt>
                <c:pt idx="203">
                  <c:v>36224</c:v>
                </c:pt>
                <c:pt idx="204">
                  <c:v>36225</c:v>
                </c:pt>
                <c:pt idx="205">
                  <c:v>36226</c:v>
                </c:pt>
                <c:pt idx="206">
                  <c:v>36227</c:v>
                </c:pt>
                <c:pt idx="207">
                  <c:v>36228</c:v>
                </c:pt>
                <c:pt idx="208">
                  <c:v>36229</c:v>
                </c:pt>
                <c:pt idx="209">
                  <c:v>36230</c:v>
                </c:pt>
                <c:pt idx="210">
                  <c:v>36231</c:v>
                </c:pt>
                <c:pt idx="211">
                  <c:v>36232</c:v>
                </c:pt>
                <c:pt idx="212">
                  <c:v>36233</c:v>
                </c:pt>
                <c:pt idx="213">
                  <c:v>36234</c:v>
                </c:pt>
                <c:pt idx="214">
                  <c:v>36235</c:v>
                </c:pt>
                <c:pt idx="215">
                  <c:v>36236</c:v>
                </c:pt>
                <c:pt idx="216">
                  <c:v>36237</c:v>
                </c:pt>
                <c:pt idx="217">
                  <c:v>36238</c:v>
                </c:pt>
                <c:pt idx="218">
                  <c:v>36239</c:v>
                </c:pt>
                <c:pt idx="219">
                  <c:v>36240</c:v>
                </c:pt>
                <c:pt idx="220">
                  <c:v>36241</c:v>
                </c:pt>
                <c:pt idx="221">
                  <c:v>36242</c:v>
                </c:pt>
                <c:pt idx="222">
                  <c:v>36243</c:v>
                </c:pt>
                <c:pt idx="223">
                  <c:v>36244</c:v>
                </c:pt>
                <c:pt idx="224">
                  <c:v>36245</c:v>
                </c:pt>
                <c:pt idx="225">
                  <c:v>36246</c:v>
                </c:pt>
                <c:pt idx="226">
                  <c:v>36247</c:v>
                </c:pt>
                <c:pt idx="227">
                  <c:v>36248</c:v>
                </c:pt>
                <c:pt idx="228">
                  <c:v>36249</c:v>
                </c:pt>
                <c:pt idx="229">
                  <c:v>36250</c:v>
                </c:pt>
                <c:pt idx="230">
                  <c:v>36251</c:v>
                </c:pt>
                <c:pt idx="231">
                  <c:v>36252</c:v>
                </c:pt>
                <c:pt idx="232">
                  <c:v>36253</c:v>
                </c:pt>
                <c:pt idx="233">
                  <c:v>36254</c:v>
                </c:pt>
                <c:pt idx="234">
                  <c:v>36255</c:v>
                </c:pt>
                <c:pt idx="235">
                  <c:v>36256</c:v>
                </c:pt>
                <c:pt idx="236">
                  <c:v>36257</c:v>
                </c:pt>
                <c:pt idx="237">
                  <c:v>36258</c:v>
                </c:pt>
                <c:pt idx="238">
                  <c:v>36259</c:v>
                </c:pt>
                <c:pt idx="239">
                  <c:v>36260</c:v>
                </c:pt>
                <c:pt idx="240">
                  <c:v>36261</c:v>
                </c:pt>
                <c:pt idx="241">
                  <c:v>36262</c:v>
                </c:pt>
                <c:pt idx="242">
                  <c:v>36263</c:v>
                </c:pt>
                <c:pt idx="243">
                  <c:v>36264</c:v>
                </c:pt>
                <c:pt idx="244">
                  <c:v>36265</c:v>
                </c:pt>
                <c:pt idx="245">
                  <c:v>36266</c:v>
                </c:pt>
                <c:pt idx="246">
                  <c:v>36267</c:v>
                </c:pt>
                <c:pt idx="247">
                  <c:v>36268</c:v>
                </c:pt>
                <c:pt idx="248">
                  <c:v>36269</c:v>
                </c:pt>
                <c:pt idx="249">
                  <c:v>36270</c:v>
                </c:pt>
                <c:pt idx="250">
                  <c:v>36271</c:v>
                </c:pt>
                <c:pt idx="251">
                  <c:v>36272</c:v>
                </c:pt>
                <c:pt idx="252">
                  <c:v>36273</c:v>
                </c:pt>
                <c:pt idx="253">
                  <c:v>36274</c:v>
                </c:pt>
                <c:pt idx="254">
                  <c:v>36275</c:v>
                </c:pt>
                <c:pt idx="255">
                  <c:v>36276</c:v>
                </c:pt>
                <c:pt idx="256">
                  <c:v>36277</c:v>
                </c:pt>
                <c:pt idx="257">
                  <c:v>36278</c:v>
                </c:pt>
                <c:pt idx="258">
                  <c:v>36279</c:v>
                </c:pt>
                <c:pt idx="259">
                  <c:v>36280</c:v>
                </c:pt>
                <c:pt idx="260">
                  <c:v>36281</c:v>
                </c:pt>
                <c:pt idx="261">
                  <c:v>36282</c:v>
                </c:pt>
                <c:pt idx="262">
                  <c:v>36283</c:v>
                </c:pt>
                <c:pt idx="263">
                  <c:v>36284</c:v>
                </c:pt>
                <c:pt idx="264">
                  <c:v>36285</c:v>
                </c:pt>
                <c:pt idx="265">
                  <c:v>36286</c:v>
                </c:pt>
                <c:pt idx="266">
                  <c:v>36287</c:v>
                </c:pt>
                <c:pt idx="267">
                  <c:v>36288</c:v>
                </c:pt>
                <c:pt idx="268">
                  <c:v>36289</c:v>
                </c:pt>
                <c:pt idx="269">
                  <c:v>36290</c:v>
                </c:pt>
                <c:pt idx="270">
                  <c:v>36291</c:v>
                </c:pt>
                <c:pt idx="271">
                  <c:v>36292</c:v>
                </c:pt>
                <c:pt idx="272">
                  <c:v>36293</c:v>
                </c:pt>
                <c:pt idx="273">
                  <c:v>36294</c:v>
                </c:pt>
                <c:pt idx="274">
                  <c:v>36295</c:v>
                </c:pt>
                <c:pt idx="275">
                  <c:v>36296</c:v>
                </c:pt>
                <c:pt idx="276">
                  <c:v>36297</c:v>
                </c:pt>
                <c:pt idx="277">
                  <c:v>36298</c:v>
                </c:pt>
                <c:pt idx="278">
                  <c:v>36299</c:v>
                </c:pt>
                <c:pt idx="279">
                  <c:v>36300</c:v>
                </c:pt>
                <c:pt idx="280">
                  <c:v>36301</c:v>
                </c:pt>
                <c:pt idx="281">
                  <c:v>36302</c:v>
                </c:pt>
                <c:pt idx="282">
                  <c:v>36303</c:v>
                </c:pt>
                <c:pt idx="283">
                  <c:v>36304</c:v>
                </c:pt>
                <c:pt idx="284">
                  <c:v>36305</c:v>
                </c:pt>
                <c:pt idx="285">
                  <c:v>36306</c:v>
                </c:pt>
                <c:pt idx="286">
                  <c:v>36307</c:v>
                </c:pt>
                <c:pt idx="287">
                  <c:v>36308</c:v>
                </c:pt>
                <c:pt idx="288">
                  <c:v>36309</c:v>
                </c:pt>
                <c:pt idx="289">
                  <c:v>36310</c:v>
                </c:pt>
                <c:pt idx="290">
                  <c:v>36311</c:v>
                </c:pt>
                <c:pt idx="291">
                  <c:v>36312</c:v>
                </c:pt>
                <c:pt idx="292">
                  <c:v>36313</c:v>
                </c:pt>
                <c:pt idx="293">
                  <c:v>36314</c:v>
                </c:pt>
                <c:pt idx="294">
                  <c:v>36315</c:v>
                </c:pt>
                <c:pt idx="295">
                  <c:v>36316</c:v>
                </c:pt>
                <c:pt idx="296">
                  <c:v>36317</c:v>
                </c:pt>
                <c:pt idx="297">
                  <c:v>36318</c:v>
                </c:pt>
                <c:pt idx="298">
                  <c:v>36319</c:v>
                </c:pt>
                <c:pt idx="299">
                  <c:v>36320</c:v>
                </c:pt>
                <c:pt idx="300">
                  <c:v>36321</c:v>
                </c:pt>
                <c:pt idx="301">
                  <c:v>36322</c:v>
                </c:pt>
                <c:pt idx="302">
                  <c:v>36323</c:v>
                </c:pt>
                <c:pt idx="303">
                  <c:v>36324</c:v>
                </c:pt>
                <c:pt idx="304">
                  <c:v>36325</c:v>
                </c:pt>
                <c:pt idx="305">
                  <c:v>36326</c:v>
                </c:pt>
                <c:pt idx="306">
                  <c:v>36327</c:v>
                </c:pt>
                <c:pt idx="307">
                  <c:v>36328</c:v>
                </c:pt>
                <c:pt idx="308">
                  <c:v>36329</c:v>
                </c:pt>
                <c:pt idx="309">
                  <c:v>36330</c:v>
                </c:pt>
                <c:pt idx="310">
                  <c:v>36331</c:v>
                </c:pt>
                <c:pt idx="311">
                  <c:v>36332</c:v>
                </c:pt>
                <c:pt idx="312">
                  <c:v>36333</c:v>
                </c:pt>
                <c:pt idx="313">
                  <c:v>36334</c:v>
                </c:pt>
                <c:pt idx="314">
                  <c:v>36335</c:v>
                </c:pt>
                <c:pt idx="315">
                  <c:v>36336</c:v>
                </c:pt>
                <c:pt idx="316">
                  <c:v>36337</c:v>
                </c:pt>
                <c:pt idx="317">
                  <c:v>36338</c:v>
                </c:pt>
                <c:pt idx="318">
                  <c:v>36339</c:v>
                </c:pt>
                <c:pt idx="319">
                  <c:v>36340</c:v>
                </c:pt>
                <c:pt idx="320">
                  <c:v>36341</c:v>
                </c:pt>
                <c:pt idx="321">
                  <c:v>36342</c:v>
                </c:pt>
                <c:pt idx="322">
                  <c:v>36343</c:v>
                </c:pt>
                <c:pt idx="323">
                  <c:v>36344</c:v>
                </c:pt>
                <c:pt idx="324">
                  <c:v>36345</c:v>
                </c:pt>
                <c:pt idx="325">
                  <c:v>36346</c:v>
                </c:pt>
                <c:pt idx="326">
                  <c:v>36347</c:v>
                </c:pt>
                <c:pt idx="327">
                  <c:v>36348</c:v>
                </c:pt>
                <c:pt idx="328">
                  <c:v>36349</c:v>
                </c:pt>
                <c:pt idx="329">
                  <c:v>36350</c:v>
                </c:pt>
                <c:pt idx="330">
                  <c:v>36351</c:v>
                </c:pt>
                <c:pt idx="331">
                  <c:v>36352</c:v>
                </c:pt>
                <c:pt idx="332">
                  <c:v>36353</c:v>
                </c:pt>
                <c:pt idx="333">
                  <c:v>36354</c:v>
                </c:pt>
                <c:pt idx="334">
                  <c:v>36355</c:v>
                </c:pt>
                <c:pt idx="335">
                  <c:v>36356</c:v>
                </c:pt>
                <c:pt idx="336">
                  <c:v>36357</c:v>
                </c:pt>
                <c:pt idx="337">
                  <c:v>36358</c:v>
                </c:pt>
                <c:pt idx="338">
                  <c:v>36359</c:v>
                </c:pt>
                <c:pt idx="339">
                  <c:v>36360</c:v>
                </c:pt>
                <c:pt idx="340">
                  <c:v>36361</c:v>
                </c:pt>
                <c:pt idx="341">
                  <c:v>36362</c:v>
                </c:pt>
                <c:pt idx="342">
                  <c:v>36363</c:v>
                </c:pt>
                <c:pt idx="343">
                  <c:v>36364</c:v>
                </c:pt>
                <c:pt idx="344">
                  <c:v>36365</c:v>
                </c:pt>
                <c:pt idx="345">
                  <c:v>36366</c:v>
                </c:pt>
                <c:pt idx="346">
                  <c:v>36367</c:v>
                </c:pt>
                <c:pt idx="347">
                  <c:v>36368</c:v>
                </c:pt>
                <c:pt idx="348">
                  <c:v>36369</c:v>
                </c:pt>
                <c:pt idx="349">
                  <c:v>36370</c:v>
                </c:pt>
                <c:pt idx="350">
                  <c:v>36371</c:v>
                </c:pt>
                <c:pt idx="351">
                  <c:v>36372</c:v>
                </c:pt>
                <c:pt idx="352">
                  <c:v>36373</c:v>
                </c:pt>
                <c:pt idx="353">
                  <c:v>36374</c:v>
                </c:pt>
                <c:pt idx="354">
                  <c:v>36375</c:v>
                </c:pt>
                <c:pt idx="355">
                  <c:v>36376</c:v>
                </c:pt>
                <c:pt idx="356">
                  <c:v>36377</c:v>
                </c:pt>
                <c:pt idx="357">
                  <c:v>36378</c:v>
                </c:pt>
                <c:pt idx="358">
                  <c:v>36379</c:v>
                </c:pt>
                <c:pt idx="359">
                  <c:v>36380</c:v>
                </c:pt>
                <c:pt idx="360">
                  <c:v>36381</c:v>
                </c:pt>
                <c:pt idx="361">
                  <c:v>36382</c:v>
                </c:pt>
                <c:pt idx="362">
                  <c:v>36383</c:v>
                </c:pt>
                <c:pt idx="363">
                  <c:v>36384</c:v>
                </c:pt>
                <c:pt idx="364">
                  <c:v>36385</c:v>
                </c:pt>
                <c:pt idx="365">
                  <c:v>36386</c:v>
                </c:pt>
                <c:pt idx="366">
                  <c:v>36387</c:v>
                </c:pt>
                <c:pt idx="367">
                  <c:v>36388</c:v>
                </c:pt>
                <c:pt idx="368">
                  <c:v>36389</c:v>
                </c:pt>
                <c:pt idx="369">
                  <c:v>36390</c:v>
                </c:pt>
                <c:pt idx="370">
                  <c:v>36391</c:v>
                </c:pt>
                <c:pt idx="371">
                  <c:v>36392</c:v>
                </c:pt>
                <c:pt idx="372">
                  <c:v>36393</c:v>
                </c:pt>
                <c:pt idx="373">
                  <c:v>36394</c:v>
                </c:pt>
                <c:pt idx="374">
                  <c:v>36395</c:v>
                </c:pt>
                <c:pt idx="375">
                  <c:v>36396</c:v>
                </c:pt>
                <c:pt idx="376">
                  <c:v>36397</c:v>
                </c:pt>
                <c:pt idx="377">
                  <c:v>36398</c:v>
                </c:pt>
                <c:pt idx="378">
                  <c:v>36399</c:v>
                </c:pt>
                <c:pt idx="379">
                  <c:v>36400</c:v>
                </c:pt>
                <c:pt idx="380">
                  <c:v>36401</c:v>
                </c:pt>
                <c:pt idx="381">
                  <c:v>36402</c:v>
                </c:pt>
                <c:pt idx="382">
                  <c:v>36403</c:v>
                </c:pt>
                <c:pt idx="383">
                  <c:v>36404</c:v>
                </c:pt>
                <c:pt idx="384">
                  <c:v>36405</c:v>
                </c:pt>
                <c:pt idx="385">
                  <c:v>36406</c:v>
                </c:pt>
                <c:pt idx="386">
                  <c:v>36407</c:v>
                </c:pt>
                <c:pt idx="387">
                  <c:v>36408</c:v>
                </c:pt>
                <c:pt idx="388">
                  <c:v>36409</c:v>
                </c:pt>
                <c:pt idx="389">
                  <c:v>36410</c:v>
                </c:pt>
                <c:pt idx="390">
                  <c:v>36411</c:v>
                </c:pt>
                <c:pt idx="391">
                  <c:v>36412</c:v>
                </c:pt>
                <c:pt idx="392">
                  <c:v>36413</c:v>
                </c:pt>
                <c:pt idx="393">
                  <c:v>36414</c:v>
                </c:pt>
                <c:pt idx="394">
                  <c:v>36415</c:v>
                </c:pt>
                <c:pt idx="395">
                  <c:v>36416</c:v>
                </c:pt>
                <c:pt idx="396">
                  <c:v>36417</c:v>
                </c:pt>
                <c:pt idx="397">
                  <c:v>36418</c:v>
                </c:pt>
                <c:pt idx="398">
                  <c:v>36419</c:v>
                </c:pt>
                <c:pt idx="399">
                  <c:v>36420</c:v>
                </c:pt>
                <c:pt idx="400">
                  <c:v>36421</c:v>
                </c:pt>
                <c:pt idx="401">
                  <c:v>36422</c:v>
                </c:pt>
                <c:pt idx="402">
                  <c:v>36423</c:v>
                </c:pt>
                <c:pt idx="403">
                  <c:v>36424</c:v>
                </c:pt>
                <c:pt idx="404">
                  <c:v>36425</c:v>
                </c:pt>
                <c:pt idx="405">
                  <c:v>36426</c:v>
                </c:pt>
                <c:pt idx="406">
                  <c:v>36427</c:v>
                </c:pt>
                <c:pt idx="407">
                  <c:v>36428</c:v>
                </c:pt>
                <c:pt idx="408">
                  <c:v>36429</c:v>
                </c:pt>
                <c:pt idx="409">
                  <c:v>36430</c:v>
                </c:pt>
                <c:pt idx="410">
                  <c:v>36431</c:v>
                </c:pt>
                <c:pt idx="411">
                  <c:v>36432</c:v>
                </c:pt>
                <c:pt idx="412">
                  <c:v>36433</c:v>
                </c:pt>
                <c:pt idx="413">
                  <c:v>36434</c:v>
                </c:pt>
                <c:pt idx="414">
                  <c:v>36435</c:v>
                </c:pt>
                <c:pt idx="415">
                  <c:v>36436</c:v>
                </c:pt>
                <c:pt idx="416">
                  <c:v>36437</c:v>
                </c:pt>
                <c:pt idx="417">
                  <c:v>36438</c:v>
                </c:pt>
                <c:pt idx="418">
                  <c:v>36439</c:v>
                </c:pt>
                <c:pt idx="419">
                  <c:v>36440</c:v>
                </c:pt>
                <c:pt idx="420">
                  <c:v>36441</c:v>
                </c:pt>
                <c:pt idx="421">
                  <c:v>36442</c:v>
                </c:pt>
                <c:pt idx="422">
                  <c:v>36443</c:v>
                </c:pt>
                <c:pt idx="423">
                  <c:v>36444</c:v>
                </c:pt>
                <c:pt idx="424">
                  <c:v>36445</c:v>
                </c:pt>
                <c:pt idx="425">
                  <c:v>36446</c:v>
                </c:pt>
                <c:pt idx="426">
                  <c:v>36447</c:v>
                </c:pt>
                <c:pt idx="427">
                  <c:v>36448</c:v>
                </c:pt>
                <c:pt idx="428">
                  <c:v>36449</c:v>
                </c:pt>
                <c:pt idx="429">
                  <c:v>36450</c:v>
                </c:pt>
                <c:pt idx="430">
                  <c:v>36451</c:v>
                </c:pt>
                <c:pt idx="431">
                  <c:v>36452</c:v>
                </c:pt>
                <c:pt idx="432">
                  <c:v>36453</c:v>
                </c:pt>
                <c:pt idx="433">
                  <c:v>36454</c:v>
                </c:pt>
                <c:pt idx="434">
                  <c:v>36455</c:v>
                </c:pt>
                <c:pt idx="435">
                  <c:v>36456</c:v>
                </c:pt>
                <c:pt idx="436">
                  <c:v>36457</c:v>
                </c:pt>
                <c:pt idx="437">
                  <c:v>36458</c:v>
                </c:pt>
                <c:pt idx="438">
                  <c:v>36459</c:v>
                </c:pt>
                <c:pt idx="439">
                  <c:v>36460</c:v>
                </c:pt>
                <c:pt idx="440">
                  <c:v>36461</c:v>
                </c:pt>
                <c:pt idx="441">
                  <c:v>36462</c:v>
                </c:pt>
                <c:pt idx="442">
                  <c:v>36463</c:v>
                </c:pt>
                <c:pt idx="443">
                  <c:v>36464</c:v>
                </c:pt>
                <c:pt idx="444">
                  <c:v>36465</c:v>
                </c:pt>
                <c:pt idx="445">
                  <c:v>36466</c:v>
                </c:pt>
                <c:pt idx="446">
                  <c:v>36467</c:v>
                </c:pt>
                <c:pt idx="447">
                  <c:v>36468</c:v>
                </c:pt>
                <c:pt idx="448">
                  <c:v>36469</c:v>
                </c:pt>
                <c:pt idx="449">
                  <c:v>36470</c:v>
                </c:pt>
                <c:pt idx="450">
                  <c:v>36471</c:v>
                </c:pt>
                <c:pt idx="451">
                  <c:v>36472</c:v>
                </c:pt>
                <c:pt idx="452">
                  <c:v>36473</c:v>
                </c:pt>
                <c:pt idx="453">
                  <c:v>36474</c:v>
                </c:pt>
                <c:pt idx="454">
                  <c:v>36475</c:v>
                </c:pt>
                <c:pt idx="455">
                  <c:v>36476</c:v>
                </c:pt>
                <c:pt idx="456">
                  <c:v>36477</c:v>
                </c:pt>
                <c:pt idx="457">
                  <c:v>36478</c:v>
                </c:pt>
                <c:pt idx="458">
                  <c:v>36479</c:v>
                </c:pt>
                <c:pt idx="459">
                  <c:v>36480</c:v>
                </c:pt>
                <c:pt idx="460">
                  <c:v>36481</c:v>
                </c:pt>
                <c:pt idx="461">
                  <c:v>36482</c:v>
                </c:pt>
                <c:pt idx="462">
                  <c:v>36483</c:v>
                </c:pt>
                <c:pt idx="463">
                  <c:v>36484</c:v>
                </c:pt>
                <c:pt idx="464">
                  <c:v>36485</c:v>
                </c:pt>
                <c:pt idx="465">
                  <c:v>36486</c:v>
                </c:pt>
                <c:pt idx="466">
                  <c:v>36487</c:v>
                </c:pt>
                <c:pt idx="467">
                  <c:v>36488</c:v>
                </c:pt>
                <c:pt idx="468">
                  <c:v>36489</c:v>
                </c:pt>
                <c:pt idx="469">
                  <c:v>36490</c:v>
                </c:pt>
                <c:pt idx="470">
                  <c:v>36491</c:v>
                </c:pt>
                <c:pt idx="471">
                  <c:v>36492</c:v>
                </c:pt>
                <c:pt idx="472">
                  <c:v>36493</c:v>
                </c:pt>
                <c:pt idx="473">
                  <c:v>36494</c:v>
                </c:pt>
                <c:pt idx="474">
                  <c:v>36495</c:v>
                </c:pt>
                <c:pt idx="475">
                  <c:v>36496</c:v>
                </c:pt>
                <c:pt idx="476">
                  <c:v>36497</c:v>
                </c:pt>
                <c:pt idx="477">
                  <c:v>36498</c:v>
                </c:pt>
                <c:pt idx="478">
                  <c:v>36499</c:v>
                </c:pt>
                <c:pt idx="479">
                  <c:v>36500</c:v>
                </c:pt>
                <c:pt idx="480">
                  <c:v>36501</c:v>
                </c:pt>
                <c:pt idx="481">
                  <c:v>36502</c:v>
                </c:pt>
                <c:pt idx="482">
                  <c:v>36503</c:v>
                </c:pt>
                <c:pt idx="483">
                  <c:v>36504</c:v>
                </c:pt>
                <c:pt idx="484">
                  <c:v>36505</c:v>
                </c:pt>
                <c:pt idx="485">
                  <c:v>36506</c:v>
                </c:pt>
                <c:pt idx="486">
                  <c:v>36507</c:v>
                </c:pt>
                <c:pt idx="487">
                  <c:v>36508</c:v>
                </c:pt>
                <c:pt idx="488">
                  <c:v>36509</c:v>
                </c:pt>
                <c:pt idx="489">
                  <c:v>36510</c:v>
                </c:pt>
                <c:pt idx="490">
                  <c:v>36511</c:v>
                </c:pt>
                <c:pt idx="491">
                  <c:v>36512</c:v>
                </c:pt>
                <c:pt idx="492">
                  <c:v>36513</c:v>
                </c:pt>
                <c:pt idx="493">
                  <c:v>36514</c:v>
                </c:pt>
                <c:pt idx="494">
                  <c:v>36515</c:v>
                </c:pt>
                <c:pt idx="495">
                  <c:v>36516</c:v>
                </c:pt>
                <c:pt idx="496">
                  <c:v>36517</c:v>
                </c:pt>
                <c:pt idx="497">
                  <c:v>36518</c:v>
                </c:pt>
                <c:pt idx="498">
                  <c:v>36519</c:v>
                </c:pt>
                <c:pt idx="499">
                  <c:v>36520</c:v>
                </c:pt>
                <c:pt idx="500">
                  <c:v>36521</c:v>
                </c:pt>
                <c:pt idx="501">
                  <c:v>36522</c:v>
                </c:pt>
                <c:pt idx="502">
                  <c:v>36523</c:v>
                </c:pt>
                <c:pt idx="503">
                  <c:v>36524</c:v>
                </c:pt>
                <c:pt idx="504">
                  <c:v>36525</c:v>
                </c:pt>
                <c:pt idx="505">
                  <c:v>36526</c:v>
                </c:pt>
                <c:pt idx="506">
                  <c:v>36527</c:v>
                </c:pt>
                <c:pt idx="507">
                  <c:v>36528</c:v>
                </c:pt>
                <c:pt idx="508">
                  <c:v>36529</c:v>
                </c:pt>
                <c:pt idx="509">
                  <c:v>36530</c:v>
                </c:pt>
                <c:pt idx="510">
                  <c:v>36531</c:v>
                </c:pt>
                <c:pt idx="511">
                  <c:v>36532</c:v>
                </c:pt>
                <c:pt idx="512">
                  <c:v>36533</c:v>
                </c:pt>
                <c:pt idx="513">
                  <c:v>36534</c:v>
                </c:pt>
                <c:pt idx="514">
                  <c:v>36535</c:v>
                </c:pt>
                <c:pt idx="515">
                  <c:v>36536</c:v>
                </c:pt>
                <c:pt idx="516">
                  <c:v>36537</c:v>
                </c:pt>
                <c:pt idx="517">
                  <c:v>36538</c:v>
                </c:pt>
                <c:pt idx="518">
                  <c:v>36539</c:v>
                </c:pt>
                <c:pt idx="519">
                  <c:v>36540</c:v>
                </c:pt>
                <c:pt idx="520">
                  <c:v>36541</c:v>
                </c:pt>
                <c:pt idx="521">
                  <c:v>36542</c:v>
                </c:pt>
                <c:pt idx="522">
                  <c:v>36543</c:v>
                </c:pt>
                <c:pt idx="523">
                  <c:v>36544</c:v>
                </c:pt>
                <c:pt idx="524">
                  <c:v>36545</c:v>
                </c:pt>
                <c:pt idx="525">
                  <c:v>36546</c:v>
                </c:pt>
                <c:pt idx="526">
                  <c:v>36547</c:v>
                </c:pt>
                <c:pt idx="527">
                  <c:v>36548</c:v>
                </c:pt>
                <c:pt idx="528">
                  <c:v>36549</c:v>
                </c:pt>
                <c:pt idx="529">
                  <c:v>36550</c:v>
                </c:pt>
                <c:pt idx="530">
                  <c:v>36551</c:v>
                </c:pt>
                <c:pt idx="531">
                  <c:v>36552</c:v>
                </c:pt>
                <c:pt idx="532">
                  <c:v>36553</c:v>
                </c:pt>
                <c:pt idx="533">
                  <c:v>36554</c:v>
                </c:pt>
                <c:pt idx="534">
                  <c:v>36555</c:v>
                </c:pt>
                <c:pt idx="535">
                  <c:v>36556</c:v>
                </c:pt>
                <c:pt idx="536">
                  <c:v>36557</c:v>
                </c:pt>
                <c:pt idx="537">
                  <c:v>36558</c:v>
                </c:pt>
                <c:pt idx="538">
                  <c:v>36559</c:v>
                </c:pt>
                <c:pt idx="539">
                  <c:v>36560</c:v>
                </c:pt>
                <c:pt idx="540">
                  <c:v>36561</c:v>
                </c:pt>
                <c:pt idx="541">
                  <c:v>36562</c:v>
                </c:pt>
                <c:pt idx="542">
                  <c:v>36563</c:v>
                </c:pt>
                <c:pt idx="543">
                  <c:v>36564</c:v>
                </c:pt>
                <c:pt idx="544">
                  <c:v>36565</c:v>
                </c:pt>
                <c:pt idx="545">
                  <c:v>36566</c:v>
                </c:pt>
                <c:pt idx="546">
                  <c:v>36567</c:v>
                </c:pt>
                <c:pt idx="547">
                  <c:v>36568</c:v>
                </c:pt>
                <c:pt idx="548">
                  <c:v>36569</c:v>
                </c:pt>
                <c:pt idx="549">
                  <c:v>36570</c:v>
                </c:pt>
                <c:pt idx="550">
                  <c:v>36571</c:v>
                </c:pt>
                <c:pt idx="551">
                  <c:v>36572</c:v>
                </c:pt>
                <c:pt idx="552">
                  <c:v>36573</c:v>
                </c:pt>
                <c:pt idx="553">
                  <c:v>36574</c:v>
                </c:pt>
                <c:pt idx="554">
                  <c:v>36575</c:v>
                </c:pt>
                <c:pt idx="555">
                  <c:v>36576</c:v>
                </c:pt>
                <c:pt idx="556">
                  <c:v>36577</c:v>
                </c:pt>
                <c:pt idx="557">
                  <c:v>36578</c:v>
                </c:pt>
                <c:pt idx="558">
                  <c:v>36579</c:v>
                </c:pt>
                <c:pt idx="559">
                  <c:v>36580</c:v>
                </c:pt>
                <c:pt idx="560">
                  <c:v>36581</c:v>
                </c:pt>
                <c:pt idx="561">
                  <c:v>36582</c:v>
                </c:pt>
                <c:pt idx="562">
                  <c:v>36583</c:v>
                </c:pt>
                <c:pt idx="563">
                  <c:v>36584</c:v>
                </c:pt>
                <c:pt idx="564">
                  <c:v>36585</c:v>
                </c:pt>
                <c:pt idx="565">
                  <c:v>36586</c:v>
                </c:pt>
                <c:pt idx="566">
                  <c:v>36587</c:v>
                </c:pt>
                <c:pt idx="567">
                  <c:v>36588</c:v>
                </c:pt>
                <c:pt idx="568">
                  <c:v>36589</c:v>
                </c:pt>
                <c:pt idx="569">
                  <c:v>36590</c:v>
                </c:pt>
                <c:pt idx="570">
                  <c:v>36591</c:v>
                </c:pt>
                <c:pt idx="571">
                  <c:v>36592</c:v>
                </c:pt>
                <c:pt idx="572">
                  <c:v>36593</c:v>
                </c:pt>
                <c:pt idx="573">
                  <c:v>36594</c:v>
                </c:pt>
                <c:pt idx="574">
                  <c:v>36595</c:v>
                </c:pt>
                <c:pt idx="575">
                  <c:v>36596</c:v>
                </c:pt>
                <c:pt idx="576">
                  <c:v>36597</c:v>
                </c:pt>
                <c:pt idx="577">
                  <c:v>36598</c:v>
                </c:pt>
                <c:pt idx="578">
                  <c:v>36599</c:v>
                </c:pt>
                <c:pt idx="579">
                  <c:v>36600</c:v>
                </c:pt>
                <c:pt idx="580">
                  <c:v>36601</c:v>
                </c:pt>
                <c:pt idx="581">
                  <c:v>36602</c:v>
                </c:pt>
                <c:pt idx="582">
                  <c:v>36603</c:v>
                </c:pt>
                <c:pt idx="583">
                  <c:v>36604</c:v>
                </c:pt>
                <c:pt idx="584">
                  <c:v>36605</c:v>
                </c:pt>
                <c:pt idx="585">
                  <c:v>36606</c:v>
                </c:pt>
                <c:pt idx="586">
                  <c:v>36607</c:v>
                </c:pt>
                <c:pt idx="587">
                  <c:v>36608</c:v>
                </c:pt>
                <c:pt idx="588">
                  <c:v>36609</c:v>
                </c:pt>
                <c:pt idx="589">
                  <c:v>36610</c:v>
                </c:pt>
                <c:pt idx="590">
                  <c:v>36611</c:v>
                </c:pt>
                <c:pt idx="591">
                  <c:v>36612</c:v>
                </c:pt>
                <c:pt idx="592">
                  <c:v>36613</c:v>
                </c:pt>
                <c:pt idx="593">
                  <c:v>36614</c:v>
                </c:pt>
                <c:pt idx="594">
                  <c:v>36615</c:v>
                </c:pt>
                <c:pt idx="595">
                  <c:v>36616</c:v>
                </c:pt>
                <c:pt idx="596">
                  <c:v>36617</c:v>
                </c:pt>
                <c:pt idx="597">
                  <c:v>36618</c:v>
                </c:pt>
                <c:pt idx="598">
                  <c:v>36619</c:v>
                </c:pt>
                <c:pt idx="599">
                  <c:v>36620</c:v>
                </c:pt>
                <c:pt idx="600">
                  <c:v>36621</c:v>
                </c:pt>
                <c:pt idx="601">
                  <c:v>36622</c:v>
                </c:pt>
                <c:pt idx="602">
                  <c:v>36623</c:v>
                </c:pt>
                <c:pt idx="603">
                  <c:v>36624</c:v>
                </c:pt>
                <c:pt idx="604">
                  <c:v>36625</c:v>
                </c:pt>
                <c:pt idx="605">
                  <c:v>36626</c:v>
                </c:pt>
                <c:pt idx="606">
                  <c:v>36627</c:v>
                </c:pt>
                <c:pt idx="607">
                  <c:v>36628</c:v>
                </c:pt>
                <c:pt idx="608">
                  <c:v>36629</c:v>
                </c:pt>
                <c:pt idx="609">
                  <c:v>36630</c:v>
                </c:pt>
                <c:pt idx="610">
                  <c:v>36631</c:v>
                </c:pt>
                <c:pt idx="611">
                  <c:v>36632</c:v>
                </c:pt>
                <c:pt idx="612">
                  <c:v>36633</c:v>
                </c:pt>
                <c:pt idx="613">
                  <c:v>36634</c:v>
                </c:pt>
                <c:pt idx="614">
                  <c:v>36635</c:v>
                </c:pt>
                <c:pt idx="615">
                  <c:v>36636</c:v>
                </c:pt>
                <c:pt idx="616">
                  <c:v>36637</c:v>
                </c:pt>
                <c:pt idx="617">
                  <c:v>36638</c:v>
                </c:pt>
                <c:pt idx="618">
                  <c:v>36639</c:v>
                </c:pt>
                <c:pt idx="619">
                  <c:v>36640</c:v>
                </c:pt>
                <c:pt idx="620">
                  <c:v>36641</c:v>
                </c:pt>
                <c:pt idx="621">
                  <c:v>36642</c:v>
                </c:pt>
                <c:pt idx="622">
                  <c:v>36643</c:v>
                </c:pt>
                <c:pt idx="623">
                  <c:v>36644</c:v>
                </c:pt>
                <c:pt idx="624">
                  <c:v>36645</c:v>
                </c:pt>
                <c:pt idx="625">
                  <c:v>36646</c:v>
                </c:pt>
                <c:pt idx="626">
                  <c:v>36647</c:v>
                </c:pt>
                <c:pt idx="627">
                  <c:v>36648</c:v>
                </c:pt>
                <c:pt idx="628">
                  <c:v>36649</c:v>
                </c:pt>
                <c:pt idx="629">
                  <c:v>36650</c:v>
                </c:pt>
                <c:pt idx="630">
                  <c:v>36651</c:v>
                </c:pt>
                <c:pt idx="631">
                  <c:v>36652</c:v>
                </c:pt>
                <c:pt idx="632">
                  <c:v>36653</c:v>
                </c:pt>
                <c:pt idx="633">
                  <c:v>36654</c:v>
                </c:pt>
                <c:pt idx="634">
                  <c:v>36655</c:v>
                </c:pt>
                <c:pt idx="635">
                  <c:v>36656</c:v>
                </c:pt>
                <c:pt idx="636">
                  <c:v>36657</c:v>
                </c:pt>
                <c:pt idx="637">
                  <c:v>36658</c:v>
                </c:pt>
                <c:pt idx="638">
                  <c:v>36659</c:v>
                </c:pt>
                <c:pt idx="639">
                  <c:v>36660</c:v>
                </c:pt>
                <c:pt idx="640">
                  <c:v>36661</c:v>
                </c:pt>
                <c:pt idx="641">
                  <c:v>36662</c:v>
                </c:pt>
                <c:pt idx="642">
                  <c:v>36663</c:v>
                </c:pt>
                <c:pt idx="643">
                  <c:v>36664</c:v>
                </c:pt>
                <c:pt idx="644">
                  <c:v>36665</c:v>
                </c:pt>
                <c:pt idx="645">
                  <c:v>36666</c:v>
                </c:pt>
                <c:pt idx="646">
                  <c:v>36667</c:v>
                </c:pt>
                <c:pt idx="647">
                  <c:v>36668</c:v>
                </c:pt>
                <c:pt idx="648">
                  <c:v>36669</c:v>
                </c:pt>
                <c:pt idx="649">
                  <c:v>36670</c:v>
                </c:pt>
                <c:pt idx="650">
                  <c:v>36671</c:v>
                </c:pt>
                <c:pt idx="651">
                  <c:v>36672</c:v>
                </c:pt>
                <c:pt idx="652">
                  <c:v>36673</c:v>
                </c:pt>
                <c:pt idx="653">
                  <c:v>36674</c:v>
                </c:pt>
                <c:pt idx="654">
                  <c:v>36675</c:v>
                </c:pt>
                <c:pt idx="655">
                  <c:v>36676</c:v>
                </c:pt>
                <c:pt idx="656">
                  <c:v>36677</c:v>
                </c:pt>
                <c:pt idx="657">
                  <c:v>36678</c:v>
                </c:pt>
                <c:pt idx="658">
                  <c:v>36679</c:v>
                </c:pt>
                <c:pt idx="659">
                  <c:v>36680</c:v>
                </c:pt>
                <c:pt idx="660">
                  <c:v>36681</c:v>
                </c:pt>
                <c:pt idx="661">
                  <c:v>36682</c:v>
                </c:pt>
                <c:pt idx="662">
                  <c:v>36683</c:v>
                </c:pt>
                <c:pt idx="663">
                  <c:v>36684</c:v>
                </c:pt>
                <c:pt idx="664">
                  <c:v>36685</c:v>
                </c:pt>
                <c:pt idx="665">
                  <c:v>36686</c:v>
                </c:pt>
                <c:pt idx="666">
                  <c:v>36687</c:v>
                </c:pt>
                <c:pt idx="667">
                  <c:v>36688</c:v>
                </c:pt>
                <c:pt idx="668">
                  <c:v>36689</c:v>
                </c:pt>
                <c:pt idx="669">
                  <c:v>36690</c:v>
                </c:pt>
                <c:pt idx="670">
                  <c:v>36691</c:v>
                </c:pt>
                <c:pt idx="671">
                  <c:v>36692</c:v>
                </c:pt>
                <c:pt idx="672">
                  <c:v>36693</c:v>
                </c:pt>
                <c:pt idx="673">
                  <c:v>36694</c:v>
                </c:pt>
                <c:pt idx="674">
                  <c:v>36695</c:v>
                </c:pt>
                <c:pt idx="675">
                  <c:v>36696</c:v>
                </c:pt>
                <c:pt idx="676">
                  <c:v>36697</c:v>
                </c:pt>
                <c:pt idx="677">
                  <c:v>36698</c:v>
                </c:pt>
                <c:pt idx="678">
                  <c:v>36699</c:v>
                </c:pt>
                <c:pt idx="679">
                  <c:v>36700</c:v>
                </c:pt>
                <c:pt idx="680">
                  <c:v>36701</c:v>
                </c:pt>
                <c:pt idx="681">
                  <c:v>36702</c:v>
                </c:pt>
                <c:pt idx="682">
                  <c:v>36703</c:v>
                </c:pt>
                <c:pt idx="683">
                  <c:v>36704</c:v>
                </c:pt>
                <c:pt idx="684">
                  <c:v>36705</c:v>
                </c:pt>
                <c:pt idx="685">
                  <c:v>36706</c:v>
                </c:pt>
                <c:pt idx="686">
                  <c:v>36707</c:v>
                </c:pt>
                <c:pt idx="687">
                  <c:v>36708</c:v>
                </c:pt>
                <c:pt idx="688">
                  <c:v>36709</c:v>
                </c:pt>
                <c:pt idx="689">
                  <c:v>36710</c:v>
                </c:pt>
                <c:pt idx="690">
                  <c:v>36711</c:v>
                </c:pt>
                <c:pt idx="691">
                  <c:v>36712</c:v>
                </c:pt>
                <c:pt idx="692">
                  <c:v>36713</c:v>
                </c:pt>
                <c:pt idx="693">
                  <c:v>36714</c:v>
                </c:pt>
                <c:pt idx="694">
                  <c:v>36715</c:v>
                </c:pt>
                <c:pt idx="695">
                  <c:v>36716</c:v>
                </c:pt>
                <c:pt idx="696">
                  <c:v>36717</c:v>
                </c:pt>
                <c:pt idx="697">
                  <c:v>36718</c:v>
                </c:pt>
                <c:pt idx="698">
                  <c:v>36719</c:v>
                </c:pt>
                <c:pt idx="699">
                  <c:v>36720</c:v>
                </c:pt>
                <c:pt idx="700">
                  <c:v>36721</c:v>
                </c:pt>
                <c:pt idx="701">
                  <c:v>36722</c:v>
                </c:pt>
                <c:pt idx="702">
                  <c:v>36723</c:v>
                </c:pt>
                <c:pt idx="703">
                  <c:v>36724</c:v>
                </c:pt>
                <c:pt idx="704">
                  <c:v>36725</c:v>
                </c:pt>
                <c:pt idx="705">
                  <c:v>36726</c:v>
                </c:pt>
                <c:pt idx="706">
                  <c:v>36727</c:v>
                </c:pt>
                <c:pt idx="707">
                  <c:v>36728</c:v>
                </c:pt>
                <c:pt idx="708">
                  <c:v>36729</c:v>
                </c:pt>
                <c:pt idx="709">
                  <c:v>36730</c:v>
                </c:pt>
                <c:pt idx="710">
                  <c:v>36731</c:v>
                </c:pt>
                <c:pt idx="711">
                  <c:v>36732</c:v>
                </c:pt>
                <c:pt idx="712">
                  <c:v>36733</c:v>
                </c:pt>
                <c:pt idx="713">
                  <c:v>36734</c:v>
                </c:pt>
                <c:pt idx="714">
                  <c:v>36735</c:v>
                </c:pt>
                <c:pt idx="715">
                  <c:v>36736</c:v>
                </c:pt>
                <c:pt idx="716">
                  <c:v>36737</c:v>
                </c:pt>
                <c:pt idx="717">
                  <c:v>36738</c:v>
                </c:pt>
                <c:pt idx="718">
                  <c:v>36739</c:v>
                </c:pt>
                <c:pt idx="719">
                  <c:v>36740</c:v>
                </c:pt>
                <c:pt idx="720">
                  <c:v>36741</c:v>
                </c:pt>
                <c:pt idx="721">
                  <c:v>36742</c:v>
                </c:pt>
                <c:pt idx="722">
                  <c:v>36743</c:v>
                </c:pt>
                <c:pt idx="723">
                  <c:v>36744</c:v>
                </c:pt>
                <c:pt idx="724">
                  <c:v>36745</c:v>
                </c:pt>
                <c:pt idx="725">
                  <c:v>36746</c:v>
                </c:pt>
                <c:pt idx="726">
                  <c:v>36747</c:v>
                </c:pt>
                <c:pt idx="727">
                  <c:v>36748</c:v>
                </c:pt>
                <c:pt idx="728">
                  <c:v>36749</c:v>
                </c:pt>
                <c:pt idx="729">
                  <c:v>36750</c:v>
                </c:pt>
                <c:pt idx="730">
                  <c:v>36751</c:v>
                </c:pt>
                <c:pt idx="731">
                  <c:v>36752</c:v>
                </c:pt>
                <c:pt idx="732">
                  <c:v>36753</c:v>
                </c:pt>
                <c:pt idx="733">
                  <c:v>36754</c:v>
                </c:pt>
                <c:pt idx="734">
                  <c:v>36755</c:v>
                </c:pt>
                <c:pt idx="735">
                  <c:v>36756</c:v>
                </c:pt>
                <c:pt idx="736">
                  <c:v>36757</c:v>
                </c:pt>
                <c:pt idx="737">
                  <c:v>36758</c:v>
                </c:pt>
                <c:pt idx="738">
                  <c:v>36759</c:v>
                </c:pt>
                <c:pt idx="739">
                  <c:v>36760</c:v>
                </c:pt>
                <c:pt idx="740">
                  <c:v>36761</c:v>
                </c:pt>
                <c:pt idx="741">
                  <c:v>36762</c:v>
                </c:pt>
                <c:pt idx="742">
                  <c:v>36763</c:v>
                </c:pt>
                <c:pt idx="743">
                  <c:v>36764</c:v>
                </c:pt>
                <c:pt idx="744">
                  <c:v>36765</c:v>
                </c:pt>
                <c:pt idx="745">
                  <c:v>36766</c:v>
                </c:pt>
                <c:pt idx="746">
                  <c:v>36767</c:v>
                </c:pt>
                <c:pt idx="747">
                  <c:v>36768</c:v>
                </c:pt>
                <c:pt idx="748">
                  <c:v>36769</c:v>
                </c:pt>
                <c:pt idx="749">
                  <c:v>36770</c:v>
                </c:pt>
                <c:pt idx="750">
                  <c:v>36771</c:v>
                </c:pt>
                <c:pt idx="751">
                  <c:v>36772</c:v>
                </c:pt>
                <c:pt idx="752">
                  <c:v>36773</c:v>
                </c:pt>
                <c:pt idx="753">
                  <c:v>36774</c:v>
                </c:pt>
                <c:pt idx="754">
                  <c:v>36775</c:v>
                </c:pt>
                <c:pt idx="755">
                  <c:v>36776</c:v>
                </c:pt>
                <c:pt idx="756">
                  <c:v>36777</c:v>
                </c:pt>
                <c:pt idx="757">
                  <c:v>36778</c:v>
                </c:pt>
                <c:pt idx="758">
                  <c:v>36779</c:v>
                </c:pt>
                <c:pt idx="759">
                  <c:v>36780</c:v>
                </c:pt>
                <c:pt idx="760">
                  <c:v>36781</c:v>
                </c:pt>
                <c:pt idx="761">
                  <c:v>36782</c:v>
                </c:pt>
                <c:pt idx="762">
                  <c:v>36783</c:v>
                </c:pt>
                <c:pt idx="763">
                  <c:v>36784</c:v>
                </c:pt>
                <c:pt idx="764">
                  <c:v>36785</c:v>
                </c:pt>
                <c:pt idx="765">
                  <c:v>36786</c:v>
                </c:pt>
                <c:pt idx="766">
                  <c:v>36787</c:v>
                </c:pt>
                <c:pt idx="767">
                  <c:v>36788</c:v>
                </c:pt>
                <c:pt idx="768">
                  <c:v>36789</c:v>
                </c:pt>
                <c:pt idx="769">
                  <c:v>36790</c:v>
                </c:pt>
                <c:pt idx="770">
                  <c:v>36791</c:v>
                </c:pt>
                <c:pt idx="771">
                  <c:v>36792</c:v>
                </c:pt>
                <c:pt idx="772">
                  <c:v>36793</c:v>
                </c:pt>
                <c:pt idx="773">
                  <c:v>36794</c:v>
                </c:pt>
                <c:pt idx="774">
                  <c:v>36795</c:v>
                </c:pt>
                <c:pt idx="775">
                  <c:v>36796</c:v>
                </c:pt>
                <c:pt idx="776">
                  <c:v>36797</c:v>
                </c:pt>
                <c:pt idx="777">
                  <c:v>36798</c:v>
                </c:pt>
                <c:pt idx="778">
                  <c:v>36799</c:v>
                </c:pt>
                <c:pt idx="779">
                  <c:v>36800</c:v>
                </c:pt>
                <c:pt idx="780">
                  <c:v>36801</c:v>
                </c:pt>
                <c:pt idx="781">
                  <c:v>36802</c:v>
                </c:pt>
                <c:pt idx="782">
                  <c:v>36803</c:v>
                </c:pt>
                <c:pt idx="783">
                  <c:v>36804</c:v>
                </c:pt>
                <c:pt idx="784">
                  <c:v>36805</c:v>
                </c:pt>
                <c:pt idx="785">
                  <c:v>36806</c:v>
                </c:pt>
                <c:pt idx="786">
                  <c:v>36807</c:v>
                </c:pt>
                <c:pt idx="787">
                  <c:v>36808</c:v>
                </c:pt>
                <c:pt idx="788">
                  <c:v>36809</c:v>
                </c:pt>
                <c:pt idx="789">
                  <c:v>36810</c:v>
                </c:pt>
                <c:pt idx="790">
                  <c:v>36811</c:v>
                </c:pt>
                <c:pt idx="791">
                  <c:v>36812</c:v>
                </c:pt>
                <c:pt idx="792">
                  <c:v>36813</c:v>
                </c:pt>
                <c:pt idx="793">
                  <c:v>36814</c:v>
                </c:pt>
                <c:pt idx="794">
                  <c:v>36815</c:v>
                </c:pt>
                <c:pt idx="795">
                  <c:v>36816</c:v>
                </c:pt>
                <c:pt idx="796">
                  <c:v>36817</c:v>
                </c:pt>
                <c:pt idx="797">
                  <c:v>36818</c:v>
                </c:pt>
                <c:pt idx="798">
                  <c:v>36819</c:v>
                </c:pt>
                <c:pt idx="799">
                  <c:v>36820</c:v>
                </c:pt>
                <c:pt idx="800">
                  <c:v>36821</c:v>
                </c:pt>
                <c:pt idx="801">
                  <c:v>36822</c:v>
                </c:pt>
                <c:pt idx="802">
                  <c:v>36823</c:v>
                </c:pt>
                <c:pt idx="803">
                  <c:v>36824</c:v>
                </c:pt>
                <c:pt idx="804">
                  <c:v>36825</c:v>
                </c:pt>
                <c:pt idx="805">
                  <c:v>36826</c:v>
                </c:pt>
                <c:pt idx="806">
                  <c:v>36827</c:v>
                </c:pt>
                <c:pt idx="807">
                  <c:v>36828</c:v>
                </c:pt>
                <c:pt idx="808">
                  <c:v>36829</c:v>
                </c:pt>
                <c:pt idx="809">
                  <c:v>36830</c:v>
                </c:pt>
                <c:pt idx="810">
                  <c:v>36831</c:v>
                </c:pt>
                <c:pt idx="811">
                  <c:v>36832</c:v>
                </c:pt>
                <c:pt idx="812">
                  <c:v>36833</c:v>
                </c:pt>
                <c:pt idx="813">
                  <c:v>36834</c:v>
                </c:pt>
                <c:pt idx="814">
                  <c:v>36835</c:v>
                </c:pt>
                <c:pt idx="815">
                  <c:v>36836</c:v>
                </c:pt>
                <c:pt idx="816">
                  <c:v>36837</c:v>
                </c:pt>
                <c:pt idx="817">
                  <c:v>36838</c:v>
                </c:pt>
                <c:pt idx="818">
                  <c:v>36839</c:v>
                </c:pt>
                <c:pt idx="819">
                  <c:v>36840</c:v>
                </c:pt>
                <c:pt idx="820">
                  <c:v>36841</c:v>
                </c:pt>
                <c:pt idx="821">
                  <c:v>36842</c:v>
                </c:pt>
                <c:pt idx="822">
                  <c:v>36843</c:v>
                </c:pt>
                <c:pt idx="823">
                  <c:v>36844</c:v>
                </c:pt>
                <c:pt idx="824">
                  <c:v>36845</c:v>
                </c:pt>
                <c:pt idx="825">
                  <c:v>36846</c:v>
                </c:pt>
                <c:pt idx="826">
                  <c:v>36847</c:v>
                </c:pt>
                <c:pt idx="827">
                  <c:v>36848</c:v>
                </c:pt>
                <c:pt idx="828">
                  <c:v>36849</c:v>
                </c:pt>
                <c:pt idx="829">
                  <c:v>36850</c:v>
                </c:pt>
                <c:pt idx="830">
                  <c:v>36851</c:v>
                </c:pt>
                <c:pt idx="831">
                  <c:v>36852</c:v>
                </c:pt>
                <c:pt idx="832">
                  <c:v>36853</c:v>
                </c:pt>
                <c:pt idx="833">
                  <c:v>36854</c:v>
                </c:pt>
                <c:pt idx="834">
                  <c:v>36855</c:v>
                </c:pt>
                <c:pt idx="835">
                  <c:v>36856</c:v>
                </c:pt>
                <c:pt idx="836">
                  <c:v>36857</c:v>
                </c:pt>
                <c:pt idx="837">
                  <c:v>36858</c:v>
                </c:pt>
                <c:pt idx="838">
                  <c:v>36859</c:v>
                </c:pt>
                <c:pt idx="839">
                  <c:v>36860</c:v>
                </c:pt>
                <c:pt idx="840">
                  <c:v>36861</c:v>
                </c:pt>
                <c:pt idx="841">
                  <c:v>36862</c:v>
                </c:pt>
                <c:pt idx="842">
                  <c:v>36863</c:v>
                </c:pt>
                <c:pt idx="843">
                  <c:v>36864</c:v>
                </c:pt>
                <c:pt idx="844">
                  <c:v>36865</c:v>
                </c:pt>
                <c:pt idx="845">
                  <c:v>36866</c:v>
                </c:pt>
                <c:pt idx="846">
                  <c:v>36867</c:v>
                </c:pt>
                <c:pt idx="847">
                  <c:v>36868</c:v>
                </c:pt>
                <c:pt idx="848">
                  <c:v>36869</c:v>
                </c:pt>
                <c:pt idx="849">
                  <c:v>36870</c:v>
                </c:pt>
                <c:pt idx="850">
                  <c:v>36871</c:v>
                </c:pt>
                <c:pt idx="851">
                  <c:v>36872</c:v>
                </c:pt>
                <c:pt idx="852">
                  <c:v>36873</c:v>
                </c:pt>
                <c:pt idx="853">
                  <c:v>36874</c:v>
                </c:pt>
                <c:pt idx="854">
                  <c:v>36875</c:v>
                </c:pt>
                <c:pt idx="855">
                  <c:v>36876</c:v>
                </c:pt>
                <c:pt idx="856">
                  <c:v>36877</c:v>
                </c:pt>
                <c:pt idx="857">
                  <c:v>36878</c:v>
                </c:pt>
                <c:pt idx="858">
                  <c:v>36879</c:v>
                </c:pt>
                <c:pt idx="859">
                  <c:v>36880</c:v>
                </c:pt>
                <c:pt idx="860">
                  <c:v>36881</c:v>
                </c:pt>
                <c:pt idx="861">
                  <c:v>36882</c:v>
                </c:pt>
                <c:pt idx="862">
                  <c:v>36883</c:v>
                </c:pt>
                <c:pt idx="863">
                  <c:v>36884</c:v>
                </c:pt>
                <c:pt idx="864">
                  <c:v>36885</c:v>
                </c:pt>
                <c:pt idx="865">
                  <c:v>36886</c:v>
                </c:pt>
                <c:pt idx="866">
                  <c:v>36887</c:v>
                </c:pt>
                <c:pt idx="867">
                  <c:v>36888</c:v>
                </c:pt>
                <c:pt idx="868">
                  <c:v>36889</c:v>
                </c:pt>
                <c:pt idx="869">
                  <c:v>36890</c:v>
                </c:pt>
                <c:pt idx="870">
                  <c:v>36891</c:v>
                </c:pt>
                <c:pt idx="871">
                  <c:v>36892</c:v>
                </c:pt>
                <c:pt idx="872">
                  <c:v>36893</c:v>
                </c:pt>
                <c:pt idx="873">
                  <c:v>36894</c:v>
                </c:pt>
                <c:pt idx="874">
                  <c:v>36895</c:v>
                </c:pt>
                <c:pt idx="875">
                  <c:v>36896</c:v>
                </c:pt>
                <c:pt idx="876">
                  <c:v>36897</c:v>
                </c:pt>
                <c:pt idx="877">
                  <c:v>36898</c:v>
                </c:pt>
                <c:pt idx="878">
                  <c:v>36899</c:v>
                </c:pt>
                <c:pt idx="879">
                  <c:v>36900</c:v>
                </c:pt>
                <c:pt idx="880">
                  <c:v>36901</c:v>
                </c:pt>
                <c:pt idx="881">
                  <c:v>36902</c:v>
                </c:pt>
                <c:pt idx="882">
                  <c:v>36903</c:v>
                </c:pt>
                <c:pt idx="883">
                  <c:v>36904</c:v>
                </c:pt>
                <c:pt idx="884">
                  <c:v>36905</c:v>
                </c:pt>
                <c:pt idx="885">
                  <c:v>36906</c:v>
                </c:pt>
                <c:pt idx="886">
                  <c:v>36907</c:v>
                </c:pt>
                <c:pt idx="887">
                  <c:v>36908</c:v>
                </c:pt>
                <c:pt idx="888">
                  <c:v>36909</c:v>
                </c:pt>
                <c:pt idx="889">
                  <c:v>36910</c:v>
                </c:pt>
                <c:pt idx="890">
                  <c:v>36911</c:v>
                </c:pt>
                <c:pt idx="891">
                  <c:v>36912</c:v>
                </c:pt>
                <c:pt idx="892">
                  <c:v>36913</c:v>
                </c:pt>
                <c:pt idx="893">
                  <c:v>36914</c:v>
                </c:pt>
                <c:pt idx="894">
                  <c:v>36915</c:v>
                </c:pt>
                <c:pt idx="895">
                  <c:v>36916</c:v>
                </c:pt>
                <c:pt idx="896">
                  <c:v>36917</c:v>
                </c:pt>
                <c:pt idx="897">
                  <c:v>36918</c:v>
                </c:pt>
                <c:pt idx="898">
                  <c:v>36919</c:v>
                </c:pt>
                <c:pt idx="899">
                  <c:v>36920</c:v>
                </c:pt>
                <c:pt idx="900">
                  <c:v>36921</c:v>
                </c:pt>
                <c:pt idx="901">
                  <c:v>36922</c:v>
                </c:pt>
                <c:pt idx="902">
                  <c:v>36923</c:v>
                </c:pt>
                <c:pt idx="903">
                  <c:v>36924</c:v>
                </c:pt>
                <c:pt idx="904">
                  <c:v>36925</c:v>
                </c:pt>
                <c:pt idx="905">
                  <c:v>36926</c:v>
                </c:pt>
                <c:pt idx="906">
                  <c:v>36927</c:v>
                </c:pt>
                <c:pt idx="907">
                  <c:v>36928</c:v>
                </c:pt>
                <c:pt idx="908">
                  <c:v>36929</c:v>
                </c:pt>
                <c:pt idx="909">
                  <c:v>36930</c:v>
                </c:pt>
                <c:pt idx="910">
                  <c:v>36931</c:v>
                </c:pt>
                <c:pt idx="911">
                  <c:v>36932</c:v>
                </c:pt>
                <c:pt idx="912">
                  <c:v>36933</c:v>
                </c:pt>
                <c:pt idx="913">
                  <c:v>36934</c:v>
                </c:pt>
                <c:pt idx="914">
                  <c:v>36935</c:v>
                </c:pt>
                <c:pt idx="915">
                  <c:v>36936</c:v>
                </c:pt>
                <c:pt idx="916">
                  <c:v>36937</c:v>
                </c:pt>
                <c:pt idx="917">
                  <c:v>36938</c:v>
                </c:pt>
                <c:pt idx="918">
                  <c:v>36939</c:v>
                </c:pt>
                <c:pt idx="919">
                  <c:v>36940</c:v>
                </c:pt>
                <c:pt idx="920">
                  <c:v>36941</c:v>
                </c:pt>
                <c:pt idx="921">
                  <c:v>36942</c:v>
                </c:pt>
                <c:pt idx="922">
                  <c:v>36943</c:v>
                </c:pt>
                <c:pt idx="923">
                  <c:v>36944</c:v>
                </c:pt>
                <c:pt idx="924">
                  <c:v>36945</c:v>
                </c:pt>
                <c:pt idx="925">
                  <c:v>36946</c:v>
                </c:pt>
                <c:pt idx="926">
                  <c:v>36947</c:v>
                </c:pt>
                <c:pt idx="927">
                  <c:v>36948</c:v>
                </c:pt>
                <c:pt idx="928">
                  <c:v>36949</c:v>
                </c:pt>
                <c:pt idx="929">
                  <c:v>36950</c:v>
                </c:pt>
                <c:pt idx="930">
                  <c:v>36951</c:v>
                </c:pt>
                <c:pt idx="931">
                  <c:v>36952</c:v>
                </c:pt>
                <c:pt idx="932">
                  <c:v>36953</c:v>
                </c:pt>
                <c:pt idx="933">
                  <c:v>36954</c:v>
                </c:pt>
                <c:pt idx="934">
                  <c:v>36955</c:v>
                </c:pt>
                <c:pt idx="935">
                  <c:v>36956</c:v>
                </c:pt>
                <c:pt idx="936">
                  <c:v>36957</c:v>
                </c:pt>
                <c:pt idx="937">
                  <c:v>36958</c:v>
                </c:pt>
                <c:pt idx="938">
                  <c:v>36959</c:v>
                </c:pt>
                <c:pt idx="939">
                  <c:v>36960</c:v>
                </c:pt>
                <c:pt idx="940">
                  <c:v>36961</c:v>
                </c:pt>
                <c:pt idx="941">
                  <c:v>36962</c:v>
                </c:pt>
                <c:pt idx="942">
                  <c:v>36963</c:v>
                </c:pt>
                <c:pt idx="943">
                  <c:v>36964</c:v>
                </c:pt>
                <c:pt idx="944">
                  <c:v>36965</c:v>
                </c:pt>
                <c:pt idx="945">
                  <c:v>36966</c:v>
                </c:pt>
                <c:pt idx="946">
                  <c:v>36967</c:v>
                </c:pt>
                <c:pt idx="947">
                  <c:v>36968</c:v>
                </c:pt>
                <c:pt idx="948">
                  <c:v>36969</c:v>
                </c:pt>
                <c:pt idx="949">
                  <c:v>36970</c:v>
                </c:pt>
                <c:pt idx="950">
                  <c:v>36971</c:v>
                </c:pt>
                <c:pt idx="951">
                  <c:v>36972</c:v>
                </c:pt>
                <c:pt idx="952">
                  <c:v>36973</c:v>
                </c:pt>
                <c:pt idx="953">
                  <c:v>36974</c:v>
                </c:pt>
                <c:pt idx="954">
                  <c:v>36975</c:v>
                </c:pt>
                <c:pt idx="955">
                  <c:v>36976</c:v>
                </c:pt>
                <c:pt idx="956">
                  <c:v>36977</c:v>
                </c:pt>
                <c:pt idx="957">
                  <c:v>36978</c:v>
                </c:pt>
                <c:pt idx="958">
                  <c:v>36979</c:v>
                </c:pt>
                <c:pt idx="959">
                  <c:v>36980</c:v>
                </c:pt>
                <c:pt idx="960">
                  <c:v>36981</c:v>
                </c:pt>
                <c:pt idx="961">
                  <c:v>36982</c:v>
                </c:pt>
                <c:pt idx="962">
                  <c:v>36983</c:v>
                </c:pt>
                <c:pt idx="963">
                  <c:v>36984</c:v>
                </c:pt>
                <c:pt idx="964">
                  <c:v>36985</c:v>
                </c:pt>
                <c:pt idx="965">
                  <c:v>36986</c:v>
                </c:pt>
                <c:pt idx="966">
                  <c:v>36987</c:v>
                </c:pt>
                <c:pt idx="967">
                  <c:v>36988</c:v>
                </c:pt>
                <c:pt idx="968">
                  <c:v>36989</c:v>
                </c:pt>
                <c:pt idx="969">
                  <c:v>36990</c:v>
                </c:pt>
                <c:pt idx="970">
                  <c:v>36991</c:v>
                </c:pt>
                <c:pt idx="971">
                  <c:v>36992</c:v>
                </c:pt>
                <c:pt idx="972">
                  <c:v>36993</c:v>
                </c:pt>
                <c:pt idx="973">
                  <c:v>36994</c:v>
                </c:pt>
                <c:pt idx="974">
                  <c:v>36995</c:v>
                </c:pt>
                <c:pt idx="975">
                  <c:v>36996</c:v>
                </c:pt>
                <c:pt idx="976">
                  <c:v>36997</c:v>
                </c:pt>
                <c:pt idx="977">
                  <c:v>36998</c:v>
                </c:pt>
                <c:pt idx="978">
                  <c:v>36999</c:v>
                </c:pt>
                <c:pt idx="979">
                  <c:v>37000</c:v>
                </c:pt>
                <c:pt idx="980">
                  <c:v>37001</c:v>
                </c:pt>
                <c:pt idx="981">
                  <c:v>37002</c:v>
                </c:pt>
                <c:pt idx="982">
                  <c:v>37003</c:v>
                </c:pt>
                <c:pt idx="983">
                  <c:v>37004</c:v>
                </c:pt>
                <c:pt idx="984">
                  <c:v>37005</c:v>
                </c:pt>
                <c:pt idx="985">
                  <c:v>37006</c:v>
                </c:pt>
                <c:pt idx="986">
                  <c:v>37007</c:v>
                </c:pt>
                <c:pt idx="987">
                  <c:v>37008</c:v>
                </c:pt>
                <c:pt idx="988">
                  <c:v>37009</c:v>
                </c:pt>
                <c:pt idx="989">
                  <c:v>37010</c:v>
                </c:pt>
                <c:pt idx="990">
                  <c:v>37011</c:v>
                </c:pt>
                <c:pt idx="991">
                  <c:v>37012</c:v>
                </c:pt>
                <c:pt idx="992">
                  <c:v>37013</c:v>
                </c:pt>
                <c:pt idx="993">
                  <c:v>37014</c:v>
                </c:pt>
                <c:pt idx="994">
                  <c:v>37015</c:v>
                </c:pt>
              </c:numCache>
            </c:numRef>
          </c:cat>
          <c:val>
            <c:numRef>
              <c:f>[1]Field_Avg!$F$687:$F$1681</c:f>
              <c:numCache>
                <c:formatCode>General</c:formatCode>
                <c:ptCount val="995"/>
                <c:pt idx="0">
                  <c:v>16.096583459642716</c:v>
                </c:pt>
                <c:pt idx="1">
                  <c:v>50.646583459641988</c:v>
                </c:pt>
                <c:pt idx="2">
                  <c:v>53.396583459641988</c:v>
                </c:pt>
                <c:pt idx="3">
                  <c:v>23.846583459642716</c:v>
                </c:pt>
                <c:pt idx="4">
                  <c:v>3.0515140981806326</c:v>
                </c:pt>
                <c:pt idx="5">
                  <c:v>0.40151409818281536</c:v>
                </c:pt>
                <c:pt idx="6">
                  <c:v>29.106685671124069</c:v>
                </c:pt>
                <c:pt idx="7">
                  <c:v>37.656685666122939</c:v>
                </c:pt>
                <c:pt idx="8">
                  <c:v>27.906685666122939</c:v>
                </c:pt>
                <c:pt idx="9">
                  <c:v>24.906685666122939</c:v>
                </c:pt>
                <c:pt idx="10">
                  <c:v>29.406685666122939</c:v>
                </c:pt>
                <c:pt idx="11">
                  <c:v>31.756685666121484</c:v>
                </c:pt>
                <c:pt idx="12">
                  <c:v>0.90668566612293944</c:v>
                </c:pt>
                <c:pt idx="13">
                  <c:v>-26.739235703977101</c:v>
                </c:pt>
                <c:pt idx="14">
                  <c:v>-22.239235703975282</c:v>
                </c:pt>
                <c:pt idx="15">
                  <c:v>-2.713235850987985</c:v>
                </c:pt>
                <c:pt idx="16">
                  <c:v>15.404930627539215</c:v>
                </c:pt>
                <c:pt idx="17">
                  <c:v>18.854930627538124</c:v>
                </c:pt>
                <c:pt idx="18">
                  <c:v>0.65493062853784068</c:v>
                </c:pt>
                <c:pt idx="19">
                  <c:v>-20.895069371461432</c:v>
                </c:pt>
                <c:pt idx="20">
                  <c:v>-11.095069371462159</c:v>
                </c:pt>
                <c:pt idx="21">
                  <c:v>-9.3450693714621593</c:v>
                </c:pt>
                <c:pt idx="22">
                  <c:v>29.454930628537113</c:v>
                </c:pt>
                <c:pt idx="23">
                  <c:v>59.854930628538568</c:v>
                </c:pt>
                <c:pt idx="24">
                  <c:v>80.499999989997377</c:v>
                </c:pt>
                <c:pt idx="25">
                  <c:v>76.999999989999196</c:v>
                </c:pt>
                <c:pt idx="26">
                  <c:v>74.749999989999196</c:v>
                </c:pt>
                <c:pt idx="27">
                  <c:v>78.049999989998469</c:v>
                </c:pt>
                <c:pt idx="28">
                  <c:v>75.349999989997741</c:v>
                </c:pt>
                <c:pt idx="29">
                  <c:v>92.049999989998469</c:v>
                </c:pt>
                <c:pt idx="30">
                  <c:v>106.09999998999956</c:v>
                </c:pt>
                <c:pt idx="31">
                  <c:v>117.89999998999883</c:v>
                </c:pt>
                <c:pt idx="32">
                  <c:v>146.79148836073909</c:v>
                </c:pt>
                <c:pt idx="33">
                  <c:v>178.17996348075758</c:v>
                </c:pt>
                <c:pt idx="34">
                  <c:v>191.12996348075831</c:v>
                </c:pt>
                <c:pt idx="35">
                  <c:v>218.22996348075867</c:v>
                </c:pt>
                <c:pt idx="36">
                  <c:v>246.62996348075831</c:v>
                </c:pt>
                <c:pt idx="37">
                  <c:v>275.52996348075794</c:v>
                </c:pt>
                <c:pt idx="38">
                  <c:v>283.32996347975859</c:v>
                </c:pt>
                <c:pt idx="39">
                  <c:v>298.47996347975823</c:v>
                </c:pt>
                <c:pt idx="40">
                  <c:v>296.62996347975968</c:v>
                </c:pt>
                <c:pt idx="41">
                  <c:v>277.87118593147898</c:v>
                </c:pt>
                <c:pt idx="42">
                  <c:v>245.88635955183781</c:v>
                </c:pt>
                <c:pt idx="43">
                  <c:v>233.58621055543881</c:v>
                </c:pt>
                <c:pt idx="44">
                  <c:v>224.86379988673798</c:v>
                </c:pt>
                <c:pt idx="45">
                  <c:v>193.99804074496024</c:v>
                </c:pt>
                <c:pt idx="46">
                  <c:v>169.84765035949931</c:v>
                </c:pt>
                <c:pt idx="47">
                  <c:v>144.15437706585908</c:v>
                </c:pt>
                <c:pt idx="48">
                  <c:v>149.76580617925902</c:v>
                </c:pt>
                <c:pt idx="49">
                  <c:v>150.141975762519</c:v>
                </c:pt>
                <c:pt idx="50">
                  <c:v>163.0481446254089</c:v>
                </c:pt>
                <c:pt idx="51">
                  <c:v>168.32326357651073</c:v>
                </c:pt>
                <c:pt idx="52">
                  <c:v>149.50860143413047</c:v>
                </c:pt>
                <c:pt idx="53">
                  <c:v>114.34525235482033</c:v>
                </c:pt>
                <c:pt idx="54">
                  <c:v>111.59525235532055</c:v>
                </c:pt>
                <c:pt idx="55">
                  <c:v>128.04525235581968</c:v>
                </c:pt>
                <c:pt idx="56">
                  <c:v>138.64525235587098</c:v>
                </c:pt>
                <c:pt idx="57">
                  <c:v>116.01160759734194</c:v>
                </c:pt>
                <c:pt idx="58">
                  <c:v>109.03773464258848</c:v>
                </c:pt>
                <c:pt idx="59">
                  <c:v>86.837734643138901</c:v>
                </c:pt>
                <c:pt idx="60">
                  <c:v>57.031804136509891</c:v>
                </c:pt>
                <c:pt idx="61">
                  <c:v>42.955528436528766</c:v>
                </c:pt>
                <c:pt idx="62">
                  <c:v>54.092079874901174</c:v>
                </c:pt>
                <c:pt idx="63">
                  <c:v>87.598461086919997</c:v>
                </c:pt>
                <c:pt idx="64">
                  <c:v>96.604313608388111</c:v>
                </c:pt>
                <c:pt idx="65">
                  <c:v>126.10871824965761</c:v>
                </c:pt>
                <c:pt idx="66">
                  <c:v>142.85910863561912</c:v>
                </c:pt>
                <c:pt idx="67">
                  <c:v>171.50898337494982</c:v>
                </c:pt>
                <c:pt idx="68">
                  <c:v>171.53404109820076</c:v>
                </c:pt>
                <c:pt idx="69">
                  <c:v>158.95787151548939</c:v>
                </c:pt>
                <c:pt idx="70">
                  <c:v>142.00118757417113</c:v>
                </c:pt>
                <c:pt idx="71">
                  <c:v>135.05963403395981</c:v>
                </c:pt>
                <c:pt idx="72">
                  <c:v>123.4887096140701</c:v>
                </c:pt>
                <c:pt idx="73">
                  <c:v>117.97235357836871</c:v>
                </c:pt>
                <c:pt idx="74">
                  <c:v>95.040224221618701</c:v>
                </c:pt>
                <c:pt idx="75">
                  <c:v>65.825912505930319</c:v>
                </c:pt>
                <c:pt idx="76">
                  <c:v>48.445035893866589</c:v>
                </c:pt>
                <c:pt idx="77">
                  <c:v>68.492305888928968</c:v>
                </c:pt>
                <c:pt idx="78">
                  <c:v>88.088145217008787</c:v>
                </c:pt>
                <c:pt idx="79">
                  <c:v>100.15452184039896</c:v>
                </c:pt>
                <c:pt idx="80">
                  <c:v>109.3572330425086</c:v>
                </c:pt>
                <c:pt idx="81">
                  <c:v>114.9392406261959</c:v>
                </c:pt>
                <c:pt idx="82">
                  <c:v>114.64960818849613</c:v>
                </c:pt>
                <c:pt idx="83">
                  <c:v>89.110264074246516</c:v>
                </c:pt>
                <c:pt idx="84">
                  <c:v>69.22379828004523</c:v>
                </c:pt>
                <c:pt idx="85">
                  <c:v>64.271413088708869</c:v>
                </c:pt>
                <c:pt idx="86">
                  <c:v>77.911673245218481</c:v>
                </c:pt>
                <c:pt idx="87">
                  <c:v>82.635535622795942</c:v>
                </c:pt>
                <c:pt idx="88">
                  <c:v>77.744867640525626</c:v>
                </c:pt>
                <c:pt idx="89">
                  <c:v>70.445886653014895</c:v>
                </c:pt>
                <c:pt idx="90">
                  <c:v>59.682505839999067</c:v>
                </c:pt>
                <c:pt idx="91">
                  <c:v>56.301282515338244</c:v>
                </c:pt>
                <c:pt idx="92">
                  <c:v>67.523513135669418</c:v>
                </c:pt>
                <c:pt idx="93">
                  <c:v>61.245917736519914</c:v>
                </c:pt>
                <c:pt idx="94">
                  <c:v>70.277377177220842</c:v>
                </c:pt>
                <c:pt idx="95">
                  <c:v>85.521392759081209</c:v>
                </c:pt>
                <c:pt idx="96">
                  <c:v>85.42864534922046</c:v>
                </c:pt>
                <c:pt idx="97">
                  <c:v>89.442745478330835</c:v>
                </c:pt>
                <c:pt idx="98">
                  <c:v>79.663682487878759</c:v>
                </c:pt>
                <c:pt idx="99">
                  <c:v>87.97774773693709</c:v>
                </c:pt>
                <c:pt idx="100">
                  <c:v>107.16734101119982</c:v>
                </c:pt>
                <c:pt idx="101">
                  <c:v>129.46133195000948</c:v>
                </c:pt>
                <c:pt idx="102">
                  <c:v>132.54919296283879</c:v>
                </c:pt>
                <c:pt idx="103">
                  <c:v>139.56506474440175</c:v>
                </c:pt>
                <c:pt idx="104">
                  <c:v>148.31122378841974</c:v>
                </c:pt>
                <c:pt idx="105">
                  <c:v>160.32153035060037</c:v>
                </c:pt>
                <c:pt idx="106">
                  <c:v>155.28817649460871</c:v>
                </c:pt>
                <c:pt idx="107">
                  <c:v>142.39363514195975</c:v>
                </c:pt>
                <c:pt idx="108">
                  <c:v>149.28617740588925</c:v>
                </c:pt>
                <c:pt idx="109">
                  <c:v>166.09197590236181</c:v>
                </c:pt>
                <c:pt idx="110">
                  <c:v>186.53472410650102</c:v>
                </c:pt>
                <c:pt idx="111">
                  <c:v>210.36864309102202</c:v>
                </c:pt>
                <c:pt idx="112">
                  <c:v>195.35456419871116</c:v>
                </c:pt>
                <c:pt idx="113">
                  <c:v>209.51775795561116</c:v>
                </c:pt>
                <c:pt idx="114">
                  <c:v>216.68951240113893</c:v>
                </c:pt>
                <c:pt idx="115">
                  <c:v>199.61997250867171</c:v>
                </c:pt>
                <c:pt idx="116">
                  <c:v>205.64470566544151</c:v>
                </c:pt>
                <c:pt idx="117">
                  <c:v>190.27439716938352</c:v>
                </c:pt>
                <c:pt idx="118">
                  <c:v>193.82575963259114</c:v>
                </c:pt>
                <c:pt idx="119">
                  <c:v>187.8675431888114</c:v>
                </c:pt>
                <c:pt idx="120">
                  <c:v>178.10175106443057</c:v>
                </c:pt>
                <c:pt idx="121">
                  <c:v>176.23503288836764</c:v>
                </c:pt>
                <c:pt idx="122">
                  <c:v>173.17071104906972</c:v>
                </c:pt>
                <c:pt idx="123">
                  <c:v>176.22165522278738</c:v>
                </c:pt>
                <c:pt idx="124">
                  <c:v>190.68177441940679</c:v>
                </c:pt>
                <c:pt idx="125">
                  <c:v>189.33511030592854</c:v>
                </c:pt>
                <c:pt idx="126">
                  <c:v>160.00924538274739</c:v>
                </c:pt>
                <c:pt idx="127">
                  <c:v>145.62664734578902</c:v>
                </c:pt>
                <c:pt idx="128">
                  <c:v>116.97880399703718</c:v>
                </c:pt>
                <c:pt idx="129">
                  <c:v>85.495562699969014</c:v>
                </c:pt>
                <c:pt idx="130">
                  <c:v>53.963151269574155</c:v>
                </c:pt>
                <c:pt idx="131">
                  <c:v>3.8646068838879728</c:v>
                </c:pt>
                <c:pt idx="132">
                  <c:v>-15.072656067539356</c:v>
                </c:pt>
                <c:pt idx="133">
                  <c:v>-45.118963621616786</c:v>
                </c:pt>
                <c:pt idx="134">
                  <c:v>-68.642800641777285</c:v>
                </c:pt>
                <c:pt idx="135">
                  <c:v>-77.245621822474277</c:v>
                </c:pt>
                <c:pt idx="136">
                  <c:v>-116.05046227479215</c:v>
                </c:pt>
                <c:pt idx="137">
                  <c:v>-150.8250653188552</c:v>
                </c:pt>
                <c:pt idx="138">
                  <c:v>-171.1994229181455</c:v>
                </c:pt>
                <c:pt idx="139">
                  <c:v>-166.77527851099512</c:v>
                </c:pt>
                <c:pt idx="140">
                  <c:v>-161.03528954652757</c:v>
                </c:pt>
                <c:pt idx="141">
                  <c:v>-145.38535392161793</c:v>
                </c:pt>
                <c:pt idx="142">
                  <c:v>-121.51662701951864</c:v>
                </c:pt>
                <c:pt idx="143">
                  <c:v>-112.34816793453865</c:v>
                </c:pt>
                <c:pt idx="144">
                  <c:v>-100.48108245813819</c:v>
                </c:pt>
                <c:pt idx="145">
                  <c:v>-95.466175096917141</c:v>
                </c:pt>
                <c:pt idx="146">
                  <c:v>-56.699840588407824</c:v>
                </c:pt>
                <c:pt idx="147">
                  <c:v>-41.981699661937455</c:v>
                </c:pt>
                <c:pt idx="148">
                  <c:v>-5.4365292602269619</c:v>
                </c:pt>
                <c:pt idx="149">
                  <c:v>49.049977254844634</c:v>
                </c:pt>
                <c:pt idx="150">
                  <c:v>89.862819412817771</c:v>
                </c:pt>
                <c:pt idx="151">
                  <c:v>118.05430694425195</c:v>
                </c:pt>
                <c:pt idx="152">
                  <c:v>150.38694638382367</c:v>
                </c:pt>
                <c:pt idx="153">
                  <c:v>182.33257647753635</c:v>
                </c:pt>
                <c:pt idx="154">
                  <c:v>198.65679815602562</c:v>
                </c:pt>
                <c:pt idx="155">
                  <c:v>205.98878969393081</c:v>
                </c:pt>
                <c:pt idx="156">
                  <c:v>217.20317621586219</c:v>
                </c:pt>
                <c:pt idx="157">
                  <c:v>235.6330861041497</c:v>
                </c:pt>
                <c:pt idx="158">
                  <c:v>252.31456788541982</c:v>
                </c:pt>
                <c:pt idx="159">
                  <c:v>237.26328666844893</c:v>
                </c:pt>
                <c:pt idx="160">
                  <c:v>236.85162742604916</c:v>
                </c:pt>
                <c:pt idx="161">
                  <c:v>210.26625313105069</c:v>
                </c:pt>
                <c:pt idx="162">
                  <c:v>179.56134470239158</c:v>
                </c:pt>
                <c:pt idx="163">
                  <c:v>145.58872327402059</c:v>
                </c:pt>
                <c:pt idx="164">
                  <c:v>125.04753122460897</c:v>
                </c:pt>
                <c:pt idx="165">
                  <c:v>112.84019044273919</c:v>
                </c:pt>
                <c:pt idx="166">
                  <c:v>104.69395803586849</c:v>
                </c:pt>
                <c:pt idx="167">
                  <c:v>103.47394112413895</c:v>
                </c:pt>
                <c:pt idx="168">
                  <c:v>91.115628686648051</c:v>
                </c:pt>
                <c:pt idx="169">
                  <c:v>68.598169925018738</c:v>
                </c:pt>
                <c:pt idx="170">
                  <c:v>28.344463704257578</c:v>
                </c:pt>
                <c:pt idx="171">
                  <c:v>21.007561384989458</c:v>
                </c:pt>
                <c:pt idx="172">
                  <c:v>2.4156579852879076</c:v>
                </c:pt>
                <c:pt idx="173">
                  <c:v>-23.036610591370845</c:v>
                </c:pt>
                <c:pt idx="174">
                  <c:v>-30.996557365351691</c:v>
                </c:pt>
                <c:pt idx="175">
                  <c:v>-31.139462223252849</c:v>
                </c:pt>
                <c:pt idx="176">
                  <c:v>-19.253918765592971</c:v>
                </c:pt>
                <c:pt idx="177">
                  <c:v>-85.656622310390958</c:v>
                </c:pt>
                <c:pt idx="178">
                  <c:v>-120.41636212274898</c:v>
                </c:pt>
                <c:pt idx="179">
                  <c:v>-135.31241940159634</c:v>
                </c:pt>
                <c:pt idx="180">
                  <c:v>-159.74985875001585</c:v>
                </c:pt>
                <c:pt idx="181">
                  <c:v>-174.67006180999851</c:v>
                </c:pt>
                <c:pt idx="182">
                  <c:v>-185.78101083790716</c:v>
                </c:pt>
                <c:pt idx="183">
                  <c:v>-186.76185041310782</c:v>
                </c:pt>
                <c:pt idx="184">
                  <c:v>-200.45035749381896</c:v>
                </c:pt>
                <c:pt idx="185">
                  <c:v>-208.53152569120539</c:v>
                </c:pt>
                <c:pt idx="186">
                  <c:v>-215.26756341297551</c:v>
                </c:pt>
                <c:pt idx="187">
                  <c:v>-211.51322742918637</c:v>
                </c:pt>
                <c:pt idx="188">
                  <c:v>-210.67491142867766</c:v>
                </c:pt>
                <c:pt idx="189">
                  <c:v>-213.18952045552578</c:v>
                </c:pt>
                <c:pt idx="190">
                  <c:v>-208.89524604380676</c:v>
                </c:pt>
                <c:pt idx="191">
                  <c:v>-213.25421186496533</c:v>
                </c:pt>
                <c:pt idx="192">
                  <c:v>-237.17613581282421</c:v>
                </c:pt>
                <c:pt idx="193">
                  <c:v>-246.12647027628373</c:v>
                </c:pt>
                <c:pt idx="194">
                  <c:v>-253.98082259560397</c:v>
                </c:pt>
                <c:pt idx="195">
                  <c:v>-256.45321233594586</c:v>
                </c:pt>
                <c:pt idx="196">
                  <c:v>-252.85058340293654</c:v>
                </c:pt>
                <c:pt idx="197">
                  <c:v>-172.68402627596515</c:v>
                </c:pt>
                <c:pt idx="198">
                  <c:v>-144.62126847538275</c:v>
                </c:pt>
                <c:pt idx="199">
                  <c:v>-124.36148232270352</c:v>
                </c:pt>
                <c:pt idx="200">
                  <c:v>-108.80237151475558</c:v>
                </c:pt>
                <c:pt idx="201">
                  <c:v>-101.4117754504914</c:v>
                </c:pt>
                <c:pt idx="202">
                  <c:v>-96.702325065254627</c:v>
                </c:pt>
                <c:pt idx="203">
                  <c:v>-91.140283774891941</c:v>
                </c:pt>
                <c:pt idx="204">
                  <c:v>-81.529306160660781</c:v>
                </c:pt>
                <c:pt idx="205">
                  <c:v>-66.041503795244353</c:v>
                </c:pt>
                <c:pt idx="206">
                  <c:v>-46.078777160622849</c:v>
                </c:pt>
                <c:pt idx="207">
                  <c:v>-40.864176699504242</c:v>
                </c:pt>
                <c:pt idx="208">
                  <c:v>-21.161500296584563</c:v>
                </c:pt>
                <c:pt idx="209">
                  <c:v>-15.969053913424432</c:v>
                </c:pt>
                <c:pt idx="210">
                  <c:v>-9.6551267419254145</c:v>
                </c:pt>
                <c:pt idx="211">
                  <c:v>0.8880754280344263</c:v>
                </c:pt>
                <c:pt idx="212">
                  <c:v>43.037224900355795</c:v>
                </c:pt>
                <c:pt idx="213">
                  <c:v>67.723431183954744</c:v>
                </c:pt>
                <c:pt idx="214">
                  <c:v>82.009032152676809</c:v>
                </c:pt>
                <c:pt idx="215">
                  <c:v>82.847729597531725</c:v>
                </c:pt>
                <c:pt idx="216">
                  <c:v>84.865040498265444</c:v>
                </c:pt>
                <c:pt idx="217">
                  <c:v>92.051531843733756</c:v>
                </c:pt>
                <c:pt idx="218">
                  <c:v>106.75901365515529</c:v>
                </c:pt>
                <c:pt idx="219">
                  <c:v>105.26342809262678</c:v>
                </c:pt>
                <c:pt idx="220">
                  <c:v>98.894108501715891</c:v>
                </c:pt>
                <c:pt idx="221">
                  <c:v>91.845280566416477</c:v>
                </c:pt>
                <c:pt idx="222">
                  <c:v>91.204917098455553</c:v>
                </c:pt>
                <c:pt idx="223">
                  <c:v>80.690319103487127</c:v>
                </c:pt>
                <c:pt idx="224">
                  <c:v>71.053203299636152</c:v>
                </c:pt>
                <c:pt idx="225">
                  <c:v>68.739092252139017</c:v>
                </c:pt>
                <c:pt idx="226">
                  <c:v>61.56424035605778</c:v>
                </c:pt>
                <c:pt idx="227">
                  <c:v>65.13371757693676</c:v>
                </c:pt>
                <c:pt idx="228">
                  <c:v>66.095478913577608</c:v>
                </c:pt>
                <c:pt idx="229">
                  <c:v>63.324729949776156</c:v>
                </c:pt>
                <c:pt idx="230">
                  <c:v>85.143349630237935</c:v>
                </c:pt>
                <c:pt idx="231">
                  <c:v>101.31624925794677</c:v>
                </c:pt>
                <c:pt idx="232">
                  <c:v>106.75419250330924</c:v>
                </c:pt>
                <c:pt idx="233">
                  <c:v>114.48123142086843</c:v>
                </c:pt>
                <c:pt idx="234">
                  <c:v>117.21175116658742</c:v>
                </c:pt>
                <c:pt idx="235">
                  <c:v>116.80392684673097</c:v>
                </c:pt>
                <c:pt idx="236">
                  <c:v>119.3505695771928</c:v>
                </c:pt>
                <c:pt idx="237">
                  <c:v>115.59403883610139</c:v>
                </c:pt>
                <c:pt idx="238">
                  <c:v>94.970531509221473</c:v>
                </c:pt>
                <c:pt idx="239">
                  <c:v>93.763254956866149</c:v>
                </c:pt>
                <c:pt idx="240">
                  <c:v>99.950260814215653</c:v>
                </c:pt>
                <c:pt idx="241">
                  <c:v>121.15018991766738</c:v>
                </c:pt>
                <c:pt idx="242">
                  <c:v>133.37222832299813</c:v>
                </c:pt>
                <c:pt idx="243">
                  <c:v>156.08322057020632</c:v>
                </c:pt>
                <c:pt idx="244">
                  <c:v>183.8933355975787</c:v>
                </c:pt>
                <c:pt idx="245">
                  <c:v>194.0854165793935</c:v>
                </c:pt>
                <c:pt idx="246">
                  <c:v>187.53950984277617</c:v>
                </c:pt>
                <c:pt idx="247">
                  <c:v>192.39964772913299</c:v>
                </c:pt>
                <c:pt idx="248">
                  <c:v>179.66951825583419</c:v>
                </c:pt>
                <c:pt idx="249">
                  <c:v>194.20751363163254</c:v>
                </c:pt>
                <c:pt idx="250">
                  <c:v>186.2596503442528</c:v>
                </c:pt>
                <c:pt idx="251">
                  <c:v>182.13477763330229</c:v>
                </c:pt>
                <c:pt idx="252">
                  <c:v>181.65081857652513</c:v>
                </c:pt>
                <c:pt idx="253">
                  <c:v>172.14547741944443</c:v>
                </c:pt>
                <c:pt idx="254">
                  <c:v>172.93176585810761</c:v>
                </c:pt>
                <c:pt idx="255">
                  <c:v>185.32599693658631</c:v>
                </c:pt>
                <c:pt idx="256">
                  <c:v>185.11538472424763</c:v>
                </c:pt>
                <c:pt idx="257">
                  <c:v>197.32079473135673</c:v>
                </c:pt>
                <c:pt idx="258">
                  <c:v>228.58371134195659</c:v>
                </c:pt>
                <c:pt idx="259">
                  <c:v>243.57775596414831</c:v>
                </c:pt>
                <c:pt idx="260">
                  <c:v>265.54070790945843</c:v>
                </c:pt>
                <c:pt idx="261">
                  <c:v>275.10474548106686</c:v>
                </c:pt>
                <c:pt idx="262">
                  <c:v>256.58402430816022</c:v>
                </c:pt>
                <c:pt idx="263">
                  <c:v>263.13170394506778</c:v>
                </c:pt>
                <c:pt idx="264">
                  <c:v>258.32911235925894</c:v>
                </c:pt>
                <c:pt idx="265">
                  <c:v>244.57909965646104</c:v>
                </c:pt>
                <c:pt idx="266">
                  <c:v>248.94015639230201</c:v>
                </c:pt>
                <c:pt idx="267">
                  <c:v>280.42797498126311</c:v>
                </c:pt>
                <c:pt idx="268">
                  <c:v>283.90743836764341</c:v>
                </c:pt>
                <c:pt idx="269">
                  <c:v>246.77469345986356</c:v>
                </c:pt>
                <c:pt idx="270">
                  <c:v>224.18098443648341</c:v>
                </c:pt>
                <c:pt idx="271">
                  <c:v>229.42912118675486</c:v>
                </c:pt>
                <c:pt idx="272">
                  <c:v>230.80074118810444</c:v>
                </c:pt>
                <c:pt idx="273">
                  <c:v>253.38077648378567</c:v>
                </c:pt>
                <c:pt idx="274">
                  <c:v>266.76635303658441</c:v>
                </c:pt>
                <c:pt idx="275">
                  <c:v>267.08273102255407</c:v>
                </c:pt>
                <c:pt idx="276">
                  <c:v>263.8425451372641</c:v>
                </c:pt>
                <c:pt idx="277">
                  <c:v>235.69531779425415</c:v>
                </c:pt>
                <c:pt idx="278">
                  <c:v>213.52785205695363</c:v>
                </c:pt>
                <c:pt idx="279">
                  <c:v>200.94750246412332</c:v>
                </c:pt>
                <c:pt idx="280">
                  <c:v>199.64628122601243</c:v>
                </c:pt>
                <c:pt idx="281">
                  <c:v>200.72196105448347</c:v>
                </c:pt>
                <c:pt idx="282">
                  <c:v>228.41305566529263</c:v>
                </c:pt>
                <c:pt idx="283">
                  <c:v>218.8582383482717</c:v>
                </c:pt>
                <c:pt idx="284">
                  <c:v>212.43792715893142</c:v>
                </c:pt>
                <c:pt idx="285">
                  <c:v>227.03620592898187</c:v>
                </c:pt>
                <c:pt idx="286">
                  <c:v>239.91118657389234</c:v>
                </c:pt>
                <c:pt idx="287">
                  <c:v>223.87336798497927</c:v>
                </c:pt>
                <c:pt idx="288">
                  <c:v>242.84390459864881</c:v>
                </c:pt>
                <c:pt idx="289">
                  <c:v>277.66358526195654</c:v>
                </c:pt>
                <c:pt idx="290">
                  <c:v>241.72733856552804</c:v>
                </c:pt>
                <c:pt idx="291">
                  <c:v>199.02582350386729</c:v>
                </c:pt>
                <c:pt idx="292">
                  <c:v>178.26938478024204</c:v>
                </c:pt>
                <c:pt idx="293">
                  <c:v>144.76156141574938</c:v>
                </c:pt>
                <c:pt idx="294">
                  <c:v>113.40013590509989</c:v>
                </c:pt>
                <c:pt idx="295">
                  <c:v>76.058725748200231</c:v>
                </c:pt>
                <c:pt idx="296">
                  <c:v>29.590170101759213</c:v>
                </c:pt>
                <c:pt idx="297">
                  <c:v>-1.4378065811488341</c:v>
                </c:pt>
                <c:pt idx="298">
                  <c:v>-31.080767816207299</c:v>
                </c:pt>
                <c:pt idx="299">
                  <c:v>-22.565576755547227</c:v>
                </c:pt>
                <c:pt idx="300">
                  <c:v>-39.221560718529872</c:v>
                </c:pt>
                <c:pt idx="301">
                  <c:v>-44.77070882343105</c:v>
                </c:pt>
                <c:pt idx="302">
                  <c:v>-34.270708823480163</c:v>
                </c:pt>
                <c:pt idx="303">
                  <c:v>-24.970708823479072</c:v>
                </c:pt>
                <c:pt idx="304">
                  <c:v>-13.722423531020468</c:v>
                </c:pt>
                <c:pt idx="305">
                  <c:v>-15.251898516529764</c:v>
                </c:pt>
                <c:pt idx="306">
                  <c:v>-46.285617774312414</c:v>
                </c:pt>
                <c:pt idx="307">
                  <c:v>-99.120653469733952</c:v>
                </c:pt>
                <c:pt idx="308">
                  <c:v>-146.68788862327165</c:v>
                </c:pt>
                <c:pt idx="309">
                  <c:v>-178.17484462637185</c:v>
                </c:pt>
                <c:pt idx="310">
                  <c:v>-159.21303942097256</c:v>
                </c:pt>
                <c:pt idx="311">
                  <c:v>-183.24151666286889</c:v>
                </c:pt>
                <c:pt idx="312">
                  <c:v>-214.04304798294106</c:v>
                </c:pt>
                <c:pt idx="313">
                  <c:v>-191.70943101430203</c:v>
                </c:pt>
                <c:pt idx="314">
                  <c:v>-158.15149872512302</c:v>
                </c:pt>
                <c:pt idx="315">
                  <c:v>-121.72192269996231</c:v>
                </c:pt>
                <c:pt idx="316">
                  <c:v>-68.115350181658869</c:v>
                </c:pt>
                <c:pt idx="317">
                  <c:v>-11.802094062612014</c:v>
                </c:pt>
                <c:pt idx="318">
                  <c:v>26.936610846436452</c:v>
                </c:pt>
                <c:pt idx="319">
                  <c:v>36.32344215502053</c:v>
                </c:pt>
                <c:pt idx="320">
                  <c:v>60.479426117946787</c:v>
                </c:pt>
                <c:pt idx="321">
                  <c:v>68.154683373035368</c:v>
                </c:pt>
                <c:pt idx="322">
                  <c:v>71.599334558595729</c:v>
                </c:pt>
                <c:pt idx="323">
                  <c:v>74.499334558597184</c:v>
                </c:pt>
                <c:pt idx="324">
                  <c:v>66.449334558650662</c:v>
                </c:pt>
                <c:pt idx="325">
                  <c:v>64.688470038910964</c:v>
                </c:pt>
                <c:pt idx="326">
                  <c:v>83.296725760121262</c:v>
                </c:pt>
                <c:pt idx="327">
                  <c:v>114.24711626007229</c:v>
                </c:pt>
                <c:pt idx="328">
                  <c:v>154.42918090206149</c:v>
                </c:pt>
                <c:pt idx="329">
                  <c:v>180.08734434415419</c:v>
                </c:pt>
                <c:pt idx="330">
                  <c:v>210.138873926202</c:v>
                </c:pt>
                <c:pt idx="331">
                  <c:v>270.28883487675193</c:v>
                </c:pt>
                <c:pt idx="332">
                  <c:v>299.77644858168242</c:v>
                </c:pt>
                <c:pt idx="333">
                  <c:v>292.22393780985658</c:v>
                </c:pt>
                <c:pt idx="334">
                  <c:v>273.5354526337851</c:v>
                </c:pt>
                <c:pt idx="335">
                  <c:v>265.83399091488536</c:v>
                </c:pt>
                <c:pt idx="336">
                  <c:v>260.91191391436405</c:v>
                </c:pt>
                <c:pt idx="337">
                  <c:v>248.75283825974475</c:v>
                </c:pt>
                <c:pt idx="338">
                  <c:v>237.06879974068215</c:v>
                </c:pt>
                <c:pt idx="339">
                  <c:v>208.95802006978192</c:v>
                </c:pt>
                <c:pt idx="340">
                  <c:v>180.07616474357019</c:v>
                </c:pt>
                <c:pt idx="341">
                  <c:v>156.82004945111839</c:v>
                </c:pt>
                <c:pt idx="342">
                  <c:v>132.20956181881229</c:v>
                </c:pt>
                <c:pt idx="343">
                  <c:v>127.55956181885995</c:v>
                </c:pt>
                <c:pt idx="344">
                  <c:v>120.8595618188574</c:v>
                </c:pt>
                <c:pt idx="345">
                  <c:v>113.6595618189076</c:v>
                </c:pt>
                <c:pt idx="346">
                  <c:v>118.29191421569703</c:v>
                </c:pt>
                <c:pt idx="347">
                  <c:v>114.82655941116718</c:v>
                </c:pt>
                <c:pt idx="348">
                  <c:v>105.56172992271786</c:v>
                </c:pt>
                <c:pt idx="349">
                  <c:v>104.56670211009987</c:v>
                </c:pt>
                <c:pt idx="350">
                  <c:v>117.0987882472491</c:v>
                </c:pt>
                <c:pt idx="351">
                  <c:v>132.80443888322043</c:v>
                </c:pt>
                <c:pt idx="352">
                  <c:v>144.71958054389142</c:v>
                </c:pt>
                <c:pt idx="353">
                  <c:v>141.86968170795808</c:v>
                </c:pt>
                <c:pt idx="354">
                  <c:v>137.86024676583293</c:v>
                </c:pt>
                <c:pt idx="355">
                  <c:v>144.35802069445344</c:v>
                </c:pt>
                <c:pt idx="356">
                  <c:v>154.14411805341297</c:v>
                </c:pt>
                <c:pt idx="357">
                  <c:v>164.90831959557545</c:v>
                </c:pt>
                <c:pt idx="358">
                  <c:v>158.98916368019491</c:v>
                </c:pt>
                <c:pt idx="359">
                  <c:v>181.62827057473442</c:v>
                </c:pt>
                <c:pt idx="360">
                  <c:v>214.6361257539811</c:v>
                </c:pt>
                <c:pt idx="361">
                  <c:v>235.53429837476688</c:v>
                </c:pt>
                <c:pt idx="362">
                  <c:v>243.01757356320741</c:v>
                </c:pt>
                <c:pt idx="363">
                  <c:v>237.48387951712903</c:v>
                </c:pt>
                <c:pt idx="364">
                  <c:v>228.38387951707773</c:v>
                </c:pt>
                <c:pt idx="365">
                  <c:v>225.98387951702716</c:v>
                </c:pt>
                <c:pt idx="366">
                  <c:v>212.43387951697878</c:v>
                </c:pt>
                <c:pt idx="367">
                  <c:v>199.93387951692966</c:v>
                </c:pt>
                <c:pt idx="368">
                  <c:v>197.48387951687801</c:v>
                </c:pt>
                <c:pt idx="369">
                  <c:v>187.18073512997762</c:v>
                </c:pt>
                <c:pt idx="370">
                  <c:v>163.72319682780653</c:v>
                </c:pt>
                <c:pt idx="371">
                  <c:v>122.64837632371564</c:v>
                </c:pt>
                <c:pt idx="372">
                  <c:v>109.9332346630963</c:v>
                </c:pt>
                <c:pt idx="373">
                  <c:v>117.13082346527517</c:v>
                </c:pt>
                <c:pt idx="374">
                  <c:v>125.65914754097503</c:v>
                </c:pt>
                <c:pt idx="375">
                  <c:v>118.16520285521619</c:v>
                </c:pt>
                <c:pt idx="376">
                  <c:v>106.37788133823597</c:v>
                </c:pt>
                <c:pt idx="377">
                  <c:v>99.787017198696049</c:v>
                </c:pt>
                <c:pt idx="378">
                  <c:v>112.02163665233456</c:v>
                </c:pt>
                <c:pt idx="379">
                  <c:v>96.202829485353504</c:v>
                </c:pt>
                <c:pt idx="380">
                  <c:v>72.589615027485706</c:v>
                </c:pt>
                <c:pt idx="381">
                  <c:v>59.671350202039321</c:v>
                </c:pt>
                <c:pt idx="382">
                  <c:v>39.553911460399831</c:v>
                </c:pt>
                <c:pt idx="383">
                  <c:v>33.880720702522012</c:v>
                </c:pt>
                <c:pt idx="384">
                  <c:v>41.991419467351079</c:v>
                </c:pt>
                <c:pt idx="385">
                  <c:v>41.435917941922526</c:v>
                </c:pt>
                <c:pt idx="386">
                  <c:v>42.23591794197273</c:v>
                </c:pt>
                <c:pt idx="387">
                  <c:v>46.385917942021479</c:v>
                </c:pt>
                <c:pt idx="388">
                  <c:v>34.885917942068772</c:v>
                </c:pt>
                <c:pt idx="389">
                  <c:v>16.938239213479392</c:v>
                </c:pt>
                <c:pt idx="390">
                  <c:v>30.028399887667547</c:v>
                </c:pt>
                <c:pt idx="391">
                  <c:v>45.954899196336555</c:v>
                </c:pt>
                <c:pt idx="392">
                  <c:v>65.871499882076023</c:v>
                </c:pt>
                <c:pt idx="393">
                  <c:v>66.166676383716549</c:v>
                </c:pt>
                <c:pt idx="394">
                  <c:v>68.411054219979633</c:v>
                </c:pt>
                <c:pt idx="395">
                  <c:v>52.79871312072828</c:v>
                </c:pt>
                <c:pt idx="396">
                  <c:v>52.646097344631926</c:v>
                </c:pt>
                <c:pt idx="397">
                  <c:v>42.709993463209685</c:v>
                </c:pt>
                <c:pt idx="398">
                  <c:v>46.083306979990084</c:v>
                </c:pt>
                <c:pt idx="399">
                  <c:v>53.252114146971508</c:v>
                </c:pt>
                <c:pt idx="400">
                  <c:v>49.889328751849462</c:v>
                </c:pt>
                <c:pt idx="401">
                  <c:v>40.239427098771557</c:v>
                </c:pt>
                <c:pt idx="402">
                  <c:v>31.989427098771557</c:v>
                </c:pt>
                <c:pt idx="403">
                  <c:v>23.196311902729576</c:v>
                </c:pt>
                <c:pt idx="404">
                  <c:v>15.635613137899782</c:v>
                </c:pt>
                <c:pt idx="405">
                  <c:v>10.641114663325425</c:v>
                </c:pt>
                <c:pt idx="406">
                  <c:v>-4.4139960225838877</c:v>
                </c:pt>
                <c:pt idx="407">
                  <c:v>12.764037491549971</c:v>
                </c:pt>
                <c:pt idx="408">
                  <c:v>20.283978120567554</c:v>
                </c:pt>
                <c:pt idx="409">
                  <c:v>23.09077526936926</c:v>
                </c:pt>
                <c:pt idx="410">
                  <c:v>20.545457655718565</c:v>
                </c:pt>
                <c:pt idx="411">
                  <c:v>15.71336590493047</c:v>
                </c:pt>
                <c:pt idx="412">
                  <c:v>17.498088746991925</c:v>
                </c:pt>
                <c:pt idx="413">
                  <c:v>-4.6355226889172627</c:v>
                </c:pt>
                <c:pt idx="414">
                  <c:v>-17.659823944279196</c:v>
                </c:pt>
                <c:pt idx="415">
                  <c:v>-2.954027232268345</c:v>
                </c:pt>
                <c:pt idx="416">
                  <c:v>-8.5739639181192615</c:v>
                </c:pt>
                <c:pt idx="417">
                  <c:v>-22.801248167010272</c:v>
                </c:pt>
                <c:pt idx="418">
                  <c:v>-27.337060804218709</c:v>
                </c:pt>
                <c:pt idx="419">
                  <c:v>-39.383591328212788</c:v>
                </c:pt>
                <c:pt idx="420">
                  <c:v>-48.743092816592252</c:v>
                </c:pt>
                <c:pt idx="421">
                  <c:v>-25.594256996902914</c:v>
                </c:pt>
                <c:pt idx="422">
                  <c:v>-8.8641373065420339</c:v>
                </c:pt>
                <c:pt idx="423">
                  <c:v>-0.80283614823929383</c:v>
                </c:pt>
                <c:pt idx="424">
                  <c:v>-1.2876944880699739</c:v>
                </c:pt>
                <c:pt idx="425">
                  <c:v>2.4058432802994503</c:v>
                </c:pt>
                <c:pt idx="426">
                  <c:v>20.888466446651364</c:v>
                </c:pt>
                <c:pt idx="427">
                  <c:v>24.474066393559042</c:v>
                </c:pt>
                <c:pt idx="428">
                  <c:v>3.194820549000724</c:v>
                </c:pt>
                <c:pt idx="429">
                  <c:v>16.489120399000967</c:v>
                </c:pt>
                <c:pt idx="430">
                  <c:v>4.1518156411311793</c:v>
                </c:pt>
                <c:pt idx="431">
                  <c:v>-11.023790597360858</c:v>
                </c:pt>
                <c:pt idx="432">
                  <c:v>-35.939040273800856</c:v>
                </c:pt>
                <c:pt idx="433">
                  <c:v>-24.871790146113199</c:v>
                </c:pt>
                <c:pt idx="434">
                  <c:v>-11.325615614372509</c:v>
                </c:pt>
                <c:pt idx="435">
                  <c:v>-15.678906659253698</c:v>
                </c:pt>
                <c:pt idx="436">
                  <c:v>-14.414702310723442</c:v>
                </c:pt>
                <c:pt idx="437">
                  <c:v>-11.594201144902399</c:v>
                </c:pt>
                <c:pt idx="438">
                  <c:v>-30.623366765012179</c:v>
                </c:pt>
                <c:pt idx="439">
                  <c:v>-29.925752740347889</c:v>
                </c:pt>
                <c:pt idx="440">
                  <c:v>-24.253717028399478</c:v>
                </c:pt>
                <c:pt idx="441">
                  <c:v>-53.203875559829612</c:v>
                </c:pt>
                <c:pt idx="442">
                  <c:v>-48.899686462227692</c:v>
                </c:pt>
                <c:pt idx="443">
                  <c:v>-55.756865544351967</c:v>
                </c:pt>
                <c:pt idx="444">
                  <c:v>-64.971687602070233</c:v>
                </c:pt>
                <c:pt idx="445">
                  <c:v>-65.859294862710158</c:v>
                </c:pt>
                <c:pt idx="446">
                  <c:v>-67.5431738071984</c:v>
                </c:pt>
                <c:pt idx="447">
                  <c:v>-88.627282881787323</c:v>
                </c:pt>
                <c:pt idx="448">
                  <c:v>-67.491509636176488</c:v>
                </c:pt>
                <c:pt idx="449">
                  <c:v>-60.217447401817481</c:v>
                </c:pt>
                <c:pt idx="450">
                  <c:v>-35.473534449818544</c:v>
                </c:pt>
                <c:pt idx="451">
                  <c:v>-33.50373280822896</c:v>
                </c:pt>
                <c:pt idx="452">
                  <c:v>-28.300577991936734</c:v>
                </c:pt>
                <c:pt idx="453">
                  <c:v>-1.5252722445784457</c:v>
                </c:pt>
                <c:pt idx="454">
                  <c:v>4.0682509559082973</c:v>
                </c:pt>
                <c:pt idx="455">
                  <c:v>25.131125970196081</c:v>
                </c:pt>
                <c:pt idx="456">
                  <c:v>20.139178442976117</c:v>
                </c:pt>
                <c:pt idx="457">
                  <c:v>41.115226933763552</c:v>
                </c:pt>
                <c:pt idx="458">
                  <c:v>62.108346721084672</c:v>
                </c:pt>
                <c:pt idx="459">
                  <c:v>68.572705340033281</c:v>
                </c:pt>
                <c:pt idx="460">
                  <c:v>68.796635775715913</c:v>
                </c:pt>
                <c:pt idx="461">
                  <c:v>70.401630282225597</c:v>
                </c:pt>
                <c:pt idx="462">
                  <c:v>69.265654355995139</c:v>
                </c:pt>
                <c:pt idx="463">
                  <c:v>67.43269121895537</c:v>
                </c:pt>
                <c:pt idx="464">
                  <c:v>72.806156007874961</c:v>
                </c:pt>
                <c:pt idx="465">
                  <c:v>58.145372848413899</c:v>
                </c:pt>
                <c:pt idx="466">
                  <c:v>38.253453679335507</c:v>
                </c:pt>
                <c:pt idx="467">
                  <c:v>21.446187818248291</c:v>
                </c:pt>
                <c:pt idx="468">
                  <c:v>5.4761832692438475</c:v>
                </c:pt>
                <c:pt idx="469">
                  <c:v>-6.7793966607459879</c:v>
                </c:pt>
                <c:pt idx="470">
                  <c:v>-29.402690730077666</c:v>
                </c:pt>
                <c:pt idx="471">
                  <c:v>-35.203783786606436</c:v>
                </c:pt>
                <c:pt idx="472">
                  <c:v>-38.000763672756875</c:v>
                </c:pt>
                <c:pt idx="473">
                  <c:v>-76.278417264704331</c:v>
                </c:pt>
                <c:pt idx="474">
                  <c:v>-95.651135411217183</c:v>
                </c:pt>
                <c:pt idx="475">
                  <c:v>-110.0665935106972</c:v>
                </c:pt>
                <c:pt idx="476">
                  <c:v>-108.15600491949772</c:v>
                </c:pt>
                <c:pt idx="477">
                  <c:v>-120.55325476389771</c:v>
                </c:pt>
                <c:pt idx="478">
                  <c:v>-119.95681266899919</c:v>
                </c:pt>
                <c:pt idx="479">
                  <c:v>-127.20248408436055</c:v>
                </c:pt>
                <c:pt idx="480">
                  <c:v>-136.55134165228264</c:v>
                </c:pt>
                <c:pt idx="481">
                  <c:v>-146.81619430771025</c:v>
                </c:pt>
                <c:pt idx="482">
                  <c:v>-157.74349742611048</c:v>
                </c:pt>
                <c:pt idx="483">
                  <c:v>-157.48514249067011</c:v>
                </c:pt>
                <c:pt idx="484">
                  <c:v>-154.47074464696743</c:v>
                </c:pt>
                <c:pt idx="485">
                  <c:v>-158.54613804999281</c:v>
                </c:pt>
                <c:pt idx="486">
                  <c:v>-171.516721030197</c:v>
                </c:pt>
                <c:pt idx="487">
                  <c:v>-189.07600713550164</c:v>
                </c:pt>
                <c:pt idx="488">
                  <c:v>-214.56636090188113</c:v>
                </c:pt>
                <c:pt idx="489">
                  <c:v>-230.35926058889891</c:v>
                </c:pt>
                <c:pt idx="490">
                  <c:v>-239.37581884253814</c:v>
                </c:pt>
                <c:pt idx="491">
                  <c:v>-213.87183847646156</c:v>
                </c:pt>
                <c:pt idx="492">
                  <c:v>-204.56796783154277</c:v>
                </c:pt>
                <c:pt idx="493">
                  <c:v>-201.88815606259232</c:v>
                </c:pt>
                <c:pt idx="494">
                  <c:v>-201.52525184680053</c:v>
                </c:pt>
                <c:pt idx="495">
                  <c:v>-208.87611954656495</c:v>
                </c:pt>
                <c:pt idx="496">
                  <c:v>-196.46379987500768</c:v>
                </c:pt>
                <c:pt idx="497">
                  <c:v>-179.50931548065091</c:v>
                </c:pt>
                <c:pt idx="498">
                  <c:v>-173.20662478537088</c:v>
                </c:pt>
                <c:pt idx="499">
                  <c:v>-163.65758518313487</c:v>
                </c:pt>
                <c:pt idx="500">
                  <c:v>-150.82624033712455</c:v>
                </c:pt>
                <c:pt idx="501">
                  <c:v>-120.61678320434839</c:v>
                </c:pt>
                <c:pt idx="502">
                  <c:v>-100.09278141885625</c:v>
                </c:pt>
                <c:pt idx="503">
                  <c:v>-89.226954966565245</c:v>
                </c:pt>
                <c:pt idx="504">
                  <c:v>-106.0337011871743</c:v>
                </c:pt>
                <c:pt idx="505">
                  <c:v>-91.187657394902999</c:v>
                </c:pt>
                <c:pt idx="506">
                  <c:v>-73.143460515782863</c:v>
                </c:pt>
                <c:pt idx="507">
                  <c:v>-50.261287826346233</c:v>
                </c:pt>
                <c:pt idx="508">
                  <c:v>-28.124177805615545</c:v>
                </c:pt>
                <c:pt idx="509">
                  <c:v>-17.946446826785177</c:v>
                </c:pt>
                <c:pt idx="510">
                  <c:v>-8.5053335206812335</c:v>
                </c:pt>
                <c:pt idx="511">
                  <c:v>-26.078331692227948</c:v>
                </c:pt>
                <c:pt idx="512">
                  <c:v>-13.498983035316996</c:v>
                </c:pt>
                <c:pt idx="513">
                  <c:v>6.8553477429777558</c:v>
                </c:pt>
                <c:pt idx="514">
                  <c:v>11.814528379967669</c:v>
                </c:pt>
                <c:pt idx="515">
                  <c:v>1.7583472725891625</c:v>
                </c:pt>
                <c:pt idx="516">
                  <c:v>-4.9715705109501869</c:v>
                </c:pt>
                <c:pt idx="517">
                  <c:v>-16.641545224842048</c:v>
                </c:pt>
                <c:pt idx="518">
                  <c:v>-49.454322797633722</c:v>
                </c:pt>
                <c:pt idx="519">
                  <c:v>-61.13940882370116</c:v>
                </c:pt>
                <c:pt idx="520">
                  <c:v>-70.970151888013788</c:v>
                </c:pt>
                <c:pt idx="521">
                  <c:v>-69.285581963797085</c:v>
                </c:pt>
                <c:pt idx="522">
                  <c:v>-91.9381254319851</c:v>
                </c:pt>
                <c:pt idx="523">
                  <c:v>-116.5902654593101</c:v>
                </c:pt>
                <c:pt idx="524">
                  <c:v>-110.40709199230878</c:v>
                </c:pt>
                <c:pt idx="525">
                  <c:v>-133.02450516254066</c:v>
                </c:pt>
                <c:pt idx="526">
                  <c:v>-130.69090402042275</c:v>
                </c:pt>
                <c:pt idx="527">
                  <c:v>-117.52227870351453</c:v>
                </c:pt>
                <c:pt idx="528">
                  <c:v>-102.18126067499179</c:v>
                </c:pt>
                <c:pt idx="529">
                  <c:v>-115.91397754730315</c:v>
                </c:pt>
                <c:pt idx="530">
                  <c:v>-122.53197284206908</c:v>
                </c:pt>
                <c:pt idx="531">
                  <c:v>-129.03601680488282</c:v>
                </c:pt>
                <c:pt idx="532">
                  <c:v>-159.30153095109745</c:v>
                </c:pt>
                <c:pt idx="533">
                  <c:v>-169.88475807286159</c:v>
                </c:pt>
                <c:pt idx="534">
                  <c:v>-176.91970268733348</c:v>
                </c:pt>
                <c:pt idx="535">
                  <c:v>-168.53438844359152</c:v>
                </c:pt>
                <c:pt idx="536">
                  <c:v>-176.2373525435105</c:v>
                </c:pt>
                <c:pt idx="537">
                  <c:v>-184.43320034886892</c:v>
                </c:pt>
                <c:pt idx="538">
                  <c:v>-165.50955802383396</c:v>
                </c:pt>
                <c:pt idx="539">
                  <c:v>-158.90994965725258</c:v>
                </c:pt>
                <c:pt idx="540">
                  <c:v>-162.94733484401513</c:v>
                </c:pt>
                <c:pt idx="541">
                  <c:v>-178.61791958742469</c:v>
                </c:pt>
                <c:pt idx="542">
                  <c:v>-100.47110052853895</c:v>
                </c:pt>
                <c:pt idx="543">
                  <c:v>-57.805425338839996</c:v>
                </c:pt>
                <c:pt idx="544">
                  <c:v>-48.369845219040144</c:v>
                </c:pt>
                <c:pt idx="545">
                  <c:v>-26.924466524262243</c:v>
                </c:pt>
                <c:pt idx="546">
                  <c:v>-20.704869375162161</c:v>
                </c:pt>
                <c:pt idx="547">
                  <c:v>-21.206501791582923</c:v>
                </c:pt>
                <c:pt idx="548">
                  <c:v>-38.588654507298997</c:v>
                </c:pt>
                <c:pt idx="549">
                  <c:v>-29.694106012142583</c:v>
                </c:pt>
                <c:pt idx="550">
                  <c:v>-43.712786067226261</c:v>
                </c:pt>
                <c:pt idx="551">
                  <c:v>-42.144601815869464</c:v>
                </c:pt>
                <c:pt idx="552">
                  <c:v>-44.777537947737073</c:v>
                </c:pt>
                <c:pt idx="553">
                  <c:v>-54.483321599933333</c:v>
                </c:pt>
                <c:pt idx="554">
                  <c:v>-52.741212260050816</c:v>
                </c:pt>
                <c:pt idx="555">
                  <c:v>-48.448542593236198</c:v>
                </c:pt>
                <c:pt idx="556">
                  <c:v>-54.52461832357767</c:v>
                </c:pt>
                <c:pt idx="557">
                  <c:v>-39.639854128276056</c:v>
                </c:pt>
                <c:pt idx="558">
                  <c:v>-33.823581879463745</c:v>
                </c:pt>
                <c:pt idx="559">
                  <c:v>-33.422587193917934</c:v>
                </c:pt>
                <c:pt idx="560">
                  <c:v>-25.487763722778254</c:v>
                </c:pt>
                <c:pt idx="561">
                  <c:v>-38.26814915088471</c:v>
                </c:pt>
                <c:pt idx="562">
                  <c:v>-120.44781059268462</c:v>
                </c:pt>
                <c:pt idx="563">
                  <c:v>-169.00132941028278</c:v>
                </c:pt>
                <c:pt idx="564">
                  <c:v>-205.64428109552864</c:v>
                </c:pt>
                <c:pt idx="565">
                  <c:v>-233.54321250867906</c:v>
                </c:pt>
                <c:pt idx="566">
                  <c:v>-248.23188199067954</c:v>
                </c:pt>
                <c:pt idx="567">
                  <c:v>-251.73203514747911</c:v>
                </c:pt>
                <c:pt idx="568">
                  <c:v>-233.13235187830833</c:v>
                </c:pt>
                <c:pt idx="569">
                  <c:v>-228.97590727186434</c:v>
                </c:pt>
                <c:pt idx="570">
                  <c:v>-216.6828359840747</c:v>
                </c:pt>
                <c:pt idx="571">
                  <c:v>-235.75769822015354</c:v>
                </c:pt>
                <c:pt idx="572">
                  <c:v>-236.04827364503944</c:v>
                </c:pt>
                <c:pt idx="573">
                  <c:v>-236.59474141777901</c:v>
                </c:pt>
                <c:pt idx="574">
                  <c:v>-254.71960739815222</c:v>
                </c:pt>
                <c:pt idx="575">
                  <c:v>-265.95235491117091</c:v>
                </c:pt>
                <c:pt idx="576">
                  <c:v>-274.56381615001192</c:v>
                </c:pt>
                <c:pt idx="577">
                  <c:v>-301.33420450650556</c:v>
                </c:pt>
                <c:pt idx="578">
                  <c:v>-331.96629337165177</c:v>
                </c:pt>
                <c:pt idx="579">
                  <c:v>-356.73313994827913</c:v>
                </c:pt>
                <c:pt idx="580">
                  <c:v>-361.73660312064749</c:v>
                </c:pt>
                <c:pt idx="581">
                  <c:v>-352.31860171010885</c:v>
                </c:pt>
                <c:pt idx="582">
                  <c:v>-355.27471234747827</c:v>
                </c:pt>
                <c:pt idx="583">
                  <c:v>-339.5466907468126</c:v>
                </c:pt>
                <c:pt idx="584">
                  <c:v>-318.22983152032975</c:v>
                </c:pt>
                <c:pt idx="585">
                  <c:v>-293.80283304096702</c:v>
                </c:pt>
                <c:pt idx="586">
                  <c:v>-273.80710398465089</c:v>
                </c:pt>
                <c:pt idx="587">
                  <c:v>-251.09219182707238</c:v>
                </c:pt>
                <c:pt idx="588">
                  <c:v>-236.52977535821265</c:v>
                </c:pt>
                <c:pt idx="589">
                  <c:v>-230.09427004213103</c:v>
                </c:pt>
                <c:pt idx="590">
                  <c:v>-225.62201636100144</c:v>
                </c:pt>
                <c:pt idx="591">
                  <c:v>-214.05490546294095</c:v>
                </c:pt>
                <c:pt idx="592">
                  <c:v>-221.74283391713834</c:v>
                </c:pt>
                <c:pt idx="593">
                  <c:v>-221.85526906320592</c:v>
                </c:pt>
                <c:pt idx="594">
                  <c:v>-197.29904405078742</c:v>
                </c:pt>
                <c:pt idx="595">
                  <c:v>-183.69524362022821</c:v>
                </c:pt>
                <c:pt idx="596">
                  <c:v>-172.86068766902827</c:v>
                </c:pt>
                <c:pt idx="597">
                  <c:v>-174.12368805698316</c:v>
                </c:pt>
                <c:pt idx="598">
                  <c:v>-178.34229436420173</c:v>
                </c:pt>
                <c:pt idx="599">
                  <c:v>-165.0817889955033</c:v>
                </c:pt>
                <c:pt idx="600">
                  <c:v>-180.80331440160262</c:v>
                </c:pt>
                <c:pt idx="601">
                  <c:v>-198.67063338497246</c:v>
                </c:pt>
                <c:pt idx="602">
                  <c:v>-201.68567252506182</c:v>
                </c:pt>
                <c:pt idx="603">
                  <c:v>-200.41595967398098</c:v>
                </c:pt>
                <c:pt idx="604">
                  <c:v>-196.91342223661013</c:v>
                </c:pt>
                <c:pt idx="605">
                  <c:v>-221.85019457912858</c:v>
                </c:pt>
                <c:pt idx="606">
                  <c:v>-262.58364343017274</c:v>
                </c:pt>
                <c:pt idx="607">
                  <c:v>-293.96573677147353</c:v>
                </c:pt>
                <c:pt idx="608">
                  <c:v>-343.09582382035114</c:v>
                </c:pt>
                <c:pt idx="609">
                  <c:v>-373.73394366259345</c:v>
                </c:pt>
                <c:pt idx="610">
                  <c:v>-396.12395882838973</c:v>
                </c:pt>
                <c:pt idx="611">
                  <c:v>-402.06259689705075</c:v>
                </c:pt>
                <c:pt idx="612">
                  <c:v>-399.36111082327261</c:v>
                </c:pt>
                <c:pt idx="613">
                  <c:v>-402.37380702662449</c:v>
                </c:pt>
                <c:pt idx="614">
                  <c:v>-416.97920952394452</c:v>
                </c:pt>
                <c:pt idx="615">
                  <c:v>-424.48134961108371</c:v>
                </c:pt>
                <c:pt idx="616">
                  <c:v>-419.60928318828519</c:v>
                </c:pt>
                <c:pt idx="617">
                  <c:v>-399.50123318170699</c:v>
                </c:pt>
                <c:pt idx="618">
                  <c:v>-361.64579580328791</c:v>
                </c:pt>
                <c:pt idx="619">
                  <c:v>-350.07378192796932</c:v>
                </c:pt>
                <c:pt idx="620">
                  <c:v>-345.34591553223072</c:v>
                </c:pt>
                <c:pt idx="621">
                  <c:v>-327.60792747367123</c:v>
                </c:pt>
                <c:pt idx="622">
                  <c:v>-316.88443103060126</c:v>
                </c:pt>
                <c:pt idx="623">
                  <c:v>-322.80696188290131</c:v>
                </c:pt>
                <c:pt idx="624">
                  <c:v>-314.88359646276149</c:v>
                </c:pt>
                <c:pt idx="625">
                  <c:v>-295.36900263664211</c:v>
                </c:pt>
                <c:pt idx="626">
                  <c:v>-269.17113991695805</c:v>
                </c:pt>
                <c:pt idx="627">
                  <c:v>-257.64560885735955</c:v>
                </c:pt>
                <c:pt idx="628">
                  <c:v>-225.54452391179802</c:v>
                </c:pt>
                <c:pt idx="629">
                  <c:v>-172.33987496220834</c:v>
                </c:pt>
                <c:pt idx="630">
                  <c:v>-139.62416703811141</c:v>
                </c:pt>
                <c:pt idx="631">
                  <c:v>-124.45204120530252</c:v>
                </c:pt>
                <c:pt idx="632">
                  <c:v>-117.63985979426252</c:v>
                </c:pt>
                <c:pt idx="633">
                  <c:v>-115.38173146130248</c:v>
                </c:pt>
                <c:pt idx="634">
                  <c:v>-89.975982138843392</c:v>
                </c:pt>
                <c:pt idx="635">
                  <c:v>-81.362516250403132</c:v>
                </c:pt>
                <c:pt idx="636">
                  <c:v>-92.017970955133933</c:v>
                </c:pt>
                <c:pt idx="637">
                  <c:v>-105.43599116243058</c:v>
                </c:pt>
                <c:pt idx="638">
                  <c:v>-134.90786931185175</c:v>
                </c:pt>
                <c:pt idx="639">
                  <c:v>-159.42312463360759</c:v>
                </c:pt>
                <c:pt idx="640">
                  <c:v>-177.52874702442932</c:v>
                </c:pt>
                <c:pt idx="641">
                  <c:v>-199.68969954044951</c:v>
                </c:pt>
                <c:pt idx="642">
                  <c:v>-214.04767470871047</c:v>
                </c:pt>
                <c:pt idx="643">
                  <c:v>-202.87184250987229</c:v>
                </c:pt>
                <c:pt idx="644">
                  <c:v>-194.69149291699068</c:v>
                </c:pt>
                <c:pt idx="645">
                  <c:v>-180.44197490033002</c:v>
                </c:pt>
                <c:pt idx="646">
                  <c:v>-187.90118851946863</c:v>
                </c:pt>
                <c:pt idx="647">
                  <c:v>-200.34151631154782</c:v>
                </c:pt>
                <c:pt idx="648">
                  <c:v>-216.13777044151175</c:v>
                </c:pt>
                <c:pt idx="649">
                  <c:v>-243.02623104053964</c:v>
                </c:pt>
                <c:pt idx="650">
                  <c:v>-263.24306883200006</c:v>
                </c:pt>
                <c:pt idx="651">
                  <c:v>-265.46249798258941</c:v>
                </c:pt>
                <c:pt idx="652">
                  <c:v>-278.02817159378901</c:v>
                </c:pt>
                <c:pt idx="653">
                  <c:v>-291.24490326742853</c:v>
                </c:pt>
                <c:pt idx="654">
                  <c:v>-350.12172498476502</c:v>
                </c:pt>
                <c:pt idx="655">
                  <c:v>-361.82018357550805</c:v>
                </c:pt>
                <c:pt idx="656">
                  <c:v>-358.62408754359603</c:v>
                </c:pt>
                <c:pt idx="657">
                  <c:v>-344.55388763106021</c:v>
                </c:pt>
                <c:pt idx="658">
                  <c:v>-310.40043728711862</c:v>
                </c:pt>
                <c:pt idx="659">
                  <c:v>-262.56138013373857</c:v>
                </c:pt>
                <c:pt idx="660">
                  <c:v>-213.70004037969738</c:v>
                </c:pt>
                <c:pt idx="661">
                  <c:v>-191.13810047075822</c:v>
                </c:pt>
                <c:pt idx="662">
                  <c:v>-163.14723193383907</c:v>
                </c:pt>
                <c:pt idx="663">
                  <c:v>-151.68143408227661</c:v>
                </c:pt>
                <c:pt idx="664">
                  <c:v>-178.0774434481591</c:v>
                </c:pt>
                <c:pt idx="665">
                  <c:v>-190.85273323173897</c:v>
                </c:pt>
                <c:pt idx="666">
                  <c:v>-196.80278668803658</c:v>
                </c:pt>
                <c:pt idx="667">
                  <c:v>-226.48357405537899</c:v>
                </c:pt>
                <c:pt idx="668">
                  <c:v>-251.32272720301989</c:v>
                </c:pt>
                <c:pt idx="669">
                  <c:v>-276.7589878517374</c:v>
                </c:pt>
                <c:pt idx="670">
                  <c:v>-262.25357769656148</c:v>
                </c:pt>
                <c:pt idx="671">
                  <c:v>-209.32133141663871</c:v>
                </c:pt>
                <c:pt idx="672">
                  <c:v>-135.67499895979927</c:v>
                </c:pt>
                <c:pt idx="673">
                  <c:v>-62.579450989020188</c:v>
                </c:pt>
                <c:pt idx="674">
                  <c:v>27.176138760318281</c:v>
                </c:pt>
                <c:pt idx="675">
                  <c:v>81.101104820179899</c:v>
                </c:pt>
                <c:pt idx="676">
                  <c:v>129.00267557625557</c:v>
                </c:pt>
                <c:pt idx="677">
                  <c:v>167.04862235153814</c:v>
                </c:pt>
                <c:pt idx="678">
                  <c:v>161.26890210825877</c:v>
                </c:pt>
                <c:pt idx="679">
                  <c:v>149.53919733281691</c:v>
                </c:pt>
                <c:pt idx="680">
                  <c:v>147.34495499487821</c:v>
                </c:pt>
                <c:pt idx="681">
                  <c:v>152.87342109135716</c:v>
                </c:pt>
                <c:pt idx="682">
                  <c:v>123.92869322784099</c:v>
                </c:pt>
                <c:pt idx="683">
                  <c:v>94.776886675803325</c:v>
                </c:pt>
                <c:pt idx="684">
                  <c:v>99.020873672941889</c:v>
                </c:pt>
                <c:pt idx="685">
                  <c:v>85.696993628482232</c:v>
                </c:pt>
                <c:pt idx="686">
                  <c:v>101.30626070392282</c:v>
                </c:pt>
                <c:pt idx="687">
                  <c:v>129.9780217036423</c:v>
                </c:pt>
                <c:pt idx="688">
                  <c:v>162.45962517666158</c:v>
                </c:pt>
                <c:pt idx="689">
                  <c:v>197.1596251766623</c:v>
                </c:pt>
                <c:pt idx="690">
                  <c:v>193.37153649988068</c:v>
                </c:pt>
                <c:pt idx="691">
                  <c:v>149.8592022622106</c:v>
                </c:pt>
                <c:pt idx="692">
                  <c:v>109.30100720090195</c:v>
                </c:pt>
                <c:pt idx="693">
                  <c:v>57.849233082250066</c:v>
                </c:pt>
                <c:pt idx="694">
                  <c:v>11.854535983658934</c:v>
                </c:pt>
                <c:pt idx="695">
                  <c:v>-18.336835967649677</c:v>
                </c:pt>
                <c:pt idx="696">
                  <c:v>-65.707233595438083</c:v>
                </c:pt>
                <c:pt idx="697">
                  <c:v>-114.30362083850923</c:v>
                </c:pt>
                <c:pt idx="698">
                  <c:v>-129.75125193444364</c:v>
                </c:pt>
                <c:pt idx="699">
                  <c:v>-155.8985263934901</c:v>
                </c:pt>
                <c:pt idx="700">
                  <c:v>-163.05075246492197</c:v>
                </c:pt>
                <c:pt idx="701">
                  <c:v>-162.77867546445123</c:v>
                </c:pt>
                <c:pt idx="702">
                  <c:v>-141.41975765840289</c:v>
                </c:pt>
                <c:pt idx="703">
                  <c:v>-125.2356799563604</c:v>
                </c:pt>
                <c:pt idx="704">
                  <c:v>-103.42490028595967</c:v>
                </c:pt>
                <c:pt idx="705">
                  <c:v>-79.893044960199404</c:v>
                </c:pt>
                <c:pt idx="706">
                  <c:v>-60.763038817940469</c:v>
                </c:pt>
                <c:pt idx="707">
                  <c:v>-44.418182940564293</c:v>
                </c:pt>
                <c:pt idx="708">
                  <c:v>-43.809561818461589</c:v>
                </c:pt>
                <c:pt idx="709">
                  <c:v>-44.609561817960639</c:v>
                </c:pt>
                <c:pt idx="710">
                  <c:v>-49.959561818011935</c:v>
                </c:pt>
                <c:pt idx="711">
                  <c:v>-65.541914214700228</c:v>
                </c:pt>
                <c:pt idx="712">
                  <c:v>-73.82655941007215</c:v>
                </c:pt>
                <c:pt idx="713">
                  <c:v>-71.661729921521328</c:v>
                </c:pt>
                <c:pt idx="714">
                  <c:v>-73.966702108804384</c:v>
                </c:pt>
                <c:pt idx="715">
                  <c:v>-89.698788245852484</c:v>
                </c:pt>
                <c:pt idx="716">
                  <c:v>-91.604438881724491</c:v>
                </c:pt>
                <c:pt idx="717">
                  <c:v>-111.66958054229508</c:v>
                </c:pt>
                <c:pt idx="718">
                  <c:v>-123.71968170626133</c:v>
                </c:pt>
                <c:pt idx="719">
                  <c:v>-116.16024676403686</c:v>
                </c:pt>
                <c:pt idx="720">
                  <c:v>-116.55802069260608</c:v>
                </c:pt>
                <c:pt idx="721">
                  <c:v>-110.19411805151685</c:v>
                </c:pt>
                <c:pt idx="722">
                  <c:v>-116.75831959362949</c:v>
                </c:pt>
                <c:pt idx="723">
                  <c:v>-107.53916367824968</c:v>
                </c:pt>
                <c:pt idx="724">
                  <c:v>-99.628270572788097</c:v>
                </c:pt>
                <c:pt idx="725">
                  <c:v>-90.810125899048217</c:v>
                </c:pt>
                <c:pt idx="726">
                  <c:v>-85.440132041305333</c:v>
                </c:pt>
                <c:pt idx="727">
                  <c:v>-81.323407229745499</c:v>
                </c:pt>
                <c:pt idx="728">
                  <c:v>-79.289713184165521</c:v>
                </c:pt>
                <c:pt idx="729">
                  <c:v>-78.03971318461663</c:v>
                </c:pt>
                <c:pt idx="730">
                  <c:v>-71.839713184515858</c:v>
                </c:pt>
                <c:pt idx="731">
                  <c:v>-67.339713184466746</c:v>
                </c:pt>
                <c:pt idx="732">
                  <c:v>-65.439713184416178</c:v>
                </c:pt>
                <c:pt idx="733">
                  <c:v>-63.989713184366337</c:v>
                </c:pt>
                <c:pt idx="734">
                  <c:v>-50.341499436004597</c:v>
                </c:pt>
                <c:pt idx="735">
                  <c:v>-40.6839611338346</c:v>
                </c:pt>
                <c:pt idx="736">
                  <c:v>-15.909140629742978</c:v>
                </c:pt>
                <c:pt idx="737">
                  <c:v>23.056001030876359</c:v>
                </c:pt>
                <c:pt idx="738">
                  <c:v>39.308412228698216</c:v>
                </c:pt>
                <c:pt idx="739">
                  <c:v>49.130088152996905</c:v>
                </c:pt>
                <c:pt idx="740">
                  <c:v>30.67403283875683</c:v>
                </c:pt>
                <c:pt idx="741">
                  <c:v>16.711354355737058</c:v>
                </c:pt>
                <c:pt idx="742">
                  <c:v>15.852218495276247</c:v>
                </c:pt>
                <c:pt idx="743">
                  <c:v>-1.4324009583615407</c:v>
                </c:pt>
                <c:pt idx="744">
                  <c:v>-17.1135937913823</c:v>
                </c:pt>
                <c:pt idx="745">
                  <c:v>-44.226379186502527</c:v>
                </c:pt>
                <c:pt idx="746">
                  <c:v>-89.026280839581887</c:v>
                </c:pt>
                <c:pt idx="747">
                  <c:v>-112.20884209744145</c:v>
                </c:pt>
                <c:pt idx="748">
                  <c:v>-123.18565133906486</c:v>
                </c:pt>
                <c:pt idx="749">
                  <c:v>-134.8463501038932</c:v>
                </c:pt>
                <c:pt idx="750">
                  <c:v>-158.24084857846356</c:v>
                </c:pt>
                <c:pt idx="751">
                  <c:v>-170.09084857851303</c:v>
                </c:pt>
                <c:pt idx="752">
                  <c:v>-201.49084857856178</c:v>
                </c:pt>
                <c:pt idx="753">
                  <c:v>-237.69084857810958</c:v>
                </c:pt>
                <c:pt idx="754">
                  <c:v>-257.33823921047951</c:v>
                </c:pt>
                <c:pt idx="755">
                  <c:v>-283.07839988466912</c:v>
                </c:pt>
                <c:pt idx="756">
                  <c:v>-319.95489919333886</c:v>
                </c:pt>
                <c:pt idx="757">
                  <c:v>-351.07149987857883</c:v>
                </c:pt>
                <c:pt idx="758">
                  <c:v>-364.9666763802179</c:v>
                </c:pt>
                <c:pt idx="759">
                  <c:v>-386.61105421648062</c:v>
                </c:pt>
                <c:pt idx="760">
                  <c:v>-384.04871311723036</c:v>
                </c:pt>
                <c:pt idx="761">
                  <c:v>-397.89609734113401</c:v>
                </c:pt>
                <c:pt idx="762">
                  <c:v>-405.30999345971213</c:v>
                </c:pt>
                <c:pt idx="763">
                  <c:v>-413.93330697649253</c:v>
                </c:pt>
                <c:pt idx="764">
                  <c:v>-420.75211414347359</c:v>
                </c:pt>
                <c:pt idx="765">
                  <c:v>-430.43932874835264</c:v>
                </c:pt>
                <c:pt idx="766">
                  <c:v>-426.28942709477269</c:v>
                </c:pt>
                <c:pt idx="767">
                  <c:v>-418.1394270952751</c:v>
                </c:pt>
                <c:pt idx="768">
                  <c:v>-411.4463118997337</c:v>
                </c:pt>
                <c:pt idx="769">
                  <c:v>-416.08561313440259</c:v>
                </c:pt>
                <c:pt idx="770">
                  <c:v>-405.64111465932911</c:v>
                </c:pt>
                <c:pt idx="771">
                  <c:v>-383.07722642468798</c:v>
                </c:pt>
                <c:pt idx="772">
                  <c:v>-371.27043355872775</c:v>
                </c:pt>
                <c:pt idx="773">
                  <c:v>-362.34022519134669</c:v>
                </c:pt>
                <c:pt idx="774">
                  <c:v>-365.27461167144793</c:v>
                </c:pt>
                <c:pt idx="775">
                  <c:v>-354.71353491551781</c:v>
                </c:pt>
                <c:pt idx="776">
                  <c:v>-329.9310527787693</c:v>
                </c:pt>
                <c:pt idx="777">
                  <c:v>-312.02250232723964</c:v>
                </c:pt>
                <c:pt idx="778">
                  <c:v>-290.50032000423016</c:v>
                </c:pt>
                <c:pt idx="779">
                  <c:v>-272.10218833107865</c:v>
                </c:pt>
                <c:pt idx="780">
                  <c:v>-279.71415390543007</c:v>
                </c:pt>
                <c:pt idx="781">
                  <c:v>-295.6693361696307</c:v>
                </c:pt>
                <c:pt idx="782">
                  <c:v>-294.66887814805159</c:v>
                </c:pt>
                <c:pt idx="783">
                  <c:v>-298.95819155050231</c:v>
                </c:pt>
                <c:pt idx="784">
                  <c:v>-303.51166102600837</c:v>
                </c:pt>
                <c:pt idx="785">
                  <c:v>-289.3521595371767</c:v>
                </c:pt>
                <c:pt idx="786">
                  <c:v>-285.55099535741647</c:v>
                </c:pt>
                <c:pt idx="787">
                  <c:v>-280.04045381414835</c:v>
                </c:pt>
                <c:pt idx="788">
                  <c:v>-281.02788201669864</c:v>
                </c:pt>
                <c:pt idx="789">
                  <c:v>-267.4930236774162</c:v>
                </c:pt>
                <c:pt idx="790">
                  <c:v>-240.98063093865494</c:v>
                </c:pt>
                <c:pt idx="791">
                  <c:v>-227.13697840452551</c:v>
                </c:pt>
                <c:pt idx="792">
                  <c:v>-211.82059817898516</c:v>
                </c:pt>
                <c:pt idx="793">
                  <c:v>-185.99150133082549</c:v>
                </c:pt>
                <c:pt idx="794">
                  <c:v>-192.20821184952729</c:v>
                </c:pt>
                <c:pt idx="795">
                  <c:v>-196.28666623343634</c:v>
                </c:pt>
                <c:pt idx="796">
                  <c:v>-195.86145038040559</c:v>
                </c:pt>
                <c:pt idx="797">
                  <c:v>-197.61850434647749</c:v>
                </c:pt>
                <c:pt idx="798">
                  <c:v>-203.17432536081469</c:v>
                </c:pt>
                <c:pt idx="799">
                  <c:v>-205.79433030989458</c:v>
                </c:pt>
                <c:pt idx="800">
                  <c:v>-198.18487040222499</c:v>
                </c:pt>
                <c:pt idx="801">
                  <c:v>-180.77395580025404</c:v>
                </c:pt>
                <c:pt idx="802">
                  <c:v>-163.66763073831316</c:v>
                </c:pt>
                <c:pt idx="803">
                  <c:v>-141.16642954407325</c:v>
                </c:pt>
                <c:pt idx="804">
                  <c:v>-121.31981024278684</c:v>
                </c:pt>
                <c:pt idx="805">
                  <c:v>-110.99184595473707</c:v>
                </c:pt>
                <c:pt idx="806">
                  <c:v>-87.84168742280599</c:v>
                </c:pt>
                <c:pt idx="807">
                  <c:v>-95.586537753586526</c:v>
                </c:pt>
                <c:pt idx="808">
                  <c:v>-96.003231626764318</c:v>
                </c:pt>
                <c:pt idx="809">
                  <c:v>-94.694830738286328</c:v>
                </c:pt>
                <c:pt idx="810">
                  <c:v>-106.83150111126633</c:v>
                </c:pt>
                <c:pt idx="811">
                  <c:v>-127.26282683910722</c:v>
                </c:pt>
                <c:pt idx="812">
                  <c:v>-131.01810430328987</c:v>
                </c:pt>
                <c:pt idx="813">
                  <c:v>-137.59956867545952</c:v>
                </c:pt>
                <c:pt idx="814">
                  <c:v>-126.04395854937866</c:v>
                </c:pt>
                <c:pt idx="815">
                  <c:v>-140.73014830049942</c:v>
                </c:pt>
                <c:pt idx="816">
                  <c:v>-158.42672620170742</c:v>
                </c:pt>
                <c:pt idx="817">
                  <c:v>-168.98049838621955</c:v>
                </c:pt>
                <c:pt idx="818">
                  <c:v>-198.56274398389724</c:v>
                </c:pt>
                <c:pt idx="819">
                  <c:v>-211.33052108282391</c:v>
                </c:pt>
                <c:pt idx="820">
                  <c:v>-220.84730120070162</c:v>
                </c:pt>
                <c:pt idx="821">
                  <c:v>-209.87895047266102</c:v>
                </c:pt>
                <c:pt idx="822">
                  <c:v>-228.39319815443196</c:v>
                </c:pt>
                <c:pt idx="823">
                  <c:v>-240.52599493735215</c:v>
                </c:pt>
                <c:pt idx="824">
                  <c:v>-244.18024054842135</c:v>
                </c:pt>
                <c:pt idx="825">
                  <c:v>-249.8677063253017</c:v>
                </c:pt>
                <c:pt idx="826">
                  <c:v>-252.18253803209154</c:v>
                </c:pt>
                <c:pt idx="827">
                  <c:v>-248.68198852686146</c:v>
                </c:pt>
                <c:pt idx="828">
                  <c:v>-243.11993494909984</c:v>
                </c:pt>
                <c:pt idx="829">
                  <c:v>-253.68675856174195</c:v>
                </c:pt>
                <c:pt idx="830">
                  <c:v>-258.19690274248205</c:v>
                </c:pt>
                <c:pt idx="831">
                  <c:v>-255.35073189523428</c:v>
                </c:pt>
                <c:pt idx="832">
                  <c:v>-247.24454989946389</c:v>
                </c:pt>
                <c:pt idx="833">
                  <c:v>-245.30837097612311</c:v>
                </c:pt>
                <c:pt idx="834">
                  <c:v>-237.48065698771097</c:v>
                </c:pt>
                <c:pt idx="835">
                  <c:v>-214.47967050316038</c:v>
                </c:pt>
                <c:pt idx="836">
                  <c:v>-207.07623513381986</c:v>
                </c:pt>
                <c:pt idx="837">
                  <c:v>-204.74801031335846</c:v>
                </c:pt>
                <c:pt idx="838">
                  <c:v>-176.03694952276055</c:v>
                </c:pt>
                <c:pt idx="839">
                  <c:v>-166.96083794553851</c:v>
                </c:pt>
                <c:pt idx="840">
                  <c:v>-157.19019254715931</c:v>
                </c:pt>
                <c:pt idx="841">
                  <c:v>-152.78787426105737</c:v>
                </c:pt>
                <c:pt idx="842">
                  <c:v>-135.40347105395995</c:v>
                </c:pt>
                <c:pt idx="843">
                  <c:v>-158.63145929927668</c:v>
                </c:pt>
                <c:pt idx="844">
                  <c:v>-168.65577795581885</c:v>
                </c:pt>
                <c:pt idx="845">
                  <c:v>-159.70200423435199</c:v>
                </c:pt>
                <c:pt idx="846">
                  <c:v>-159.02013596858342</c:v>
                </c:pt>
                <c:pt idx="847">
                  <c:v>-161.00693150888037</c:v>
                </c:pt>
                <c:pt idx="848">
                  <c:v>-180.38959694679579</c:v>
                </c:pt>
                <c:pt idx="849">
                  <c:v>-207.0151634361282</c:v>
                </c:pt>
                <c:pt idx="850">
                  <c:v>-239.08532453628504</c:v>
                </c:pt>
                <c:pt idx="851">
                  <c:v>-245.18224614865176</c:v>
                </c:pt>
                <c:pt idx="852">
                  <c:v>-249.42692533929767</c:v>
                </c:pt>
                <c:pt idx="853">
                  <c:v>-249.62539811253191</c:v>
                </c:pt>
                <c:pt idx="854">
                  <c:v>-267.25116232971413</c:v>
                </c:pt>
                <c:pt idx="855">
                  <c:v>-301.36122493126459</c:v>
                </c:pt>
                <c:pt idx="856">
                  <c:v>-295.29572886384085</c:v>
                </c:pt>
                <c:pt idx="857">
                  <c:v>-301.69372480364109</c:v>
                </c:pt>
                <c:pt idx="858">
                  <c:v>-283.77872480364204</c:v>
                </c:pt>
                <c:pt idx="859">
                  <c:v>-268.71875482260657</c:v>
                </c:pt>
                <c:pt idx="860">
                  <c:v>-256.50922159352376</c:v>
                </c:pt>
                <c:pt idx="861">
                  <c:v>-263.00567190721085</c:v>
                </c:pt>
                <c:pt idx="862">
                  <c:v>-279.51707255484507</c:v>
                </c:pt>
                <c:pt idx="863">
                  <c:v>-248.66431555548479</c:v>
                </c:pt>
                <c:pt idx="864">
                  <c:v>-242.36207924273913</c:v>
                </c:pt>
                <c:pt idx="865">
                  <c:v>-247.04972699583777</c:v>
                </c:pt>
                <c:pt idx="866">
                  <c:v>-258.57905595301963</c:v>
                </c:pt>
                <c:pt idx="867">
                  <c:v>-254.08531721465079</c:v>
                </c:pt>
                <c:pt idx="868">
                  <c:v>-246.14683545160733</c:v>
                </c:pt>
                <c:pt idx="869">
                  <c:v>-208.02047598179888</c:v>
                </c:pt>
                <c:pt idx="870">
                  <c:v>-152.56523401039885</c:v>
                </c:pt>
                <c:pt idx="871">
                  <c:v>-131.40297602848477</c:v>
                </c:pt>
                <c:pt idx="872">
                  <c:v>-114.43950451480123</c:v>
                </c:pt>
                <c:pt idx="873">
                  <c:v>-89.275051516746316</c:v>
                </c:pt>
                <c:pt idx="874">
                  <c:v>-68.395505464504822</c:v>
                </c:pt>
                <c:pt idx="875">
                  <c:v>-18.550241458491655</c:v>
                </c:pt>
                <c:pt idx="876">
                  <c:v>-6.2205201436045172</c:v>
                </c:pt>
                <c:pt idx="877">
                  <c:v>20.753125815883323</c:v>
                </c:pt>
                <c:pt idx="878">
                  <c:v>7.6981211243491998</c:v>
                </c:pt>
                <c:pt idx="879">
                  <c:v>-1.8587202142407477</c:v>
                </c:pt>
                <c:pt idx="880">
                  <c:v>21.734101157850091</c:v>
                </c:pt>
                <c:pt idx="881">
                  <c:v>41.343232608354811</c:v>
                </c:pt>
                <c:pt idx="882">
                  <c:v>66.381069775765354</c:v>
                </c:pt>
                <c:pt idx="883">
                  <c:v>98.596280668756663</c:v>
                </c:pt>
                <c:pt idx="884">
                  <c:v>121.61934053598452</c:v>
                </c:pt>
                <c:pt idx="885">
                  <c:v>140.69845253828316</c:v>
                </c:pt>
                <c:pt idx="886">
                  <c:v>152.1543906978859</c:v>
                </c:pt>
                <c:pt idx="887">
                  <c:v>173.3113943268545</c:v>
                </c:pt>
                <c:pt idx="888">
                  <c:v>206.19788885079834</c:v>
                </c:pt>
                <c:pt idx="889">
                  <c:v>226.48717695235064</c:v>
                </c:pt>
                <c:pt idx="890">
                  <c:v>226.75635106693153</c:v>
                </c:pt>
                <c:pt idx="891">
                  <c:v>219.09357302565513</c:v>
                </c:pt>
                <c:pt idx="892">
                  <c:v>208.87058037529641</c:v>
                </c:pt>
                <c:pt idx="893">
                  <c:v>196.40510206925319</c:v>
                </c:pt>
                <c:pt idx="894">
                  <c:v>214.01915114808435</c:v>
                </c:pt>
                <c:pt idx="895">
                  <c:v>211.96914481125168</c:v>
                </c:pt>
                <c:pt idx="896">
                  <c:v>225.80447645382628</c:v>
                </c:pt>
                <c:pt idx="897">
                  <c:v>235.07065905226045</c:v>
                </c:pt>
                <c:pt idx="898">
                  <c:v>244.0504247558747</c:v>
                </c:pt>
                <c:pt idx="899">
                  <c:v>262.27733010989505</c:v>
                </c:pt>
                <c:pt idx="900">
                  <c:v>260.30829715748223</c:v>
                </c:pt>
                <c:pt idx="901">
                  <c:v>259.01819682113091</c:v>
                </c:pt>
                <c:pt idx="902">
                  <c:v>270.68938344669914</c:v>
                </c:pt>
                <c:pt idx="903">
                  <c:v>253.07446136487488</c:v>
                </c:pt>
                <c:pt idx="904">
                  <c:v>255.48975311618233</c:v>
                </c:pt>
                <c:pt idx="905">
                  <c:v>265.51427550455446</c:v>
                </c:pt>
                <c:pt idx="906">
                  <c:v>266.17450189665396</c:v>
                </c:pt>
                <c:pt idx="907">
                  <c:v>246.44921505397724</c:v>
                </c:pt>
                <c:pt idx="908">
                  <c:v>229.94385357518877</c:v>
                </c:pt>
                <c:pt idx="909">
                  <c:v>220.83714226841585</c:v>
                </c:pt>
                <c:pt idx="910">
                  <c:v>222.16749602124764</c:v>
                </c:pt>
                <c:pt idx="911">
                  <c:v>225.98875084165775</c:v>
                </c:pt>
                <c:pt idx="912">
                  <c:v>232.73995425778594</c:v>
                </c:pt>
                <c:pt idx="913">
                  <c:v>237.08888256812497</c:v>
                </c:pt>
                <c:pt idx="914">
                  <c:v>223.24869503707851</c:v>
                </c:pt>
                <c:pt idx="915">
                  <c:v>221.00390262308974</c:v>
                </c:pt>
                <c:pt idx="916">
                  <c:v>202.37374422480752</c:v>
                </c:pt>
                <c:pt idx="917">
                  <c:v>199.77753105350166</c:v>
                </c:pt>
                <c:pt idx="918">
                  <c:v>194.86792706843698</c:v>
                </c:pt>
                <c:pt idx="919">
                  <c:v>184.01799993487475</c:v>
                </c:pt>
                <c:pt idx="920">
                  <c:v>167.34635119443919</c:v>
                </c:pt>
                <c:pt idx="921">
                  <c:v>148.8528890016205</c:v>
                </c:pt>
                <c:pt idx="922">
                  <c:v>139.29624246805724</c:v>
                </c:pt>
                <c:pt idx="923">
                  <c:v>134.41189865848537</c:v>
                </c:pt>
                <c:pt idx="924">
                  <c:v>125.65163109585956</c:v>
                </c:pt>
                <c:pt idx="925">
                  <c:v>84.652631861461487</c:v>
                </c:pt>
                <c:pt idx="926">
                  <c:v>63.075035674357423</c:v>
                </c:pt>
                <c:pt idx="927">
                  <c:v>48.905000679314981</c:v>
                </c:pt>
                <c:pt idx="928">
                  <c:v>43.88261360949582</c:v>
                </c:pt>
                <c:pt idx="929">
                  <c:v>50.112897827639244</c:v>
                </c:pt>
                <c:pt idx="930">
                  <c:v>54.607710243164547</c:v>
                </c:pt>
                <c:pt idx="931">
                  <c:v>51.809444834721944</c:v>
                </c:pt>
                <c:pt idx="932">
                  <c:v>40.244027725702836</c:v>
                </c:pt>
                <c:pt idx="933">
                  <c:v>27.422529960880638</c:v>
                </c:pt>
                <c:pt idx="934">
                  <c:v>10.77016881853524</c:v>
                </c:pt>
                <c:pt idx="935">
                  <c:v>-19.035553641930164</c:v>
                </c:pt>
                <c:pt idx="936">
                  <c:v>-31.703450075172441</c:v>
                </c:pt>
                <c:pt idx="937">
                  <c:v>-36.728419301467511</c:v>
                </c:pt>
                <c:pt idx="938">
                  <c:v>-31.247627853248559</c:v>
                </c:pt>
                <c:pt idx="939">
                  <c:v>-15.528534892435346</c:v>
                </c:pt>
                <c:pt idx="940">
                  <c:v>-15.650328923715279</c:v>
                </c:pt>
                <c:pt idx="941">
                  <c:v>5.0490640329098824</c:v>
                </c:pt>
                <c:pt idx="942">
                  <c:v>-27.126948557201104</c:v>
                </c:pt>
                <c:pt idx="943">
                  <c:v>-29.433039892255692</c:v>
                </c:pt>
                <c:pt idx="944">
                  <c:v>-27.173757415637738</c:v>
                </c:pt>
                <c:pt idx="945">
                  <c:v>9.2601830696148681</c:v>
                </c:pt>
                <c:pt idx="946">
                  <c:v>37.410801207401164</c:v>
                </c:pt>
                <c:pt idx="947">
                  <c:v>56.168159128494153</c:v>
                </c:pt>
                <c:pt idx="948">
                  <c:v>46.164574012049343</c:v>
                </c:pt>
                <c:pt idx="949">
                  <c:v>23.80286281705412</c:v>
                </c:pt>
                <c:pt idx="950">
                  <c:v>-3.2264516377399559</c:v>
                </c:pt>
                <c:pt idx="951">
                  <c:v>-19.330309974417105</c:v>
                </c:pt>
                <c:pt idx="952">
                  <c:v>-46.734021763075361</c:v>
                </c:pt>
                <c:pt idx="953">
                  <c:v>-55.583576064114823</c:v>
                </c:pt>
                <c:pt idx="954">
                  <c:v>-32.416203157245036</c:v>
                </c:pt>
                <c:pt idx="955">
                  <c:v>6.6631019003416441</c:v>
                </c:pt>
                <c:pt idx="956">
                  <c:v>26.459129894425132</c:v>
                </c:pt>
                <c:pt idx="957">
                  <c:v>27.513209332844781</c:v>
                </c:pt>
                <c:pt idx="958">
                  <c:v>13.159135141280785</c:v>
                </c:pt>
                <c:pt idx="959">
                  <c:v>11.176125719241099</c:v>
                </c:pt>
                <c:pt idx="960">
                  <c:v>20.67107385250165</c:v>
                </c:pt>
                <c:pt idx="961">
                  <c:v>17.067331048043343</c:v>
                </c:pt>
                <c:pt idx="962">
                  <c:v>58.637320688094405</c:v>
                </c:pt>
                <c:pt idx="963">
                  <c:v>73.680289873314905</c:v>
                </c:pt>
                <c:pt idx="964">
                  <c:v>74.809647940606737</c:v>
                </c:pt>
                <c:pt idx="965">
                  <c:v>81.302892912699463</c:v>
                </c:pt>
                <c:pt idx="966">
                  <c:v>80.330192028648526</c:v>
                </c:pt>
                <c:pt idx="967">
                  <c:v>119.20694790870948</c:v>
                </c:pt>
                <c:pt idx="968">
                  <c:v>143.23542056622864</c:v>
                </c:pt>
                <c:pt idx="969">
                  <c:v>129.91042087911956</c:v>
                </c:pt>
                <c:pt idx="970">
                  <c:v>142.10046596341999</c:v>
                </c:pt>
                <c:pt idx="971">
                  <c:v>166.67943995843416</c:v>
                </c:pt>
                <c:pt idx="972">
                  <c:v>211.95945207079603</c:v>
                </c:pt>
                <c:pt idx="973">
                  <c:v>259.15630375587352</c:v>
                </c:pt>
                <c:pt idx="974">
                  <c:v>287.69882423794297</c:v>
                </c:pt>
                <c:pt idx="975">
                  <c:v>303.98795757678454</c:v>
                </c:pt>
                <c:pt idx="976">
                  <c:v>295.47692173072392</c:v>
                </c:pt>
                <c:pt idx="977">
                  <c:v>274.39681738124636</c:v>
                </c:pt>
                <c:pt idx="978">
                  <c:v>271.53031663047113</c:v>
                </c:pt>
                <c:pt idx="979">
                  <c:v>262.68698045724886</c:v>
                </c:pt>
                <c:pt idx="980">
                  <c:v>258.56648734802911</c:v>
                </c:pt>
                <c:pt idx="981">
                  <c:v>253.97950505375229</c:v>
                </c:pt>
                <c:pt idx="982">
                  <c:v>233.05276867799148</c:v>
                </c:pt>
                <c:pt idx="983">
                  <c:v>222.46322887957285</c:v>
                </c:pt>
                <c:pt idx="984">
                  <c:v>207.04244752191516</c:v>
                </c:pt>
                <c:pt idx="985">
                  <c:v>203.38389907867531</c:v>
                </c:pt>
                <c:pt idx="986">
                  <c:v>187.91054349689512</c:v>
                </c:pt>
                <c:pt idx="987">
                  <c:v>144.9807758819552</c:v>
                </c:pt>
                <c:pt idx="988">
                  <c:v>140.96627285843351</c:v>
                </c:pt>
                <c:pt idx="989">
                  <c:v>166.74289413141378</c:v>
                </c:pt>
                <c:pt idx="990">
                  <c:v>157.22248077017503</c:v>
                </c:pt>
                <c:pt idx="991">
                  <c:v>152.9328691081646</c:v>
                </c:pt>
                <c:pt idx="992">
                  <c:v>151.36092971200196</c:v>
                </c:pt>
                <c:pt idx="993">
                  <c:v>139.88659405404178</c:v>
                </c:pt>
                <c:pt idx="994">
                  <c:v>119.78393621423493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E-4D2A-8E4B-54E87461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4880"/>
        <c:axId val="1"/>
      </c:areaChart>
      <c:dateAx>
        <c:axId val="178234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50"/>
          <c:min val="-45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34880"/>
        <c:crosses val="autoZero"/>
        <c:crossBetween val="midCat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</a:t>
            </a:r>
          </a:p>
        </c:rich>
      </c:tx>
      <c:layout>
        <c:manualLayout>
          <c:xMode val="edge"/>
          <c:yMode val="edge"/>
          <c:x val="0.17183139951715057"/>
          <c:y val="3.8806139835616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73429286560923E-2"/>
          <c:y val="0.14328420862381336"/>
          <c:w val="0.87887535490739321"/>
          <c:h val="0.77612279671232232"/>
        </c:manualLayout>
      </c:layout>
      <c:lineChart>
        <c:grouping val="standard"/>
        <c:varyColors val="0"/>
        <c:ser>
          <c:idx val="1"/>
          <c:order val="0"/>
          <c:tx>
            <c:strRef>
              <c:f>'[2]Graph-East'!$R$3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pattFill prst="pct75">
                <a:fgClr>
                  <a:srgbClr val="0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7-4E65-BAB1-B8683ECE3E1D}"/>
            </c:ext>
          </c:extLst>
        </c:ser>
        <c:ser>
          <c:idx val="2"/>
          <c:order val="1"/>
          <c:tx>
            <c:strRef>
              <c:f>'[2]Graph-East'!$V$3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7-4E65-BAB1-B8683ECE3E1D}"/>
            </c:ext>
          </c:extLst>
        </c:ser>
        <c:ser>
          <c:idx val="0"/>
          <c:order val="2"/>
          <c:tx>
            <c:strRef>
              <c:f>'[2]Graph-East'!$Y$3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'[2]Graph-East'!$Y$5:$Y$31</c:f>
              <c:numCache>
                <c:formatCode>General</c:formatCode>
                <c:ptCount val="27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  <c:pt idx="11">
                  <c:v>113.038</c:v>
                </c:pt>
                <c:pt idx="12">
                  <c:v>98.325000000000003</c:v>
                </c:pt>
                <c:pt idx="13">
                  <c:v>87.935000000000002</c:v>
                </c:pt>
                <c:pt idx="14">
                  <c:v>80.007999999999996</c:v>
                </c:pt>
                <c:pt idx="15">
                  <c:v>69.900999999999996</c:v>
                </c:pt>
                <c:pt idx="16">
                  <c:v>56.779000000000003</c:v>
                </c:pt>
                <c:pt idx="17">
                  <c:v>45.472000000000001</c:v>
                </c:pt>
                <c:pt idx="18">
                  <c:v>37.374000000000002</c:v>
                </c:pt>
                <c:pt idx="19">
                  <c:v>32.921999999999997</c:v>
                </c:pt>
                <c:pt idx="20">
                  <c:v>30.469000000000001</c:v>
                </c:pt>
                <c:pt idx="21">
                  <c:v>26.271999999999998</c:v>
                </c:pt>
                <c:pt idx="22">
                  <c:v>26.901</c:v>
                </c:pt>
                <c:pt idx="23">
                  <c:v>32.200000000000003</c:v>
                </c:pt>
                <c:pt idx="24">
                  <c:v>39.466999999999999</c:v>
                </c:pt>
                <c:pt idx="25">
                  <c:v>49.497</c:v>
                </c:pt>
                <c:pt idx="26">
                  <c:v>61.774999999999999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7-4E65-BAB1-B8683ECE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31928"/>
        <c:axId val="1"/>
      </c:lineChart>
      <c:dateAx>
        <c:axId val="17823192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5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31928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64975192158048"/>
          <c:y val="0.77015262135299689"/>
          <c:w val="0.19436666502759653"/>
          <c:h val="0.1014929811085344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&amp; Others - Nova Injections</a:t>
            </a:r>
          </a:p>
        </c:rich>
      </c:tx>
      <c:layout>
        <c:manualLayout>
          <c:xMode val="edge"/>
          <c:yMode val="edge"/>
          <c:x val="0.11960790039440698"/>
          <c:y val="3.426129570390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725544637305"/>
          <c:y val="0.14346917576009149"/>
          <c:w val="0.75098075165668654"/>
          <c:h val="0.77730314628228658"/>
        </c:manualLayout>
      </c:layout>
      <c:lineChart>
        <c:grouping val="standard"/>
        <c:varyColors val="0"/>
        <c:ser>
          <c:idx val="0"/>
          <c:order val="0"/>
          <c:tx>
            <c:v>Carbon Cap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[1]Carbon!$B$163:$B$376</c:f>
              <c:numCache>
                <c:formatCode>General</c:formatCode>
                <c:ptCount val="214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  <c:pt idx="86">
                  <c:v>37068</c:v>
                </c:pt>
                <c:pt idx="87">
                  <c:v>37069</c:v>
                </c:pt>
                <c:pt idx="88">
                  <c:v>37070</c:v>
                </c:pt>
                <c:pt idx="89">
                  <c:v>37071</c:v>
                </c:pt>
                <c:pt idx="90">
                  <c:v>37072</c:v>
                </c:pt>
                <c:pt idx="91">
                  <c:v>37073</c:v>
                </c:pt>
                <c:pt idx="92">
                  <c:v>37074</c:v>
                </c:pt>
                <c:pt idx="93">
                  <c:v>37075</c:v>
                </c:pt>
                <c:pt idx="94">
                  <c:v>37076</c:v>
                </c:pt>
                <c:pt idx="95">
                  <c:v>37077</c:v>
                </c:pt>
                <c:pt idx="96">
                  <c:v>37078</c:v>
                </c:pt>
                <c:pt idx="97">
                  <c:v>37079</c:v>
                </c:pt>
                <c:pt idx="98">
                  <c:v>37080</c:v>
                </c:pt>
                <c:pt idx="99">
                  <c:v>37081</c:v>
                </c:pt>
                <c:pt idx="100">
                  <c:v>37082</c:v>
                </c:pt>
                <c:pt idx="101">
                  <c:v>37083</c:v>
                </c:pt>
                <c:pt idx="102">
                  <c:v>37084</c:v>
                </c:pt>
                <c:pt idx="103">
                  <c:v>37085</c:v>
                </c:pt>
                <c:pt idx="104">
                  <c:v>37086</c:v>
                </c:pt>
                <c:pt idx="105">
                  <c:v>37087</c:v>
                </c:pt>
                <c:pt idx="106">
                  <c:v>37088</c:v>
                </c:pt>
                <c:pt idx="107">
                  <c:v>37089</c:v>
                </c:pt>
                <c:pt idx="108">
                  <c:v>37090</c:v>
                </c:pt>
                <c:pt idx="109">
                  <c:v>37091</c:v>
                </c:pt>
                <c:pt idx="110">
                  <c:v>37092</c:v>
                </c:pt>
                <c:pt idx="111">
                  <c:v>37093</c:v>
                </c:pt>
                <c:pt idx="112">
                  <c:v>37094</c:v>
                </c:pt>
                <c:pt idx="113">
                  <c:v>37095</c:v>
                </c:pt>
                <c:pt idx="114">
                  <c:v>37096</c:v>
                </c:pt>
                <c:pt idx="115">
                  <c:v>37097</c:v>
                </c:pt>
                <c:pt idx="116">
                  <c:v>37098</c:v>
                </c:pt>
                <c:pt idx="117">
                  <c:v>37099</c:v>
                </c:pt>
                <c:pt idx="118">
                  <c:v>37100</c:v>
                </c:pt>
                <c:pt idx="119">
                  <c:v>37101</c:v>
                </c:pt>
                <c:pt idx="120">
                  <c:v>37102</c:v>
                </c:pt>
                <c:pt idx="121">
                  <c:v>37103</c:v>
                </c:pt>
                <c:pt idx="122">
                  <c:v>37104</c:v>
                </c:pt>
                <c:pt idx="123">
                  <c:v>37105</c:v>
                </c:pt>
                <c:pt idx="124">
                  <c:v>37106</c:v>
                </c:pt>
                <c:pt idx="125">
                  <c:v>37107</c:v>
                </c:pt>
                <c:pt idx="126">
                  <c:v>37108</c:v>
                </c:pt>
                <c:pt idx="127">
                  <c:v>37109</c:v>
                </c:pt>
                <c:pt idx="128">
                  <c:v>37110</c:v>
                </c:pt>
                <c:pt idx="129">
                  <c:v>37111</c:v>
                </c:pt>
                <c:pt idx="130">
                  <c:v>37112</c:v>
                </c:pt>
                <c:pt idx="131">
                  <c:v>37113</c:v>
                </c:pt>
                <c:pt idx="132">
                  <c:v>37114</c:v>
                </c:pt>
                <c:pt idx="133">
                  <c:v>37115</c:v>
                </c:pt>
                <c:pt idx="134">
                  <c:v>37116</c:v>
                </c:pt>
                <c:pt idx="135">
                  <c:v>37117</c:v>
                </c:pt>
                <c:pt idx="136">
                  <c:v>37118</c:v>
                </c:pt>
                <c:pt idx="137">
                  <c:v>37119</c:v>
                </c:pt>
                <c:pt idx="138">
                  <c:v>37120</c:v>
                </c:pt>
                <c:pt idx="139">
                  <c:v>37121</c:v>
                </c:pt>
                <c:pt idx="140">
                  <c:v>37122</c:v>
                </c:pt>
                <c:pt idx="141">
                  <c:v>37123</c:v>
                </c:pt>
                <c:pt idx="142">
                  <c:v>37124</c:v>
                </c:pt>
                <c:pt idx="143">
                  <c:v>37125</c:v>
                </c:pt>
                <c:pt idx="144">
                  <c:v>37126</c:v>
                </c:pt>
                <c:pt idx="145">
                  <c:v>37127</c:v>
                </c:pt>
                <c:pt idx="146">
                  <c:v>37128</c:v>
                </c:pt>
                <c:pt idx="147">
                  <c:v>37129</c:v>
                </c:pt>
                <c:pt idx="148">
                  <c:v>37130</c:v>
                </c:pt>
                <c:pt idx="149">
                  <c:v>37131</c:v>
                </c:pt>
                <c:pt idx="150">
                  <c:v>37132</c:v>
                </c:pt>
                <c:pt idx="151">
                  <c:v>37133</c:v>
                </c:pt>
                <c:pt idx="152">
                  <c:v>37134</c:v>
                </c:pt>
                <c:pt idx="153">
                  <c:v>37135</c:v>
                </c:pt>
                <c:pt idx="154">
                  <c:v>37136</c:v>
                </c:pt>
                <c:pt idx="155">
                  <c:v>37137</c:v>
                </c:pt>
                <c:pt idx="156">
                  <c:v>37138</c:v>
                </c:pt>
                <c:pt idx="157">
                  <c:v>37139</c:v>
                </c:pt>
                <c:pt idx="158">
                  <c:v>37140</c:v>
                </c:pt>
                <c:pt idx="159">
                  <c:v>37141</c:v>
                </c:pt>
                <c:pt idx="160">
                  <c:v>37142</c:v>
                </c:pt>
                <c:pt idx="161">
                  <c:v>37143</c:v>
                </c:pt>
                <c:pt idx="162">
                  <c:v>37144</c:v>
                </c:pt>
                <c:pt idx="163">
                  <c:v>37145</c:v>
                </c:pt>
                <c:pt idx="164">
                  <c:v>37146</c:v>
                </c:pt>
                <c:pt idx="165">
                  <c:v>37147</c:v>
                </c:pt>
                <c:pt idx="166">
                  <c:v>37148</c:v>
                </c:pt>
                <c:pt idx="167">
                  <c:v>37149</c:v>
                </c:pt>
                <c:pt idx="168">
                  <c:v>37150</c:v>
                </c:pt>
                <c:pt idx="169">
                  <c:v>37151</c:v>
                </c:pt>
                <c:pt idx="170">
                  <c:v>37152</c:v>
                </c:pt>
                <c:pt idx="171">
                  <c:v>37153</c:v>
                </c:pt>
                <c:pt idx="172">
                  <c:v>37154</c:v>
                </c:pt>
                <c:pt idx="173">
                  <c:v>37155</c:v>
                </c:pt>
                <c:pt idx="174">
                  <c:v>37156</c:v>
                </c:pt>
                <c:pt idx="175">
                  <c:v>37157</c:v>
                </c:pt>
                <c:pt idx="176">
                  <c:v>37158</c:v>
                </c:pt>
                <c:pt idx="177">
                  <c:v>37159</c:v>
                </c:pt>
                <c:pt idx="178">
                  <c:v>37160</c:v>
                </c:pt>
                <c:pt idx="179">
                  <c:v>37161</c:v>
                </c:pt>
                <c:pt idx="180">
                  <c:v>37162</c:v>
                </c:pt>
                <c:pt idx="181">
                  <c:v>37163</c:v>
                </c:pt>
                <c:pt idx="182">
                  <c:v>37164</c:v>
                </c:pt>
                <c:pt idx="183">
                  <c:v>37165</c:v>
                </c:pt>
                <c:pt idx="184">
                  <c:v>37166</c:v>
                </c:pt>
                <c:pt idx="185">
                  <c:v>37167</c:v>
                </c:pt>
                <c:pt idx="186">
                  <c:v>37168</c:v>
                </c:pt>
                <c:pt idx="187">
                  <c:v>37169</c:v>
                </c:pt>
                <c:pt idx="188">
                  <c:v>37170</c:v>
                </c:pt>
                <c:pt idx="189">
                  <c:v>37171</c:v>
                </c:pt>
                <c:pt idx="190">
                  <c:v>37172</c:v>
                </c:pt>
                <c:pt idx="191">
                  <c:v>37173</c:v>
                </c:pt>
                <c:pt idx="192">
                  <c:v>37174</c:v>
                </c:pt>
                <c:pt idx="193">
                  <c:v>37175</c:v>
                </c:pt>
                <c:pt idx="194">
                  <c:v>37176</c:v>
                </c:pt>
                <c:pt idx="195">
                  <c:v>37177</c:v>
                </c:pt>
                <c:pt idx="196">
                  <c:v>37178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37184</c:v>
                </c:pt>
                <c:pt idx="203">
                  <c:v>37185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37191</c:v>
                </c:pt>
                <c:pt idx="210">
                  <c:v>37192</c:v>
                </c:pt>
                <c:pt idx="211">
                  <c:v>37193</c:v>
                </c:pt>
                <c:pt idx="212">
                  <c:v>37194</c:v>
                </c:pt>
                <c:pt idx="213">
                  <c:v>37195</c:v>
                </c:pt>
              </c:numCache>
            </c:numRef>
          </c:cat>
          <c:val>
            <c:numRef>
              <c:f>[1]Carbon!$G$163:$G$376</c:f>
              <c:numCache>
                <c:formatCode>General</c:formatCode>
                <c:ptCount val="214"/>
                <c:pt idx="0">
                  <c:v>42000</c:v>
                </c:pt>
                <c:pt idx="1">
                  <c:v>42000</c:v>
                </c:pt>
                <c:pt idx="2">
                  <c:v>42000</c:v>
                </c:pt>
                <c:pt idx="3">
                  <c:v>42000</c:v>
                </c:pt>
                <c:pt idx="4">
                  <c:v>42000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  <c:pt idx="61">
                  <c:v>42000</c:v>
                </c:pt>
                <c:pt idx="62">
                  <c:v>42000</c:v>
                </c:pt>
                <c:pt idx="63">
                  <c:v>42000</c:v>
                </c:pt>
                <c:pt idx="64">
                  <c:v>42000</c:v>
                </c:pt>
                <c:pt idx="65">
                  <c:v>42000</c:v>
                </c:pt>
                <c:pt idx="66">
                  <c:v>42000</c:v>
                </c:pt>
                <c:pt idx="67">
                  <c:v>42000</c:v>
                </c:pt>
                <c:pt idx="68">
                  <c:v>42000</c:v>
                </c:pt>
                <c:pt idx="69">
                  <c:v>42000</c:v>
                </c:pt>
                <c:pt idx="70">
                  <c:v>42000</c:v>
                </c:pt>
                <c:pt idx="71">
                  <c:v>42000</c:v>
                </c:pt>
                <c:pt idx="72">
                  <c:v>42000</c:v>
                </c:pt>
                <c:pt idx="73">
                  <c:v>42000</c:v>
                </c:pt>
                <c:pt idx="74">
                  <c:v>42000</c:v>
                </c:pt>
                <c:pt idx="75">
                  <c:v>42000</c:v>
                </c:pt>
                <c:pt idx="76">
                  <c:v>42000</c:v>
                </c:pt>
                <c:pt idx="77">
                  <c:v>42000</c:v>
                </c:pt>
                <c:pt idx="78">
                  <c:v>42000</c:v>
                </c:pt>
                <c:pt idx="79">
                  <c:v>42000</c:v>
                </c:pt>
                <c:pt idx="80">
                  <c:v>42000</c:v>
                </c:pt>
                <c:pt idx="81">
                  <c:v>42000</c:v>
                </c:pt>
                <c:pt idx="82">
                  <c:v>42000</c:v>
                </c:pt>
                <c:pt idx="83">
                  <c:v>42000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42000</c:v>
                </c:pt>
                <c:pt idx="89">
                  <c:v>42000</c:v>
                </c:pt>
                <c:pt idx="90">
                  <c:v>42000</c:v>
                </c:pt>
                <c:pt idx="91">
                  <c:v>42000</c:v>
                </c:pt>
                <c:pt idx="92">
                  <c:v>42000</c:v>
                </c:pt>
                <c:pt idx="93">
                  <c:v>42000</c:v>
                </c:pt>
                <c:pt idx="94">
                  <c:v>42000</c:v>
                </c:pt>
                <c:pt idx="95">
                  <c:v>42000</c:v>
                </c:pt>
                <c:pt idx="96">
                  <c:v>42000</c:v>
                </c:pt>
                <c:pt idx="97">
                  <c:v>42000</c:v>
                </c:pt>
                <c:pt idx="98">
                  <c:v>42000</c:v>
                </c:pt>
                <c:pt idx="99">
                  <c:v>42000</c:v>
                </c:pt>
                <c:pt idx="100">
                  <c:v>42000</c:v>
                </c:pt>
                <c:pt idx="101">
                  <c:v>42000</c:v>
                </c:pt>
                <c:pt idx="102">
                  <c:v>42000</c:v>
                </c:pt>
                <c:pt idx="103">
                  <c:v>42000</c:v>
                </c:pt>
                <c:pt idx="104">
                  <c:v>42000</c:v>
                </c:pt>
                <c:pt idx="105">
                  <c:v>42000</c:v>
                </c:pt>
                <c:pt idx="106">
                  <c:v>42000</c:v>
                </c:pt>
                <c:pt idx="107">
                  <c:v>42000</c:v>
                </c:pt>
                <c:pt idx="108">
                  <c:v>42000</c:v>
                </c:pt>
                <c:pt idx="109">
                  <c:v>42000</c:v>
                </c:pt>
                <c:pt idx="110">
                  <c:v>42000</c:v>
                </c:pt>
                <c:pt idx="111">
                  <c:v>42000</c:v>
                </c:pt>
                <c:pt idx="112">
                  <c:v>42000</c:v>
                </c:pt>
                <c:pt idx="113">
                  <c:v>42000</c:v>
                </c:pt>
                <c:pt idx="114">
                  <c:v>42000</c:v>
                </c:pt>
                <c:pt idx="115">
                  <c:v>42000</c:v>
                </c:pt>
                <c:pt idx="116">
                  <c:v>42000</c:v>
                </c:pt>
                <c:pt idx="117">
                  <c:v>42000</c:v>
                </c:pt>
                <c:pt idx="118">
                  <c:v>42000</c:v>
                </c:pt>
                <c:pt idx="119">
                  <c:v>42000</c:v>
                </c:pt>
                <c:pt idx="120">
                  <c:v>42000</c:v>
                </c:pt>
                <c:pt idx="121">
                  <c:v>42000</c:v>
                </c:pt>
                <c:pt idx="122">
                  <c:v>42000</c:v>
                </c:pt>
                <c:pt idx="123">
                  <c:v>42000</c:v>
                </c:pt>
                <c:pt idx="124">
                  <c:v>42000</c:v>
                </c:pt>
                <c:pt idx="125">
                  <c:v>42000</c:v>
                </c:pt>
                <c:pt idx="126">
                  <c:v>42000</c:v>
                </c:pt>
                <c:pt idx="127">
                  <c:v>42000</c:v>
                </c:pt>
                <c:pt idx="128">
                  <c:v>42000</c:v>
                </c:pt>
                <c:pt idx="129">
                  <c:v>42000</c:v>
                </c:pt>
                <c:pt idx="130">
                  <c:v>42000</c:v>
                </c:pt>
                <c:pt idx="131">
                  <c:v>42000</c:v>
                </c:pt>
                <c:pt idx="132">
                  <c:v>42000</c:v>
                </c:pt>
                <c:pt idx="133">
                  <c:v>42000</c:v>
                </c:pt>
                <c:pt idx="134">
                  <c:v>42000</c:v>
                </c:pt>
                <c:pt idx="135">
                  <c:v>42000</c:v>
                </c:pt>
                <c:pt idx="136">
                  <c:v>42000</c:v>
                </c:pt>
                <c:pt idx="137">
                  <c:v>42000</c:v>
                </c:pt>
                <c:pt idx="138">
                  <c:v>42000</c:v>
                </c:pt>
                <c:pt idx="139">
                  <c:v>42000</c:v>
                </c:pt>
                <c:pt idx="140">
                  <c:v>42000</c:v>
                </c:pt>
                <c:pt idx="141">
                  <c:v>42000</c:v>
                </c:pt>
                <c:pt idx="142">
                  <c:v>42000</c:v>
                </c:pt>
                <c:pt idx="143">
                  <c:v>42000</c:v>
                </c:pt>
                <c:pt idx="144">
                  <c:v>42000</c:v>
                </c:pt>
                <c:pt idx="145">
                  <c:v>42000</c:v>
                </c:pt>
                <c:pt idx="146">
                  <c:v>42000</c:v>
                </c:pt>
                <c:pt idx="147">
                  <c:v>42000</c:v>
                </c:pt>
                <c:pt idx="148">
                  <c:v>42000</c:v>
                </c:pt>
                <c:pt idx="149">
                  <c:v>42000</c:v>
                </c:pt>
                <c:pt idx="150">
                  <c:v>42000</c:v>
                </c:pt>
                <c:pt idx="151">
                  <c:v>42000</c:v>
                </c:pt>
                <c:pt idx="152">
                  <c:v>42000</c:v>
                </c:pt>
                <c:pt idx="153">
                  <c:v>42000</c:v>
                </c:pt>
                <c:pt idx="154">
                  <c:v>42000</c:v>
                </c:pt>
                <c:pt idx="155">
                  <c:v>42000</c:v>
                </c:pt>
                <c:pt idx="156">
                  <c:v>42000</c:v>
                </c:pt>
                <c:pt idx="157">
                  <c:v>42000</c:v>
                </c:pt>
                <c:pt idx="158">
                  <c:v>42000</c:v>
                </c:pt>
                <c:pt idx="159">
                  <c:v>42000</c:v>
                </c:pt>
                <c:pt idx="160">
                  <c:v>42000</c:v>
                </c:pt>
                <c:pt idx="161">
                  <c:v>42000</c:v>
                </c:pt>
                <c:pt idx="162">
                  <c:v>42000</c:v>
                </c:pt>
                <c:pt idx="163">
                  <c:v>42000</c:v>
                </c:pt>
                <c:pt idx="164">
                  <c:v>42000</c:v>
                </c:pt>
                <c:pt idx="165">
                  <c:v>42000</c:v>
                </c:pt>
                <c:pt idx="166">
                  <c:v>42000</c:v>
                </c:pt>
                <c:pt idx="167">
                  <c:v>42000</c:v>
                </c:pt>
                <c:pt idx="168">
                  <c:v>42000</c:v>
                </c:pt>
                <c:pt idx="169">
                  <c:v>42000</c:v>
                </c:pt>
                <c:pt idx="170">
                  <c:v>42000</c:v>
                </c:pt>
                <c:pt idx="171">
                  <c:v>42000</c:v>
                </c:pt>
                <c:pt idx="172">
                  <c:v>42000</c:v>
                </c:pt>
                <c:pt idx="173">
                  <c:v>42000</c:v>
                </c:pt>
                <c:pt idx="174">
                  <c:v>42000</c:v>
                </c:pt>
                <c:pt idx="175">
                  <c:v>42000</c:v>
                </c:pt>
                <c:pt idx="176">
                  <c:v>42000</c:v>
                </c:pt>
                <c:pt idx="177">
                  <c:v>42000</c:v>
                </c:pt>
                <c:pt idx="178">
                  <c:v>42000</c:v>
                </c:pt>
                <c:pt idx="179">
                  <c:v>42000</c:v>
                </c:pt>
                <c:pt idx="180">
                  <c:v>42000</c:v>
                </c:pt>
                <c:pt idx="181">
                  <c:v>42000</c:v>
                </c:pt>
                <c:pt idx="182">
                  <c:v>42000</c:v>
                </c:pt>
                <c:pt idx="183">
                  <c:v>42000</c:v>
                </c:pt>
                <c:pt idx="184">
                  <c:v>42000</c:v>
                </c:pt>
                <c:pt idx="185">
                  <c:v>42000</c:v>
                </c:pt>
                <c:pt idx="186">
                  <c:v>42000</c:v>
                </c:pt>
                <c:pt idx="187">
                  <c:v>42000</c:v>
                </c:pt>
                <c:pt idx="188">
                  <c:v>42000</c:v>
                </c:pt>
                <c:pt idx="189">
                  <c:v>42000</c:v>
                </c:pt>
                <c:pt idx="190">
                  <c:v>42000</c:v>
                </c:pt>
                <c:pt idx="191">
                  <c:v>42000</c:v>
                </c:pt>
                <c:pt idx="192">
                  <c:v>42000</c:v>
                </c:pt>
                <c:pt idx="193">
                  <c:v>42000</c:v>
                </c:pt>
                <c:pt idx="194">
                  <c:v>42000</c:v>
                </c:pt>
                <c:pt idx="195">
                  <c:v>42000</c:v>
                </c:pt>
                <c:pt idx="196">
                  <c:v>42000</c:v>
                </c:pt>
                <c:pt idx="197">
                  <c:v>42000</c:v>
                </c:pt>
                <c:pt idx="198">
                  <c:v>42000</c:v>
                </c:pt>
                <c:pt idx="199">
                  <c:v>42000</c:v>
                </c:pt>
                <c:pt idx="200">
                  <c:v>42000</c:v>
                </c:pt>
                <c:pt idx="201">
                  <c:v>42000</c:v>
                </c:pt>
                <c:pt idx="202">
                  <c:v>42000</c:v>
                </c:pt>
                <c:pt idx="203">
                  <c:v>42000</c:v>
                </c:pt>
                <c:pt idx="204">
                  <c:v>42000</c:v>
                </c:pt>
                <c:pt idx="205">
                  <c:v>42000</c:v>
                </c:pt>
                <c:pt idx="206">
                  <c:v>42000</c:v>
                </c:pt>
                <c:pt idx="207">
                  <c:v>42000</c:v>
                </c:pt>
                <c:pt idx="208">
                  <c:v>42000</c:v>
                </c:pt>
                <c:pt idx="209">
                  <c:v>42000</c:v>
                </c:pt>
                <c:pt idx="210">
                  <c:v>42000</c:v>
                </c:pt>
                <c:pt idx="211">
                  <c:v>42000</c:v>
                </c:pt>
                <c:pt idx="212">
                  <c:v>42000</c:v>
                </c:pt>
                <c:pt idx="213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0B6-801F-A2D649F8DAFD}"/>
            </c:ext>
          </c:extLst>
        </c:ser>
        <c:ser>
          <c:idx val="1"/>
          <c:order val="1"/>
          <c:tx>
            <c:v>Carbon</c:v>
          </c:tx>
          <c:spPr>
            <a:ln w="12700">
              <a:solidFill>
                <a:srgbClr val="FF00FF"/>
              </a:solidFill>
              <a:prstDash val="lgDashDot"/>
            </a:ln>
          </c:spPr>
          <c:marker>
            <c:symbol val="none"/>
          </c:marker>
          <c:val>
            <c:numRef>
              <c:f>[1]Carbon!$C$163:$C$206</c:f>
              <c:numCache>
                <c:formatCode>General</c:formatCode>
                <c:ptCount val="44"/>
                <c:pt idx="0">
                  <c:v>25.363809453600002</c:v>
                </c:pt>
                <c:pt idx="1">
                  <c:v>254.57867801</c:v>
                </c:pt>
                <c:pt idx="2">
                  <c:v>384.25496941599999</c:v>
                </c:pt>
                <c:pt idx="3">
                  <c:v>494.98826459280002</c:v>
                </c:pt>
                <c:pt idx="4">
                  <c:v>572.64851520080003</c:v>
                </c:pt>
                <c:pt idx="5">
                  <c:v>507.1377635796</c:v>
                </c:pt>
                <c:pt idx="6">
                  <c:v>518.90393043359995</c:v>
                </c:pt>
                <c:pt idx="7">
                  <c:v>612.11752739279996</c:v>
                </c:pt>
                <c:pt idx="8">
                  <c:v>584.14492981319995</c:v>
                </c:pt>
                <c:pt idx="9">
                  <c:v>577.4863086915999</c:v>
                </c:pt>
                <c:pt idx="10">
                  <c:v>493.3874980011999</c:v>
                </c:pt>
                <c:pt idx="11">
                  <c:v>482.49092718919991</c:v>
                </c:pt>
                <c:pt idx="12">
                  <c:v>593.77792433559989</c:v>
                </c:pt>
                <c:pt idx="13">
                  <c:v>712.22045462759991</c:v>
                </c:pt>
                <c:pt idx="14">
                  <c:v>868.68740287039986</c:v>
                </c:pt>
                <c:pt idx="15">
                  <c:v>912.09976690999986</c:v>
                </c:pt>
                <c:pt idx="16">
                  <c:v>894.8391728191998</c:v>
                </c:pt>
                <c:pt idx="17">
                  <c:v>925.10111508079979</c:v>
                </c:pt>
                <c:pt idx="18">
                  <c:v>952.72587424359983</c:v>
                </c:pt>
                <c:pt idx="19">
                  <c:v>1152.4419154323998</c:v>
                </c:pt>
                <c:pt idx="20">
                  <c:v>1265.2941854543999</c:v>
                </c:pt>
                <c:pt idx="21">
                  <c:v>1238.0918015119998</c:v>
                </c:pt>
                <c:pt idx="22">
                  <c:v>1279.3390488755999</c:v>
                </c:pt>
                <c:pt idx="23">
                  <c:v>1378.0115793555999</c:v>
                </c:pt>
                <c:pt idx="24">
                  <c:v>1449.9324960863999</c:v>
                </c:pt>
                <c:pt idx="25">
                  <c:v>1535.0499764259998</c:v>
                </c:pt>
                <c:pt idx="26">
                  <c:v>1610.4244317235998</c:v>
                </c:pt>
                <c:pt idx="27">
                  <c:v>1712.8912404439998</c:v>
                </c:pt>
                <c:pt idx="28">
                  <c:v>1840.1788047631999</c:v>
                </c:pt>
                <c:pt idx="29">
                  <c:v>1988.1663042535999</c:v>
                </c:pt>
                <c:pt idx="30">
                  <c:v>2243.7778493992</c:v>
                </c:pt>
                <c:pt idx="31">
                  <c:v>2532.5653708899999</c:v>
                </c:pt>
                <c:pt idx="32">
                  <c:v>2704.5608198827999</c:v>
                </c:pt>
                <c:pt idx="33">
                  <c:v>2870.7388488232</c:v>
                </c:pt>
                <c:pt idx="34">
                  <c:v>3097.1177694712001</c:v>
                </c:pt>
                <c:pt idx="35">
                  <c:v>3331.7702753188</c:v>
                </c:pt>
                <c:pt idx="36">
                  <c:v>3566.4227811664</c:v>
                </c:pt>
                <c:pt idx="37">
                  <c:v>3801.075287014</c:v>
                </c:pt>
                <c:pt idx="38">
                  <c:v>4035.7277928615999</c:v>
                </c:pt>
                <c:pt idx="39">
                  <c:v>4270.3802987092004</c:v>
                </c:pt>
                <c:pt idx="40">
                  <c:v>4505.0328045568003</c:v>
                </c:pt>
                <c:pt idx="41">
                  <c:v>4739.6853104044003</c:v>
                </c:pt>
                <c:pt idx="42">
                  <c:v>4974.3378162520003</c:v>
                </c:pt>
                <c:pt idx="43">
                  <c:v>5208.9903220996002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0B6-801F-A2D649F8DAFD}"/>
            </c:ext>
          </c:extLst>
        </c:ser>
        <c:ser>
          <c:idx val="2"/>
          <c:order val="2"/>
          <c:tx>
            <c:v>Severn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[1]Carbon!$D$163:$D$206</c:f>
              <c:numCache>
                <c:formatCode>General</c:formatCode>
                <c:ptCount val="44"/>
                <c:pt idx="0">
                  <c:v>-0.31654405032001021</c:v>
                </c:pt>
                <c:pt idx="1">
                  <c:v>34.072536056640011</c:v>
                </c:pt>
                <c:pt idx="2">
                  <c:v>50.472387123600001</c:v>
                </c:pt>
                <c:pt idx="3">
                  <c:v>67.426458790560019</c:v>
                </c:pt>
                <c:pt idx="4">
                  <c:v>94.815172506000025</c:v>
                </c:pt>
                <c:pt idx="5">
                  <c:v>127.07802996480002</c:v>
                </c:pt>
                <c:pt idx="6">
                  <c:v>147.90600727872001</c:v>
                </c:pt>
                <c:pt idx="7">
                  <c:v>170.17110474263998</c:v>
                </c:pt>
                <c:pt idx="8">
                  <c:v>194.53599545784002</c:v>
                </c:pt>
                <c:pt idx="9">
                  <c:v>194.84044510272003</c:v>
                </c:pt>
                <c:pt idx="10">
                  <c:v>189.1114149492</c:v>
                </c:pt>
                <c:pt idx="11">
                  <c:v>215.62433091023999</c:v>
                </c:pt>
                <c:pt idx="12">
                  <c:v>179.65522066175996</c:v>
                </c:pt>
                <c:pt idx="13">
                  <c:v>204.92601821231992</c:v>
                </c:pt>
                <c:pt idx="14">
                  <c:v>227.99167694495992</c:v>
                </c:pt>
                <c:pt idx="15">
                  <c:v>241.18124628863993</c:v>
                </c:pt>
                <c:pt idx="16">
                  <c:v>243.37105917863991</c:v>
                </c:pt>
                <c:pt idx="17">
                  <c:v>249.9435929011199</c:v>
                </c:pt>
                <c:pt idx="18">
                  <c:v>250.65664124471985</c:v>
                </c:pt>
                <c:pt idx="19">
                  <c:v>317.06610023999986</c:v>
                </c:pt>
                <c:pt idx="20">
                  <c:v>389.34956436455991</c:v>
                </c:pt>
                <c:pt idx="21">
                  <c:v>452.29649802983988</c:v>
                </c:pt>
                <c:pt idx="22">
                  <c:v>507.91941264527986</c:v>
                </c:pt>
                <c:pt idx="23">
                  <c:v>585.8330989579199</c:v>
                </c:pt>
                <c:pt idx="24">
                  <c:v>657.3482027483999</c:v>
                </c:pt>
                <c:pt idx="25">
                  <c:v>724.66534154855992</c:v>
                </c:pt>
                <c:pt idx="26">
                  <c:v>770.08330813583996</c:v>
                </c:pt>
                <c:pt idx="27">
                  <c:v>812.69695298255999</c:v>
                </c:pt>
                <c:pt idx="28">
                  <c:v>855.81870281303998</c:v>
                </c:pt>
                <c:pt idx="29">
                  <c:v>924.08174541096002</c:v>
                </c:pt>
                <c:pt idx="30">
                  <c:v>997.09142731463999</c:v>
                </c:pt>
                <c:pt idx="31">
                  <c:v>1070.23667036136</c:v>
                </c:pt>
                <c:pt idx="32">
                  <c:v>1143.0565901882401</c:v>
                </c:pt>
                <c:pt idx="33">
                  <c:v>1186.4730219024</c:v>
                </c:pt>
                <c:pt idx="34">
                  <c:v>1229.2062295317598</c:v>
                </c:pt>
                <c:pt idx="35">
                  <c:v>1271.1985835987998</c:v>
                </c:pt>
                <c:pt idx="36">
                  <c:v>1313.1909376658398</c:v>
                </c:pt>
                <c:pt idx="37">
                  <c:v>1355.1832917328798</c:v>
                </c:pt>
                <c:pt idx="38">
                  <c:v>1397.1756457999197</c:v>
                </c:pt>
                <c:pt idx="39">
                  <c:v>1439.1679998669597</c:v>
                </c:pt>
                <c:pt idx="40">
                  <c:v>1481.1603539339997</c:v>
                </c:pt>
                <c:pt idx="41">
                  <c:v>1523.1527080010396</c:v>
                </c:pt>
                <c:pt idx="42">
                  <c:v>1565.1450620680796</c:v>
                </c:pt>
                <c:pt idx="43">
                  <c:v>1607.1374161351196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0B6-801F-A2D649F8DAFD}"/>
            </c:ext>
          </c:extLst>
        </c:ser>
        <c:ser>
          <c:idx val="3"/>
          <c:order val="3"/>
          <c:tx>
            <c:v>Demmit</c:v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none"/>
          </c:marker>
          <c:val>
            <c:numRef>
              <c:f>[1]Carbon!$E$163:$E$206</c:f>
              <c:numCache>
                <c:formatCode>General</c:formatCode>
                <c:ptCount val="44"/>
                <c:pt idx="0">
                  <c:v>-0.21102936688000684</c:v>
                </c:pt>
                <c:pt idx="1">
                  <c:v>22.71502403776001</c:v>
                </c:pt>
                <c:pt idx="2">
                  <c:v>33.648258082400005</c:v>
                </c:pt>
                <c:pt idx="3">
                  <c:v>44.950972527040022</c:v>
                </c:pt>
                <c:pt idx="4">
                  <c:v>63.210115004000031</c:v>
                </c:pt>
                <c:pt idx="5">
                  <c:v>84.71868664320003</c:v>
                </c:pt>
                <c:pt idx="6">
                  <c:v>98.604004852480017</c:v>
                </c:pt>
                <c:pt idx="7">
                  <c:v>113.44740316175999</c:v>
                </c:pt>
                <c:pt idx="8">
                  <c:v>129.69066363856001</c:v>
                </c:pt>
                <c:pt idx="9">
                  <c:v>129.89363006848004</c:v>
                </c:pt>
                <c:pt idx="10">
                  <c:v>126.07427663280001</c:v>
                </c:pt>
                <c:pt idx="11">
                  <c:v>143.74955394015998</c:v>
                </c:pt>
                <c:pt idx="12">
                  <c:v>119.77014710783996</c:v>
                </c:pt>
                <c:pt idx="13">
                  <c:v>136.61734547487995</c:v>
                </c:pt>
                <c:pt idx="14">
                  <c:v>151.99445129663997</c:v>
                </c:pt>
                <c:pt idx="15">
                  <c:v>160.78749752575996</c:v>
                </c:pt>
                <c:pt idx="16">
                  <c:v>162.24737278575995</c:v>
                </c:pt>
                <c:pt idx="17">
                  <c:v>166.62906193407994</c:v>
                </c:pt>
                <c:pt idx="18">
                  <c:v>167.10442749647993</c:v>
                </c:pt>
                <c:pt idx="19">
                  <c:v>211.37740015999995</c:v>
                </c:pt>
                <c:pt idx="20">
                  <c:v>259.56637624304</c:v>
                </c:pt>
                <c:pt idx="21">
                  <c:v>301.53099868656</c:v>
                </c:pt>
                <c:pt idx="22">
                  <c:v>338.61294176351998</c:v>
                </c:pt>
                <c:pt idx="23">
                  <c:v>390.55539930527999</c:v>
                </c:pt>
                <c:pt idx="24">
                  <c:v>438.23213516559997</c:v>
                </c:pt>
                <c:pt idx="25">
                  <c:v>483.11022769903997</c:v>
                </c:pt>
                <c:pt idx="26">
                  <c:v>513.38887209055997</c:v>
                </c:pt>
                <c:pt idx="27">
                  <c:v>541.79796865503999</c:v>
                </c:pt>
                <c:pt idx="28">
                  <c:v>570.54580187535998</c:v>
                </c:pt>
                <c:pt idx="29">
                  <c:v>616.05449694063998</c:v>
                </c:pt>
                <c:pt idx="30">
                  <c:v>664.72761820975995</c:v>
                </c:pt>
                <c:pt idx="31">
                  <c:v>713.49111357423999</c:v>
                </c:pt>
                <c:pt idx="32">
                  <c:v>762.03772679216002</c:v>
                </c:pt>
                <c:pt idx="33">
                  <c:v>790.98201460159999</c:v>
                </c:pt>
                <c:pt idx="34">
                  <c:v>819.47081968783993</c:v>
                </c:pt>
                <c:pt idx="35">
                  <c:v>847.46572239919999</c:v>
                </c:pt>
                <c:pt idx="36">
                  <c:v>875.46062511056004</c:v>
                </c:pt>
                <c:pt idx="37">
                  <c:v>903.4555278219201</c:v>
                </c:pt>
                <c:pt idx="38">
                  <c:v>931.45043053328016</c:v>
                </c:pt>
                <c:pt idx="39">
                  <c:v>959.44533324464021</c:v>
                </c:pt>
                <c:pt idx="40">
                  <c:v>987.44023595600027</c:v>
                </c:pt>
                <c:pt idx="41">
                  <c:v>1015.4351386673603</c:v>
                </c:pt>
                <c:pt idx="42">
                  <c:v>1043.4300413787203</c:v>
                </c:pt>
                <c:pt idx="43">
                  <c:v>1071.4249440900803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0B6-801F-A2D649F8DAFD}"/>
            </c:ext>
          </c:extLst>
        </c:ser>
        <c:ser>
          <c:idx val="4"/>
          <c:order val="4"/>
          <c:tx>
            <c:v>Total Others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[1]Carbon!$F$163:$F$206</c:f>
              <c:numCache>
                <c:formatCode>General</c:formatCode>
                <c:ptCount val="44"/>
                <c:pt idx="0">
                  <c:v>24.836236036399985</c:v>
                </c:pt>
                <c:pt idx="1">
                  <c:v>311.36623810440005</c:v>
                </c:pt>
                <c:pt idx="2">
                  <c:v>468.37561462200006</c:v>
                </c:pt>
                <c:pt idx="3">
                  <c:v>607.36569591040006</c:v>
                </c:pt>
                <c:pt idx="4">
                  <c:v>730.67380271080003</c:v>
                </c:pt>
                <c:pt idx="5">
                  <c:v>718.9344801876</c:v>
                </c:pt>
                <c:pt idx="6">
                  <c:v>765.41394256479998</c:v>
                </c:pt>
                <c:pt idx="7">
                  <c:v>895.73603529719992</c:v>
                </c:pt>
                <c:pt idx="8">
                  <c:v>908.37158890959995</c:v>
                </c:pt>
                <c:pt idx="9">
                  <c:v>902.22038386279996</c:v>
                </c:pt>
                <c:pt idx="10">
                  <c:v>808.57318958319991</c:v>
                </c:pt>
                <c:pt idx="11">
                  <c:v>841.86481203959988</c:v>
                </c:pt>
                <c:pt idx="12">
                  <c:v>893.20329210519981</c:v>
                </c:pt>
                <c:pt idx="13">
                  <c:v>1053.7638183147997</c:v>
                </c:pt>
                <c:pt idx="14">
                  <c:v>1248.6735311119996</c:v>
                </c:pt>
                <c:pt idx="15">
                  <c:v>1314.0685107243996</c:v>
                </c:pt>
                <c:pt idx="16">
                  <c:v>1300.4576047835997</c:v>
                </c:pt>
                <c:pt idx="17">
                  <c:v>1341.6737699159996</c:v>
                </c:pt>
                <c:pt idx="18">
                  <c:v>1370.4869429847995</c:v>
                </c:pt>
                <c:pt idx="19">
                  <c:v>1680.8854158323995</c:v>
                </c:pt>
                <c:pt idx="20">
                  <c:v>1914.2101260619995</c:v>
                </c:pt>
                <c:pt idx="21">
                  <c:v>1991.9192982283994</c:v>
                </c:pt>
                <c:pt idx="22">
                  <c:v>2125.8714032843995</c:v>
                </c:pt>
                <c:pt idx="23">
                  <c:v>2354.4000776187995</c:v>
                </c:pt>
                <c:pt idx="24">
                  <c:v>2545.5128340003994</c:v>
                </c:pt>
                <c:pt idx="25">
                  <c:v>2742.8255456735992</c:v>
                </c:pt>
                <c:pt idx="26">
                  <c:v>2893.8966119499992</c:v>
                </c:pt>
                <c:pt idx="27">
                  <c:v>3067.3861620815992</c:v>
                </c:pt>
                <c:pt idx="28">
                  <c:v>3266.5433094515993</c:v>
                </c:pt>
                <c:pt idx="29">
                  <c:v>3528.3025466051995</c:v>
                </c:pt>
                <c:pt idx="30">
                  <c:v>3905.5968949235994</c:v>
                </c:pt>
                <c:pt idx="31">
                  <c:v>4316.2931548255992</c:v>
                </c:pt>
                <c:pt idx="32">
                  <c:v>4609.655136863199</c:v>
                </c:pt>
                <c:pt idx="33">
                  <c:v>4848.1938853271986</c:v>
                </c:pt>
                <c:pt idx="34">
                  <c:v>5145.7948186907988</c:v>
                </c:pt>
                <c:pt idx="35">
                  <c:v>5450.4345813167993</c:v>
                </c:pt>
                <c:pt idx="36">
                  <c:v>5755.0743439427997</c:v>
                </c:pt>
                <c:pt idx="37">
                  <c:v>6059.7141065688002</c:v>
                </c:pt>
                <c:pt idx="38">
                  <c:v>6364.3538691948006</c:v>
                </c:pt>
                <c:pt idx="39">
                  <c:v>6668.9936318208011</c:v>
                </c:pt>
                <c:pt idx="40">
                  <c:v>6973.6333944468015</c:v>
                </c:pt>
                <c:pt idx="41">
                  <c:v>7278.273157072802</c:v>
                </c:pt>
                <c:pt idx="42">
                  <c:v>7582.9129196988024</c:v>
                </c:pt>
                <c:pt idx="43">
                  <c:v>7887.5526823248028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0B6-801F-A2D649F8DAFD}"/>
            </c:ext>
          </c:extLst>
        </c:ser>
        <c:ser>
          <c:idx val="5"/>
          <c:order val="5"/>
          <c:tx>
            <c:v>Total 2000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[1]Carbon!$R$163:$R$376</c:f>
              <c:numCache>
                <c:formatCode>General</c:formatCode>
                <c:ptCount val="214"/>
                <c:pt idx="0">
                  <c:v>195.6</c:v>
                </c:pt>
                <c:pt idx="1">
                  <c:v>339.72223381800001</c:v>
                </c:pt>
                <c:pt idx="2">
                  <c:v>512.24433942065718</c:v>
                </c:pt>
                <c:pt idx="3">
                  <c:v>755.17575523513153</c:v>
                </c:pt>
                <c:pt idx="4">
                  <c:v>867.51336637513157</c:v>
                </c:pt>
                <c:pt idx="5">
                  <c:v>1050.8659532776344</c:v>
                </c:pt>
                <c:pt idx="6">
                  <c:v>1281.4859532776345</c:v>
                </c:pt>
                <c:pt idx="7">
                  <c:v>1476.6481507036344</c:v>
                </c:pt>
                <c:pt idx="8">
                  <c:v>1681.3523382194528</c:v>
                </c:pt>
                <c:pt idx="9">
                  <c:v>1864.176211331813</c:v>
                </c:pt>
                <c:pt idx="10">
                  <c:v>2027.868688315813</c:v>
                </c:pt>
                <c:pt idx="11">
                  <c:v>2064.9405248517933</c:v>
                </c:pt>
                <c:pt idx="12">
                  <c:v>2276.8981401634119</c:v>
                </c:pt>
                <c:pt idx="13">
                  <c:v>2593.6981401634121</c:v>
                </c:pt>
                <c:pt idx="14">
                  <c:v>2994.2881401634122</c:v>
                </c:pt>
                <c:pt idx="15">
                  <c:v>3285.1555224243803</c:v>
                </c:pt>
                <c:pt idx="16">
                  <c:v>3631.9153561825724</c:v>
                </c:pt>
                <c:pt idx="17">
                  <c:v>3946.599383844456</c:v>
                </c:pt>
                <c:pt idx="18">
                  <c:v>4205.4409329961272</c:v>
                </c:pt>
                <c:pt idx="19">
                  <c:v>4611.5009329961276</c:v>
                </c:pt>
                <c:pt idx="20">
                  <c:v>4857.6609329961275</c:v>
                </c:pt>
                <c:pt idx="21">
                  <c:v>5277.3109329961271</c:v>
                </c:pt>
                <c:pt idx="22">
                  <c:v>5561.6273877488338</c:v>
                </c:pt>
                <c:pt idx="23">
                  <c:v>5820.7494800836184</c:v>
                </c:pt>
                <c:pt idx="24">
                  <c:v>6028.6657107913879</c:v>
                </c:pt>
                <c:pt idx="25">
                  <c:v>6145.0673524133881</c:v>
                </c:pt>
                <c:pt idx="26">
                  <c:v>6386.2151426611072</c:v>
                </c:pt>
                <c:pt idx="27">
                  <c:v>6662.5551426611073</c:v>
                </c:pt>
                <c:pt idx="28">
                  <c:v>6878.9551426611069</c:v>
                </c:pt>
                <c:pt idx="29">
                  <c:v>7080.3286747237325</c:v>
                </c:pt>
                <c:pt idx="30">
                  <c:v>7300.2822458374658</c:v>
                </c:pt>
                <c:pt idx="31">
                  <c:v>7508.5045766236171</c:v>
                </c:pt>
                <c:pt idx="32">
                  <c:v>7782.7878837167054</c:v>
                </c:pt>
                <c:pt idx="33">
                  <c:v>8014.5962837802199</c:v>
                </c:pt>
                <c:pt idx="34">
                  <c:v>8455.4662837802207</c:v>
                </c:pt>
                <c:pt idx="35">
                  <c:v>8986.18628378022</c:v>
                </c:pt>
                <c:pt idx="36">
                  <c:v>9329.40896394027</c:v>
                </c:pt>
                <c:pt idx="37">
                  <c:v>9670.4683746237824</c:v>
                </c:pt>
                <c:pt idx="38">
                  <c:v>10015.838994346963</c:v>
                </c:pt>
                <c:pt idx="39">
                  <c:v>10365.666134241139</c:v>
                </c:pt>
                <c:pt idx="40">
                  <c:v>10768.495897766339</c:v>
                </c:pt>
                <c:pt idx="41">
                  <c:v>11142.645897766339</c:v>
                </c:pt>
                <c:pt idx="42">
                  <c:v>11465.405897766339</c:v>
                </c:pt>
                <c:pt idx="43">
                  <c:v>11711.093121647606</c:v>
                </c:pt>
                <c:pt idx="44">
                  <c:v>11986.419660431797</c:v>
                </c:pt>
                <c:pt idx="45">
                  <c:v>12073.243758389397</c:v>
                </c:pt>
                <c:pt idx="46">
                  <c:v>12172.296208288597</c:v>
                </c:pt>
                <c:pt idx="47">
                  <c:v>12223.895708779397</c:v>
                </c:pt>
                <c:pt idx="48">
                  <c:v>12527.852292220237</c:v>
                </c:pt>
                <c:pt idx="49">
                  <c:v>12826.559758795598</c:v>
                </c:pt>
                <c:pt idx="50">
                  <c:v>13050.446402970398</c:v>
                </c:pt>
                <c:pt idx="51">
                  <c:v>13281.265346919998</c:v>
                </c:pt>
                <c:pt idx="52">
                  <c:v>13529.579736057998</c:v>
                </c:pt>
                <c:pt idx="53">
                  <c:v>13783.855947273998</c:v>
                </c:pt>
                <c:pt idx="54">
                  <c:v>14050.282169294798</c:v>
                </c:pt>
                <c:pt idx="55">
                  <c:v>14396.180708417158</c:v>
                </c:pt>
                <c:pt idx="56">
                  <c:v>14722.625867560359</c:v>
                </c:pt>
                <c:pt idx="57">
                  <c:v>14996.969145105159</c:v>
                </c:pt>
                <c:pt idx="58">
                  <c:v>15163.239338087558</c:v>
                </c:pt>
                <c:pt idx="59">
                  <c:v>15422.154682243159</c:v>
                </c:pt>
                <c:pt idx="60">
                  <c:v>15540.21225091596</c:v>
                </c:pt>
                <c:pt idx="61">
                  <c:v>15816.92606340716</c:v>
                </c:pt>
                <c:pt idx="62">
                  <c:v>16077.464584421159</c:v>
                </c:pt>
                <c:pt idx="63">
                  <c:v>16304.148064768759</c:v>
                </c:pt>
                <c:pt idx="64">
                  <c:v>16538.409595681158</c:v>
                </c:pt>
                <c:pt idx="65">
                  <c:v>16575.589658991157</c:v>
                </c:pt>
                <c:pt idx="66">
                  <c:v>16632.126837345557</c:v>
                </c:pt>
                <c:pt idx="67">
                  <c:v>16707.298801968758</c:v>
                </c:pt>
                <c:pt idx="68">
                  <c:v>16758.252759275958</c:v>
                </c:pt>
                <c:pt idx="69">
                  <c:v>16832.303298966759</c:v>
                </c:pt>
                <c:pt idx="70">
                  <c:v>16921.892987522358</c:v>
                </c:pt>
                <c:pt idx="71">
                  <c:v>17021.314685815159</c:v>
                </c:pt>
                <c:pt idx="72">
                  <c:v>17125.73487424116</c:v>
                </c:pt>
                <c:pt idx="73">
                  <c:v>17237.584146703161</c:v>
                </c:pt>
                <c:pt idx="74">
                  <c:v>17350.09961156196</c:v>
                </c:pt>
                <c:pt idx="75">
                  <c:v>17463.41702284796</c:v>
                </c:pt>
                <c:pt idx="76">
                  <c:v>17579.858481274201</c:v>
                </c:pt>
                <c:pt idx="77">
                  <c:v>17697.751172075001</c:v>
                </c:pt>
                <c:pt idx="78">
                  <c:v>17825.924405025402</c:v>
                </c:pt>
                <c:pt idx="79">
                  <c:v>17933.592709928602</c:v>
                </c:pt>
                <c:pt idx="80">
                  <c:v>18056.8125305266</c:v>
                </c:pt>
                <c:pt idx="81">
                  <c:v>18163.640887732199</c:v>
                </c:pt>
                <c:pt idx="82">
                  <c:v>18259.6337882074</c:v>
                </c:pt>
                <c:pt idx="83">
                  <c:v>18388.077707544599</c:v>
                </c:pt>
                <c:pt idx="84">
                  <c:v>18511.241584414598</c:v>
                </c:pt>
                <c:pt idx="85">
                  <c:v>18635.645821459399</c:v>
                </c:pt>
                <c:pt idx="86">
                  <c:v>18734.055265798997</c:v>
                </c:pt>
                <c:pt idx="87">
                  <c:v>18832.342859247798</c:v>
                </c:pt>
                <c:pt idx="88">
                  <c:v>18929.517773279396</c:v>
                </c:pt>
                <c:pt idx="89">
                  <c:v>19011.775749872995</c:v>
                </c:pt>
                <c:pt idx="90">
                  <c:v>19100.716423545397</c:v>
                </c:pt>
                <c:pt idx="91">
                  <c:v>19188.571640066995</c:v>
                </c:pt>
                <c:pt idx="92">
                  <c:v>19284.831626744195</c:v>
                </c:pt>
                <c:pt idx="93">
                  <c:v>19372.725949302196</c:v>
                </c:pt>
                <c:pt idx="94">
                  <c:v>19475.527137439396</c:v>
                </c:pt>
                <c:pt idx="95">
                  <c:v>19564.424514228194</c:v>
                </c:pt>
                <c:pt idx="96">
                  <c:v>19656.630893358993</c:v>
                </c:pt>
                <c:pt idx="97">
                  <c:v>19708.664571012992</c:v>
                </c:pt>
                <c:pt idx="98">
                  <c:v>19782.100745589792</c:v>
                </c:pt>
                <c:pt idx="99">
                  <c:v>19861.845425096992</c:v>
                </c:pt>
                <c:pt idx="100">
                  <c:v>19895.077585146591</c:v>
                </c:pt>
                <c:pt idx="101">
                  <c:v>19967.920085062593</c:v>
                </c:pt>
                <c:pt idx="102">
                  <c:v>20058.100124086592</c:v>
                </c:pt>
                <c:pt idx="103">
                  <c:v>20124.897742414993</c:v>
                </c:pt>
                <c:pt idx="104">
                  <c:v>20198.177508108194</c:v>
                </c:pt>
                <c:pt idx="105">
                  <c:v>20271.876945867793</c:v>
                </c:pt>
                <c:pt idx="106">
                  <c:v>20325.658383875794</c:v>
                </c:pt>
                <c:pt idx="107">
                  <c:v>20413.341789920592</c:v>
                </c:pt>
                <c:pt idx="108">
                  <c:v>20505.475268546594</c:v>
                </c:pt>
                <c:pt idx="109">
                  <c:v>20585.879190213793</c:v>
                </c:pt>
                <c:pt idx="110">
                  <c:v>20674.979142062191</c:v>
                </c:pt>
                <c:pt idx="111">
                  <c:v>20772.383702934192</c:v>
                </c:pt>
                <c:pt idx="112">
                  <c:v>20853.175014871391</c:v>
                </c:pt>
                <c:pt idx="113">
                  <c:v>20950.437393866592</c:v>
                </c:pt>
                <c:pt idx="114">
                  <c:v>21041.561565736192</c:v>
                </c:pt>
                <c:pt idx="115">
                  <c:v>21131.456585906191</c:v>
                </c:pt>
                <c:pt idx="116">
                  <c:v>21210.352110300191</c:v>
                </c:pt>
                <c:pt idx="117">
                  <c:v>21273.593197607392</c:v>
                </c:pt>
                <c:pt idx="118">
                  <c:v>21365.561136448592</c:v>
                </c:pt>
                <c:pt idx="119">
                  <c:v>21467.681268347391</c:v>
                </c:pt>
                <c:pt idx="120">
                  <c:v>21531.755899890992</c:v>
                </c:pt>
                <c:pt idx="121">
                  <c:v>21607.110290315391</c:v>
                </c:pt>
                <c:pt idx="122">
                  <c:v>21680.309786798993</c:v>
                </c:pt>
                <c:pt idx="123">
                  <c:v>21743.736866173793</c:v>
                </c:pt>
                <c:pt idx="124">
                  <c:v>21814.436175764993</c:v>
                </c:pt>
                <c:pt idx="125">
                  <c:v>21873.881717776192</c:v>
                </c:pt>
                <c:pt idx="126">
                  <c:v>21925.379937730191</c:v>
                </c:pt>
                <c:pt idx="127">
                  <c:v>21986.207675257792</c:v>
                </c:pt>
                <c:pt idx="128">
                  <c:v>22044.223034339393</c:v>
                </c:pt>
                <c:pt idx="129">
                  <c:v>22118.633717297795</c:v>
                </c:pt>
                <c:pt idx="130">
                  <c:v>22180.032617795794</c:v>
                </c:pt>
                <c:pt idx="131">
                  <c:v>22237.231972486195</c:v>
                </c:pt>
                <c:pt idx="132">
                  <c:v>22292.205657358194</c:v>
                </c:pt>
                <c:pt idx="133">
                  <c:v>22346.599302424594</c:v>
                </c:pt>
                <c:pt idx="134">
                  <c:v>22399.215063396194</c:v>
                </c:pt>
                <c:pt idx="135">
                  <c:v>22453.103912155795</c:v>
                </c:pt>
                <c:pt idx="136">
                  <c:v>22506.452892411835</c:v>
                </c:pt>
                <c:pt idx="137">
                  <c:v>22558.738555012234</c:v>
                </c:pt>
                <c:pt idx="138">
                  <c:v>22610.948114271436</c:v>
                </c:pt>
                <c:pt idx="139">
                  <c:v>22657.523830519836</c:v>
                </c:pt>
                <c:pt idx="140">
                  <c:v>22703.907457593035</c:v>
                </c:pt>
                <c:pt idx="141">
                  <c:v>22751.080039984634</c:v>
                </c:pt>
                <c:pt idx="142">
                  <c:v>22798.268312097432</c:v>
                </c:pt>
                <c:pt idx="143">
                  <c:v>22851.720660182233</c:v>
                </c:pt>
                <c:pt idx="144">
                  <c:v>22899.935553717434</c:v>
                </c:pt>
                <c:pt idx="145">
                  <c:v>22946.831717316236</c:v>
                </c:pt>
                <c:pt idx="146">
                  <c:v>22996.474743456634</c:v>
                </c:pt>
                <c:pt idx="147">
                  <c:v>23044.287356165034</c:v>
                </c:pt>
                <c:pt idx="148">
                  <c:v>23083.722877912234</c:v>
                </c:pt>
                <c:pt idx="149">
                  <c:v>23145.384706411834</c:v>
                </c:pt>
                <c:pt idx="150">
                  <c:v>23220.130364846635</c:v>
                </c:pt>
                <c:pt idx="151">
                  <c:v>23309.453060451036</c:v>
                </c:pt>
                <c:pt idx="152">
                  <c:v>23279.908370297435</c:v>
                </c:pt>
                <c:pt idx="153">
                  <c:v>23253.433688648234</c:v>
                </c:pt>
                <c:pt idx="154">
                  <c:v>23300.287673813433</c:v>
                </c:pt>
                <c:pt idx="155">
                  <c:v>23370.363637632232</c:v>
                </c:pt>
                <c:pt idx="156">
                  <c:v>23408.307423942631</c:v>
                </c:pt>
                <c:pt idx="157">
                  <c:v>23436.59527411903</c:v>
                </c:pt>
                <c:pt idx="158">
                  <c:v>23452.466693035429</c:v>
                </c:pt>
                <c:pt idx="159">
                  <c:v>23494.457123129829</c:v>
                </c:pt>
                <c:pt idx="160">
                  <c:v>23528.33495226063</c:v>
                </c:pt>
                <c:pt idx="161">
                  <c:v>23518.617324097031</c:v>
                </c:pt>
                <c:pt idx="162">
                  <c:v>23516.529784830633</c:v>
                </c:pt>
                <c:pt idx="163">
                  <c:v>23539.165054856632</c:v>
                </c:pt>
                <c:pt idx="164">
                  <c:v>23562.321938443831</c:v>
                </c:pt>
                <c:pt idx="165">
                  <c:v>23558.04145470143</c:v>
                </c:pt>
                <c:pt idx="166">
                  <c:v>23563.25916820503</c:v>
                </c:pt>
                <c:pt idx="167">
                  <c:v>23498.356200803431</c:v>
                </c:pt>
                <c:pt idx="168">
                  <c:v>23463.023608561831</c:v>
                </c:pt>
                <c:pt idx="169">
                  <c:v>23366.184023354232</c:v>
                </c:pt>
                <c:pt idx="170">
                  <c:v>23307.555208325033</c:v>
                </c:pt>
                <c:pt idx="171">
                  <c:v>23236.330321775433</c:v>
                </c:pt>
                <c:pt idx="172">
                  <c:v>23244.106283714234</c:v>
                </c:pt>
                <c:pt idx="173">
                  <c:v>23315.746579451035</c:v>
                </c:pt>
                <c:pt idx="174">
                  <c:v>23398.280038421435</c:v>
                </c:pt>
                <c:pt idx="175">
                  <c:v>23431.539279799836</c:v>
                </c:pt>
                <c:pt idx="176">
                  <c:v>23456.341498459435</c:v>
                </c:pt>
                <c:pt idx="177">
                  <c:v>23443.957729593036</c:v>
                </c:pt>
                <c:pt idx="178">
                  <c:v>23435.719923966637</c:v>
                </c:pt>
                <c:pt idx="179">
                  <c:v>23421.820359601836</c:v>
                </c:pt>
                <c:pt idx="180">
                  <c:v>23370.847669553037</c:v>
                </c:pt>
                <c:pt idx="181">
                  <c:v>23331.176408399439</c:v>
                </c:pt>
                <c:pt idx="182">
                  <c:v>23296.80492848824</c:v>
                </c:pt>
                <c:pt idx="183">
                  <c:v>23238.86732721304</c:v>
                </c:pt>
                <c:pt idx="184">
                  <c:v>23244.763330852242</c:v>
                </c:pt>
                <c:pt idx="185">
                  <c:v>23209.814709948241</c:v>
                </c:pt>
                <c:pt idx="186">
                  <c:v>23230.95615333864</c:v>
                </c:pt>
                <c:pt idx="187">
                  <c:v>23162.260660809839</c:v>
                </c:pt>
                <c:pt idx="188">
                  <c:v>23194.672729909038</c:v>
                </c:pt>
                <c:pt idx="189">
                  <c:v>23178.152304559037</c:v>
                </c:pt>
                <c:pt idx="190">
                  <c:v>23085.191331751037</c:v>
                </c:pt>
                <c:pt idx="191">
                  <c:v>22997.227304712236</c:v>
                </c:pt>
                <c:pt idx="192">
                  <c:v>22959.270090559436</c:v>
                </c:pt>
                <c:pt idx="193">
                  <c:v>22963.666753523834</c:v>
                </c:pt>
                <c:pt idx="194">
                  <c:v>22904.185020184636</c:v>
                </c:pt>
                <c:pt idx="195">
                  <c:v>22839.879765143836</c:v>
                </c:pt>
                <c:pt idx="196">
                  <c:v>22788.951384968237</c:v>
                </c:pt>
                <c:pt idx="197">
                  <c:v>22689.949455999838</c:v>
                </c:pt>
                <c:pt idx="198">
                  <c:v>22603.699773173037</c:v>
                </c:pt>
                <c:pt idx="199">
                  <c:v>22490.179052882639</c:v>
                </c:pt>
                <c:pt idx="200">
                  <c:v>22375.697373409039</c:v>
                </c:pt>
                <c:pt idx="201">
                  <c:v>22293.139962108238</c:v>
                </c:pt>
                <c:pt idx="202">
                  <c:v>22197.690094269037</c:v>
                </c:pt>
                <c:pt idx="203">
                  <c:v>22148.175338376237</c:v>
                </c:pt>
                <c:pt idx="204">
                  <c:v>22072.433069353436</c:v>
                </c:pt>
                <c:pt idx="205">
                  <c:v>21929.001950007834</c:v>
                </c:pt>
                <c:pt idx="206">
                  <c:v>21825.117717475034</c:v>
                </c:pt>
                <c:pt idx="207">
                  <c:v>21651.225314802236</c:v>
                </c:pt>
                <c:pt idx="208">
                  <c:v>21513.625464189434</c:v>
                </c:pt>
                <c:pt idx="209">
                  <c:v>21387.498454185035</c:v>
                </c:pt>
                <c:pt idx="210">
                  <c:v>21259.798001165036</c:v>
                </c:pt>
                <c:pt idx="211">
                  <c:v>21202.930160507036</c:v>
                </c:pt>
                <c:pt idx="212">
                  <c:v>20959.836582540236</c:v>
                </c:pt>
                <c:pt idx="213">
                  <c:v>20546.359805150638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0B6-801F-A2D649F8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98784"/>
        <c:axId val="1"/>
      </c:lineChart>
      <c:dateAx>
        <c:axId val="179198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4000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333333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98784"/>
        <c:crosses val="autoZero"/>
        <c:crossBetween val="between"/>
        <c:majorUnit val="4000"/>
        <c:dispUnits>
          <c:builtInUnit val="thousands"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0784338036313792"/>
          <c:y val="0.503212780651067"/>
          <c:w val="0.2470589417982833"/>
          <c:h val="0.216274429130884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68580</xdr:colOff>
          <xdr:row>2</xdr:row>
          <xdr:rowOff>0</xdr:rowOff>
        </xdr:from>
        <xdr:to>
          <xdr:col>42</xdr:col>
          <xdr:colOff>68580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830580</xdr:colOff>
          <xdr:row>2</xdr:row>
          <xdr:rowOff>0</xdr:rowOff>
        </xdr:from>
        <xdr:to>
          <xdr:col>43</xdr:col>
          <xdr:colOff>327660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xdr:oneCellAnchor>
    <xdr:from>
      <xdr:col>8</xdr:col>
      <xdr:colOff>76200</xdr:colOff>
      <xdr:row>61</xdr:row>
      <xdr:rowOff>0</xdr:rowOff>
    </xdr:from>
    <xdr:ext cx="76200" cy="198120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2910840" y="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68580</xdr:colOff>
          <xdr:row>2</xdr:row>
          <xdr:rowOff>0</xdr:rowOff>
        </xdr:from>
        <xdr:to>
          <xdr:col>42</xdr:col>
          <xdr:colOff>68580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830580</xdr:colOff>
          <xdr:row>2</xdr:row>
          <xdr:rowOff>0</xdr:rowOff>
        </xdr:from>
        <xdr:to>
          <xdr:col>43</xdr:col>
          <xdr:colOff>327660</xdr:colOff>
          <xdr:row>2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xdr:oneCellAnchor>
    <xdr:from>
      <xdr:col>8</xdr:col>
      <xdr:colOff>76200</xdr:colOff>
      <xdr:row>61</xdr:row>
      <xdr:rowOff>0</xdr:rowOff>
    </xdr:from>
    <xdr:ext cx="76200" cy="198120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910840" y="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76200</xdr:colOff>
      <xdr:row>147</xdr:row>
      <xdr:rowOff>0</xdr:rowOff>
    </xdr:from>
    <xdr:ext cx="76200" cy="198120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1780520" y="1310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17</xdr:col>
      <xdr:colOff>213360</xdr:colOff>
      <xdr:row>182</xdr:row>
      <xdr:rowOff>213360</xdr:rowOff>
    </xdr:from>
    <xdr:to>
      <xdr:col>21</xdr:col>
      <xdr:colOff>548640</xdr:colOff>
      <xdr:row>202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198120</xdr:colOff>
      <xdr:row>183</xdr:row>
      <xdr:rowOff>0</xdr:rowOff>
    </xdr:from>
    <xdr:to>
      <xdr:col>26</xdr:col>
      <xdr:colOff>99060</xdr:colOff>
      <xdr:row>202</xdr:row>
      <xdr:rowOff>60960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</xdr:colOff>
      <xdr:row>164</xdr:row>
      <xdr:rowOff>289560</xdr:rowOff>
    </xdr:from>
    <xdr:to>
      <xdr:col>21</xdr:col>
      <xdr:colOff>434340</xdr:colOff>
      <xdr:row>182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472440</xdr:colOff>
      <xdr:row>182</xdr:row>
      <xdr:rowOff>175260</xdr:rowOff>
    </xdr:from>
    <xdr:to>
      <xdr:col>30</xdr:col>
      <xdr:colOff>609600</xdr:colOff>
      <xdr:row>202</xdr:row>
      <xdr:rowOff>236220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175260</xdr:colOff>
      <xdr:row>165</xdr:row>
      <xdr:rowOff>114300</xdr:rowOff>
    </xdr:from>
    <xdr:to>
      <xdr:col>31</xdr:col>
      <xdr:colOff>1394460</xdr:colOff>
      <xdr:row>181</xdr:row>
      <xdr:rowOff>297180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762000</xdr:colOff>
      <xdr:row>98</xdr:row>
      <xdr:rowOff>0</xdr:rowOff>
    </xdr:from>
    <xdr:to>
      <xdr:col>36</xdr:col>
      <xdr:colOff>121920</xdr:colOff>
      <xdr:row>119</xdr:row>
      <xdr:rowOff>76200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4740" y="4892040"/>
          <a:ext cx="3413760" cy="3596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175</xdr:row>
      <xdr:rowOff>190500</xdr:rowOff>
    </xdr:from>
    <xdr:to>
      <xdr:col>9</xdr:col>
      <xdr:colOff>1066800</xdr:colOff>
      <xdr:row>201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165</xdr:row>
      <xdr:rowOff>38100</xdr:rowOff>
    </xdr:from>
    <xdr:to>
      <xdr:col>36</xdr:col>
      <xdr:colOff>22860</xdr:colOff>
      <xdr:row>181</xdr:row>
      <xdr:rowOff>76200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708660</xdr:colOff>
      <xdr:row>182</xdr:row>
      <xdr:rowOff>60960</xdr:rowOff>
    </xdr:from>
    <xdr:to>
      <xdr:col>36</xdr:col>
      <xdr:colOff>594360</xdr:colOff>
      <xdr:row>202</xdr:row>
      <xdr:rowOff>236220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723900</xdr:colOff>
          <xdr:row>92</xdr:row>
          <xdr:rowOff>114300</xdr:rowOff>
        </xdr:from>
        <xdr:to>
          <xdr:col>5</xdr:col>
          <xdr:colOff>609600</xdr:colOff>
          <xdr:row>94</xdr:row>
          <xdr:rowOff>342900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Outages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0.35099</cdr:x>
      <cdr:y>0.63236</cdr:y>
    </cdr:from>
    <cdr:to>
      <cdr:x>0.35099</cdr:x>
      <cdr:y>0.63236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8553" y="1722521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Balance does not include assumed 20B on NUL side.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NOVA/N-UPDATE/1996-97/Nupdate_1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nadian%20Energy%20Services/Integrated%20Solutions/SBrodeur/Storage/C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Lavorato\Op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NOVA\N-UPDATE\1995-96\NUPD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update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WAN_SWAPMODEL_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OPs"/>
      <sheetName val="Opsheet"/>
      <sheetName val="Stg info"/>
      <sheetName val="data"/>
      <sheetName val="Field_Avg"/>
      <sheetName val="Alliance Sched"/>
      <sheetName val="Alliance"/>
      <sheetName val="TransGas"/>
      <sheetName val="NewForecast"/>
      <sheetName val="Morning Graphs"/>
      <sheetName val="TCPL Map"/>
      <sheetName val="PowerGen"/>
      <sheetName val="StorageSheet"/>
      <sheetName val="StorageChartData"/>
      <sheetName val="OPS Historicals"/>
      <sheetName val="SouthernCross"/>
      <sheetName val="Storage"/>
      <sheetName val="Carbon"/>
      <sheetName val="West For Houston"/>
    </sheetNames>
    <definedNames>
      <definedName name="GetOutages"/>
    </definedNames>
    <sheetDataSet>
      <sheetData sheetId="0"/>
      <sheetData sheetId="1"/>
      <sheetData sheetId="2"/>
      <sheetData sheetId="3"/>
      <sheetData sheetId="4">
        <row r="687">
          <cell r="E687">
            <v>36021</v>
          </cell>
          <cell r="F687">
            <v>16.096583459642716</v>
          </cell>
        </row>
        <row r="688">
          <cell r="E688">
            <v>36022</v>
          </cell>
          <cell r="F688">
            <v>50.646583459641988</v>
          </cell>
        </row>
        <row r="689">
          <cell r="E689">
            <v>36023</v>
          </cell>
          <cell r="F689">
            <v>53.396583459641988</v>
          </cell>
        </row>
        <row r="690">
          <cell r="E690">
            <v>36024</v>
          </cell>
          <cell r="F690">
            <v>23.846583459642716</v>
          </cell>
        </row>
        <row r="691">
          <cell r="E691">
            <v>36025</v>
          </cell>
          <cell r="F691">
            <v>3.0515140981806326</v>
          </cell>
        </row>
        <row r="692">
          <cell r="E692">
            <v>36026</v>
          </cell>
          <cell r="F692">
            <v>0.40151409818281536</v>
          </cell>
        </row>
        <row r="693">
          <cell r="E693">
            <v>36027</v>
          </cell>
          <cell r="F693">
            <v>29.106685671124069</v>
          </cell>
        </row>
        <row r="694">
          <cell r="E694">
            <v>36028</v>
          </cell>
          <cell r="F694">
            <v>37.656685666122939</v>
          </cell>
        </row>
        <row r="695">
          <cell r="E695">
            <v>36029</v>
          </cell>
          <cell r="F695">
            <v>27.906685666122939</v>
          </cell>
        </row>
        <row r="696">
          <cell r="E696">
            <v>36030</v>
          </cell>
          <cell r="F696">
            <v>24.906685666122939</v>
          </cell>
        </row>
        <row r="697">
          <cell r="E697">
            <v>36031</v>
          </cell>
          <cell r="F697">
            <v>29.406685666122939</v>
          </cell>
        </row>
        <row r="698">
          <cell r="E698">
            <v>36032</v>
          </cell>
          <cell r="F698">
            <v>31.756685666121484</v>
          </cell>
        </row>
        <row r="699">
          <cell r="E699">
            <v>36033</v>
          </cell>
          <cell r="F699">
            <v>0.90668566612293944</v>
          </cell>
        </row>
        <row r="700">
          <cell r="E700">
            <v>36034</v>
          </cell>
          <cell r="F700">
            <v>-26.739235703977101</v>
          </cell>
        </row>
        <row r="701">
          <cell r="E701">
            <v>36035</v>
          </cell>
          <cell r="F701">
            <v>-22.239235703975282</v>
          </cell>
        </row>
        <row r="702">
          <cell r="E702">
            <v>36036</v>
          </cell>
          <cell r="F702">
            <v>-2.713235850987985</v>
          </cell>
        </row>
        <row r="703">
          <cell r="E703">
            <v>36037</v>
          </cell>
          <cell r="F703">
            <v>15.404930627539215</v>
          </cell>
        </row>
        <row r="704">
          <cell r="E704">
            <v>36038</v>
          </cell>
          <cell r="F704">
            <v>18.854930627538124</v>
          </cell>
        </row>
        <row r="705">
          <cell r="E705">
            <v>36039</v>
          </cell>
          <cell r="F705">
            <v>0.65493062853784068</v>
          </cell>
        </row>
        <row r="706">
          <cell r="E706">
            <v>36040</v>
          </cell>
          <cell r="F706">
            <v>-20.895069371461432</v>
          </cell>
        </row>
        <row r="707">
          <cell r="E707">
            <v>36041</v>
          </cell>
          <cell r="F707">
            <v>-11.095069371462159</v>
          </cell>
        </row>
        <row r="708">
          <cell r="E708">
            <v>36042</v>
          </cell>
          <cell r="F708">
            <v>-9.3450693714621593</v>
          </cell>
        </row>
        <row r="709">
          <cell r="E709">
            <v>36043</v>
          </cell>
          <cell r="F709">
            <v>29.454930628537113</v>
          </cell>
        </row>
        <row r="710">
          <cell r="E710">
            <v>36044</v>
          </cell>
          <cell r="F710">
            <v>59.854930628538568</v>
          </cell>
        </row>
        <row r="711">
          <cell r="E711">
            <v>36045</v>
          </cell>
          <cell r="F711">
            <v>80.499999989997377</v>
          </cell>
        </row>
        <row r="712">
          <cell r="E712">
            <v>36046</v>
          </cell>
          <cell r="F712">
            <v>76.999999989999196</v>
          </cell>
        </row>
        <row r="713">
          <cell r="E713">
            <v>36047</v>
          </cell>
          <cell r="F713">
            <v>74.749999989999196</v>
          </cell>
        </row>
        <row r="714">
          <cell r="E714">
            <v>36048</v>
          </cell>
          <cell r="F714">
            <v>78.049999989998469</v>
          </cell>
        </row>
        <row r="715">
          <cell r="E715">
            <v>36049</v>
          </cell>
          <cell r="F715">
            <v>75.349999989997741</v>
          </cell>
        </row>
        <row r="716">
          <cell r="E716">
            <v>36050</v>
          </cell>
          <cell r="F716">
            <v>92.049999989998469</v>
          </cell>
        </row>
        <row r="717">
          <cell r="E717">
            <v>36051</v>
          </cell>
          <cell r="F717">
            <v>106.09999998999956</v>
          </cell>
        </row>
        <row r="718">
          <cell r="E718">
            <v>36052</v>
          </cell>
          <cell r="F718">
            <v>117.89999998999883</v>
          </cell>
        </row>
        <row r="719">
          <cell r="E719">
            <v>36053</v>
          </cell>
          <cell r="F719">
            <v>146.79148836073909</v>
          </cell>
        </row>
        <row r="720">
          <cell r="E720">
            <v>36054</v>
          </cell>
          <cell r="F720">
            <v>178.17996348075758</v>
          </cell>
        </row>
        <row r="721">
          <cell r="E721">
            <v>36055</v>
          </cell>
          <cell r="F721">
            <v>191.12996348075831</v>
          </cell>
        </row>
        <row r="722">
          <cell r="E722">
            <v>36056</v>
          </cell>
          <cell r="F722">
            <v>218.22996348075867</v>
          </cell>
        </row>
        <row r="723">
          <cell r="E723">
            <v>36057</v>
          </cell>
          <cell r="F723">
            <v>246.62996348075831</v>
          </cell>
        </row>
        <row r="724">
          <cell r="E724">
            <v>36058</v>
          </cell>
          <cell r="F724">
            <v>275.52996348075794</v>
          </cell>
        </row>
        <row r="725">
          <cell r="E725">
            <v>36059</v>
          </cell>
          <cell r="F725">
            <v>283.32996347975859</v>
          </cell>
        </row>
        <row r="726">
          <cell r="E726">
            <v>36060</v>
          </cell>
          <cell r="F726">
            <v>298.47996347975823</v>
          </cell>
        </row>
        <row r="727">
          <cell r="E727">
            <v>36061</v>
          </cell>
          <cell r="F727">
            <v>296.62996347975968</v>
          </cell>
        </row>
        <row r="728">
          <cell r="E728">
            <v>36062</v>
          </cell>
          <cell r="F728">
            <v>277.87118593147898</v>
          </cell>
        </row>
        <row r="729">
          <cell r="E729">
            <v>36063</v>
          </cell>
          <cell r="F729">
            <v>245.88635955183781</v>
          </cell>
        </row>
        <row r="730">
          <cell r="E730">
            <v>36064</v>
          </cell>
          <cell r="F730">
            <v>233.58621055543881</v>
          </cell>
        </row>
        <row r="731">
          <cell r="E731">
            <v>36065</v>
          </cell>
          <cell r="F731">
            <v>224.86379988673798</v>
          </cell>
        </row>
        <row r="732">
          <cell r="E732">
            <v>36066</v>
          </cell>
          <cell r="F732">
            <v>193.99804074496024</v>
          </cell>
        </row>
        <row r="733">
          <cell r="E733">
            <v>36067</v>
          </cell>
          <cell r="F733">
            <v>169.84765035949931</v>
          </cell>
        </row>
        <row r="734">
          <cell r="E734">
            <v>36068</v>
          </cell>
          <cell r="F734">
            <v>144.15437706585908</v>
          </cell>
        </row>
        <row r="735">
          <cell r="E735">
            <v>36069</v>
          </cell>
          <cell r="F735">
            <v>149.76580617925902</v>
          </cell>
        </row>
        <row r="736">
          <cell r="E736">
            <v>36070</v>
          </cell>
          <cell r="F736">
            <v>150.141975762519</v>
          </cell>
        </row>
        <row r="737">
          <cell r="E737">
            <v>36071</v>
          </cell>
          <cell r="F737">
            <v>163.0481446254089</v>
          </cell>
        </row>
        <row r="738">
          <cell r="E738">
            <v>36072</v>
          </cell>
          <cell r="F738">
            <v>168.32326357651073</v>
          </cell>
        </row>
        <row r="739">
          <cell r="E739">
            <v>36073</v>
          </cell>
          <cell r="F739">
            <v>149.50860143413047</v>
          </cell>
        </row>
        <row r="740">
          <cell r="E740">
            <v>36074</v>
          </cell>
          <cell r="F740">
            <v>114.34525235482033</v>
          </cell>
        </row>
        <row r="741">
          <cell r="E741">
            <v>36075</v>
          </cell>
          <cell r="F741">
            <v>111.59525235532055</v>
          </cell>
        </row>
        <row r="742">
          <cell r="E742">
            <v>36076</v>
          </cell>
          <cell r="F742">
            <v>128.04525235581968</v>
          </cell>
        </row>
        <row r="743">
          <cell r="E743">
            <v>36077</v>
          </cell>
          <cell r="F743">
            <v>138.64525235587098</v>
          </cell>
        </row>
        <row r="744">
          <cell r="E744">
            <v>36078</v>
          </cell>
          <cell r="F744">
            <v>116.01160759734194</v>
          </cell>
        </row>
        <row r="745">
          <cell r="E745">
            <v>36079</v>
          </cell>
          <cell r="F745">
            <v>109.03773464258848</v>
          </cell>
        </row>
        <row r="746">
          <cell r="E746">
            <v>36080</v>
          </cell>
          <cell r="F746">
            <v>86.837734643138901</v>
          </cell>
        </row>
        <row r="747">
          <cell r="E747">
            <v>36081</v>
          </cell>
          <cell r="F747">
            <v>57.031804136509891</v>
          </cell>
        </row>
        <row r="748">
          <cell r="E748">
            <v>36082</v>
          </cell>
          <cell r="F748">
            <v>42.955528436528766</v>
          </cell>
        </row>
        <row r="749">
          <cell r="E749">
            <v>36083</v>
          </cell>
          <cell r="F749">
            <v>54.092079874901174</v>
          </cell>
        </row>
        <row r="750">
          <cell r="E750">
            <v>36084</v>
          </cell>
          <cell r="F750">
            <v>87.598461086919997</v>
          </cell>
        </row>
        <row r="751">
          <cell r="E751">
            <v>36085</v>
          </cell>
          <cell r="F751">
            <v>96.604313608388111</v>
          </cell>
        </row>
        <row r="752">
          <cell r="E752">
            <v>36086</v>
          </cell>
          <cell r="F752">
            <v>126.10871824965761</v>
          </cell>
        </row>
        <row r="753">
          <cell r="E753">
            <v>36087</v>
          </cell>
          <cell r="F753">
            <v>142.85910863561912</v>
          </cell>
        </row>
        <row r="754">
          <cell r="E754">
            <v>36088</v>
          </cell>
          <cell r="F754">
            <v>171.50898337494982</v>
          </cell>
        </row>
        <row r="755">
          <cell r="E755">
            <v>36089</v>
          </cell>
          <cell r="F755">
            <v>171.53404109820076</v>
          </cell>
        </row>
        <row r="756">
          <cell r="E756">
            <v>36090</v>
          </cell>
          <cell r="F756">
            <v>158.95787151548939</v>
          </cell>
        </row>
        <row r="757">
          <cell r="E757">
            <v>36091</v>
          </cell>
          <cell r="F757">
            <v>142.00118757417113</v>
          </cell>
        </row>
        <row r="758">
          <cell r="E758">
            <v>36092</v>
          </cell>
          <cell r="F758">
            <v>135.05963403395981</v>
          </cell>
        </row>
        <row r="759">
          <cell r="E759">
            <v>36093</v>
          </cell>
          <cell r="F759">
            <v>123.4887096140701</v>
          </cell>
        </row>
        <row r="760">
          <cell r="E760">
            <v>36094</v>
          </cell>
          <cell r="F760">
            <v>117.97235357836871</v>
          </cell>
        </row>
        <row r="761">
          <cell r="E761">
            <v>36095</v>
          </cell>
          <cell r="F761">
            <v>95.040224221618701</v>
          </cell>
        </row>
        <row r="762">
          <cell r="E762">
            <v>36096</v>
          </cell>
          <cell r="F762">
            <v>65.825912505930319</v>
          </cell>
        </row>
        <row r="763">
          <cell r="E763">
            <v>36097</v>
          </cell>
          <cell r="F763">
            <v>48.445035893866589</v>
          </cell>
        </row>
        <row r="764">
          <cell r="E764">
            <v>36098</v>
          </cell>
          <cell r="F764">
            <v>68.492305888928968</v>
          </cell>
        </row>
        <row r="765">
          <cell r="E765">
            <v>36099</v>
          </cell>
          <cell r="F765">
            <v>88.088145217008787</v>
          </cell>
        </row>
        <row r="766">
          <cell r="E766">
            <v>36100</v>
          </cell>
          <cell r="F766">
            <v>100.15452184039896</v>
          </cell>
        </row>
        <row r="767">
          <cell r="E767">
            <v>36101</v>
          </cell>
          <cell r="F767">
            <v>109.3572330425086</v>
          </cell>
        </row>
        <row r="768">
          <cell r="E768">
            <v>36102</v>
          </cell>
          <cell r="F768">
            <v>114.9392406261959</v>
          </cell>
        </row>
        <row r="769">
          <cell r="E769">
            <v>36103</v>
          </cell>
          <cell r="F769">
            <v>114.64960818849613</v>
          </cell>
        </row>
        <row r="770">
          <cell r="E770">
            <v>36104</v>
          </cell>
          <cell r="F770">
            <v>89.110264074246516</v>
          </cell>
        </row>
        <row r="771">
          <cell r="E771">
            <v>36105</v>
          </cell>
          <cell r="F771">
            <v>69.22379828004523</v>
          </cell>
        </row>
        <row r="772">
          <cell r="E772">
            <v>36106</v>
          </cell>
          <cell r="F772">
            <v>64.271413088708869</v>
          </cell>
        </row>
        <row r="773">
          <cell r="E773">
            <v>36107</v>
          </cell>
          <cell r="F773">
            <v>77.911673245218481</v>
          </cell>
        </row>
        <row r="774">
          <cell r="E774">
            <v>36108</v>
          </cell>
          <cell r="F774">
            <v>82.635535622795942</v>
          </cell>
        </row>
        <row r="775">
          <cell r="E775">
            <v>36109</v>
          </cell>
          <cell r="F775">
            <v>77.744867640525626</v>
          </cell>
        </row>
        <row r="776">
          <cell r="E776">
            <v>36110</v>
          </cell>
          <cell r="F776">
            <v>70.445886653014895</v>
          </cell>
        </row>
        <row r="777">
          <cell r="E777">
            <v>36111</v>
          </cell>
          <cell r="F777">
            <v>59.682505839999067</v>
          </cell>
        </row>
        <row r="778">
          <cell r="E778">
            <v>36112</v>
          </cell>
          <cell r="F778">
            <v>56.301282515338244</v>
          </cell>
        </row>
        <row r="779">
          <cell r="E779">
            <v>36113</v>
          </cell>
          <cell r="F779">
            <v>67.523513135669418</v>
          </cell>
        </row>
        <row r="780">
          <cell r="E780">
            <v>36114</v>
          </cell>
          <cell r="F780">
            <v>61.245917736519914</v>
          </cell>
        </row>
        <row r="781">
          <cell r="E781">
            <v>36115</v>
          </cell>
          <cell r="F781">
            <v>70.277377177220842</v>
          </cell>
        </row>
        <row r="782">
          <cell r="E782">
            <v>36116</v>
          </cell>
          <cell r="F782">
            <v>85.521392759081209</v>
          </cell>
        </row>
        <row r="783">
          <cell r="E783">
            <v>36117</v>
          </cell>
          <cell r="F783">
            <v>85.42864534922046</v>
          </cell>
        </row>
        <row r="784">
          <cell r="E784">
            <v>36118</v>
          </cell>
          <cell r="F784">
            <v>89.442745478330835</v>
          </cell>
        </row>
        <row r="785">
          <cell r="E785">
            <v>36119</v>
          </cell>
          <cell r="F785">
            <v>79.663682487878759</v>
          </cell>
        </row>
        <row r="786">
          <cell r="E786">
            <v>36120</v>
          </cell>
          <cell r="F786">
            <v>87.97774773693709</v>
          </cell>
        </row>
        <row r="787">
          <cell r="E787">
            <v>36121</v>
          </cell>
          <cell r="F787">
            <v>107.16734101119982</v>
          </cell>
        </row>
        <row r="788">
          <cell r="E788">
            <v>36122</v>
          </cell>
          <cell r="F788">
            <v>129.46133195000948</v>
          </cell>
        </row>
        <row r="789">
          <cell r="E789">
            <v>36123</v>
          </cell>
          <cell r="F789">
            <v>132.54919296283879</v>
          </cell>
        </row>
        <row r="790">
          <cell r="E790">
            <v>36124</v>
          </cell>
          <cell r="F790">
            <v>139.56506474440175</v>
          </cell>
        </row>
        <row r="791">
          <cell r="E791">
            <v>36125</v>
          </cell>
          <cell r="F791">
            <v>148.31122378841974</v>
          </cell>
        </row>
        <row r="792">
          <cell r="E792">
            <v>36126</v>
          </cell>
          <cell r="F792">
            <v>160.32153035060037</v>
          </cell>
        </row>
        <row r="793">
          <cell r="E793">
            <v>36127</v>
          </cell>
          <cell r="F793">
            <v>155.28817649460871</v>
          </cell>
        </row>
        <row r="794">
          <cell r="E794">
            <v>36128</v>
          </cell>
          <cell r="F794">
            <v>142.39363514195975</v>
          </cell>
        </row>
        <row r="795">
          <cell r="E795">
            <v>36129</v>
          </cell>
          <cell r="F795">
            <v>149.28617740588925</v>
          </cell>
        </row>
        <row r="796">
          <cell r="E796">
            <v>36130</v>
          </cell>
          <cell r="F796">
            <v>166.09197590236181</v>
          </cell>
        </row>
        <row r="797">
          <cell r="E797">
            <v>36131</v>
          </cell>
          <cell r="F797">
            <v>186.53472410650102</v>
          </cell>
        </row>
        <row r="798">
          <cell r="E798">
            <v>36132</v>
          </cell>
          <cell r="F798">
            <v>210.36864309102202</v>
          </cell>
        </row>
        <row r="799">
          <cell r="E799">
            <v>36133</v>
          </cell>
          <cell r="F799">
            <v>195.35456419871116</v>
          </cell>
        </row>
        <row r="800">
          <cell r="E800">
            <v>36134</v>
          </cell>
          <cell r="F800">
            <v>209.51775795561116</v>
          </cell>
        </row>
        <row r="801">
          <cell r="E801">
            <v>36135</v>
          </cell>
          <cell r="F801">
            <v>216.68951240113893</v>
          </cell>
        </row>
        <row r="802">
          <cell r="E802">
            <v>36136</v>
          </cell>
          <cell r="F802">
            <v>199.61997250867171</v>
          </cell>
        </row>
        <row r="803">
          <cell r="E803">
            <v>36137</v>
          </cell>
          <cell r="F803">
            <v>205.64470566544151</v>
          </cell>
        </row>
        <row r="804">
          <cell r="E804">
            <v>36138</v>
          </cell>
          <cell r="F804">
            <v>190.27439716938352</v>
          </cell>
        </row>
        <row r="805">
          <cell r="E805">
            <v>36139</v>
          </cell>
          <cell r="F805">
            <v>193.82575963259114</v>
          </cell>
        </row>
        <row r="806">
          <cell r="E806">
            <v>36140</v>
          </cell>
          <cell r="F806">
            <v>187.8675431888114</v>
          </cell>
        </row>
        <row r="807">
          <cell r="E807">
            <v>36141</v>
          </cell>
          <cell r="F807">
            <v>178.10175106443057</v>
          </cell>
        </row>
        <row r="808">
          <cell r="E808">
            <v>36142</v>
          </cell>
          <cell r="F808">
            <v>176.23503288836764</v>
          </cell>
        </row>
        <row r="809">
          <cell r="E809">
            <v>36143</v>
          </cell>
          <cell r="F809">
            <v>173.17071104906972</v>
          </cell>
        </row>
        <row r="810">
          <cell r="E810">
            <v>36144</v>
          </cell>
          <cell r="F810">
            <v>176.22165522278738</v>
          </cell>
        </row>
        <row r="811">
          <cell r="E811">
            <v>36145</v>
          </cell>
          <cell r="F811">
            <v>190.68177441940679</v>
          </cell>
        </row>
        <row r="812">
          <cell r="E812">
            <v>36146</v>
          </cell>
          <cell r="F812">
            <v>189.33511030592854</v>
          </cell>
        </row>
        <row r="813">
          <cell r="E813">
            <v>36147</v>
          </cell>
          <cell r="F813">
            <v>160.00924538274739</v>
          </cell>
        </row>
        <row r="814">
          <cell r="E814">
            <v>36148</v>
          </cell>
          <cell r="F814">
            <v>145.62664734578902</v>
          </cell>
        </row>
        <row r="815">
          <cell r="E815">
            <v>36149</v>
          </cell>
          <cell r="F815">
            <v>116.97880399703718</v>
          </cell>
        </row>
        <row r="816">
          <cell r="E816">
            <v>36150</v>
          </cell>
          <cell r="F816">
            <v>85.495562699969014</v>
          </cell>
        </row>
        <row r="817">
          <cell r="E817">
            <v>36151</v>
          </cell>
          <cell r="F817">
            <v>53.963151269574155</v>
          </cell>
        </row>
        <row r="818">
          <cell r="E818">
            <v>36152</v>
          </cell>
          <cell r="F818">
            <v>3.8646068838879728</v>
          </cell>
        </row>
        <row r="819">
          <cell r="E819">
            <v>36153</v>
          </cell>
          <cell r="F819">
            <v>-15.072656067539356</v>
          </cell>
        </row>
        <row r="820">
          <cell r="E820">
            <v>36154</v>
          </cell>
          <cell r="F820">
            <v>-45.118963621616786</v>
          </cell>
        </row>
        <row r="821">
          <cell r="E821">
            <v>36155</v>
          </cell>
          <cell r="F821">
            <v>-68.642800641777285</v>
          </cell>
        </row>
        <row r="822">
          <cell r="E822">
            <v>36156</v>
          </cell>
          <cell r="F822">
            <v>-77.245621822474277</v>
          </cell>
        </row>
        <row r="823">
          <cell r="E823">
            <v>36157</v>
          </cell>
          <cell r="F823">
            <v>-116.05046227479215</v>
          </cell>
        </row>
        <row r="824">
          <cell r="E824">
            <v>36158</v>
          </cell>
          <cell r="F824">
            <v>-150.8250653188552</v>
          </cell>
        </row>
        <row r="825">
          <cell r="E825">
            <v>36159</v>
          </cell>
          <cell r="F825">
            <v>-171.1994229181455</v>
          </cell>
        </row>
        <row r="826">
          <cell r="E826">
            <v>36160</v>
          </cell>
          <cell r="F826">
            <v>-166.77527851099512</v>
          </cell>
        </row>
        <row r="827">
          <cell r="E827">
            <v>36161</v>
          </cell>
          <cell r="F827">
            <v>-161.03528954652757</v>
          </cell>
        </row>
        <row r="828">
          <cell r="E828">
            <v>36162</v>
          </cell>
          <cell r="F828">
            <v>-145.38535392161793</v>
          </cell>
        </row>
        <row r="829">
          <cell r="E829">
            <v>36163</v>
          </cell>
          <cell r="F829">
            <v>-121.51662701951864</v>
          </cell>
        </row>
        <row r="830">
          <cell r="E830">
            <v>36164</v>
          </cell>
          <cell r="F830">
            <v>-112.34816793453865</v>
          </cell>
        </row>
        <row r="831">
          <cell r="E831">
            <v>36165</v>
          </cell>
          <cell r="F831">
            <v>-100.48108245813819</v>
          </cell>
        </row>
        <row r="832">
          <cell r="E832">
            <v>36166</v>
          </cell>
          <cell r="F832">
            <v>-95.466175096917141</v>
          </cell>
        </row>
        <row r="833">
          <cell r="E833">
            <v>36167</v>
          </cell>
          <cell r="F833">
            <v>-56.699840588407824</v>
          </cell>
        </row>
        <row r="834">
          <cell r="E834">
            <v>36168</v>
          </cell>
          <cell r="F834">
            <v>-41.981699661937455</v>
          </cell>
        </row>
        <row r="835">
          <cell r="E835">
            <v>36169</v>
          </cell>
          <cell r="F835">
            <v>-5.4365292602269619</v>
          </cell>
        </row>
        <row r="836">
          <cell r="E836">
            <v>36170</v>
          </cell>
          <cell r="F836">
            <v>49.049977254844634</v>
          </cell>
        </row>
        <row r="837">
          <cell r="E837">
            <v>36171</v>
          </cell>
          <cell r="F837">
            <v>89.862819412817771</v>
          </cell>
        </row>
        <row r="838">
          <cell r="E838">
            <v>36172</v>
          </cell>
          <cell r="F838">
            <v>118.05430694425195</v>
          </cell>
        </row>
        <row r="839">
          <cell r="E839">
            <v>36173</v>
          </cell>
          <cell r="F839">
            <v>150.38694638382367</v>
          </cell>
        </row>
        <row r="840">
          <cell r="E840">
            <v>36174</v>
          </cell>
          <cell r="F840">
            <v>182.33257647753635</v>
          </cell>
        </row>
        <row r="841">
          <cell r="E841">
            <v>36175</v>
          </cell>
          <cell r="F841">
            <v>198.65679815602562</v>
          </cell>
        </row>
        <row r="842">
          <cell r="E842">
            <v>36176</v>
          </cell>
          <cell r="F842">
            <v>205.98878969393081</v>
          </cell>
        </row>
        <row r="843">
          <cell r="E843">
            <v>36177</v>
          </cell>
          <cell r="F843">
            <v>217.20317621586219</v>
          </cell>
        </row>
        <row r="844">
          <cell r="E844">
            <v>36178</v>
          </cell>
          <cell r="F844">
            <v>235.6330861041497</v>
          </cell>
        </row>
        <row r="845">
          <cell r="E845">
            <v>36179</v>
          </cell>
          <cell r="F845">
            <v>252.31456788541982</v>
          </cell>
        </row>
        <row r="846">
          <cell r="E846">
            <v>36180</v>
          </cell>
          <cell r="F846">
            <v>237.26328666844893</v>
          </cell>
        </row>
        <row r="847">
          <cell r="E847">
            <v>36181</v>
          </cell>
          <cell r="F847">
            <v>236.85162742604916</v>
          </cell>
        </row>
        <row r="848">
          <cell r="E848">
            <v>36182</v>
          </cell>
          <cell r="F848">
            <v>210.26625313105069</v>
          </cell>
        </row>
        <row r="849">
          <cell r="E849">
            <v>36183</v>
          </cell>
          <cell r="F849">
            <v>179.56134470239158</v>
          </cell>
        </row>
        <row r="850">
          <cell r="E850">
            <v>36184</v>
          </cell>
          <cell r="F850">
            <v>145.58872327402059</v>
          </cell>
        </row>
        <row r="851">
          <cell r="E851">
            <v>36185</v>
          </cell>
          <cell r="F851">
            <v>125.04753122460897</v>
          </cell>
        </row>
        <row r="852">
          <cell r="E852">
            <v>36186</v>
          </cell>
          <cell r="F852">
            <v>112.84019044273919</v>
          </cell>
        </row>
        <row r="853">
          <cell r="E853">
            <v>36187</v>
          </cell>
          <cell r="F853">
            <v>104.69395803586849</v>
          </cell>
        </row>
        <row r="854">
          <cell r="E854">
            <v>36188</v>
          </cell>
          <cell r="F854">
            <v>103.47394112413895</v>
          </cell>
        </row>
        <row r="855">
          <cell r="E855">
            <v>36189</v>
          </cell>
          <cell r="F855">
            <v>91.115628686648051</v>
          </cell>
        </row>
        <row r="856">
          <cell r="E856">
            <v>36190</v>
          </cell>
          <cell r="F856">
            <v>68.598169925018738</v>
          </cell>
        </row>
        <row r="857">
          <cell r="E857">
            <v>36191</v>
          </cell>
          <cell r="F857">
            <v>28.344463704257578</v>
          </cell>
        </row>
        <row r="858">
          <cell r="E858">
            <v>36192</v>
          </cell>
          <cell r="F858">
            <v>21.007561384989458</v>
          </cell>
        </row>
        <row r="859">
          <cell r="E859">
            <v>36193</v>
          </cell>
          <cell r="F859">
            <v>2.4156579852879076</v>
          </cell>
        </row>
        <row r="860">
          <cell r="E860">
            <v>36194</v>
          </cell>
          <cell r="F860">
            <v>-23.036610591370845</v>
          </cell>
        </row>
        <row r="861">
          <cell r="E861">
            <v>36195</v>
          </cell>
          <cell r="F861">
            <v>-30.996557365351691</v>
          </cell>
        </row>
        <row r="862">
          <cell r="E862">
            <v>36196</v>
          </cell>
          <cell r="F862">
            <v>-31.139462223252849</v>
          </cell>
        </row>
        <row r="863">
          <cell r="E863">
            <v>36197</v>
          </cell>
          <cell r="F863">
            <v>-19.253918765592971</v>
          </cell>
        </row>
        <row r="864">
          <cell r="E864">
            <v>36198</v>
          </cell>
          <cell r="F864">
            <v>-85.656622310390958</v>
          </cell>
        </row>
        <row r="865">
          <cell r="E865">
            <v>36199</v>
          </cell>
          <cell r="F865">
            <v>-120.41636212274898</v>
          </cell>
        </row>
        <row r="866">
          <cell r="E866">
            <v>36200</v>
          </cell>
          <cell r="F866">
            <v>-135.31241940159634</v>
          </cell>
        </row>
        <row r="867">
          <cell r="E867">
            <v>36201</v>
          </cell>
          <cell r="F867">
            <v>-159.74985875001585</v>
          </cell>
        </row>
        <row r="868">
          <cell r="E868">
            <v>36202</v>
          </cell>
          <cell r="F868">
            <v>-174.67006180999851</v>
          </cell>
        </row>
        <row r="869">
          <cell r="E869">
            <v>36203</v>
          </cell>
          <cell r="F869">
            <v>-185.78101083790716</v>
          </cell>
        </row>
        <row r="870">
          <cell r="E870">
            <v>36204</v>
          </cell>
          <cell r="F870">
            <v>-186.76185041310782</v>
          </cell>
        </row>
        <row r="871">
          <cell r="E871">
            <v>36205</v>
          </cell>
          <cell r="F871">
            <v>-200.45035749381896</v>
          </cell>
        </row>
        <row r="872">
          <cell r="E872">
            <v>36206</v>
          </cell>
          <cell r="F872">
            <v>-208.53152569120539</v>
          </cell>
        </row>
        <row r="873">
          <cell r="E873">
            <v>36207</v>
          </cell>
          <cell r="F873">
            <v>-215.26756341297551</v>
          </cell>
        </row>
        <row r="874">
          <cell r="E874">
            <v>36208</v>
          </cell>
          <cell r="F874">
            <v>-211.51322742918637</v>
          </cell>
        </row>
        <row r="875">
          <cell r="E875">
            <v>36209</v>
          </cell>
          <cell r="F875">
            <v>-210.67491142867766</v>
          </cell>
        </row>
        <row r="876">
          <cell r="E876">
            <v>36210</v>
          </cell>
          <cell r="F876">
            <v>-213.18952045552578</v>
          </cell>
        </row>
        <row r="877">
          <cell r="E877">
            <v>36211</v>
          </cell>
          <cell r="F877">
            <v>-208.89524604380676</v>
          </cell>
        </row>
        <row r="878">
          <cell r="E878">
            <v>36212</v>
          </cell>
          <cell r="F878">
            <v>-213.25421186496533</v>
          </cell>
        </row>
        <row r="879">
          <cell r="E879">
            <v>36213</v>
          </cell>
          <cell r="F879">
            <v>-237.17613581282421</v>
          </cell>
        </row>
        <row r="880">
          <cell r="E880">
            <v>36214</v>
          </cell>
          <cell r="F880">
            <v>-246.12647027628373</v>
          </cell>
        </row>
        <row r="881">
          <cell r="E881">
            <v>36215</v>
          </cell>
          <cell r="F881">
            <v>-253.98082259560397</v>
          </cell>
        </row>
        <row r="882">
          <cell r="E882">
            <v>36216</v>
          </cell>
          <cell r="F882">
            <v>-256.45321233594586</v>
          </cell>
        </row>
        <row r="883">
          <cell r="E883">
            <v>36217</v>
          </cell>
          <cell r="F883">
            <v>-252.85058340293654</v>
          </cell>
        </row>
        <row r="884">
          <cell r="E884">
            <v>36218</v>
          </cell>
          <cell r="F884">
            <v>-172.68402627596515</v>
          </cell>
        </row>
        <row r="885">
          <cell r="E885">
            <v>36219</v>
          </cell>
          <cell r="F885">
            <v>-144.62126847538275</v>
          </cell>
        </row>
        <row r="886">
          <cell r="E886">
            <v>36220</v>
          </cell>
          <cell r="F886">
            <v>-124.36148232270352</v>
          </cell>
        </row>
        <row r="887">
          <cell r="E887">
            <v>36221</v>
          </cell>
          <cell r="F887">
            <v>-108.80237151475558</v>
          </cell>
        </row>
        <row r="888">
          <cell r="E888">
            <v>36222</v>
          </cell>
          <cell r="F888">
            <v>-101.4117754504914</v>
          </cell>
        </row>
        <row r="889">
          <cell r="E889">
            <v>36223</v>
          </cell>
          <cell r="F889">
            <v>-96.702325065254627</v>
          </cell>
        </row>
        <row r="890">
          <cell r="E890">
            <v>36224</v>
          </cell>
          <cell r="F890">
            <v>-91.140283774891941</v>
          </cell>
        </row>
        <row r="891">
          <cell r="E891">
            <v>36225</v>
          </cell>
          <cell r="F891">
            <v>-81.529306160660781</v>
          </cell>
        </row>
        <row r="892">
          <cell r="E892">
            <v>36226</v>
          </cell>
          <cell r="F892">
            <v>-66.041503795244353</v>
          </cell>
        </row>
        <row r="893">
          <cell r="E893">
            <v>36227</v>
          </cell>
          <cell r="F893">
            <v>-46.078777160622849</v>
          </cell>
        </row>
        <row r="894">
          <cell r="E894">
            <v>36228</v>
          </cell>
          <cell r="F894">
            <v>-40.864176699504242</v>
          </cell>
        </row>
        <row r="895">
          <cell r="E895">
            <v>36229</v>
          </cell>
          <cell r="F895">
            <v>-21.161500296584563</v>
          </cell>
        </row>
        <row r="896">
          <cell r="E896">
            <v>36230</v>
          </cell>
          <cell r="F896">
            <v>-15.969053913424432</v>
          </cell>
        </row>
        <row r="897">
          <cell r="E897">
            <v>36231</v>
          </cell>
          <cell r="F897">
            <v>-9.6551267419254145</v>
          </cell>
        </row>
        <row r="898">
          <cell r="E898">
            <v>36232</v>
          </cell>
          <cell r="F898">
            <v>0.8880754280344263</v>
          </cell>
        </row>
        <row r="899">
          <cell r="E899">
            <v>36233</v>
          </cell>
          <cell r="F899">
            <v>43.037224900355795</v>
          </cell>
        </row>
        <row r="900">
          <cell r="E900">
            <v>36234</v>
          </cell>
          <cell r="F900">
            <v>67.723431183954744</v>
          </cell>
        </row>
        <row r="901">
          <cell r="E901">
            <v>36235</v>
          </cell>
          <cell r="F901">
            <v>82.009032152676809</v>
          </cell>
        </row>
        <row r="902">
          <cell r="E902">
            <v>36236</v>
          </cell>
          <cell r="F902">
            <v>82.847729597531725</v>
          </cell>
        </row>
        <row r="903">
          <cell r="E903">
            <v>36237</v>
          </cell>
          <cell r="F903">
            <v>84.865040498265444</v>
          </cell>
        </row>
        <row r="904">
          <cell r="E904">
            <v>36238</v>
          </cell>
          <cell r="F904">
            <v>92.051531843733756</v>
          </cell>
        </row>
        <row r="905">
          <cell r="E905">
            <v>36239</v>
          </cell>
          <cell r="F905">
            <v>106.75901365515529</v>
          </cell>
        </row>
        <row r="906">
          <cell r="E906">
            <v>36240</v>
          </cell>
          <cell r="F906">
            <v>105.26342809262678</v>
          </cell>
        </row>
        <row r="907">
          <cell r="E907">
            <v>36241</v>
          </cell>
          <cell r="F907">
            <v>98.894108501715891</v>
          </cell>
        </row>
        <row r="908">
          <cell r="E908">
            <v>36242</v>
          </cell>
          <cell r="F908">
            <v>91.845280566416477</v>
          </cell>
        </row>
        <row r="909">
          <cell r="E909">
            <v>36243</v>
          </cell>
          <cell r="F909">
            <v>91.204917098455553</v>
          </cell>
        </row>
        <row r="910">
          <cell r="E910">
            <v>36244</v>
          </cell>
          <cell r="F910">
            <v>80.690319103487127</v>
          </cell>
        </row>
        <row r="911">
          <cell r="E911">
            <v>36245</v>
          </cell>
          <cell r="F911">
            <v>71.053203299636152</v>
          </cell>
        </row>
        <row r="912">
          <cell r="E912">
            <v>36246</v>
          </cell>
          <cell r="F912">
            <v>68.739092252139017</v>
          </cell>
        </row>
        <row r="913">
          <cell r="E913">
            <v>36247</v>
          </cell>
          <cell r="F913">
            <v>61.56424035605778</v>
          </cell>
        </row>
        <row r="914">
          <cell r="E914">
            <v>36248</v>
          </cell>
          <cell r="F914">
            <v>65.13371757693676</v>
          </cell>
        </row>
        <row r="915">
          <cell r="E915">
            <v>36249</v>
          </cell>
          <cell r="F915">
            <v>66.095478913577608</v>
          </cell>
        </row>
        <row r="916">
          <cell r="E916">
            <v>36250</v>
          </cell>
          <cell r="F916">
            <v>63.324729949776156</v>
          </cell>
        </row>
        <row r="917">
          <cell r="E917">
            <v>36251</v>
          </cell>
          <cell r="F917">
            <v>85.143349630237935</v>
          </cell>
        </row>
        <row r="918">
          <cell r="E918">
            <v>36252</v>
          </cell>
          <cell r="F918">
            <v>101.31624925794677</v>
          </cell>
        </row>
        <row r="919">
          <cell r="E919">
            <v>36253</v>
          </cell>
          <cell r="F919">
            <v>106.75419250330924</v>
          </cell>
        </row>
        <row r="920">
          <cell r="E920">
            <v>36254</v>
          </cell>
          <cell r="F920">
            <v>114.48123142086843</v>
          </cell>
        </row>
        <row r="921">
          <cell r="E921">
            <v>36255</v>
          </cell>
          <cell r="F921">
            <v>117.21175116658742</v>
          </cell>
        </row>
        <row r="922">
          <cell r="E922">
            <v>36256</v>
          </cell>
          <cell r="F922">
            <v>116.80392684673097</v>
          </cell>
        </row>
        <row r="923">
          <cell r="E923">
            <v>36257</v>
          </cell>
          <cell r="F923">
            <v>119.3505695771928</v>
          </cell>
        </row>
        <row r="924">
          <cell r="E924">
            <v>36258</v>
          </cell>
          <cell r="F924">
            <v>115.59403883610139</v>
          </cell>
        </row>
        <row r="925">
          <cell r="E925">
            <v>36259</v>
          </cell>
          <cell r="F925">
            <v>94.970531509221473</v>
          </cell>
        </row>
        <row r="926">
          <cell r="E926">
            <v>36260</v>
          </cell>
          <cell r="F926">
            <v>93.763254956866149</v>
          </cell>
        </row>
        <row r="927">
          <cell r="E927">
            <v>36261</v>
          </cell>
          <cell r="F927">
            <v>99.950260814215653</v>
          </cell>
        </row>
        <row r="928">
          <cell r="E928">
            <v>36262</v>
          </cell>
          <cell r="F928">
            <v>121.15018991766738</v>
          </cell>
        </row>
        <row r="929">
          <cell r="E929">
            <v>36263</v>
          </cell>
          <cell r="F929">
            <v>133.37222832299813</v>
          </cell>
        </row>
        <row r="930">
          <cell r="E930">
            <v>36264</v>
          </cell>
          <cell r="F930">
            <v>156.08322057020632</v>
          </cell>
        </row>
        <row r="931">
          <cell r="E931">
            <v>36265</v>
          </cell>
          <cell r="F931">
            <v>183.8933355975787</v>
          </cell>
        </row>
        <row r="932">
          <cell r="E932">
            <v>36266</v>
          </cell>
          <cell r="F932">
            <v>194.0854165793935</v>
          </cell>
        </row>
        <row r="933">
          <cell r="E933">
            <v>36267</v>
          </cell>
          <cell r="F933">
            <v>187.53950984277617</v>
          </cell>
        </row>
        <row r="934">
          <cell r="E934">
            <v>36268</v>
          </cell>
          <cell r="F934">
            <v>192.39964772913299</v>
          </cell>
        </row>
        <row r="935">
          <cell r="E935">
            <v>36269</v>
          </cell>
          <cell r="F935">
            <v>179.66951825583419</v>
          </cell>
        </row>
        <row r="936">
          <cell r="E936">
            <v>36270</v>
          </cell>
          <cell r="F936">
            <v>194.20751363163254</v>
          </cell>
        </row>
        <row r="937">
          <cell r="E937">
            <v>36271</v>
          </cell>
          <cell r="F937">
            <v>186.2596503442528</v>
          </cell>
        </row>
        <row r="938">
          <cell r="E938">
            <v>36272</v>
          </cell>
          <cell r="F938">
            <v>182.13477763330229</v>
          </cell>
        </row>
        <row r="939">
          <cell r="E939">
            <v>36273</v>
          </cell>
          <cell r="F939">
            <v>181.65081857652513</v>
          </cell>
        </row>
        <row r="940">
          <cell r="E940">
            <v>36274</v>
          </cell>
          <cell r="F940">
            <v>172.14547741944443</v>
          </cell>
        </row>
        <row r="941">
          <cell r="E941">
            <v>36275</v>
          </cell>
          <cell r="F941">
            <v>172.93176585810761</v>
          </cell>
        </row>
        <row r="942">
          <cell r="E942">
            <v>36276</v>
          </cell>
          <cell r="F942">
            <v>185.32599693658631</v>
          </cell>
        </row>
        <row r="943">
          <cell r="E943">
            <v>36277</v>
          </cell>
          <cell r="F943">
            <v>185.11538472424763</v>
          </cell>
        </row>
        <row r="944">
          <cell r="E944">
            <v>36278</v>
          </cell>
          <cell r="F944">
            <v>197.32079473135673</v>
          </cell>
        </row>
        <row r="945">
          <cell r="E945">
            <v>36279</v>
          </cell>
          <cell r="F945">
            <v>228.58371134195659</v>
          </cell>
        </row>
        <row r="946">
          <cell r="E946">
            <v>36280</v>
          </cell>
          <cell r="F946">
            <v>243.57775596414831</v>
          </cell>
        </row>
        <row r="947">
          <cell r="E947">
            <v>36281</v>
          </cell>
          <cell r="F947">
            <v>265.54070790945843</v>
          </cell>
        </row>
        <row r="948">
          <cell r="E948">
            <v>36282</v>
          </cell>
          <cell r="F948">
            <v>275.10474548106686</v>
          </cell>
        </row>
        <row r="949">
          <cell r="E949">
            <v>36283</v>
          </cell>
          <cell r="F949">
            <v>256.58402430816022</v>
          </cell>
        </row>
        <row r="950">
          <cell r="E950">
            <v>36284</v>
          </cell>
          <cell r="F950">
            <v>263.13170394506778</v>
          </cell>
        </row>
        <row r="951">
          <cell r="E951">
            <v>36285</v>
          </cell>
          <cell r="F951">
            <v>258.32911235925894</v>
          </cell>
        </row>
        <row r="952">
          <cell r="E952">
            <v>36286</v>
          </cell>
          <cell r="F952">
            <v>244.57909965646104</v>
          </cell>
        </row>
        <row r="953">
          <cell r="E953">
            <v>36287</v>
          </cell>
          <cell r="F953">
            <v>248.94015639230201</v>
          </cell>
        </row>
        <row r="954">
          <cell r="E954">
            <v>36288</v>
          </cell>
          <cell r="F954">
            <v>280.42797498126311</v>
          </cell>
        </row>
        <row r="955">
          <cell r="E955">
            <v>36289</v>
          </cell>
          <cell r="F955">
            <v>283.90743836764341</v>
          </cell>
        </row>
        <row r="956">
          <cell r="E956">
            <v>36290</v>
          </cell>
          <cell r="F956">
            <v>246.77469345986356</v>
          </cell>
        </row>
        <row r="957">
          <cell r="E957">
            <v>36291</v>
          </cell>
          <cell r="F957">
            <v>224.18098443648341</v>
          </cell>
        </row>
        <row r="958">
          <cell r="E958">
            <v>36292</v>
          </cell>
          <cell r="F958">
            <v>229.42912118675486</v>
          </cell>
        </row>
        <row r="959">
          <cell r="E959">
            <v>36293</v>
          </cell>
          <cell r="F959">
            <v>230.80074118810444</v>
          </cell>
        </row>
        <row r="960">
          <cell r="E960">
            <v>36294</v>
          </cell>
          <cell r="F960">
            <v>253.38077648378567</v>
          </cell>
        </row>
        <row r="961">
          <cell r="E961">
            <v>36295</v>
          </cell>
          <cell r="F961">
            <v>266.76635303658441</v>
          </cell>
        </row>
        <row r="962">
          <cell r="E962">
            <v>36296</v>
          </cell>
          <cell r="F962">
            <v>267.08273102255407</v>
          </cell>
        </row>
        <row r="963">
          <cell r="E963">
            <v>36297</v>
          </cell>
          <cell r="F963">
            <v>263.8425451372641</v>
          </cell>
        </row>
        <row r="964">
          <cell r="E964">
            <v>36298</v>
          </cell>
          <cell r="F964">
            <v>235.69531779425415</v>
          </cell>
        </row>
        <row r="965">
          <cell r="E965">
            <v>36299</v>
          </cell>
          <cell r="F965">
            <v>213.52785205695363</v>
          </cell>
        </row>
        <row r="966">
          <cell r="E966">
            <v>36300</v>
          </cell>
          <cell r="F966">
            <v>200.94750246412332</v>
          </cell>
        </row>
        <row r="967">
          <cell r="E967">
            <v>36301</v>
          </cell>
          <cell r="F967">
            <v>199.64628122601243</v>
          </cell>
        </row>
        <row r="968">
          <cell r="E968">
            <v>36302</v>
          </cell>
          <cell r="F968">
            <v>200.72196105448347</v>
          </cell>
        </row>
        <row r="969">
          <cell r="E969">
            <v>36303</v>
          </cell>
          <cell r="F969">
            <v>228.41305566529263</v>
          </cell>
        </row>
        <row r="970">
          <cell r="E970">
            <v>36304</v>
          </cell>
          <cell r="F970">
            <v>218.8582383482717</v>
          </cell>
        </row>
        <row r="971">
          <cell r="E971">
            <v>36305</v>
          </cell>
          <cell r="F971">
            <v>212.43792715893142</v>
          </cell>
        </row>
        <row r="972">
          <cell r="E972">
            <v>36306</v>
          </cell>
          <cell r="F972">
            <v>227.03620592898187</v>
          </cell>
        </row>
        <row r="973">
          <cell r="E973">
            <v>36307</v>
          </cell>
          <cell r="F973">
            <v>239.91118657389234</v>
          </cell>
        </row>
        <row r="974">
          <cell r="E974">
            <v>36308</v>
          </cell>
          <cell r="F974">
            <v>223.87336798497927</v>
          </cell>
        </row>
        <row r="975">
          <cell r="E975">
            <v>36309</v>
          </cell>
          <cell r="F975">
            <v>242.84390459864881</v>
          </cell>
        </row>
        <row r="976">
          <cell r="E976">
            <v>36310</v>
          </cell>
          <cell r="F976">
            <v>277.66358526195654</v>
          </cell>
        </row>
        <row r="977">
          <cell r="E977">
            <v>36311</v>
          </cell>
          <cell r="F977">
            <v>241.72733856552804</v>
          </cell>
        </row>
        <row r="978">
          <cell r="E978">
            <v>36312</v>
          </cell>
          <cell r="F978">
            <v>199.02582350386729</v>
          </cell>
        </row>
        <row r="979">
          <cell r="E979">
            <v>36313</v>
          </cell>
          <cell r="F979">
            <v>178.26938478024204</v>
          </cell>
        </row>
        <row r="980">
          <cell r="E980">
            <v>36314</v>
          </cell>
          <cell r="F980">
            <v>144.76156141574938</v>
          </cell>
        </row>
        <row r="981">
          <cell r="E981">
            <v>36315</v>
          </cell>
          <cell r="F981">
            <v>113.40013590509989</v>
          </cell>
        </row>
        <row r="982">
          <cell r="E982">
            <v>36316</v>
          </cell>
          <cell r="F982">
            <v>76.058725748200231</v>
          </cell>
        </row>
        <row r="983">
          <cell r="E983">
            <v>36317</v>
          </cell>
          <cell r="F983">
            <v>29.590170101759213</v>
          </cell>
        </row>
        <row r="984">
          <cell r="E984">
            <v>36318</v>
          </cell>
          <cell r="F984">
            <v>-1.4378065811488341</v>
          </cell>
        </row>
        <row r="985">
          <cell r="E985">
            <v>36319</v>
          </cell>
          <cell r="F985">
            <v>-31.080767816207299</v>
          </cell>
        </row>
        <row r="986">
          <cell r="E986">
            <v>36320</v>
          </cell>
          <cell r="F986">
            <v>-22.565576755547227</v>
          </cell>
        </row>
        <row r="987">
          <cell r="E987">
            <v>36321</v>
          </cell>
          <cell r="F987">
            <v>-39.221560718529872</v>
          </cell>
        </row>
        <row r="988">
          <cell r="E988">
            <v>36322</v>
          </cell>
          <cell r="F988">
            <v>-44.77070882343105</v>
          </cell>
        </row>
        <row r="989">
          <cell r="E989">
            <v>36323</v>
          </cell>
          <cell r="F989">
            <v>-34.270708823480163</v>
          </cell>
        </row>
        <row r="990">
          <cell r="E990">
            <v>36324</v>
          </cell>
          <cell r="F990">
            <v>-24.970708823479072</v>
          </cell>
        </row>
        <row r="991">
          <cell r="E991">
            <v>36325</v>
          </cell>
          <cell r="F991">
            <v>-13.722423531020468</v>
          </cell>
        </row>
        <row r="992">
          <cell r="E992">
            <v>36326</v>
          </cell>
          <cell r="F992">
            <v>-15.251898516529764</v>
          </cell>
        </row>
        <row r="993">
          <cell r="E993">
            <v>36327</v>
          </cell>
          <cell r="F993">
            <v>-46.285617774312414</v>
          </cell>
        </row>
        <row r="994">
          <cell r="E994">
            <v>36328</v>
          </cell>
          <cell r="F994">
            <v>-99.120653469733952</v>
          </cell>
        </row>
        <row r="995">
          <cell r="E995">
            <v>36329</v>
          </cell>
          <cell r="F995">
            <v>-146.68788862327165</v>
          </cell>
        </row>
        <row r="996">
          <cell r="E996">
            <v>36330</v>
          </cell>
          <cell r="F996">
            <v>-178.17484462637185</v>
          </cell>
        </row>
        <row r="997">
          <cell r="E997">
            <v>36331</v>
          </cell>
          <cell r="F997">
            <v>-159.21303942097256</v>
          </cell>
        </row>
        <row r="998">
          <cell r="E998">
            <v>36332</v>
          </cell>
          <cell r="F998">
            <v>-183.24151666286889</v>
          </cell>
        </row>
        <row r="999">
          <cell r="E999">
            <v>36333</v>
          </cell>
          <cell r="F999">
            <v>-214.04304798294106</v>
          </cell>
        </row>
        <row r="1000">
          <cell r="E1000">
            <v>36334</v>
          </cell>
          <cell r="F1000">
            <v>-191.70943101430203</v>
          </cell>
        </row>
        <row r="1001">
          <cell r="E1001">
            <v>36335</v>
          </cell>
          <cell r="F1001">
            <v>-158.15149872512302</v>
          </cell>
        </row>
        <row r="1002">
          <cell r="E1002">
            <v>36336</v>
          </cell>
          <cell r="F1002">
            <v>-121.72192269996231</v>
          </cell>
        </row>
        <row r="1003">
          <cell r="E1003">
            <v>36337</v>
          </cell>
          <cell r="F1003">
            <v>-68.115350181658869</v>
          </cell>
        </row>
        <row r="1004">
          <cell r="E1004">
            <v>36338</v>
          </cell>
          <cell r="F1004">
            <v>-11.802094062612014</v>
          </cell>
        </row>
        <row r="1005">
          <cell r="E1005">
            <v>36339</v>
          </cell>
          <cell r="F1005">
            <v>26.936610846436452</v>
          </cell>
        </row>
        <row r="1006">
          <cell r="E1006">
            <v>36340</v>
          </cell>
          <cell r="F1006">
            <v>36.32344215502053</v>
          </cell>
        </row>
        <row r="1007">
          <cell r="E1007">
            <v>36341</v>
          </cell>
          <cell r="F1007">
            <v>60.479426117946787</v>
          </cell>
        </row>
        <row r="1008">
          <cell r="E1008">
            <v>36342</v>
          </cell>
          <cell r="F1008">
            <v>68.154683373035368</v>
          </cell>
        </row>
        <row r="1009">
          <cell r="E1009">
            <v>36343</v>
          </cell>
          <cell r="F1009">
            <v>71.599334558595729</v>
          </cell>
        </row>
        <row r="1010">
          <cell r="E1010">
            <v>36344</v>
          </cell>
          <cell r="F1010">
            <v>74.499334558597184</v>
          </cell>
        </row>
        <row r="1011">
          <cell r="E1011">
            <v>36345</v>
          </cell>
          <cell r="F1011">
            <v>66.449334558650662</v>
          </cell>
        </row>
        <row r="1012">
          <cell r="E1012">
            <v>36346</v>
          </cell>
          <cell r="F1012">
            <v>64.688470038910964</v>
          </cell>
        </row>
        <row r="1013">
          <cell r="E1013">
            <v>36347</v>
          </cell>
          <cell r="F1013">
            <v>83.296725760121262</v>
          </cell>
        </row>
        <row r="1014">
          <cell r="E1014">
            <v>36348</v>
          </cell>
          <cell r="F1014">
            <v>114.24711626007229</v>
          </cell>
        </row>
        <row r="1015">
          <cell r="E1015">
            <v>36349</v>
          </cell>
          <cell r="F1015">
            <v>154.42918090206149</v>
          </cell>
        </row>
        <row r="1016">
          <cell r="E1016">
            <v>36350</v>
          </cell>
          <cell r="F1016">
            <v>180.08734434415419</v>
          </cell>
        </row>
        <row r="1017">
          <cell r="E1017">
            <v>36351</v>
          </cell>
          <cell r="F1017">
            <v>210.138873926202</v>
          </cell>
        </row>
        <row r="1018">
          <cell r="E1018">
            <v>36352</v>
          </cell>
          <cell r="F1018">
            <v>270.28883487675193</v>
          </cell>
        </row>
        <row r="1019">
          <cell r="E1019">
            <v>36353</v>
          </cell>
          <cell r="F1019">
            <v>299.77644858168242</v>
          </cell>
        </row>
        <row r="1020">
          <cell r="E1020">
            <v>36354</v>
          </cell>
          <cell r="F1020">
            <v>292.22393780985658</v>
          </cell>
        </row>
        <row r="1021">
          <cell r="E1021">
            <v>36355</v>
          </cell>
          <cell r="F1021">
            <v>273.5354526337851</v>
          </cell>
        </row>
        <row r="1022">
          <cell r="E1022">
            <v>36356</v>
          </cell>
          <cell r="F1022">
            <v>265.83399091488536</v>
          </cell>
        </row>
        <row r="1023">
          <cell r="E1023">
            <v>36357</v>
          </cell>
          <cell r="F1023">
            <v>260.91191391436405</v>
          </cell>
        </row>
        <row r="1024">
          <cell r="E1024">
            <v>36358</v>
          </cell>
          <cell r="F1024">
            <v>248.75283825974475</v>
          </cell>
        </row>
        <row r="1025">
          <cell r="E1025">
            <v>36359</v>
          </cell>
          <cell r="F1025">
            <v>237.06879974068215</v>
          </cell>
        </row>
        <row r="1026">
          <cell r="E1026">
            <v>36360</v>
          </cell>
          <cell r="F1026">
            <v>208.95802006978192</v>
          </cell>
        </row>
        <row r="1027">
          <cell r="E1027">
            <v>36361</v>
          </cell>
          <cell r="F1027">
            <v>180.07616474357019</v>
          </cell>
        </row>
        <row r="1028">
          <cell r="E1028">
            <v>36362</v>
          </cell>
          <cell r="F1028">
            <v>156.82004945111839</v>
          </cell>
        </row>
        <row r="1029">
          <cell r="E1029">
            <v>36363</v>
          </cell>
          <cell r="F1029">
            <v>132.20956181881229</v>
          </cell>
        </row>
        <row r="1030">
          <cell r="E1030">
            <v>36364</v>
          </cell>
          <cell r="F1030">
            <v>127.55956181885995</v>
          </cell>
        </row>
        <row r="1031">
          <cell r="E1031">
            <v>36365</v>
          </cell>
          <cell r="F1031">
            <v>120.8595618188574</v>
          </cell>
        </row>
        <row r="1032">
          <cell r="E1032">
            <v>36366</v>
          </cell>
          <cell r="F1032">
            <v>113.6595618189076</v>
          </cell>
        </row>
        <row r="1033">
          <cell r="E1033">
            <v>36367</v>
          </cell>
          <cell r="F1033">
            <v>118.29191421569703</v>
          </cell>
        </row>
        <row r="1034">
          <cell r="E1034">
            <v>36368</v>
          </cell>
          <cell r="F1034">
            <v>114.82655941116718</v>
          </cell>
        </row>
        <row r="1035">
          <cell r="E1035">
            <v>36369</v>
          </cell>
          <cell r="F1035">
            <v>105.56172992271786</v>
          </cell>
        </row>
        <row r="1036">
          <cell r="E1036">
            <v>36370</v>
          </cell>
          <cell r="F1036">
            <v>104.56670211009987</v>
          </cell>
        </row>
        <row r="1037">
          <cell r="E1037">
            <v>36371</v>
          </cell>
          <cell r="F1037">
            <v>117.0987882472491</v>
          </cell>
        </row>
        <row r="1038">
          <cell r="E1038">
            <v>36372</v>
          </cell>
          <cell r="F1038">
            <v>132.80443888322043</v>
          </cell>
        </row>
        <row r="1039">
          <cell r="E1039">
            <v>36373</v>
          </cell>
          <cell r="F1039">
            <v>144.71958054389142</v>
          </cell>
        </row>
        <row r="1040">
          <cell r="E1040">
            <v>36374</v>
          </cell>
          <cell r="F1040">
            <v>141.86968170795808</v>
          </cell>
        </row>
        <row r="1041">
          <cell r="E1041">
            <v>36375</v>
          </cell>
          <cell r="F1041">
            <v>137.86024676583293</v>
          </cell>
        </row>
        <row r="1042">
          <cell r="E1042">
            <v>36376</v>
          </cell>
          <cell r="F1042">
            <v>144.35802069445344</v>
          </cell>
        </row>
        <row r="1043">
          <cell r="E1043">
            <v>36377</v>
          </cell>
          <cell r="F1043">
            <v>154.14411805341297</v>
          </cell>
        </row>
        <row r="1044">
          <cell r="E1044">
            <v>36378</v>
          </cell>
          <cell r="F1044">
            <v>164.90831959557545</v>
          </cell>
        </row>
        <row r="1045">
          <cell r="E1045">
            <v>36379</v>
          </cell>
          <cell r="F1045">
            <v>158.98916368019491</v>
          </cell>
        </row>
        <row r="1046">
          <cell r="E1046">
            <v>36380</v>
          </cell>
          <cell r="F1046">
            <v>181.62827057473442</v>
          </cell>
        </row>
        <row r="1047">
          <cell r="E1047">
            <v>36381</v>
          </cell>
          <cell r="F1047">
            <v>214.6361257539811</v>
          </cell>
        </row>
        <row r="1048">
          <cell r="E1048">
            <v>36382</v>
          </cell>
          <cell r="F1048">
            <v>235.53429837476688</v>
          </cell>
        </row>
        <row r="1049">
          <cell r="E1049">
            <v>36383</v>
          </cell>
          <cell r="F1049">
            <v>243.01757356320741</v>
          </cell>
        </row>
        <row r="1050">
          <cell r="E1050">
            <v>36384</v>
          </cell>
          <cell r="F1050">
            <v>237.48387951712903</v>
          </cell>
        </row>
        <row r="1051">
          <cell r="E1051">
            <v>36385</v>
          </cell>
          <cell r="F1051">
            <v>228.38387951707773</v>
          </cell>
        </row>
        <row r="1052">
          <cell r="E1052">
            <v>36386</v>
          </cell>
          <cell r="F1052">
            <v>225.98387951702716</v>
          </cell>
        </row>
        <row r="1053">
          <cell r="E1053">
            <v>36387</v>
          </cell>
          <cell r="F1053">
            <v>212.43387951697878</v>
          </cell>
        </row>
        <row r="1054">
          <cell r="E1054">
            <v>36388</v>
          </cell>
          <cell r="F1054">
            <v>199.93387951692966</v>
          </cell>
        </row>
        <row r="1055">
          <cell r="E1055">
            <v>36389</v>
          </cell>
          <cell r="F1055">
            <v>197.48387951687801</v>
          </cell>
        </row>
        <row r="1056">
          <cell r="E1056">
            <v>36390</v>
          </cell>
          <cell r="F1056">
            <v>187.18073512997762</v>
          </cell>
        </row>
        <row r="1057">
          <cell r="E1057">
            <v>36391</v>
          </cell>
          <cell r="F1057">
            <v>163.72319682780653</v>
          </cell>
        </row>
        <row r="1058">
          <cell r="E1058">
            <v>36392</v>
          </cell>
          <cell r="F1058">
            <v>122.64837632371564</v>
          </cell>
        </row>
        <row r="1059">
          <cell r="E1059">
            <v>36393</v>
          </cell>
          <cell r="F1059">
            <v>109.9332346630963</v>
          </cell>
        </row>
        <row r="1060">
          <cell r="E1060">
            <v>36394</v>
          </cell>
          <cell r="F1060">
            <v>117.13082346527517</v>
          </cell>
        </row>
        <row r="1061">
          <cell r="E1061">
            <v>36395</v>
          </cell>
          <cell r="F1061">
            <v>125.65914754097503</v>
          </cell>
        </row>
        <row r="1062">
          <cell r="E1062">
            <v>36396</v>
          </cell>
          <cell r="F1062">
            <v>118.16520285521619</v>
          </cell>
        </row>
        <row r="1063">
          <cell r="E1063">
            <v>36397</v>
          </cell>
          <cell r="F1063">
            <v>106.37788133823597</v>
          </cell>
        </row>
        <row r="1064">
          <cell r="E1064">
            <v>36398</v>
          </cell>
          <cell r="F1064">
            <v>99.787017198696049</v>
          </cell>
        </row>
        <row r="1065">
          <cell r="E1065">
            <v>36399</v>
          </cell>
          <cell r="F1065">
            <v>112.02163665233456</v>
          </cell>
        </row>
        <row r="1066">
          <cell r="E1066">
            <v>36400</v>
          </cell>
          <cell r="F1066">
            <v>96.202829485353504</v>
          </cell>
        </row>
        <row r="1067">
          <cell r="E1067">
            <v>36401</v>
          </cell>
          <cell r="F1067">
            <v>72.589615027485706</v>
          </cell>
        </row>
        <row r="1068">
          <cell r="E1068">
            <v>36402</v>
          </cell>
          <cell r="F1068">
            <v>59.671350202039321</v>
          </cell>
        </row>
        <row r="1069">
          <cell r="E1069">
            <v>36403</v>
          </cell>
          <cell r="F1069">
            <v>39.553911460399831</v>
          </cell>
        </row>
        <row r="1070">
          <cell r="E1070">
            <v>36404</v>
          </cell>
          <cell r="F1070">
            <v>33.880720702522012</v>
          </cell>
        </row>
        <row r="1071">
          <cell r="E1071">
            <v>36405</v>
          </cell>
          <cell r="F1071">
            <v>41.991419467351079</v>
          </cell>
        </row>
        <row r="1072">
          <cell r="E1072">
            <v>36406</v>
          </cell>
          <cell r="F1072">
            <v>41.435917941922526</v>
          </cell>
        </row>
        <row r="1073">
          <cell r="E1073">
            <v>36407</v>
          </cell>
          <cell r="F1073">
            <v>42.23591794197273</v>
          </cell>
        </row>
        <row r="1074">
          <cell r="E1074">
            <v>36408</v>
          </cell>
          <cell r="F1074">
            <v>46.385917942021479</v>
          </cell>
        </row>
        <row r="1075">
          <cell r="E1075">
            <v>36409</v>
          </cell>
          <cell r="F1075">
            <v>34.885917942068772</v>
          </cell>
        </row>
        <row r="1076">
          <cell r="E1076">
            <v>36410</v>
          </cell>
          <cell r="F1076">
            <v>16.938239213479392</v>
          </cell>
        </row>
        <row r="1077">
          <cell r="E1077">
            <v>36411</v>
          </cell>
          <cell r="F1077">
            <v>30.028399887667547</v>
          </cell>
        </row>
        <row r="1078">
          <cell r="E1078">
            <v>36412</v>
          </cell>
          <cell r="F1078">
            <v>45.954899196336555</v>
          </cell>
        </row>
        <row r="1079">
          <cell r="E1079">
            <v>36413</v>
          </cell>
          <cell r="F1079">
            <v>65.871499882076023</v>
          </cell>
        </row>
        <row r="1080">
          <cell r="E1080">
            <v>36414</v>
          </cell>
          <cell r="F1080">
            <v>66.166676383716549</v>
          </cell>
        </row>
        <row r="1081">
          <cell r="E1081">
            <v>36415</v>
          </cell>
          <cell r="F1081">
            <v>68.411054219979633</v>
          </cell>
        </row>
        <row r="1082">
          <cell r="E1082">
            <v>36416</v>
          </cell>
          <cell r="F1082">
            <v>52.79871312072828</v>
          </cell>
        </row>
        <row r="1083">
          <cell r="E1083">
            <v>36417</v>
          </cell>
          <cell r="F1083">
            <v>52.646097344631926</v>
          </cell>
        </row>
        <row r="1084">
          <cell r="E1084">
            <v>36418</v>
          </cell>
          <cell r="F1084">
            <v>42.709993463209685</v>
          </cell>
        </row>
        <row r="1085">
          <cell r="E1085">
            <v>36419</v>
          </cell>
          <cell r="F1085">
            <v>46.083306979990084</v>
          </cell>
        </row>
        <row r="1086">
          <cell r="E1086">
            <v>36420</v>
          </cell>
          <cell r="F1086">
            <v>53.252114146971508</v>
          </cell>
        </row>
        <row r="1087">
          <cell r="E1087">
            <v>36421</v>
          </cell>
          <cell r="F1087">
            <v>49.889328751849462</v>
          </cell>
        </row>
        <row r="1088">
          <cell r="E1088">
            <v>36422</v>
          </cell>
          <cell r="F1088">
            <v>40.239427098771557</v>
          </cell>
        </row>
        <row r="1089">
          <cell r="E1089">
            <v>36423</v>
          </cell>
          <cell r="F1089">
            <v>31.989427098771557</v>
          </cell>
        </row>
        <row r="1090">
          <cell r="E1090">
            <v>36424</v>
          </cell>
          <cell r="F1090">
            <v>23.196311902729576</v>
          </cell>
        </row>
        <row r="1091">
          <cell r="E1091">
            <v>36425</v>
          </cell>
          <cell r="F1091">
            <v>15.635613137899782</v>
          </cell>
        </row>
        <row r="1092">
          <cell r="E1092">
            <v>36426</v>
          </cell>
          <cell r="F1092">
            <v>10.641114663325425</v>
          </cell>
        </row>
        <row r="1093">
          <cell r="E1093">
            <v>36427</v>
          </cell>
          <cell r="F1093">
            <v>-4.4139960225838877</v>
          </cell>
        </row>
        <row r="1094">
          <cell r="E1094">
            <v>36428</v>
          </cell>
          <cell r="F1094">
            <v>12.764037491549971</v>
          </cell>
        </row>
        <row r="1095">
          <cell r="E1095">
            <v>36429</v>
          </cell>
          <cell r="F1095">
            <v>20.283978120567554</v>
          </cell>
        </row>
        <row r="1096">
          <cell r="E1096">
            <v>36430</v>
          </cell>
          <cell r="F1096">
            <v>23.09077526936926</v>
          </cell>
        </row>
        <row r="1097">
          <cell r="E1097">
            <v>36431</v>
          </cell>
          <cell r="F1097">
            <v>20.545457655718565</v>
          </cell>
        </row>
        <row r="1098">
          <cell r="E1098">
            <v>36432</v>
          </cell>
          <cell r="F1098">
            <v>15.71336590493047</v>
          </cell>
        </row>
        <row r="1099">
          <cell r="E1099">
            <v>36433</v>
          </cell>
          <cell r="F1099">
            <v>17.498088746991925</v>
          </cell>
        </row>
        <row r="1100">
          <cell r="E1100">
            <v>36434</v>
          </cell>
          <cell r="F1100">
            <v>-4.6355226889172627</v>
          </cell>
        </row>
        <row r="1101">
          <cell r="E1101">
            <v>36435</v>
          </cell>
          <cell r="F1101">
            <v>-17.659823944279196</v>
          </cell>
        </row>
        <row r="1102">
          <cell r="E1102">
            <v>36436</v>
          </cell>
          <cell r="F1102">
            <v>-2.954027232268345</v>
          </cell>
        </row>
        <row r="1103">
          <cell r="E1103">
            <v>36437</v>
          </cell>
          <cell r="F1103">
            <v>-8.5739639181192615</v>
          </cell>
        </row>
        <row r="1104">
          <cell r="E1104">
            <v>36438</v>
          </cell>
          <cell r="F1104">
            <v>-22.801248167010272</v>
          </cell>
        </row>
        <row r="1105">
          <cell r="E1105">
            <v>36439</v>
          </cell>
          <cell r="F1105">
            <v>-27.337060804218709</v>
          </cell>
        </row>
        <row r="1106">
          <cell r="E1106">
            <v>36440</v>
          </cell>
          <cell r="F1106">
            <v>-39.383591328212788</v>
          </cell>
        </row>
        <row r="1107">
          <cell r="E1107">
            <v>36441</v>
          </cell>
          <cell r="F1107">
            <v>-48.743092816592252</v>
          </cell>
        </row>
        <row r="1108">
          <cell r="E1108">
            <v>36442</v>
          </cell>
          <cell r="F1108">
            <v>-25.594256996902914</v>
          </cell>
        </row>
        <row r="1109">
          <cell r="E1109">
            <v>36443</v>
          </cell>
          <cell r="F1109">
            <v>-8.8641373065420339</v>
          </cell>
        </row>
        <row r="1110">
          <cell r="E1110">
            <v>36444</v>
          </cell>
          <cell r="F1110">
            <v>-0.80283614823929383</v>
          </cell>
        </row>
        <row r="1111">
          <cell r="E1111">
            <v>36445</v>
          </cell>
          <cell r="F1111">
            <v>-1.2876944880699739</v>
          </cell>
        </row>
        <row r="1112">
          <cell r="E1112">
            <v>36446</v>
          </cell>
          <cell r="F1112">
            <v>2.4058432802994503</v>
          </cell>
        </row>
        <row r="1113">
          <cell r="E1113">
            <v>36447</v>
          </cell>
          <cell r="F1113">
            <v>20.888466446651364</v>
          </cell>
        </row>
        <row r="1114">
          <cell r="E1114">
            <v>36448</v>
          </cell>
          <cell r="F1114">
            <v>24.474066393559042</v>
          </cell>
        </row>
        <row r="1115">
          <cell r="E1115">
            <v>36449</v>
          </cell>
          <cell r="F1115">
            <v>3.194820549000724</v>
          </cell>
        </row>
        <row r="1116">
          <cell r="E1116">
            <v>36450</v>
          </cell>
          <cell r="F1116">
            <v>16.489120399000967</v>
          </cell>
        </row>
        <row r="1117">
          <cell r="E1117">
            <v>36451</v>
          </cell>
          <cell r="F1117">
            <v>4.1518156411311793</v>
          </cell>
        </row>
        <row r="1118">
          <cell r="E1118">
            <v>36452</v>
          </cell>
          <cell r="F1118">
            <v>-11.023790597360858</v>
          </cell>
        </row>
        <row r="1119">
          <cell r="E1119">
            <v>36453</v>
          </cell>
          <cell r="F1119">
            <v>-35.939040273800856</v>
          </cell>
        </row>
        <row r="1120">
          <cell r="E1120">
            <v>36454</v>
          </cell>
          <cell r="F1120">
            <v>-24.871790146113199</v>
          </cell>
        </row>
        <row r="1121">
          <cell r="E1121">
            <v>36455</v>
          </cell>
          <cell r="F1121">
            <v>-11.325615614372509</v>
          </cell>
        </row>
        <row r="1122">
          <cell r="E1122">
            <v>36456</v>
          </cell>
          <cell r="F1122">
            <v>-15.678906659253698</v>
          </cell>
        </row>
        <row r="1123">
          <cell r="E1123">
            <v>36457</v>
          </cell>
          <cell r="F1123">
            <v>-14.414702310723442</v>
          </cell>
        </row>
        <row r="1124">
          <cell r="E1124">
            <v>36458</v>
          </cell>
          <cell r="F1124">
            <v>-11.594201144902399</v>
          </cell>
        </row>
        <row r="1125">
          <cell r="E1125">
            <v>36459</v>
          </cell>
          <cell r="F1125">
            <v>-30.623366765012179</v>
          </cell>
        </row>
        <row r="1126">
          <cell r="E1126">
            <v>36460</v>
          </cell>
          <cell r="F1126">
            <v>-29.925752740347889</v>
          </cell>
        </row>
        <row r="1127">
          <cell r="E1127">
            <v>36461</v>
          </cell>
          <cell r="F1127">
            <v>-24.253717028399478</v>
          </cell>
        </row>
        <row r="1128">
          <cell r="E1128">
            <v>36462</v>
          </cell>
          <cell r="F1128">
            <v>-53.203875559829612</v>
          </cell>
        </row>
        <row r="1129">
          <cell r="E1129">
            <v>36463</v>
          </cell>
          <cell r="F1129">
            <v>-48.899686462227692</v>
          </cell>
        </row>
        <row r="1130">
          <cell r="E1130">
            <v>36464</v>
          </cell>
          <cell r="F1130">
            <v>-55.756865544351967</v>
          </cell>
        </row>
        <row r="1131">
          <cell r="E1131">
            <v>36465</v>
          </cell>
          <cell r="F1131">
            <v>-64.971687602070233</v>
          </cell>
        </row>
        <row r="1132">
          <cell r="E1132">
            <v>36466</v>
          </cell>
          <cell r="F1132">
            <v>-65.859294862710158</v>
          </cell>
        </row>
        <row r="1133">
          <cell r="E1133">
            <v>36467</v>
          </cell>
          <cell r="F1133">
            <v>-67.5431738071984</v>
          </cell>
        </row>
        <row r="1134">
          <cell r="E1134">
            <v>36468</v>
          </cell>
          <cell r="F1134">
            <v>-88.627282881787323</v>
          </cell>
        </row>
        <row r="1135">
          <cell r="E1135">
            <v>36469</v>
          </cell>
          <cell r="F1135">
            <v>-67.491509636176488</v>
          </cell>
        </row>
        <row r="1136">
          <cell r="E1136">
            <v>36470</v>
          </cell>
          <cell r="F1136">
            <v>-60.217447401817481</v>
          </cell>
        </row>
        <row r="1137">
          <cell r="E1137">
            <v>36471</v>
          </cell>
          <cell r="F1137">
            <v>-35.473534449818544</v>
          </cell>
        </row>
        <row r="1138">
          <cell r="E1138">
            <v>36472</v>
          </cell>
          <cell r="F1138">
            <v>-33.50373280822896</v>
          </cell>
        </row>
        <row r="1139">
          <cell r="E1139">
            <v>36473</v>
          </cell>
          <cell r="F1139">
            <v>-28.300577991936734</v>
          </cell>
        </row>
        <row r="1140">
          <cell r="E1140">
            <v>36474</v>
          </cell>
          <cell r="F1140">
            <v>-1.5252722445784457</v>
          </cell>
        </row>
        <row r="1141">
          <cell r="E1141">
            <v>36475</v>
          </cell>
          <cell r="F1141">
            <v>4.0682509559082973</v>
          </cell>
        </row>
        <row r="1142">
          <cell r="E1142">
            <v>36476</v>
          </cell>
          <cell r="F1142">
            <v>25.131125970196081</v>
          </cell>
        </row>
        <row r="1143">
          <cell r="E1143">
            <v>36477</v>
          </cell>
          <cell r="F1143">
            <v>20.139178442976117</v>
          </cell>
        </row>
        <row r="1144">
          <cell r="E1144">
            <v>36478</v>
          </cell>
          <cell r="F1144">
            <v>41.115226933763552</v>
          </cell>
        </row>
        <row r="1145">
          <cell r="E1145">
            <v>36479</v>
          </cell>
          <cell r="F1145">
            <v>62.108346721084672</v>
          </cell>
        </row>
        <row r="1146">
          <cell r="E1146">
            <v>36480</v>
          </cell>
          <cell r="F1146">
            <v>68.572705340033281</v>
          </cell>
        </row>
        <row r="1147">
          <cell r="E1147">
            <v>36481</v>
          </cell>
          <cell r="F1147">
            <v>68.796635775715913</v>
          </cell>
        </row>
        <row r="1148">
          <cell r="E1148">
            <v>36482</v>
          </cell>
          <cell r="F1148">
            <v>70.401630282225597</v>
          </cell>
        </row>
        <row r="1149">
          <cell r="E1149">
            <v>36483</v>
          </cell>
          <cell r="F1149">
            <v>69.265654355995139</v>
          </cell>
        </row>
        <row r="1150">
          <cell r="E1150">
            <v>36484</v>
          </cell>
          <cell r="F1150">
            <v>67.43269121895537</v>
          </cell>
        </row>
        <row r="1151">
          <cell r="E1151">
            <v>36485</v>
          </cell>
          <cell r="F1151">
            <v>72.806156007874961</v>
          </cell>
        </row>
        <row r="1152">
          <cell r="E1152">
            <v>36486</v>
          </cell>
          <cell r="F1152">
            <v>58.145372848413899</v>
          </cell>
        </row>
        <row r="1153">
          <cell r="E1153">
            <v>36487</v>
          </cell>
          <cell r="F1153">
            <v>38.253453679335507</v>
          </cell>
        </row>
        <row r="1154">
          <cell r="E1154">
            <v>36488</v>
          </cell>
          <cell r="F1154">
            <v>21.446187818248291</v>
          </cell>
        </row>
        <row r="1155">
          <cell r="E1155">
            <v>36489</v>
          </cell>
          <cell r="F1155">
            <v>5.4761832692438475</v>
          </cell>
        </row>
        <row r="1156">
          <cell r="E1156">
            <v>36490</v>
          </cell>
          <cell r="F1156">
            <v>-6.7793966607459879</v>
          </cell>
        </row>
        <row r="1157">
          <cell r="E1157">
            <v>36491</v>
          </cell>
          <cell r="F1157">
            <v>-29.402690730077666</v>
          </cell>
        </row>
        <row r="1158">
          <cell r="E1158">
            <v>36492</v>
          </cell>
          <cell r="F1158">
            <v>-35.203783786606436</v>
          </cell>
        </row>
        <row r="1159">
          <cell r="E1159">
            <v>36493</v>
          </cell>
          <cell r="F1159">
            <v>-38.000763672756875</v>
          </cell>
        </row>
        <row r="1160">
          <cell r="E1160">
            <v>36494</v>
          </cell>
          <cell r="F1160">
            <v>-76.278417264704331</v>
          </cell>
        </row>
        <row r="1161">
          <cell r="E1161">
            <v>36495</v>
          </cell>
          <cell r="F1161">
            <v>-95.651135411217183</v>
          </cell>
        </row>
        <row r="1162">
          <cell r="E1162">
            <v>36496</v>
          </cell>
          <cell r="F1162">
            <v>-110.0665935106972</v>
          </cell>
        </row>
        <row r="1163">
          <cell r="E1163">
            <v>36497</v>
          </cell>
          <cell r="F1163">
            <v>-108.15600491949772</v>
          </cell>
        </row>
        <row r="1164">
          <cell r="E1164">
            <v>36498</v>
          </cell>
          <cell r="F1164">
            <v>-120.55325476389771</v>
          </cell>
        </row>
        <row r="1165">
          <cell r="E1165">
            <v>36499</v>
          </cell>
          <cell r="F1165">
            <v>-119.95681266899919</v>
          </cell>
        </row>
        <row r="1166">
          <cell r="E1166">
            <v>36500</v>
          </cell>
          <cell r="F1166">
            <v>-127.20248408436055</v>
          </cell>
        </row>
        <row r="1167">
          <cell r="E1167">
            <v>36501</v>
          </cell>
          <cell r="F1167">
            <v>-136.55134165228264</v>
          </cell>
        </row>
        <row r="1168">
          <cell r="E1168">
            <v>36502</v>
          </cell>
          <cell r="F1168">
            <v>-146.81619430771025</v>
          </cell>
        </row>
        <row r="1169">
          <cell r="E1169">
            <v>36503</v>
          </cell>
          <cell r="F1169">
            <v>-157.74349742611048</v>
          </cell>
        </row>
        <row r="1170">
          <cell r="E1170">
            <v>36504</v>
          </cell>
          <cell r="F1170">
            <v>-157.48514249067011</v>
          </cell>
        </row>
        <row r="1171">
          <cell r="E1171">
            <v>36505</v>
          </cell>
          <cell r="F1171">
            <v>-154.47074464696743</v>
          </cell>
        </row>
        <row r="1172">
          <cell r="E1172">
            <v>36506</v>
          </cell>
          <cell r="F1172">
            <v>-158.54613804999281</v>
          </cell>
        </row>
        <row r="1173">
          <cell r="E1173">
            <v>36507</v>
          </cell>
          <cell r="F1173">
            <v>-171.516721030197</v>
          </cell>
        </row>
        <row r="1174">
          <cell r="E1174">
            <v>36508</v>
          </cell>
          <cell r="F1174">
            <v>-189.07600713550164</v>
          </cell>
        </row>
        <row r="1175">
          <cell r="E1175">
            <v>36509</v>
          </cell>
          <cell r="F1175">
            <v>-214.56636090188113</v>
          </cell>
        </row>
        <row r="1176">
          <cell r="E1176">
            <v>36510</v>
          </cell>
          <cell r="F1176">
            <v>-230.35926058889891</v>
          </cell>
        </row>
        <row r="1177">
          <cell r="E1177">
            <v>36511</v>
          </cell>
          <cell r="F1177">
            <v>-239.37581884253814</v>
          </cell>
        </row>
        <row r="1178">
          <cell r="E1178">
            <v>36512</v>
          </cell>
          <cell r="F1178">
            <v>-213.87183847646156</v>
          </cell>
        </row>
        <row r="1179">
          <cell r="E1179">
            <v>36513</v>
          </cell>
          <cell r="F1179">
            <v>-204.56796783154277</v>
          </cell>
        </row>
        <row r="1180">
          <cell r="E1180">
            <v>36514</v>
          </cell>
          <cell r="F1180">
            <v>-201.88815606259232</v>
          </cell>
        </row>
        <row r="1181">
          <cell r="E1181">
            <v>36515</v>
          </cell>
          <cell r="F1181">
            <v>-201.52525184680053</v>
          </cell>
        </row>
        <row r="1182">
          <cell r="E1182">
            <v>36516</v>
          </cell>
          <cell r="F1182">
            <v>-208.87611954656495</v>
          </cell>
        </row>
        <row r="1183">
          <cell r="E1183">
            <v>36517</v>
          </cell>
          <cell r="F1183">
            <v>-196.46379987500768</v>
          </cell>
        </row>
        <row r="1184">
          <cell r="E1184">
            <v>36518</v>
          </cell>
          <cell r="F1184">
            <v>-179.50931548065091</v>
          </cell>
        </row>
        <row r="1185">
          <cell r="E1185">
            <v>36519</v>
          </cell>
          <cell r="F1185">
            <v>-173.20662478537088</v>
          </cell>
        </row>
        <row r="1186">
          <cell r="E1186">
            <v>36520</v>
          </cell>
          <cell r="F1186">
            <v>-163.65758518313487</v>
          </cell>
        </row>
        <row r="1187">
          <cell r="E1187">
            <v>36521</v>
          </cell>
          <cell r="F1187">
            <v>-150.82624033712455</v>
          </cell>
        </row>
        <row r="1188">
          <cell r="E1188">
            <v>36522</v>
          </cell>
          <cell r="F1188">
            <v>-120.61678320434839</v>
          </cell>
        </row>
        <row r="1189">
          <cell r="E1189">
            <v>36523</v>
          </cell>
          <cell r="F1189">
            <v>-100.09278141885625</v>
          </cell>
        </row>
        <row r="1190">
          <cell r="E1190">
            <v>36524</v>
          </cell>
          <cell r="F1190">
            <v>-89.226954966565245</v>
          </cell>
        </row>
        <row r="1191">
          <cell r="E1191">
            <v>36525</v>
          </cell>
          <cell r="F1191">
            <v>-106.0337011871743</v>
          </cell>
        </row>
        <row r="1192">
          <cell r="E1192">
            <v>36526</v>
          </cell>
          <cell r="F1192">
            <v>-91.187657394902999</v>
          </cell>
        </row>
        <row r="1193">
          <cell r="E1193">
            <v>36527</v>
          </cell>
          <cell r="F1193">
            <v>-73.143460515782863</v>
          </cell>
        </row>
        <row r="1194">
          <cell r="E1194">
            <v>36528</v>
          </cell>
          <cell r="F1194">
            <v>-50.261287826346233</v>
          </cell>
        </row>
        <row r="1195">
          <cell r="E1195">
            <v>36529</v>
          </cell>
          <cell r="F1195">
            <v>-28.124177805615545</v>
          </cell>
        </row>
        <row r="1196">
          <cell r="E1196">
            <v>36530</v>
          </cell>
          <cell r="F1196">
            <v>-17.946446826785177</v>
          </cell>
        </row>
        <row r="1197">
          <cell r="E1197">
            <v>36531</v>
          </cell>
          <cell r="F1197">
            <v>-8.5053335206812335</v>
          </cell>
        </row>
        <row r="1198">
          <cell r="E1198">
            <v>36532</v>
          </cell>
          <cell r="F1198">
            <v>-26.078331692227948</v>
          </cell>
        </row>
        <row r="1199">
          <cell r="E1199">
            <v>36533</v>
          </cell>
          <cell r="F1199">
            <v>-13.498983035316996</v>
          </cell>
        </row>
        <row r="1200">
          <cell r="E1200">
            <v>36534</v>
          </cell>
          <cell r="F1200">
            <v>6.8553477429777558</v>
          </cell>
        </row>
        <row r="1201">
          <cell r="E1201">
            <v>36535</v>
          </cell>
          <cell r="F1201">
            <v>11.814528379967669</v>
          </cell>
        </row>
        <row r="1202">
          <cell r="E1202">
            <v>36536</v>
          </cell>
          <cell r="F1202">
            <v>1.7583472725891625</v>
          </cell>
        </row>
        <row r="1203">
          <cell r="E1203">
            <v>36537</v>
          </cell>
          <cell r="F1203">
            <v>-4.9715705109501869</v>
          </cell>
        </row>
        <row r="1204">
          <cell r="E1204">
            <v>36538</v>
          </cell>
          <cell r="F1204">
            <v>-16.641545224842048</v>
          </cell>
        </row>
        <row r="1205">
          <cell r="E1205">
            <v>36539</v>
          </cell>
          <cell r="F1205">
            <v>-49.454322797633722</v>
          </cell>
        </row>
        <row r="1206">
          <cell r="E1206">
            <v>36540</v>
          </cell>
          <cell r="F1206">
            <v>-61.13940882370116</v>
          </cell>
        </row>
        <row r="1207">
          <cell r="E1207">
            <v>36541</v>
          </cell>
          <cell r="F1207">
            <v>-70.970151888013788</v>
          </cell>
        </row>
        <row r="1208">
          <cell r="E1208">
            <v>36542</v>
          </cell>
          <cell r="F1208">
            <v>-69.285581963797085</v>
          </cell>
        </row>
        <row r="1209">
          <cell r="E1209">
            <v>36543</v>
          </cell>
          <cell r="F1209">
            <v>-91.9381254319851</v>
          </cell>
        </row>
        <row r="1210">
          <cell r="E1210">
            <v>36544</v>
          </cell>
          <cell r="F1210">
            <v>-116.5902654593101</v>
          </cell>
        </row>
        <row r="1211">
          <cell r="E1211">
            <v>36545</v>
          </cell>
          <cell r="F1211">
            <v>-110.40709199230878</v>
          </cell>
        </row>
        <row r="1212">
          <cell r="E1212">
            <v>36546</v>
          </cell>
          <cell r="F1212">
            <v>-133.02450516254066</v>
          </cell>
        </row>
        <row r="1213">
          <cell r="E1213">
            <v>36547</v>
          </cell>
          <cell r="F1213">
            <v>-130.69090402042275</v>
          </cell>
        </row>
        <row r="1214">
          <cell r="E1214">
            <v>36548</v>
          </cell>
          <cell r="F1214">
            <v>-117.52227870351453</v>
          </cell>
        </row>
        <row r="1215">
          <cell r="E1215">
            <v>36549</v>
          </cell>
          <cell r="F1215">
            <v>-102.18126067499179</v>
          </cell>
        </row>
        <row r="1216">
          <cell r="E1216">
            <v>36550</v>
          </cell>
          <cell r="F1216">
            <v>-115.91397754730315</v>
          </cell>
        </row>
        <row r="1217">
          <cell r="E1217">
            <v>36551</v>
          </cell>
          <cell r="F1217">
            <v>-122.53197284206908</v>
          </cell>
        </row>
        <row r="1218">
          <cell r="E1218">
            <v>36552</v>
          </cell>
          <cell r="F1218">
            <v>-129.03601680488282</v>
          </cell>
        </row>
        <row r="1219">
          <cell r="E1219">
            <v>36553</v>
          </cell>
          <cell r="F1219">
            <v>-159.30153095109745</v>
          </cell>
        </row>
        <row r="1220">
          <cell r="E1220">
            <v>36554</v>
          </cell>
          <cell r="F1220">
            <v>-169.88475807286159</v>
          </cell>
        </row>
        <row r="1221">
          <cell r="E1221">
            <v>36555</v>
          </cell>
          <cell r="F1221">
            <v>-176.91970268733348</v>
          </cell>
        </row>
        <row r="1222">
          <cell r="E1222">
            <v>36556</v>
          </cell>
          <cell r="F1222">
            <v>-168.53438844359152</v>
          </cell>
        </row>
        <row r="1223">
          <cell r="E1223">
            <v>36557</v>
          </cell>
          <cell r="F1223">
            <v>-176.2373525435105</v>
          </cell>
        </row>
        <row r="1224">
          <cell r="E1224">
            <v>36558</v>
          </cell>
          <cell r="F1224">
            <v>-184.43320034886892</v>
          </cell>
        </row>
        <row r="1225">
          <cell r="E1225">
            <v>36559</v>
          </cell>
          <cell r="F1225">
            <v>-165.50955802383396</v>
          </cell>
        </row>
        <row r="1226">
          <cell r="E1226">
            <v>36560</v>
          </cell>
          <cell r="F1226">
            <v>-158.90994965725258</v>
          </cell>
        </row>
        <row r="1227">
          <cell r="E1227">
            <v>36561</v>
          </cell>
          <cell r="F1227">
            <v>-162.94733484401513</v>
          </cell>
        </row>
        <row r="1228">
          <cell r="E1228">
            <v>36562</v>
          </cell>
          <cell r="F1228">
            <v>-178.61791958742469</v>
          </cell>
        </row>
        <row r="1229">
          <cell r="E1229">
            <v>36563</v>
          </cell>
          <cell r="F1229">
            <v>-100.47110052853895</v>
          </cell>
        </row>
        <row r="1230">
          <cell r="E1230">
            <v>36564</v>
          </cell>
          <cell r="F1230">
            <v>-57.805425338839996</v>
          </cell>
        </row>
        <row r="1231">
          <cell r="E1231">
            <v>36565</v>
          </cell>
          <cell r="F1231">
            <v>-48.369845219040144</v>
          </cell>
        </row>
        <row r="1232">
          <cell r="E1232">
            <v>36566</v>
          </cell>
          <cell r="F1232">
            <v>-26.924466524262243</v>
          </cell>
        </row>
        <row r="1233">
          <cell r="E1233">
            <v>36567</v>
          </cell>
          <cell r="F1233">
            <v>-20.704869375162161</v>
          </cell>
        </row>
        <row r="1234">
          <cell r="E1234">
            <v>36568</v>
          </cell>
          <cell r="F1234">
            <v>-21.206501791582923</v>
          </cell>
        </row>
        <row r="1235">
          <cell r="E1235">
            <v>36569</v>
          </cell>
          <cell r="F1235">
            <v>-38.588654507298997</v>
          </cell>
        </row>
        <row r="1236">
          <cell r="E1236">
            <v>36570</v>
          </cell>
          <cell r="F1236">
            <v>-29.694106012142583</v>
          </cell>
        </row>
        <row r="1237">
          <cell r="E1237">
            <v>36571</v>
          </cell>
          <cell r="F1237">
            <v>-43.712786067226261</v>
          </cell>
        </row>
        <row r="1238">
          <cell r="E1238">
            <v>36572</v>
          </cell>
          <cell r="F1238">
            <v>-42.144601815869464</v>
          </cell>
        </row>
        <row r="1239">
          <cell r="E1239">
            <v>36573</v>
          </cell>
          <cell r="F1239">
            <v>-44.777537947737073</v>
          </cell>
        </row>
        <row r="1240">
          <cell r="E1240">
            <v>36574</v>
          </cell>
          <cell r="F1240">
            <v>-54.483321599933333</v>
          </cell>
        </row>
        <row r="1241">
          <cell r="E1241">
            <v>36575</v>
          </cell>
          <cell r="F1241">
            <v>-52.741212260050816</v>
          </cell>
        </row>
        <row r="1242">
          <cell r="E1242">
            <v>36576</v>
          </cell>
          <cell r="F1242">
            <v>-48.448542593236198</v>
          </cell>
        </row>
        <row r="1243">
          <cell r="E1243">
            <v>36577</v>
          </cell>
          <cell r="F1243">
            <v>-54.52461832357767</v>
          </cell>
        </row>
        <row r="1244">
          <cell r="E1244">
            <v>36578</v>
          </cell>
          <cell r="F1244">
            <v>-39.639854128276056</v>
          </cell>
        </row>
        <row r="1245">
          <cell r="E1245">
            <v>36579</v>
          </cell>
          <cell r="F1245">
            <v>-33.823581879463745</v>
          </cell>
        </row>
        <row r="1246">
          <cell r="E1246">
            <v>36580</v>
          </cell>
          <cell r="F1246">
            <v>-33.422587193917934</v>
          </cell>
        </row>
        <row r="1247">
          <cell r="E1247">
            <v>36581</v>
          </cell>
          <cell r="F1247">
            <v>-25.487763722778254</v>
          </cell>
        </row>
        <row r="1248">
          <cell r="E1248">
            <v>36582</v>
          </cell>
          <cell r="F1248">
            <v>-38.26814915088471</v>
          </cell>
        </row>
        <row r="1249">
          <cell r="E1249">
            <v>36583</v>
          </cell>
          <cell r="F1249">
            <v>-120.44781059268462</v>
          </cell>
        </row>
        <row r="1250">
          <cell r="E1250">
            <v>36584</v>
          </cell>
          <cell r="F1250">
            <v>-169.00132941028278</v>
          </cell>
        </row>
        <row r="1251">
          <cell r="E1251">
            <v>36585</v>
          </cell>
          <cell r="F1251">
            <v>-205.64428109552864</v>
          </cell>
        </row>
        <row r="1252">
          <cell r="E1252">
            <v>36586</v>
          </cell>
          <cell r="F1252">
            <v>-233.54321250867906</v>
          </cell>
        </row>
        <row r="1253">
          <cell r="E1253">
            <v>36587</v>
          </cell>
          <cell r="F1253">
            <v>-248.23188199067954</v>
          </cell>
        </row>
        <row r="1254">
          <cell r="E1254">
            <v>36588</v>
          </cell>
          <cell r="F1254">
            <v>-251.73203514747911</v>
          </cell>
        </row>
        <row r="1255">
          <cell r="E1255">
            <v>36589</v>
          </cell>
          <cell r="F1255">
            <v>-233.13235187830833</v>
          </cell>
        </row>
        <row r="1256">
          <cell r="E1256">
            <v>36590</v>
          </cell>
          <cell r="F1256">
            <v>-228.97590727186434</v>
          </cell>
        </row>
        <row r="1257">
          <cell r="E1257">
            <v>36591</v>
          </cell>
          <cell r="F1257">
            <v>-216.6828359840747</v>
          </cell>
        </row>
        <row r="1258">
          <cell r="E1258">
            <v>36592</v>
          </cell>
          <cell r="F1258">
            <v>-235.75769822015354</v>
          </cell>
        </row>
        <row r="1259">
          <cell r="E1259">
            <v>36593</v>
          </cell>
          <cell r="F1259">
            <v>-236.04827364503944</v>
          </cell>
        </row>
        <row r="1260">
          <cell r="E1260">
            <v>36594</v>
          </cell>
          <cell r="F1260">
            <v>-236.59474141777901</v>
          </cell>
        </row>
        <row r="1261">
          <cell r="E1261">
            <v>36595</v>
          </cell>
          <cell r="F1261">
            <v>-254.71960739815222</v>
          </cell>
        </row>
        <row r="1262">
          <cell r="E1262">
            <v>36596</v>
          </cell>
          <cell r="F1262">
            <v>-265.95235491117091</v>
          </cell>
        </row>
        <row r="1263">
          <cell r="E1263">
            <v>36597</v>
          </cell>
          <cell r="F1263">
            <v>-274.56381615001192</v>
          </cell>
        </row>
        <row r="1264">
          <cell r="E1264">
            <v>36598</v>
          </cell>
          <cell r="F1264">
            <v>-301.33420450650556</v>
          </cell>
        </row>
        <row r="1265">
          <cell r="E1265">
            <v>36599</v>
          </cell>
          <cell r="F1265">
            <v>-331.96629337165177</v>
          </cell>
        </row>
        <row r="1266">
          <cell r="E1266">
            <v>36600</v>
          </cell>
          <cell r="F1266">
            <v>-356.73313994827913</v>
          </cell>
        </row>
        <row r="1267">
          <cell r="E1267">
            <v>36601</v>
          </cell>
          <cell r="F1267">
            <v>-361.73660312064749</v>
          </cell>
        </row>
        <row r="1268">
          <cell r="E1268">
            <v>36602</v>
          </cell>
          <cell r="F1268">
            <v>-352.31860171010885</v>
          </cell>
        </row>
        <row r="1269">
          <cell r="E1269">
            <v>36603</v>
          </cell>
          <cell r="F1269">
            <v>-355.27471234747827</v>
          </cell>
        </row>
        <row r="1270">
          <cell r="E1270">
            <v>36604</v>
          </cell>
          <cell r="F1270">
            <v>-339.5466907468126</v>
          </cell>
        </row>
        <row r="1271">
          <cell r="E1271">
            <v>36605</v>
          </cell>
          <cell r="F1271">
            <v>-318.22983152032975</v>
          </cell>
        </row>
        <row r="1272">
          <cell r="E1272">
            <v>36606</v>
          </cell>
          <cell r="F1272">
            <v>-293.80283304096702</v>
          </cell>
        </row>
        <row r="1273">
          <cell r="E1273">
            <v>36607</v>
          </cell>
          <cell r="F1273">
            <v>-273.80710398465089</v>
          </cell>
        </row>
        <row r="1274">
          <cell r="E1274">
            <v>36608</v>
          </cell>
          <cell r="F1274">
            <v>-251.09219182707238</v>
          </cell>
        </row>
        <row r="1275">
          <cell r="E1275">
            <v>36609</v>
          </cell>
          <cell r="F1275">
            <v>-236.52977535821265</v>
          </cell>
        </row>
        <row r="1276">
          <cell r="E1276">
            <v>36610</v>
          </cell>
          <cell r="F1276">
            <v>-230.09427004213103</v>
          </cell>
        </row>
        <row r="1277">
          <cell r="E1277">
            <v>36611</v>
          </cell>
          <cell r="F1277">
            <v>-225.62201636100144</v>
          </cell>
        </row>
        <row r="1278">
          <cell r="E1278">
            <v>36612</v>
          </cell>
          <cell r="F1278">
            <v>-214.05490546294095</v>
          </cell>
        </row>
        <row r="1279">
          <cell r="E1279">
            <v>36613</v>
          </cell>
          <cell r="F1279">
            <v>-221.74283391713834</v>
          </cell>
        </row>
        <row r="1280">
          <cell r="E1280">
            <v>36614</v>
          </cell>
          <cell r="F1280">
            <v>-221.85526906320592</v>
          </cell>
        </row>
        <row r="1281">
          <cell r="E1281">
            <v>36615</v>
          </cell>
          <cell r="F1281">
            <v>-197.29904405078742</v>
          </cell>
        </row>
        <row r="1282">
          <cell r="E1282">
            <v>36616</v>
          </cell>
          <cell r="F1282">
            <v>-183.69524362022821</v>
          </cell>
        </row>
        <row r="1283">
          <cell r="E1283">
            <v>36617</v>
          </cell>
          <cell r="F1283">
            <v>-172.86068766902827</v>
          </cell>
        </row>
        <row r="1284">
          <cell r="E1284">
            <v>36618</v>
          </cell>
          <cell r="F1284">
            <v>-174.12368805698316</v>
          </cell>
        </row>
        <row r="1285">
          <cell r="E1285">
            <v>36619</v>
          </cell>
          <cell r="F1285">
            <v>-178.34229436420173</v>
          </cell>
        </row>
        <row r="1286">
          <cell r="E1286">
            <v>36620</v>
          </cell>
          <cell r="F1286">
            <v>-165.0817889955033</v>
          </cell>
        </row>
        <row r="1287">
          <cell r="E1287">
            <v>36621</v>
          </cell>
          <cell r="F1287">
            <v>-180.80331440160262</v>
          </cell>
        </row>
        <row r="1288">
          <cell r="E1288">
            <v>36622</v>
          </cell>
          <cell r="F1288">
            <v>-198.67063338497246</v>
          </cell>
        </row>
        <row r="1289">
          <cell r="E1289">
            <v>36623</v>
          </cell>
          <cell r="F1289">
            <v>-201.68567252506182</v>
          </cell>
        </row>
        <row r="1290">
          <cell r="E1290">
            <v>36624</v>
          </cell>
          <cell r="F1290">
            <v>-200.41595967398098</v>
          </cell>
        </row>
        <row r="1291">
          <cell r="E1291">
            <v>36625</v>
          </cell>
          <cell r="F1291">
            <v>-196.91342223661013</v>
          </cell>
        </row>
        <row r="1292">
          <cell r="E1292">
            <v>36626</v>
          </cell>
          <cell r="F1292">
            <v>-221.85019457912858</v>
          </cell>
        </row>
        <row r="1293">
          <cell r="E1293">
            <v>36627</v>
          </cell>
          <cell r="F1293">
            <v>-262.58364343017274</v>
          </cell>
        </row>
        <row r="1294">
          <cell r="E1294">
            <v>36628</v>
          </cell>
          <cell r="F1294">
            <v>-293.96573677147353</v>
          </cell>
        </row>
        <row r="1295">
          <cell r="E1295">
            <v>36629</v>
          </cell>
          <cell r="F1295">
            <v>-343.09582382035114</v>
          </cell>
        </row>
        <row r="1296">
          <cell r="E1296">
            <v>36630</v>
          </cell>
          <cell r="F1296">
            <v>-373.73394366259345</v>
          </cell>
        </row>
        <row r="1297">
          <cell r="E1297">
            <v>36631</v>
          </cell>
          <cell r="F1297">
            <v>-396.12395882838973</v>
          </cell>
        </row>
        <row r="1298">
          <cell r="E1298">
            <v>36632</v>
          </cell>
          <cell r="F1298">
            <v>-402.06259689705075</v>
          </cell>
        </row>
        <row r="1299">
          <cell r="E1299">
            <v>36633</v>
          </cell>
          <cell r="F1299">
            <v>-399.36111082327261</v>
          </cell>
        </row>
        <row r="1300">
          <cell r="E1300">
            <v>36634</v>
          </cell>
          <cell r="F1300">
            <v>-402.37380702662449</v>
          </cell>
        </row>
        <row r="1301">
          <cell r="E1301">
            <v>36635</v>
          </cell>
          <cell r="F1301">
            <v>-416.97920952394452</v>
          </cell>
        </row>
        <row r="1302">
          <cell r="E1302">
            <v>36636</v>
          </cell>
          <cell r="F1302">
            <v>-424.48134961108371</v>
          </cell>
        </row>
        <row r="1303">
          <cell r="E1303">
            <v>36637</v>
          </cell>
          <cell r="F1303">
            <v>-419.60928318828519</v>
          </cell>
        </row>
        <row r="1304">
          <cell r="E1304">
            <v>36638</v>
          </cell>
          <cell r="F1304">
            <v>-399.50123318170699</v>
          </cell>
        </row>
        <row r="1305">
          <cell r="E1305">
            <v>36639</v>
          </cell>
          <cell r="F1305">
            <v>-361.64579580328791</v>
          </cell>
        </row>
        <row r="1306">
          <cell r="E1306">
            <v>36640</v>
          </cell>
          <cell r="F1306">
            <v>-350.07378192796932</v>
          </cell>
        </row>
        <row r="1307">
          <cell r="E1307">
            <v>36641</v>
          </cell>
          <cell r="F1307">
            <v>-345.34591553223072</v>
          </cell>
        </row>
        <row r="1308">
          <cell r="E1308">
            <v>36642</v>
          </cell>
          <cell r="F1308">
            <v>-327.60792747367123</v>
          </cell>
        </row>
        <row r="1309">
          <cell r="E1309">
            <v>36643</v>
          </cell>
          <cell r="F1309">
            <v>-316.88443103060126</v>
          </cell>
        </row>
        <row r="1310">
          <cell r="E1310">
            <v>36644</v>
          </cell>
          <cell r="F1310">
            <v>-322.80696188290131</v>
          </cell>
        </row>
        <row r="1311">
          <cell r="E1311">
            <v>36645</v>
          </cell>
          <cell r="F1311">
            <v>-314.88359646276149</v>
          </cell>
        </row>
        <row r="1312">
          <cell r="E1312">
            <v>36646</v>
          </cell>
          <cell r="F1312">
            <v>-295.36900263664211</v>
          </cell>
        </row>
        <row r="1313">
          <cell r="E1313">
            <v>36647</v>
          </cell>
          <cell r="F1313">
            <v>-269.17113991695805</v>
          </cell>
        </row>
        <row r="1314">
          <cell r="E1314">
            <v>36648</v>
          </cell>
          <cell r="F1314">
            <v>-257.64560885735955</v>
          </cell>
        </row>
        <row r="1315">
          <cell r="E1315">
            <v>36649</v>
          </cell>
          <cell r="F1315">
            <v>-225.54452391179802</v>
          </cell>
        </row>
        <row r="1316">
          <cell r="E1316">
            <v>36650</v>
          </cell>
          <cell r="F1316">
            <v>-172.33987496220834</v>
          </cell>
        </row>
        <row r="1317">
          <cell r="E1317">
            <v>36651</v>
          </cell>
          <cell r="F1317">
            <v>-139.62416703811141</v>
          </cell>
        </row>
        <row r="1318">
          <cell r="E1318">
            <v>36652</v>
          </cell>
          <cell r="F1318">
            <v>-124.45204120530252</v>
          </cell>
        </row>
        <row r="1319">
          <cell r="E1319">
            <v>36653</v>
          </cell>
          <cell r="F1319">
            <v>-117.63985979426252</v>
          </cell>
        </row>
        <row r="1320">
          <cell r="E1320">
            <v>36654</v>
          </cell>
          <cell r="F1320">
            <v>-115.38173146130248</v>
          </cell>
        </row>
        <row r="1321">
          <cell r="E1321">
            <v>36655</v>
          </cell>
          <cell r="F1321">
            <v>-89.975982138843392</v>
          </cell>
        </row>
        <row r="1322">
          <cell r="E1322">
            <v>36656</v>
          </cell>
          <cell r="F1322">
            <v>-81.362516250403132</v>
          </cell>
        </row>
        <row r="1323">
          <cell r="E1323">
            <v>36657</v>
          </cell>
          <cell r="F1323">
            <v>-92.017970955133933</v>
          </cell>
        </row>
        <row r="1324">
          <cell r="E1324">
            <v>36658</v>
          </cell>
          <cell r="F1324">
            <v>-105.43599116243058</v>
          </cell>
        </row>
        <row r="1325">
          <cell r="E1325">
            <v>36659</v>
          </cell>
          <cell r="F1325">
            <v>-134.90786931185175</v>
          </cell>
        </row>
        <row r="1326">
          <cell r="E1326">
            <v>36660</v>
          </cell>
          <cell r="F1326">
            <v>-159.42312463360759</v>
          </cell>
        </row>
        <row r="1327">
          <cell r="E1327">
            <v>36661</v>
          </cell>
          <cell r="F1327">
            <v>-177.52874702442932</v>
          </cell>
        </row>
        <row r="1328">
          <cell r="E1328">
            <v>36662</v>
          </cell>
          <cell r="F1328">
            <v>-199.68969954044951</v>
          </cell>
        </row>
        <row r="1329">
          <cell r="E1329">
            <v>36663</v>
          </cell>
          <cell r="F1329">
            <v>-214.04767470871047</v>
          </cell>
        </row>
        <row r="1330">
          <cell r="E1330">
            <v>36664</v>
          </cell>
          <cell r="F1330">
            <v>-202.87184250987229</v>
          </cell>
        </row>
        <row r="1331">
          <cell r="E1331">
            <v>36665</v>
          </cell>
          <cell r="F1331">
            <v>-194.69149291699068</v>
          </cell>
        </row>
        <row r="1332">
          <cell r="E1332">
            <v>36666</v>
          </cell>
          <cell r="F1332">
            <v>-180.44197490033002</v>
          </cell>
        </row>
        <row r="1333">
          <cell r="E1333">
            <v>36667</v>
          </cell>
          <cell r="F1333">
            <v>-187.90118851946863</v>
          </cell>
        </row>
        <row r="1334">
          <cell r="E1334">
            <v>36668</v>
          </cell>
          <cell r="F1334">
            <v>-200.34151631154782</v>
          </cell>
        </row>
        <row r="1335">
          <cell r="E1335">
            <v>36669</v>
          </cell>
          <cell r="F1335">
            <v>-216.13777044151175</v>
          </cell>
        </row>
        <row r="1336">
          <cell r="E1336">
            <v>36670</v>
          </cell>
          <cell r="F1336">
            <v>-243.02623104053964</v>
          </cell>
        </row>
        <row r="1337">
          <cell r="E1337">
            <v>36671</v>
          </cell>
          <cell r="F1337">
            <v>-263.24306883200006</v>
          </cell>
        </row>
        <row r="1338">
          <cell r="E1338">
            <v>36672</v>
          </cell>
          <cell r="F1338">
            <v>-265.46249798258941</v>
          </cell>
        </row>
        <row r="1339">
          <cell r="E1339">
            <v>36673</v>
          </cell>
          <cell r="F1339">
            <v>-278.02817159378901</v>
          </cell>
        </row>
        <row r="1340">
          <cell r="E1340">
            <v>36674</v>
          </cell>
          <cell r="F1340">
            <v>-291.24490326742853</v>
          </cell>
        </row>
        <row r="1341">
          <cell r="E1341">
            <v>36675</v>
          </cell>
          <cell r="F1341">
            <v>-350.12172498476502</v>
          </cell>
        </row>
        <row r="1342">
          <cell r="E1342">
            <v>36676</v>
          </cell>
          <cell r="F1342">
            <v>-361.82018357550805</v>
          </cell>
        </row>
        <row r="1343">
          <cell r="E1343">
            <v>36677</v>
          </cell>
          <cell r="F1343">
            <v>-358.62408754359603</v>
          </cell>
        </row>
        <row r="1344">
          <cell r="E1344">
            <v>36678</v>
          </cell>
          <cell r="F1344">
            <v>-344.55388763106021</v>
          </cell>
        </row>
        <row r="1345">
          <cell r="E1345">
            <v>36679</v>
          </cell>
          <cell r="F1345">
            <v>-310.40043728711862</v>
          </cell>
        </row>
        <row r="1346">
          <cell r="E1346">
            <v>36680</v>
          </cell>
          <cell r="F1346">
            <v>-262.56138013373857</v>
          </cell>
        </row>
        <row r="1347">
          <cell r="E1347">
            <v>36681</v>
          </cell>
          <cell r="F1347">
            <v>-213.70004037969738</v>
          </cell>
        </row>
        <row r="1348">
          <cell r="E1348">
            <v>36682</v>
          </cell>
          <cell r="F1348">
            <v>-191.13810047075822</v>
          </cell>
        </row>
        <row r="1349">
          <cell r="E1349">
            <v>36683</v>
          </cell>
          <cell r="F1349">
            <v>-163.14723193383907</v>
          </cell>
        </row>
        <row r="1350">
          <cell r="E1350">
            <v>36684</v>
          </cell>
          <cell r="F1350">
            <v>-151.68143408227661</v>
          </cell>
        </row>
        <row r="1351">
          <cell r="E1351">
            <v>36685</v>
          </cell>
          <cell r="F1351">
            <v>-178.0774434481591</v>
          </cell>
        </row>
        <row r="1352">
          <cell r="E1352">
            <v>36686</v>
          </cell>
          <cell r="F1352">
            <v>-190.85273323173897</v>
          </cell>
        </row>
        <row r="1353">
          <cell r="E1353">
            <v>36687</v>
          </cell>
          <cell r="F1353">
            <v>-196.80278668803658</v>
          </cell>
        </row>
        <row r="1354">
          <cell r="E1354">
            <v>36688</v>
          </cell>
          <cell r="F1354">
            <v>-226.48357405537899</v>
          </cell>
        </row>
        <row r="1355">
          <cell r="E1355">
            <v>36689</v>
          </cell>
          <cell r="F1355">
            <v>-251.32272720301989</v>
          </cell>
        </row>
        <row r="1356">
          <cell r="E1356">
            <v>36690</v>
          </cell>
          <cell r="F1356">
            <v>-276.7589878517374</v>
          </cell>
        </row>
        <row r="1357">
          <cell r="E1357">
            <v>36691</v>
          </cell>
          <cell r="F1357">
            <v>-262.25357769656148</v>
          </cell>
        </row>
        <row r="1358">
          <cell r="E1358">
            <v>36692</v>
          </cell>
          <cell r="F1358">
            <v>-209.32133141663871</v>
          </cell>
        </row>
        <row r="1359">
          <cell r="E1359">
            <v>36693</v>
          </cell>
          <cell r="F1359">
            <v>-135.67499895979927</v>
          </cell>
        </row>
        <row r="1360">
          <cell r="E1360">
            <v>36694</v>
          </cell>
          <cell r="F1360">
            <v>-62.579450989020188</v>
          </cell>
        </row>
        <row r="1361">
          <cell r="E1361">
            <v>36695</v>
          </cell>
          <cell r="F1361">
            <v>27.176138760318281</v>
          </cell>
        </row>
        <row r="1362">
          <cell r="E1362">
            <v>36696</v>
          </cell>
          <cell r="F1362">
            <v>81.101104820179899</v>
          </cell>
        </row>
        <row r="1363">
          <cell r="E1363">
            <v>36697</v>
          </cell>
          <cell r="F1363">
            <v>129.00267557625557</v>
          </cell>
        </row>
        <row r="1364">
          <cell r="E1364">
            <v>36698</v>
          </cell>
          <cell r="F1364">
            <v>167.04862235153814</v>
          </cell>
        </row>
        <row r="1365">
          <cell r="E1365">
            <v>36699</v>
          </cell>
          <cell r="F1365">
            <v>161.26890210825877</v>
          </cell>
        </row>
        <row r="1366">
          <cell r="E1366">
            <v>36700</v>
          </cell>
          <cell r="F1366">
            <v>149.53919733281691</v>
          </cell>
        </row>
        <row r="1367">
          <cell r="E1367">
            <v>36701</v>
          </cell>
          <cell r="F1367">
            <v>147.34495499487821</v>
          </cell>
        </row>
        <row r="1368">
          <cell r="E1368">
            <v>36702</v>
          </cell>
          <cell r="F1368">
            <v>152.87342109135716</v>
          </cell>
        </row>
        <row r="1369">
          <cell r="E1369">
            <v>36703</v>
          </cell>
          <cell r="F1369">
            <v>123.92869322784099</v>
          </cell>
        </row>
        <row r="1370">
          <cell r="E1370">
            <v>36704</v>
          </cell>
          <cell r="F1370">
            <v>94.776886675803325</v>
          </cell>
        </row>
        <row r="1371">
          <cell r="E1371">
            <v>36705</v>
          </cell>
          <cell r="F1371">
            <v>99.020873672941889</v>
          </cell>
        </row>
        <row r="1372">
          <cell r="E1372">
            <v>36706</v>
          </cell>
          <cell r="F1372">
            <v>85.696993628482232</v>
          </cell>
        </row>
        <row r="1373">
          <cell r="E1373">
            <v>36707</v>
          </cell>
          <cell r="F1373">
            <v>101.30626070392282</v>
          </cell>
        </row>
        <row r="1374">
          <cell r="E1374">
            <v>36708</v>
          </cell>
          <cell r="F1374">
            <v>129.9780217036423</v>
          </cell>
        </row>
        <row r="1375">
          <cell r="E1375">
            <v>36709</v>
          </cell>
          <cell r="F1375">
            <v>162.45962517666158</v>
          </cell>
        </row>
        <row r="1376">
          <cell r="E1376">
            <v>36710</v>
          </cell>
          <cell r="F1376">
            <v>197.1596251766623</v>
          </cell>
        </row>
        <row r="1377">
          <cell r="E1377">
            <v>36711</v>
          </cell>
          <cell r="F1377">
            <v>193.37153649988068</v>
          </cell>
        </row>
        <row r="1378">
          <cell r="E1378">
            <v>36712</v>
          </cell>
          <cell r="F1378">
            <v>149.8592022622106</v>
          </cell>
        </row>
        <row r="1379">
          <cell r="E1379">
            <v>36713</v>
          </cell>
          <cell r="F1379">
            <v>109.30100720090195</v>
          </cell>
        </row>
        <row r="1380">
          <cell r="E1380">
            <v>36714</v>
          </cell>
          <cell r="F1380">
            <v>57.849233082250066</v>
          </cell>
        </row>
        <row r="1381">
          <cell r="E1381">
            <v>36715</v>
          </cell>
          <cell r="F1381">
            <v>11.854535983658934</v>
          </cell>
        </row>
        <row r="1382">
          <cell r="E1382">
            <v>36716</v>
          </cell>
          <cell r="F1382">
            <v>-18.336835967649677</v>
          </cell>
        </row>
        <row r="1383">
          <cell r="E1383">
            <v>36717</v>
          </cell>
          <cell r="F1383">
            <v>-65.707233595438083</v>
          </cell>
        </row>
        <row r="1384">
          <cell r="E1384">
            <v>36718</v>
          </cell>
          <cell r="F1384">
            <v>-114.30362083850923</v>
          </cell>
        </row>
        <row r="1385">
          <cell r="E1385">
            <v>36719</v>
          </cell>
          <cell r="F1385">
            <v>-129.75125193444364</v>
          </cell>
        </row>
        <row r="1386">
          <cell r="E1386">
            <v>36720</v>
          </cell>
          <cell r="F1386">
            <v>-155.8985263934901</v>
          </cell>
        </row>
        <row r="1387">
          <cell r="E1387">
            <v>36721</v>
          </cell>
          <cell r="F1387">
            <v>-163.05075246492197</v>
          </cell>
        </row>
        <row r="1388">
          <cell r="E1388">
            <v>36722</v>
          </cell>
          <cell r="F1388">
            <v>-162.77867546445123</v>
          </cell>
        </row>
        <row r="1389">
          <cell r="E1389">
            <v>36723</v>
          </cell>
          <cell r="F1389">
            <v>-141.41975765840289</v>
          </cell>
        </row>
        <row r="1390">
          <cell r="E1390">
            <v>36724</v>
          </cell>
          <cell r="F1390">
            <v>-125.2356799563604</v>
          </cell>
        </row>
        <row r="1391">
          <cell r="E1391">
            <v>36725</v>
          </cell>
          <cell r="F1391">
            <v>-103.42490028595967</v>
          </cell>
        </row>
        <row r="1392">
          <cell r="E1392">
            <v>36726</v>
          </cell>
          <cell r="F1392">
            <v>-79.893044960199404</v>
          </cell>
        </row>
        <row r="1393">
          <cell r="E1393">
            <v>36727</v>
          </cell>
          <cell r="F1393">
            <v>-60.763038817940469</v>
          </cell>
        </row>
        <row r="1394">
          <cell r="E1394">
            <v>36728</v>
          </cell>
          <cell r="F1394">
            <v>-44.418182940564293</v>
          </cell>
        </row>
        <row r="1395">
          <cell r="E1395">
            <v>36729</v>
          </cell>
          <cell r="F1395">
            <v>-43.809561818461589</v>
          </cell>
        </row>
        <row r="1396">
          <cell r="E1396">
            <v>36730</v>
          </cell>
          <cell r="F1396">
            <v>-44.609561817960639</v>
          </cell>
        </row>
        <row r="1397">
          <cell r="E1397">
            <v>36731</v>
          </cell>
          <cell r="F1397">
            <v>-49.959561818011935</v>
          </cell>
        </row>
        <row r="1398">
          <cell r="E1398">
            <v>36732</v>
          </cell>
          <cell r="F1398">
            <v>-65.541914214700228</v>
          </cell>
        </row>
        <row r="1399">
          <cell r="E1399">
            <v>36733</v>
          </cell>
          <cell r="F1399">
            <v>-73.82655941007215</v>
          </cell>
        </row>
        <row r="1400">
          <cell r="E1400">
            <v>36734</v>
          </cell>
          <cell r="F1400">
            <v>-71.661729921521328</v>
          </cell>
        </row>
        <row r="1401">
          <cell r="E1401">
            <v>36735</v>
          </cell>
          <cell r="F1401">
            <v>-73.966702108804384</v>
          </cell>
        </row>
        <row r="1402">
          <cell r="E1402">
            <v>36736</v>
          </cell>
          <cell r="F1402">
            <v>-89.698788245852484</v>
          </cell>
        </row>
        <row r="1403">
          <cell r="E1403">
            <v>36737</v>
          </cell>
          <cell r="F1403">
            <v>-91.604438881724491</v>
          </cell>
        </row>
        <row r="1404">
          <cell r="E1404">
            <v>36738</v>
          </cell>
          <cell r="F1404">
            <v>-111.66958054229508</v>
          </cell>
        </row>
        <row r="1405">
          <cell r="E1405">
            <v>36739</v>
          </cell>
          <cell r="F1405">
            <v>-123.71968170626133</v>
          </cell>
        </row>
        <row r="1406">
          <cell r="E1406">
            <v>36740</v>
          </cell>
          <cell r="F1406">
            <v>-116.16024676403686</v>
          </cell>
        </row>
        <row r="1407">
          <cell r="E1407">
            <v>36741</v>
          </cell>
          <cell r="F1407">
            <v>-116.55802069260608</v>
          </cell>
        </row>
        <row r="1408">
          <cell r="E1408">
            <v>36742</v>
          </cell>
          <cell r="F1408">
            <v>-110.19411805151685</v>
          </cell>
        </row>
        <row r="1409">
          <cell r="E1409">
            <v>36743</v>
          </cell>
          <cell r="F1409">
            <v>-116.75831959362949</v>
          </cell>
        </row>
        <row r="1410">
          <cell r="E1410">
            <v>36744</v>
          </cell>
          <cell r="F1410">
            <v>-107.53916367824968</v>
          </cell>
        </row>
        <row r="1411">
          <cell r="E1411">
            <v>36745</v>
          </cell>
          <cell r="F1411">
            <v>-99.628270572788097</v>
          </cell>
        </row>
        <row r="1412">
          <cell r="E1412">
            <v>36746</v>
          </cell>
          <cell r="F1412">
            <v>-90.810125899048217</v>
          </cell>
        </row>
        <row r="1413">
          <cell r="E1413">
            <v>36747</v>
          </cell>
          <cell r="F1413">
            <v>-85.440132041305333</v>
          </cell>
        </row>
        <row r="1414">
          <cell r="E1414">
            <v>36748</v>
          </cell>
          <cell r="F1414">
            <v>-81.323407229745499</v>
          </cell>
        </row>
        <row r="1415">
          <cell r="E1415">
            <v>36749</v>
          </cell>
          <cell r="F1415">
            <v>-79.289713184165521</v>
          </cell>
        </row>
        <row r="1416">
          <cell r="E1416">
            <v>36750</v>
          </cell>
          <cell r="F1416">
            <v>-78.03971318461663</v>
          </cell>
        </row>
        <row r="1417">
          <cell r="E1417">
            <v>36751</v>
          </cell>
          <cell r="F1417">
            <v>-71.839713184515858</v>
          </cell>
        </row>
        <row r="1418">
          <cell r="E1418">
            <v>36752</v>
          </cell>
          <cell r="F1418">
            <v>-67.339713184466746</v>
          </cell>
        </row>
        <row r="1419">
          <cell r="E1419">
            <v>36753</v>
          </cell>
          <cell r="F1419">
            <v>-65.439713184416178</v>
          </cell>
        </row>
        <row r="1420">
          <cell r="E1420">
            <v>36754</v>
          </cell>
          <cell r="F1420">
            <v>-63.989713184366337</v>
          </cell>
        </row>
        <row r="1421">
          <cell r="E1421">
            <v>36755</v>
          </cell>
          <cell r="F1421">
            <v>-50.341499436004597</v>
          </cell>
        </row>
        <row r="1422">
          <cell r="E1422">
            <v>36756</v>
          </cell>
          <cell r="F1422">
            <v>-40.6839611338346</v>
          </cell>
        </row>
        <row r="1423">
          <cell r="E1423">
            <v>36757</v>
          </cell>
          <cell r="F1423">
            <v>-15.909140629742978</v>
          </cell>
        </row>
        <row r="1424">
          <cell r="E1424">
            <v>36758</v>
          </cell>
          <cell r="F1424">
            <v>23.056001030876359</v>
          </cell>
        </row>
        <row r="1425">
          <cell r="E1425">
            <v>36759</v>
          </cell>
          <cell r="F1425">
            <v>39.308412228698216</v>
          </cell>
        </row>
        <row r="1426">
          <cell r="E1426">
            <v>36760</v>
          </cell>
          <cell r="F1426">
            <v>49.130088152996905</v>
          </cell>
        </row>
        <row r="1427">
          <cell r="E1427">
            <v>36761</v>
          </cell>
          <cell r="F1427">
            <v>30.67403283875683</v>
          </cell>
        </row>
        <row r="1428">
          <cell r="E1428">
            <v>36762</v>
          </cell>
          <cell r="F1428">
            <v>16.711354355737058</v>
          </cell>
        </row>
        <row r="1429">
          <cell r="E1429">
            <v>36763</v>
          </cell>
          <cell r="F1429">
            <v>15.852218495276247</v>
          </cell>
        </row>
        <row r="1430">
          <cell r="E1430">
            <v>36764</v>
          </cell>
          <cell r="F1430">
            <v>-1.4324009583615407</v>
          </cell>
        </row>
        <row r="1431">
          <cell r="E1431">
            <v>36765</v>
          </cell>
          <cell r="F1431">
            <v>-17.1135937913823</v>
          </cell>
        </row>
        <row r="1432">
          <cell r="E1432">
            <v>36766</v>
          </cell>
          <cell r="F1432">
            <v>-44.226379186502527</v>
          </cell>
        </row>
        <row r="1433">
          <cell r="E1433">
            <v>36767</v>
          </cell>
          <cell r="F1433">
            <v>-89.026280839581887</v>
          </cell>
        </row>
        <row r="1434">
          <cell r="E1434">
            <v>36768</v>
          </cell>
          <cell r="F1434">
            <v>-112.20884209744145</v>
          </cell>
        </row>
        <row r="1435">
          <cell r="E1435">
            <v>36769</v>
          </cell>
          <cell r="F1435">
            <v>-123.18565133906486</v>
          </cell>
        </row>
        <row r="1436">
          <cell r="E1436">
            <v>36770</v>
          </cell>
          <cell r="F1436">
            <v>-134.8463501038932</v>
          </cell>
        </row>
        <row r="1437">
          <cell r="E1437">
            <v>36771</v>
          </cell>
          <cell r="F1437">
            <v>-158.24084857846356</v>
          </cell>
        </row>
        <row r="1438">
          <cell r="E1438">
            <v>36772</v>
          </cell>
          <cell r="F1438">
            <v>-170.09084857851303</v>
          </cell>
        </row>
        <row r="1439">
          <cell r="E1439">
            <v>36773</v>
          </cell>
          <cell r="F1439">
            <v>-201.49084857856178</v>
          </cell>
        </row>
        <row r="1440">
          <cell r="E1440">
            <v>36774</v>
          </cell>
          <cell r="F1440">
            <v>-237.69084857810958</v>
          </cell>
        </row>
        <row r="1441">
          <cell r="E1441">
            <v>36775</v>
          </cell>
          <cell r="F1441">
            <v>-257.33823921047951</v>
          </cell>
        </row>
        <row r="1442">
          <cell r="E1442">
            <v>36776</v>
          </cell>
          <cell r="F1442">
            <v>-283.07839988466912</v>
          </cell>
        </row>
        <row r="1443">
          <cell r="E1443">
            <v>36777</v>
          </cell>
          <cell r="F1443">
            <v>-319.95489919333886</v>
          </cell>
        </row>
        <row r="1444">
          <cell r="E1444">
            <v>36778</v>
          </cell>
          <cell r="F1444">
            <v>-351.07149987857883</v>
          </cell>
        </row>
        <row r="1445">
          <cell r="E1445">
            <v>36779</v>
          </cell>
          <cell r="F1445">
            <v>-364.9666763802179</v>
          </cell>
        </row>
        <row r="1446">
          <cell r="E1446">
            <v>36780</v>
          </cell>
          <cell r="F1446">
            <v>-386.61105421648062</v>
          </cell>
        </row>
        <row r="1447">
          <cell r="E1447">
            <v>36781</v>
          </cell>
          <cell r="F1447">
            <v>-384.04871311723036</v>
          </cell>
        </row>
        <row r="1448">
          <cell r="E1448">
            <v>36782</v>
          </cell>
          <cell r="F1448">
            <v>-397.89609734113401</v>
          </cell>
        </row>
        <row r="1449">
          <cell r="E1449">
            <v>36783</v>
          </cell>
          <cell r="F1449">
            <v>-405.30999345971213</v>
          </cell>
        </row>
        <row r="1450">
          <cell r="E1450">
            <v>36784</v>
          </cell>
          <cell r="F1450">
            <v>-413.93330697649253</v>
          </cell>
        </row>
        <row r="1451">
          <cell r="E1451">
            <v>36785</v>
          </cell>
          <cell r="F1451">
            <v>-420.75211414347359</v>
          </cell>
        </row>
        <row r="1452">
          <cell r="E1452">
            <v>36786</v>
          </cell>
          <cell r="F1452">
            <v>-430.43932874835264</v>
          </cell>
        </row>
        <row r="1453">
          <cell r="E1453">
            <v>36787</v>
          </cell>
          <cell r="F1453">
            <v>-426.28942709477269</v>
          </cell>
        </row>
        <row r="1454">
          <cell r="E1454">
            <v>36788</v>
          </cell>
          <cell r="F1454">
            <v>-418.1394270952751</v>
          </cell>
        </row>
        <row r="1455">
          <cell r="E1455">
            <v>36789</v>
          </cell>
          <cell r="F1455">
            <v>-411.4463118997337</v>
          </cell>
        </row>
        <row r="1456">
          <cell r="E1456">
            <v>36790</v>
          </cell>
          <cell r="F1456">
            <v>-416.08561313440259</v>
          </cell>
        </row>
        <row r="1457">
          <cell r="E1457">
            <v>36791</v>
          </cell>
          <cell r="F1457">
            <v>-405.64111465932911</v>
          </cell>
        </row>
        <row r="1458">
          <cell r="E1458">
            <v>36792</v>
          </cell>
          <cell r="F1458">
            <v>-383.07722642468798</v>
          </cell>
        </row>
        <row r="1459">
          <cell r="E1459">
            <v>36793</v>
          </cell>
          <cell r="F1459">
            <v>-371.27043355872775</v>
          </cell>
        </row>
        <row r="1460">
          <cell r="E1460">
            <v>36794</v>
          </cell>
          <cell r="F1460">
            <v>-362.34022519134669</v>
          </cell>
        </row>
        <row r="1461">
          <cell r="E1461">
            <v>36795</v>
          </cell>
          <cell r="F1461">
            <v>-365.27461167144793</v>
          </cell>
        </row>
        <row r="1462">
          <cell r="E1462">
            <v>36796</v>
          </cell>
          <cell r="F1462">
            <v>-354.71353491551781</v>
          </cell>
        </row>
        <row r="1463">
          <cell r="E1463">
            <v>36797</v>
          </cell>
          <cell r="F1463">
            <v>-329.9310527787693</v>
          </cell>
        </row>
        <row r="1464">
          <cell r="E1464">
            <v>36798</v>
          </cell>
          <cell r="F1464">
            <v>-312.02250232723964</v>
          </cell>
        </row>
        <row r="1465">
          <cell r="E1465">
            <v>36799</v>
          </cell>
          <cell r="F1465">
            <v>-290.50032000423016</v>
          </cell>
        </row>
        <row r="1466">
          <cell r="E1466">
            <v>36800</v>
          </cell>
          <cell r="F1466">
            <v>-272.10218833107865</v>
          </cell>
        </row>
        <row r="1467">
          <cell r="E1467">
            <v>36801</v>
          </cell>
          <cell r="F1467">
            <v>-279.71415390543007</v>
          </cell>
        </row>
        <row r="1468">
          <cell r="E1468">
            <v>36802</v>
          </cell>
          <cell r="F1468">
            <v>-295.6693361696307</v>
          </cell>
        </row>
        <row r="1469">
          <cell r="E1469">
            <v>36803</v>
          </cell>
          <cell r="F1469">
            <v>-294.66887814805159</v>
          </cell>
        </row>
        <row r="1470">
          <cell r="E1470">
            <v>36804</v>
          </cell>
          <cell r="F1470">
            <v>-298.95819155050231</v>
          </cell>
        </row>
        <row r="1471">
          <cell r="E1471">
            <v>36805</v>
          </cell>
          <cell r="F1471">
            <v>-303.51166102600837</v>
          </cell>
        </row>
        <row r="1472">
          <cell r="E1472">
            <v>36806</v>
          </cell>
          <cell r="F1472">
            <v>-289.3521595371767</v>
          </cell>
        </row>
        <row r="1473">
          <cell r="E1473">
            <v>36807</v>
          </cell>
          <cell r="F1473">
            <v>-285.55099535741647</v>
          </cell>
        </row>
        <row r="1474">
          <cell r="E1474">
            <v>36808</v>
          </cell>
          <cell r="F1474">
            <v>-280.04045381414835</v>
          </cell>
        </row>
        <row r="1475">
          <cell r="E1475">
            <v>36809</v>
          </cell>
          <cell r="F1475">
            <v>-281.02788201669864</v>
          </cell>
        </row>
        <row r="1476">
          <cell r="E1476">
            <v>36810</v>
          </cell>
          <cell r="F1476">
            <v>-267.4930236774162</v>
          </cell>
        </row>
        <row r="1477">
          <cell r="E1477">
            <v>36811</v>
          </cell>
          <cell r="F1477">
            <v>-240.98063093865494</v>
          </cell>
        </row>
        <row r="1478">
          <cell r="E1478">
            <v>36812</v>
          </cell>
          <cell r="F1478">
            <v>-227.13697840452551</v>
          </cell>
        </row>
        <row r="1479">
          <cell r="E1479">
            <v>36813</v>
          </cell>
          <cell r="F1479">
            <v>-211.82059817898516</v>
          </cell>
        </row>
        <row r="1480">
          <cell r="E1480">
            <v>36814</v>
          </cell>
          <cell r="F1480">
            <v>-185.99150133082549</v>
          </cell>
        </row>
        <row r="1481">
          <cell r="E1481">
            <v>36815</v>
          </cell>
          <cell r="F1481">
            <v>-192.20821184952729</v>
          </cell>
        </row>
        <row r="1482">
          <cell r="E1482">
            <v>36816</v>
          </cell>
          <cell r="F1482">
            <v>-196.28666623343634</v>
          </cell>
        </row>
        <row r="1483">
          <cell r="E1483">
            <v>36817</v>
          </cell>
          <cell r="F1483">
            <v>-195.86145038040559</v>
          </cell>
        </row>
        <row r="1484">
          <cell r="E1484">
            <v>36818</v>
          </cell>
          <cell r="F1484">
            <v>-197.61850434647749</v>
          </cell>
        </row>
        <row r="1485">
          <cell r="E1485">
            <v>36819</v>
          </cell>
          <cell r="F1485">
            <v>-203.17432536081469</v>
          </cell>
        </row>
        <row r="1486">
          <cell r="E1486">
            <v>36820</v>
          </cell>
          <cell r="F1486">
            <v>-205.79433030989458</v>
          </cell>
        </row>
        <row r="1487">
          <cell r="E1487">
            <v>36821</v>
          </cell>
          <cell r="F1487">
            <v>-198.18487040222499</v>
          </cell>
        </row>
        <row r="1488">
          <cell r="E1488">
            <v>36822</v>
          </cell>
          <cell r="F1488">
            <v>-180.77395580025404</v>
          </cell>
        </row>
        <row r="1489">
          <cell r="E1489">
            <v>36823</v>
          </cell>
          <cell r="F1489">
            <v>-163.66763073831316</v>
          </cell>
        </row>
        <row r="1490">
          <cell r="E1490">
            <v>36824</v>
          </cell>
          <cell r="F1490">
            <v>-141.16642954407325</v>
          </cell>
        </row>
        <row r="1491">
          <cell r="E1491">
            <v>36825</v>
          </cell>
          <cell r="F1491">
            <v>-121.31981024278684</v>
          </cell>
        </row>
        <row r="1492">
          <cell r="E1492">
            <v>36826</v>
          </cell>
          <cell r="F1492">
            <v>-110.99184595473707</v>
          </cell>
        </row>
        <row r="1493">
          <cell r="E1493">
            <v>36827</v>
          </cell>
          <cell r="F1493">
            <v>-87.84168742280599</v>
          </cell>
        </row>
        <row r="1494">
          <cell r="E1494">
            <v>36828</v>
          </cell>
          <cell r="F1494">
            <v>-95.586537753586526</v>
          </cell>
        </row>
        <row r="1495">
          <cell r="E1495">
            <v>36829</v>
          </cell>
          <cell r="F1495">
            <v>-96.003231626764318</v>
          </cell>
        </row>
        <row r="1496">
          <cell r="E1496">
            <v>36830</v>
          </cell>
          <cell r="F1496">
            <v>-94.694830738286328</v>
          </cell>
        </row>
        <row r="1497">
          <cell r="E1497">
            <v>36831</v>
          </cell>
          <cell r="F1497">
            <v>-106.83150111126633</v>
          </cell>
        </row>
        <row r="1498">
          <cell r="E1498">
            <v>36832</v>
          </cell>
          <cell r="F1498">
            <v>-127.26282683910722</v>
          </cell>
        </row>
        <row r="1499">
          <cell r="E1499">
            <v>36833</v>
          </cell>
          <cell r="F1499">
            <v>-131.01810430328987</v>
          </cell>
        </row>
        <row r="1500">
          <cell r="E1500">
            <v>36834</v>
          </cell>
          <cell r="F1500">
            <v>-137.59956867545952</v>
          </cell>
        </row>
        <row r="1501">
          <cell r="E1501">
            <v>36835</v>
          </cell>
          <cell r="F1501">
            <v>-126.04395854937866</v>
          </cell>
        </row>
        <row r="1502">
          <cell r="E1502">
            <v>36836</v>
          </cell>
          <cell r="F1502">
            <v>-140.73014830049942</v>
          </cell>
        </row>
        <row r="1503">
          <cell r="E1503">
            <v>36837</v>
          </cell>
          <cell r="F1503">
            <v>-158.42672620170742</v>
          </cell>
        </row>
        <row r="1504">
          <cell r="E1504">
            <v>36838</v>
          </cell>
          <cell r="F1504">
            <v>-168.98049838621955</v>
          </cell>
        </row>
        <row r="1505">
          <cell r="E1505">
            <v>36839</v>
          </cell>
          <cell r="F1505">
            <v>-198.56274398389724</v>
          </cell>
        </row>
        <row r="1506">
          <cell r="E1506">
            <v>36840</v>
          </cell>
          <cell r="F1506">
            <v>-211.33052108282391</v>
          </cell>
        </row>
        <row r="1507">
          <cell r="E1507">
            <v>36841</v>
          </cell>
          <cell r="F1507">
            <v>-220.84730120070162</v>
          </cell>
        </row>
        <row r="1508">
          <cell r="E1508">
            <v>36842</v>
          </cell>
          <cell r="F1508">
            <v>-209.87895047266102</v>
          </cell>
        </row>
        <row r="1509">
          <cell r="E1509">
            <v>36843</v>
          </cell>
          <cell r="F1509">
            <v>-228.39319815443196</v>
          </cell>
        </row>
        <row r="1510">
          <cell r="E1510">
            <v>36844</v>
          </cell>
          <cell r="F1510">
            <v>-240.52599493735215</v>
          </cell>
        </row>
        <row r="1511">
          <cell r="E1511">
            <v>36845</v>
          </cell>
          <cell r="F1511">
            <v>-244.18024054842135</v>
          </cell>
        </row>
        <row r="1512">
          <cell r="E1512">
            <v>36846</v>
          </cell>
          <cell r="F1512">
            <v>-249.8677063253017</v>
          </cell>
        </row>
        <row r="1513">
          <cell r="E1513">
            <v>36847</v>
          </cell>
          <cell r="F1513">
            <v>-252.18253803209154</v>
          </cell>
        </row>
        <row r="1514">
          <cell r="E1514">
            <v>36848</v>
          </cell>
          <cell r="F1514">
            <v>-248.68198852686146</v>
          </cell>
        </row>
        <row r="1515">
          <cell r="E1515">
            <v>36849</v>
          </cell>
          <cell r="F1515">
            <v>-243.11993494909984</v>
          </cell>
        </row>
        <row r="1516">
          <cell r="E1516">
            <v>36850</v>
          </cell>
          <cell r="F1516">
            <v>-253.68675856174195</v>
          </cell>
        </row>
        <row r="1517">
          <cell r="E1517">
            <v>36851</v>
          </cell>
          <cell r="F1517">
            <v>-258.19690274248205</v>
          </cell>
        </row>
        <row r="1518">
          <cell r="E1518">
            <v>36852</v>
          </cell>
          <cell r="F1518">
            <v>-255.35073189523428</v>
          </cell>
        </row>
        <row r="1519">
          <cell r="E1519">
            <v>36853</v>
          </cell>
          <cell r="F1519">
            <v>-247.24454989946389</v>
          </cell>
        </row>
        <row r="1520">
          <cell r="E1520">
            <v>36854</v>
          </cell>
          <cell r="F1520">
            <v>-245.30837097612311</v>
          </cell>
        </row>
        <row r="1521">
          <cell r="E1521">
            <v>36855</v>
          </cell>
          <cell r="F1521">
            <v>-237.48065698771097</v>
          </cell>
        </row>
        <row r="1522">
          <cell r="E1522">
            <v>36856</v>
          </cell>
          <cell r="F1522">
            <v>-214.47967050316038</v>
          </cell>
        </row>
        <row r="1523">
          <cell r="E1523">
            <v>36857</v>
          </cell>
          <cell r="F1523">
            <v>-207.07623513381986</v>
          </cell>
        </row>
        <row r="1524">
          <cell r="E1524">
            <v>36858</v>
          </cell>
          <cell r="F1524">
            <v>-204.74801031335846</v>
          </cell>
        </row>
        <row r="1525">
          <cell r="E1525">
            <v>36859</v>
          </cell>
          <cell r="F1525">
            <v>-176.03694952276055</v>
          </cell>
        </row>
        <row r="1526">
          <cell r="E1526">
            <v>36860</v>
          </cell>
          <cell r="F1526">
            <v>-166.96083794553851</v>
          </cell>
        </row>
        <row r="1527">
          <cell r="E1527">
            <v>36861</v>
          </cell>
          <cell r="F1527">
            <v>-157.19019254715931</v>
          </cell>
        </row>
        <row r="1528">
          <cell r="E1528">
            <v>36862</v>
          </cell>
          <cell r="F1528">
            <v>-152.78787426105737</v>
          </cell>
        </row>
        <row r="1529">
          <cell r="E1529">
            <v>36863</v>
          </cell>
          <cell r="F1529">
            <v>-135.40347105395995</v>
          </cell>
        </row>
        <row r="1530">
          <cell r="E1530">
            <v>36864</v>
          </cell>
          <cell r="F1530">
            <v>-158.63145929927668</v>
          </cell>
        </row>
        <row r="1531">
          <cell r="E1531">
            <v>36865</v>
          </cell>
          <cell r="F1531">
            <v>-168.65577795581885</v>
          </cell>
        </row>
        <row r="1532">
          <cell r="E1532">
            <v>36866</v>
          </cell>
          <cell r="F1532">
            <v>-159.70200423435199</v>
          </cell>
        </row>
        <row r="1533">
          <cell r="E1533">
            <v>36867</v>
          </cell>
          <cell r="F1533">
            <v>-159.02013596858342</v>
          </cell>
        </row>
        <row r="1534">
          <cell r="E1534">
            <v>36868</v>
          </cell>
          <cell r="F1534">
            <v>-161.00693150888037</v>
          </cell>
        </row>
        <row r="1535">
          <cell r="E1535">
            <v>36869</v>
          </cell>
          <cell r="F1535">
            <v>-180.38959694679579</v>
          </cell>
        </row>
        <row r="1536">
          <cell r="E1536">
            <v>36870</v>
          </cell>
          <cell r="F1536">
            <v>-207.0151634361282</v>
          </cell>
        </row>
        <row r="1537">
          <cell r="E1537">
            <v>36871</v>
          </cell>
          <cell r="F1537">
            <v>-239.08532453628504</v>
          </cell>
        </row>
        <row r="1538">
          <cell r="E1538">
            <v>36872</v>
          </cell>
          <cell r="F1538">
            <v>-245.18224614865176</v>
          </cell>
        </row>
        <row r="1539">
          <cell r="E1539">
            <v>36873</v>
          </cell>
          <cell r="F1539">
            <v>-249.42692533929767</v>
          </cell>
        </row>
        <row r="1540">
          <cell r="E1540">
            <v>36874</v>
          </cell>
          <cell r="F1540">
            <v>-249.62539811253191</v>
          </cell>
        </row>
        <row r="1541">
          <cell r="E1541">
            <v>36875</v>
          </cell>
          <cell r="F1541">
            <v>-267.25116232971413</v>
          </cell>
        </row>
        <row r="1542">
          <cell r="E1542">
            <v>36876</v>
          </cell>
          <cell r="F1542">
            <v>-301.36122493126459</v>
          </cell>
        </row>
        <row r="1543">
          <cell r="E1543">
            <v>36877</v>
          </cell>
          <cell r="F1543">
            <v>-295.29572886384085</v>
          </cell>
        </row>
        <row r="1544">
          <cell r="E1544">
            <v>36878</v>
          </cell>
          <cell r="F1544">
            <v>-301.69372480364109</v>
          </cell>
        </row>
        <row r="1545">
          <cell r="E1545">
            <v>36879</v>
          </cell>
          <cell r="F1545">
            <v>-283.77872480364204</v>
          </cell>
        </row>
        <row r="1546">
          <cell r="E1546">
            <v>36880</v>
          </cell>
          <cell r="F1546">
            <v>-268.71875482260657</v>
          </cell>
        </row>
        <row r="1547">
          <cell r="E1547">
            <v>36881</v>
          </cell>
          <cell r="F1547">
            <v>-256.50922159352376</v>
          </cell>
        </row>
        <row r="1548">
          <cell r="E1548">
            <v>36882</v>
          </cell>
          <cell r="F1548">
            <v>-263.00567190721085</v>
          </cell>
        </row>
        <row r="1549">
          <cell r="E1549">
            <v>36883</v>
          </cell>
          <cell r="F1549">
            <v>-279.51707255484507</v>
          </cell>
        </row>
        <row r="1550">
          <cell r="E1550">
            <v>36884</v>
          </cell>
          <cell r="F1550">
            <v>-248.66431555548479</v>
          </cell>
        </row>
        <row r="1551">
          <cell r="E1551">
            <v>36885</v>
          </cell>
          <cell r="F1551">
            <v>-242.36207924273913</v>
          </cell>
        </row>
        <row r="1552">
          <cell r="E1552">
            <v>36886</v>
          </cell>
          <cell r="F1552">
            <v>-247.04972699583777</v>
          </cell>
        </row>
        <row r="1553">
          <cell r="E1553">
            <v>36887</v>
          </cell>
          <cell r="F1553">
            <v>-258.57905595301963</v>
          </cell>
        </row>
        <row r="1554">
          <cell r="E1554">
            <v>36888</v>
          </cell>
          <cell r="F1554">
            <v>-254.08531721465079</v>
          </cell>
        </row>
        <row r="1555">
          <cell r="E1555">
            <v>36889</v>
          </cell>
          <cell r="F1555">
            <v>-246.14683545160733</v>
          </cell>
        </row>
        <row r="1556">
          <cell r="E1556">
            <v>36890</v>
          </cell>
          <cell r="F1556">
            <v>-208.02047598179888</v>
          </cell>
        </row>
        <row r="1557">
          <cell r="E1557">
            <v>36891</v>
          </cell>
          <cell r="F1557">
            <v>-152.56523401039885</v>
          </cell>
        </row>
        <row r="1558">
          <cell r="E1558">
            <v>36892</v>
          </cell>
          <cell r="F1558">
            <v>-131.40297602848477</v>
          </cell>
        </row>
        <row r="1559">
          <cell r="E1559">
            <v>36893</v>
          </cell>
          <cell r="F1559">
            <v>-114.43950451480123</v>
          </cell>
        </row>
        <row r="1560">
          <cell r="E1560">
            <v>36894</v>
          </cell>
          <cell r="F1560">
            <v>-89.275051516746316</v>
          </cell>
        </row>
        <row r="1561">
          <cell r="E1561">
            <v>36895</v>
          </cell>
          <cell r="F1561">
            <v>-68.395505464504822</v>
          </cell>
        </row>
        <row r="1562">
          <cell r="E1562">
            <v>36896</v>
          </cell>
          <cell r="F1562">
            <v>-18.550241458491655</v>
          </cell>
        </row>
        <row r="1563">
          <cell r="E1563">
            <v>36897</v>
          </cell>
          <cell r="F1563">
            <v>-6.2205201436045172</v>
          </cell>
        </row>
        <row r="1564">
          <cell r="E1564">
            <v>36898</v>
          </cell>
          <cell r="F1564">
            <v>20.753125815883323</v>
          </cell>
        </row>
        <row r="1565">
          <cell r="E1565">
            <v>36899</v>
          </cell>
          <cell r="F1565">
            <v>7.6981211243491998</v>
          </cell>
        </row>
        <row r="1566">
          <cell r="E1566">
            <v>36900</v>
          </cell>
          <cell r="F1566">
            <v>-1.8587202142407477</v>
          </cell>
        </row>
        <row r="1567">
          <cell r="E1567">
            <v>36901</v>
          </cell>
          <cell r="F1567">
            <v>21.734101157850091</v>
          </cell>
        </row>
        <row r="1568">
          <cell r="E1568">
            <v>36902</v>
          </cell>
          <cell r="F1568">
            <v>41.343232608354811</v>
          </cell>
        </row>
        <row r="1569">
          <cell r="E1569">
            <v>36903</v>
          </cell>
          <cell r="F1569">
            <v>66.381069775765354</v>
          </cell>
        </row>
        <row r="1570">
          <cell r="E1570">
            <v>36904</v>
          </cell>
          <cell r="F1570">
            <v>98.596280668756663</v>
          </cell>
        </row>
        <row r="1571">
          <cell r="E1571">
            <v>36905</v>
          </cell>
          <cell r="F1571">
            <v>121.61934053598452</v>
          </cell>
        </row>
        <row r="1572">
          <cell r="E1572">
            <v>36906</v>
          </cell>
          <cell r="F1572">
            <v>140.69845253828316</v>
          </cell>
        </row>
        <row r="1573">
          <cell r="E1573">
            <v>36907</v>
          </cell>
          <cell r="F1573">
            <v>152.1543906978859</v>
          </cell>
        </row>
        <row r="1574">
          <cell r="E1574">
            <v>36908</v>
          </cell>
          <cell r="F1574">
            <v>173.3113943268545</v>
          </cell>
        </row>
        <row r="1575">
          <cell r="E1575">
            <v>36909</v>
          </cell>
          <cell r="F1575">
            <v>206.19788885079834</v>
          </cell>
        </row>
        <row r="1576">
          <cell r="E1576">
            <v>36910</v>
          </cell>
          <cell r="F1576">
            <v>226.48717695235064</v>
          </cell>
        </row>
        <row r="1577">
          <cell r="E1577">
            <v>36911</v>
          </cell>
          <cell r="F1577">
            <v>226.75635106693153</v>
          </cell>
        </row>
        <row r="1578">
          <cell r="E1578">
            <v>36912</v>
          </cell>
          <cell r="F1578">
            <v>219.09357302565513</v>
          </cell>
        </row>
        <row r="1579">
          <cell r="E1579">
            <v>36913</v>
          </cell>
          <cell r="F1579">
            <v>208.87058037529641</v>
          </cell>
        </row>
        <row r="1580">
          <cell r="E1580">
            <v>36914</v>
          </cell>
          <cell r="F1580">
            <v>196.40510206925319</v>
          </cell>
        </row>
        <row r="1581">
          <cell r="E1581">
            <v>36915</v>
          </cell>
          <cell r="F1581">
            <v>214.01915114808435</v>
          </cell>
        </row>
        <row r="1582">
          <cell r="E1582">
            <v>36916</v>
          </cell>
          <cell r="F1582">
            <v>211.96914481125168</v>
          </cell>
        </row>
        <row r="1583">
          <cell r="E1583">
            <v>36917</v>
          </cell>
          <cell r="F1583">
            <v>225.80447645382628</v>
          </cell>
        </row>
        <row r="1584">
          <cell r="E1584">
            <v>36918</v>
          </cell>
          <cell r="F1584">
            <v>235.07065905226045</v>
          </cell>
        </row>
        <row r="1585">
          <cell r="E1585">
            <v>36919</v>
          </cell>
          <cell r="F1585">
            <v>244.0504247558747</v>
          </cell>
        </row>
        <row r="1586">
          <cell r="E1586">
            <v>36920</v>
          </cell>
          <cell r="F1586">
            <v>262.27733010989505</v>
          </cell>
        </row>
        <row r="1587">
          <cell r="E1587">
            <v>36921</v>
          </cell>
          <cell r="F1587">
            <v>260.30829715748223</v>
          </cell>
        </row>
        <row r="1588">
          <cell r="E1588">
            <v>36922</v>
          </cell>
          <cell r="F1588">
            <v>259.01819682113091</v>
          </cell>
        </row>
        <row r="1589">
          <cell r="E1589">
            <v>36923</v>
          </cell>
          <cell r="F1589">
            <v>270.68938344669914</v>
          </cell>
        </row>
        <row r="1590">
          <cell r="E1590">
            <v>36924</v>
          </cell>
          <cell r="F1590">
            <v>253.07446136487488</v>
          </cell>
        </row>
        <row r="1591">
          <cell r="E1591">
            <v>36925</v>
          </cell>
          <cell r="F1591">
            <v>255.48975311618233</v>
          </cell>
        </row>
        <row r="1592">
          <cell r="E1592">
            <v>36926</v>
          </cell>
          <cell r="F1592">
            <v>265.51427550455446</v>
          </cell>
        </row>
        <row r="1593">
          <cell r="E1593">
            <v>36927</v>
          </cell>
          <cell r="F1593">
            <v>266.17450189665396</v>
          </cell>
        </row>
        <row r="1594">
          <cell r="E1594">
            <v>36928</v>
          </cell>
          <cell r="F1594">
            <v>246.44921505397724</v>
          </cell>
        </row>
        <row r="1595">
          <cell r="E1595">
            <v>36929</v>
          </cell>
          <cell r="F1595">
            <v>229.94385357518877</v>
          </cell>
        </row>
        <row r="1596">
          <cell r="E1596">
            <v>36930</v>
          </cell>
          <cell r="F1596">
            <v>220.83714226841585</v>
          </cell>
        </row>
        <row r="1597">
          <cell r="E1597">
            <v>36931</v>
          </cell>
          <cell r="F1597">
            <v>222.16749602124764</v>
          </cell>
        </row>
        <row r="1598">
          <cell r="E1598">
            <v>36932</v>
          </cell>
          <cell r="F1598">
            <v>225.98875084165775</v>
          </cell>
        </row>
        <row r="1599">
          <cell r="E1599">
            <v>36933</v>
          </cell>
          <cell r="F1599">
            <v>232.73995425778594</v>
          </cell>
        </row>
        <row r="1600">
          <cell r="E1600">
            <v>36934</v>
          </cell>
          <cell r="F1600">
            <v>237.08888256812497</v>
          </cell>
        </row>
        <row r="1601">
          <cell r="E1601">
            <v>36935</v>
          </cell>
          <cell r="F1601">
            <v>223.24869503707851</v>
          </cell>
        </row>
        <row r="1602">
          <cell r="E1602">
            <v>36936</v>
          </cell>
          <cell r="F1602">
            <v>221.00390262308974</v>
          </cell>
        </row>
        <row r="1603">
          <cell r="E1603">
            <v>36937</v>
          </cell>
          <cell r="F1603">
            <v>202.37374422480752</v>
          </cell>
        </row>
        <row r="1604">
          <cell r="E1604">
            <v>36938</v>
          </cell>
          <cell r="F1604">
            <v>199.77753105350166</v>
          </cell>
        </row>
        <row r="1605">
          <cell r="E1605">
            <v>36939</v>
          </cell>
          <cell r="F1605">
            <v>194.86792706843698</v>
          </cell>
        </row>
        <row r="1606">
          <cell r="E1606">
            <v>36940</v>
          </cell>
          <cell r="F1606">
            <v>184.01799993487475</v>
          </cell>
        </row>
        <row r="1607">
          <cell r="E1607">
            <v>36941</v>
          </cell>
          <cell r="F1607">
            <v>167.34635119443919</v>
          </cell>
        </row>
        <row r="1608">
          <cell r="E1608">
            <v>36942</v>
          </cell>
          <cell r="F1608">
            <v>148.8528890016205</v>
          </cell>
        </row>
        <row r="1609">
          <cell r="E1609">
            <v>36943</v>
          </cell>
          <cell r="F1609">
            <v>139.29624246805724</v>
          </cell>
        </row>
        <row r="1610">
          <cell r="E1610">
            <v>36944</v>
          </cell>
          <cell r="F1610">
            <v>134.41189865848537</v>
          </cell>
        </row>
        <row r="1611">
          <cell r="E1611">
            <v>36945</v>
          </cell>
          <cell r="F1611">
            <v>125.65163109585956</v>
          </cell>
        </row>
        <row r="1612">
          <cell r="E1612">
            <v>36946</v>
          </cell>
          <cell r="F1612">
            <v>84.652631861461487</v>
          </cell>
        </row>
        <row r="1613">
          <cell r="E1613">
            <v>36947</v>
          </cell>
          <cell r="F1613">
            <v>63.075035674357423</v>
          </cell>
        </row>
        <row r="1614">
          <cell r="E1614">
            <v>36948</v>
          </cell>
          <cell r="F1614">
            <v>48.905000679314981</v>
          </cell>
        </row>
        <row r="1615">
          <cell r="E1615">
            <v>36949</v>
          </cell>
          <cell r="F1615">
            <v>43.88261360949582</v>
          </cell>
        </row>
        <row r="1616">
          <cell r="E1616">
            <v>36950</v>
          </cell>
          <cell r="F1616">
            <v>50.112897827639244</v>
          </cell>
        </row>
        <row r="1617">
          <cell r="E1617">
            <v>36951</v>
          </cell>
          <cell r="F1617">
            <v>54.607710243164547</v>
          </cell>
        </row>
        <row r="1618">
          <cell r="E1618">
            <v>36952</v>
          </cell>
          <cell r="F1618">
            <v>51.809444834721944</v>
          </cell>
        </row>
        <row r="1619">
          <cell r="E1619">
            <v>36953</v>
          </cell>
          <cell r="F1619">
            <v>40.244027725702836</v>
          </cell>
        </row>
        <row r="1620">
          <cell r="E1620">
            <v>36954</v>
          </cell>
          <cell r="F1620">
            <v>27.422529960880638</v>
          </cell>
        </row>
        <row r="1621">
          <cell r="E1621">
            <v>36955</v>
          </cell>
          <cell r="F1621">
            <v>10.77016881853524</v>
          </cell>
        </row>
        <row r="1622">
          <cell r="E1622">
            <v>36956</v>
          </cell>
          <cell r="F1622">
            <v>-19.035553641930164</v>
          </cell>
        </row>
        <row r="1623">
          <cell r="E1623">
            <v>36957</v>
          </cell>
          <cell r="F1623">
            <v>-31.703450075172441</v>
          </cell>
        </row>
        <row r="1624">
          <cell r="E1624">
            <v>36958</v>
          </cell>
          <cell r="F1624">
            <v>-36.728419301467511</v>
          </cell>
        </row>
        <row r="1625">
          <cell r="E1625">
            <v>36959</v>
          </cell>
          <cell r="F1625">
            <v>-31.247627853248559</v>
          </cell>
        </row>
        <row r="1626">
          <cell r="E1626">
            <v>36960</v>
          </cell>
          <cell r="F1626">
            <v>-15.528534892435346</v>
          </cell>
        </row>
        <row r="1627">
          <cell r="E1627">
            <v>36961</v>
          </cell>
          <cell r="F1627">
            <v>-15.650328923715279</v>
          </cell>
        </row>
        <row r="1628">
          <cell r="E1628">
            <v>36962</v>
          </cell>
          <cell r="F1628">
            <v>5.0490640329098824</v>
          </cell>
        </row>
        <row r="1629">
          <cell r="E1629">
            <v>36963</v>
          </cell>
          <cell r="F1629">
            <v>-27.126948557201104</v>
          </cell>
        </row>
        <row r="1630">
          <cell r="E1630">
            <v>36964</v>
          </cell>
          <cell r="F1630">
            <v>-29.433039892255692</v>
          </cell>
        </row>
        <row r="1631">
          <cell r="E1631">
            <v>36965</v>
          </cell>
          <cell r="F1631">
            <v>-27.173757415637738</v>
          </cell>
        </row>
        <row r="1632">
          <cell r="E1632">
            <v>36966</v>
          </cell>
          <cell r="F1632">
            <v>9.2601830696148681</v>
          </cell>
        </row>
        <row r="1633">
          <cell r="E1633">
            <v>36967</v>
          </cell>
          <cell r="F1633">
            <v>37.410801207401164</v>
          </cell>
        </row>
        <row r="1634">
          <cell r="E1634">
            <v>36968</v>
          </cell>
          <cell r="F1634">
            <v>56.168159128494153</v>
          </cell>
        </row>
        <row r="1635">
          <cell r="E1635">
            <v>36969</v>
          </cell>
          <cell r="F1635">
            <v>46.164574012049343</v>
          </cell>
        </row>
        <row r="1636">
          <cell r="E1636">
            <v>36970</v>
          </cell>
          <cell r="F1636">
            <v>23.80286281705412</v>
          </cell>
        </row>
        <row r="1637">
          <cell r="E1637">
            <v>36971</v>
          </cell>
          <cell r="F1637">
            <v>-3.2264516377399559</v>
          </cell>
        </row>
        <row r="1638">
          <cell r="E1638">
            <v>36972</v>
          </cell>
          <cell r="F1638">
            <v>-19.330309974417105</v>
          </cell>
        </row>
        <row r="1639">
          <cell r="E1639">
            <v>36973</v>
          </cell>
          <cell r="F1639">
            <v>-46.734021763075361</v>
          </cell>
        </row>
        <row r="1640">
          <cell r="E1640">
            <v>36974</v>
          </cell>
          <cell r="F1640">
            <v>-55.583576064114823</v>
          </cell>
        </row>
        <row r="1641">
          <cell r="E1641">
            <v>36975</v>
          </cell>
          <cell r="F1641">
            <v>-32.416203157245036</v>
          </cell>
        </row>
        <row r="1642">
          <cell r="E1642">
            <v>36976</v>
          </cell>
          <cell r="F1642">
            <v>6.6631019003416441</v>
          </cell>
        </row>
        <row r="1643">
          <cell r="E1643">
            <v>36977</v>
          </cell>
          <cell r="F1643">
            <v>26.459129894425132</v>
          </cell>
        </row>
        <row r="1644">
          <cell r="E1644">
            <v>36978</v>
          </cell>
          <cell r="F1644">
            <v>27.513209332844781</v>
          </cell>
        </row>
        <row r="1645">
          <cell r="E1645">
            <v>36979</v>
          </cell>
          <cell r="F1645">
            <v>13.159135141280785</v>
          </cell>
        </row>
        <row r="1646">
          <cell r="E1646">
            <v>36980</v>
          </cell>
          <cell r="F1646">
            <v>11.176125719241099</v>
          </cell>
        </row>
        <row r="1647">
          <cell r="E1647">
            <v>36981</v>
          </cell>
          <cell r="F1647">
            <v>20.67107385250165</v>
          </cell>
        </row>
        <row r="1648">
          <cell r="E1648">
            <v>36982</v>
          </cell>
          <cell r="F1648">
            <v>17.067331048043343</v>
          </cell>
        </row>
        <row r="1649">
          <cell r="E1649">
            <v>36983</v>
          </cell>
          <cell r="F1649">
            <v>58.637320688094405</v>
          </cell>
        </row>
        <row r="1650">
          <cell r="E1650">
            <v>36984</v>
          </cell>
          <cell r="F1650">
            <v>73.680289873314905</v>
          </cell>
        </row>
        <row r="1651">
          <cell r="E1651">
            <v>36985</v>
          </cell>
          <cell r="F1651">
            <v>74.809647940606737</v>
          </cell>
        </row>
        <row r="1652">
          <cell r="E1652">
            <v>36986</v>
          </cell>
          <cell r="F1652">
            <v>81.302892912699463</v>
          </cell>
        </row>
        <row r="1653">
          <cell r="E1653">
            <v>36987</v>
          </cell>
          <cell r="F1653">
            <v>80.330192028648526</v>
          </cell>
        </row>
        <row r="1654">
          <cell r="E1654">
            <v>36988</v>
          </cell>
          <cell r="F1654">
            <v>119.20694790870948</v>
          </cell>
        </row>
        <row r="1655">
          <cell r="E1655">
            <v>36989</v>
          </cell>
          <cell r="F1655">
            <v>143.23542056622864</v>
          </cell>
        </row>
        <row r="1656">
          <cell r="E1656">
            <v>36990</v>
          </cell>
          <cell r="F1656">
            <v>129.91042087911956</v>
          </cell>
        </row>
        <row r="1657">
          <cell r="E1657">
            <v>36991</v>
          </cell>
          <cell r="F1657">
            <v>142.10046596341999</v>
          </cell>
        </row>
        <row r="1658">
          <cell r="E1658">
            <v>36992</v>
          </cell>
          <cell r="F1658">
            <v>166.67943995843416</v>
          </cell>
        </row>
        <row r="1659">
          <cell r="E1659">
            <v>36993</v>
          </cell>
          <cell r="F1659">
            <v>211.95945207079603</v>
          </cell>
        </row>
        <row r="1660">
          <cell r="E1660">
            <v>36994</v>
          </cell>
          <cell r="F1660">
            <v>259.15630375587352</v>
          </cell>
        </row>
        <row r="1661">
          <cell r="E1661">
            <v>36995</v>
          </cell>
          <cell r="F1661">
            <v>287.69882423794297</v>
          </cell>
        </row>
        <row r="1662">
          <cell r="E1662">
            <v>36996</v>
          </cell>
          <cell r="F1662">
            <v>303.98795757678454</v>
          </cell>
        </row>
        <row r="1663">
          <cell r="E1663">
            <v>36997</v>
          </cell>
          <cell r="F1663">
            <v>295.47692173072392</v>
          </cell>
        </row>
        <row r="1664">
          <cell r="E1664">
            <v>36998</v>
          </cell>
          <cell r="F1664">
            <v>274.39681738124636</v>
          </cell>
        </row>
        <row r="1665">
          <cell r="E1665">
            <v>36999</v>
          </cell>
          <cell r="F1665">
            <v>271.53031663047113</v>
          </cell>
        </row>
        <row r="1666">
          <cell r="E1666">
            <v>37000</v>
          </cell>
          <cell r="F1666">
            <v>262.68698045724886</v>
          </cell>
        </row>
        <row r="1667">
          <cell r="E1667">
            <v>37001</v>
          </cell>
          <cell r="F1667">
            <v>258.56648734802911</v>
          </cell>
        </row>
        <row r="1668">
          <cell r="E1668">
            <v>37002</v>
          </cell>
          <cell r="F1668">
            <v>253.97950505375229</v>
          </cell>
        </row>
        <row r="1669">
          <cell r="E1669">
            <v>37003</v>
          </cell>
          <cell r="F1669">
            <v>233.05276867799148</v>
          </cell>
        </row>
        <row r="1670">
          <cell r="E1670">
            <v>37004</v>
          </cell>
          <cell r="F1670">
            <v>222.46322887957285</v>
          </cell>
        </row>
        <row r="1671">
          <cell r="E1671">
            <v>37005</v>
          </cell>
          <cell r="F1671">
            <v>207.04244752191516</v>
          </cell>
        </row>
        <row r="1672">
          <cell r="E1672">
            <v>37006</v>
          </cell>
          <cell r="F1672">
            <v>203.38389907867531</v>
          </cell>
        </row>
        <row r="1673">
          <cell r="E1673">
            <v>37007</v>
          </cell>
          <cell r="F1673">
            <v>187.91054349689512</v>
          </cell>
        </row>
        <row r="1674">
          <cell r="E1674">
            <v>37008</v>
          </cell>
          <cell r="F1674">
            <v>144.9807758819552</v>
          </cell>
        </row>
        <row r="1675">
          <cell r="E1675">
            <v>37009</v>
          </cell>
          <cell r="F1675">
            <v>140.96627285843351</v>
          </cell>
        </row>
        <row r="1676">
          <cell r="E1676">
            <v>37010</v>
          </cell>
          <cell r="F1676">
            <v>166.74289413141378</v>
          </cell>
        </row>
        <row r="1677">
          <cell r="E1677">
            <v>37011</v>
          </cell>
          <cell r="F1677">
            <v>157.22248077017503</v>
          </cell>
        </row>
        <row r="1678">
          <cell r="E1678">
            <v>37012</v>
          </cell>
          <cell r="F1678">
            <v>152.9328691081646</v>
          </cell>
        </row>
        <row r="1679">
          <cell r="E1679">
            <v>37013</v>
          </cell>
          <cell r="F1679">
            <v>151.36092971200196</v>
          </cell>
        </row>
        <row r="1680">
          <cell r="E1680">
            <v>37014</v>
          </cell>
          <cell r="F1680">
            <v>139.88659405404178</v>
          </cell>
        </row>
        <row r="1681">
          <cell r="E1681">
            <v>37015</v>
          </cell>
          <cell r="F1681">
            <v>119.78393621423493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E4">
            <v>1998</v>
          </cell>
          <cell r="F4">
            <v>1999</v>
          </cell>
          <cell r="G4">
            <v>2000</v>
          </cell>
          <cell r="J4">
            <v>1998</v>
          </cell>
          <cell r="K4">
            <v>1999</v>
          </cell>
          <cell r="L4">
            <v>2000</v>
          </cell>
          <cell r="O4">
            <v>1998</v>
          </cell>
          <cell r="P4">
            <v>1999</v>
          </cell>
          <cell r="Q4">
            <v>2000</v>
          </cell>
          <cell r="Y4">
            <v>1998</v>
          </cell>
          <cell r="Z4">
            <v>1999</v>
          </cell>
          <cell r="AA4">
            <v>2000</v>
          </cell>
        </row>
        <row r="5">
          <cell r="D5">
            <v>36831</v>
          </cell>
          <cell r="E5">
            <v>85.4171026003241</v>
          </cell>
          <cell r="F5">
            <v>77.808645142900886</v>
          </cell>
          <cell r="G5">
            <v>68.884197475522413</v>
          </cell>
          <cell r="I5">
            <v>36831</v>
          </cell>
          <cell r="J5">
            <v>40.1796845122931</v>
          </cell>
          <cell r="K5">
            <v>45.765099937959988</v>
          </cell>
          <cell r="L5">
            <v>43.197068937261136</v>
          </cell>
          <cell r="N5">
            <v>36831</v>
          </cell>
          <cell r="O5">
            <v>46.009160945150221</v>
          </cell>
          <cell r="P5">
            <v>40.698432523125575</v>
          </cell>
          <cell r="Q5">
            <v>22.638372875925999</v>
          </cell>
          <cell r="X5">
            <v>36831</v>
          </cell>
          <cell r="Y5">
            <v>205.35807396289846</v>
          </cell>
          <cell r="Z5">
            <v>187.12705721365273</v>
          </cell>
          <cell r="AA5">
            <v>201.27593067943803</v>
          </cell>
        </row>
        <row r="6">
          <cell r="D6">
            <v>36832</v>
          </cell>
          <cell r="E6">
            <v>85.461601072073293</v>
          </cell>
          <cell r="F6">
            <v>77.881748000374486</v>
          </cell>
          <cell r="G6">
            <v>69.09980050399281</v>
          </cell>
          <cell r="I6">
            <v>36832</v>
          </cell>
          <cell r="J6">
            <v>40.297407508161101</v>
          </cell>
          <cell r="K6">
            <v>45.552403844829989</v>
          </cell>
          <cell r="L6">
            <v>43.168375817246734</v>
          </cell>
          <cell r="N6">
            <v>36832</v>
          </cell>
          <cell r="O6">
            <v>45.753939477533024</v>
          </cell>
          <cell r="P6">
            <v>40.544918298706378</v>
          </cell>
          <cell r="Q6">
            <v>22.363267828605601</v>
          </cell>
          <cell r="X6">
            <v>36832</v>
          </cell>
          <cell r="Y6">
            <v>205.26507396289847</v>
          </cell>
          <cell r="Z6">
            <v>186.67505721365274</v>
          </cell>
          <cell r="AA6">
            <v>200.7440269313021</v>
          </cell>
        </row>
        <row r="7">
          <cell r="D7">
            <v>36833</v>
          </cell>
          <cell r="E7">
            <v>85.548855274116093</v>
          </cell>
          <cell r="F7">
            <v>78.190234534245292</v>
          </cell>
          <cell r="G7">
            <v>69.259454787932413</v>
          </cell>
          <cell r="I7">
            <v>36833</v>
          </cell>
          <cell r="J7">
            <v>40.415264268512303</v>
          </cell>
          <cell r="K7">
            <v>45.430049907034793</v>
          </cell>
          <cell r="L7">
            <v>43.113186638238332</v>
          </cell>
          <cell r="N7">
            <v>36833</v>
          </cell>
          <cell r="O7">
            <v>45.987828515139022</v>
          </cell>
          <cell r="P7">
            <v>40.759559094125578</v>
          </cell>
          <cell r="Q7">
            <v>22.511201734174399</v>
          </cell>
          <cell r="X7">
            <v>36833</v>
          </cell>
          <cell r="Y7">
            <v>205.70407396289846</v>
          </cell>
          <cell r="Z7">
            <v>186.98205721365275</v>
          </cell>
          <cell r="AA7">
            <v>200.55271733253059</v>
          </cell>
        </row>
        <row r="8">
          <cell r="D8">
            <v>36834</v>
          </cell>
          <cell r="E8">
            <v>85.455318684341293</v>
          </cell>
          <cell r="F8">
            <v>78.454818890795693</v>
          </cell>
          <cell r="G8">
            <v>69.476378182638015</v>
          </cell>
          <cell r="I8">
            <v>36834</v>
          </cell>
          <cell r="J8">
            <v>40.527771121955901</v>
          </cell>
          <cell r="K8">
            <v>45.092362693010791</v>
          </cell>
          <cell r="L8">
            <v>43.08449351822393</v>
          </cell>
          <cell r="N8">
            <v>36834</v>
          </cell>
          <cell r="O8">
            <v>46.185858251470222</v>
          </cell>
          <cell r="P8">
            <v>40.936920839629977</v>
          </cell>
          <cell r="Q8">
            <v>22.4050538737572</v>
          </cell>
          <cell r="X8">
            <v>36834</v>
          </cell>
          <cell r="Y8">
            <v>205.92107396289845</v>
          </cell>
          <cell r="Z8">
            <v>187.02405721365272</v>
          </cell>
          <cell r="AA8">
            <v>200.19109113753308</v>
          </cell>
        </row>
        <row r="9">
          <cell r="D9">
            <v>36835</v>
          </cell>
          <cell r="E9">
            <v>85.333862737560892</v>
          </cell>
          <cell r="F9">
            <v>78.59040133654409</v>
          </cell>
          <cell r="G9">
            <v>69.332390824940816</v>
          </cell>
          <cell r="I9">
            <v>36835</v>
          </cell>
          <cell r="J9">
            <v>40.641780694132301</v>
          </cell>
          <cell r="K9">
            <v>45.031927542777595</v>
          </cell>
          <cell r="L9">
            <v>42.995407840435533</v>
          </cell>
          <cell r="N9">
            <v>36835</v>
          </cell>
          <cell r="O9">
            <v>46.111487914987819</v>
          </cell>
          <cell r="P9">
            <v>40.806473981239179</v>
          </cell>
          <cell r="Q9">
            <v>22.1040561606148</v>
          </cell>
          <cell r="X9">
            <v>36835</v>
          </cell>
          <cell r="Y9">
            <v>205.82507396289844</v>
          </cell>
          <cell r="Z9">
            <v>186.78915944781716</v>
          </cell>
          <cell r="AA9">
            <v>199.21331177963356</v>
          </cell>
        </row>
        <row r="10">
          <cell r="D10">
            <v>36836</v>
          </cell>
          <cell r="E10">
            <v>85.187632177012489</v>
          </cell>
          <cell r="F10">
            <v>78.680491486495285</v>
          </cell>
          <cell r="G10">
            <v>69.119272356590415</v>
          </cell>
          <cell r="I10">
            <v>36836</v>
          </cell>
          <cell r="J10">
            <v>40.754888518909503</v>
          </cell>
          <cell r="K10">
            <v>45.031906246547997</v>
          </cell>
          <cell r="L10">
            <v>42.623852522604331</v>
          </cell>
          <cell r="N10">
            <v>36836</v>
          </cell>
          <cell r="O10">
            <v>46.161810552185017</v>
          </cell>
          <cell r="P10">
            <v>40.698665014913182</v>
          </cell>
          <cell r="Q10">
            <v>21.8329441563444</v>
          </cell>
          <cell r="X10">
            <v>36836</v>
          </cell>
          <cell r="Y10">
            <v>205.81791097766205</v>
          </cell>
          <cell r="Z10">
            <v>186.42615933521273</v>
          </cell>
          <cell r="AA10">
            <v>197.91381737991</v>
          </cell>
        </row>
        <row r="11">
          <cell r="D11">
            <v>36837</v>
          </cell>
          <cell r="E11">
            <v>85.114763578064483</v>
          </cell>
          <cell r="F11">
            <v>78.755251900506082</v>
          </cell>
          <cell r="G11">
            <v>69.218459545952413</v>
          </cell>
          <cell r="I11">
            <v>36837</v>
          </cell>
          <cell r="J11">
            <v>40.867467487318301</v>
          </cell>
          <cell r="K11">
            <v>45.114422037504795</v>
          </cell>
          <cell r="L11">
            <v>42.250149834955131</v>
          </cell>
          <cell r="N11">
            <v>36837</v>
          </cell>
          <cell r="O11">
            <v>46.27965643470062</v>
          </cell>
          <cell r="P11">
            <v>40.560207224821184</v>
          </cell>
          <cell r="Q11">
            <v>21.4978760252136</v>
          </cell>
          <cell r="X11">
            <v>36837</v>
          </cell>
          <cell r="Y11">
            <v>205.94618136456683</v>
          </cell>
          <cell r="Z11">
            <v>186.18915933521276</v>
          </cell>
          <cell r="AA11">
            <v>196.86052514122048</v>
          </cell>
        </row>
        <row r="12">
          <cell r="D12">
            <v>36838</v>
          </cell>
          <cell r="E12">
            <v>85.142388337227288</v>
          </cell>
          <cell r="F12">
            <v>78.800911016768481</v>
          </cell>
          <cell r="G12">
            <v>69.300158981441214</v>
          </cell>
          <cell r="I12">
            <v>36838</v>
          </cell>
          <cell r="J12">
            <v>40.979347668526302</v>
          </cell>
          <cell r="K12">
            <v>45.209172512366798</v>
          </cell>
          <cell r="L12">
            <v>41.883982463212732</v>
          </cell>
          <cell r="N12">
            <v>36838</v>
          </cell>
          <cell r="O12">
            <v>46.473803158501418</v>
          </cell>
          <cell r="P12">
            <v>40.372455761948387</v>
          </cell>
          <cell r="Q12">
            <v>21.183451039308398</v>
          </cell>
          <cell r="X12">
            <v>36838</v>
          </cell>
          <cell r="Y12">
            <v>206.26918136456686</v>
          </cell>
          <cell r="Z12">
            <v>185.90515933521274</v>
          </cell>
          <cell r="AA12">
            <v>195.81792360979017</v>
          </cell>
        </row>
        <row r="13">
          <cell r="D13">
            <v>36839</v>
          </cell>
          <cell r="E13">
            <v>85.185711966976882</v>
          </cell>
          <cell r="F13">
            <v>78.930881906017277</v>
          </cell>
          <cell r="G13">
            <v>69.221306141975617</v>
          </cell>
          <cell r="I13">
            <v>36839</v>
          </cell>
          <cell r="J13">
            <v>41.089812217638702</v>
          </cell>
          <cell r="K13">
            <v>45.396927171263599</v>
          </cell>
          <cell r="L13">
            <v>41.514208929924735</v>
          </cell>
          <cell r="N13">
            <v>36839</v>
          </cell>
          <cell r="O13">
            <v>46.627121460787421</v>
          </cell>
          <cell r="P13">
            <v>40.535052121596785</v>
          </cell>
          <cell r="Q13">
            <v>20.879287286698798</v>
          </cell>
          <cell r="X13">
            <v>36839</v>
          </cell>
          <cell r="Y13">
            <v>206.57618136456688</v>
          </cell>
          <cell r="Z13">
            <v>186.16915933521275</v>
          </cell>
          <cell r="AA13">
            <v>194.62142487515544</v>
          </cell>
        </row>
        <row r="14">
          <cell r="D14">
            <v>36840</v>
          </cell>
          <cell r="E14">
            <v>85.236120142440086</v>
          </cell>
          <cell r="F14">
            <v>79.12626061511088</v>
          </cell>
          <cell r="G14">
            <v>69.180488368575624</v>
          </cell>
          <cell r="I14">
            <v>36840</v>
          </cell>
          <cell r="J14">
            <v>41.189265245169103</v>
          </cell>
          <cell r="K14">
            <v>45.566207350982395</v>
          </cell>
          <cell r="L14">
            <v>41.462519431313936</v>
          </cell>
          <cell r="N14">
            <v>36840</v>
          </cell>
          <cell r="O14">
            <v>46.403762702023421</v>
          </cell>
          <cell r="P14">
            <v>40.623172016962386</v>
          </cell>
          <cell r="Q14">
            <v>20.551825458906798</v>
          </cell>
          <cell r="X14">
            <v>36840</v>
          </cell>
          <cell r="Y14">
            <v>206.39618136456687</v>
          </cell>
          <cell r="Z14">
            <v>186.53515933521274</v>
          </cell>
          <cell r="AA14">
            <v>193.75774716608112</v>
          </cell>
        </row>
        <row r="15">
          <cell r="D15">
            <v>36841</v>
          </cell>
          <cell r="E15">
            <v>85.20837115527128</v>
          </cell>
          <cell r="F15">
            <v>79.339130627449279</v>
          </cell>
          <cell r="G15">
            <v>69.153381817666428</v>
          </cell>
          <cell r="I15">
            <v>36841</v>
          </cell>
          <cell r="J15">
            <v>41.287780167200303</v>
          </cell>
          <cell r="K15">
            <v>45.658210612225993</v>
          </cell>
          <cell r="L15">
            <v>41.397097413982735</v>
          </cell>
          <cell r="N15">
            <v>36841</v>
          </cell>
          <cell r="O15">
            <v>46.152016069202624</v>
          </cell>
          <cell r="P15">
            <v>40.622003920358388</v>
          </cell>
          <cell r="Q15">
            <v>20.230163304309198</v>
          </cell>
          <cell r="X15">
            <v>36841</v>
          </cell>
          <cell r="Y15">
            <v>206.07118136456688</v>
          </cell>
          <cell r="Z15">
            <v>186.66515450375283</v>
          </cell>
          <cell r="AA15">
            <v>192.89984783397159</v>
          </cell>
        </row>
        <row r="16">
          <cell r="D16">
            <v>36842</v>
          </cell>
          <cell r="E16">
            <v>85.193410553977273</v>
          </cell>
          <cell r="F16">
            <v>79.543638320298072</v>
          </cell>
          <cell r="G16">
            <v>69.055830888612022</v>
          </cell>
          <cell r="I16">
            <v>36842</v>
          </cell>
          <cell r="J16">
            <v>41.392702065129505</v>
          </cell>
          <cell r="K16">
            <v>45.805481138653192</v>
          </cell>
          <cell r="L16">
            <v>41.322745177705933</v>
          </cell>
          <cell r="N16">
            <v>36842</v>
          </cell>
          <cell r="O16">
            <v>45.923070599540225</v>
          </cell>
          <cell r="P16">
            <v>40.863967778354386</v>
          </cell>
          <cell r="Q16">
            <v>19.912252835492797</v>
          </cell>
          <cell r="X16">
            <v>36842</v>
          </cell>
          <cell r="Y16">
            <v>205.86118136456685</v>
          </cell>
          <cell r="Z16">
            <v>187.17015658102486</v>
          </cell>
          <cell r="AA16">
            <v>191.96632559055246</v>
          </cell>
        </row>
        <row r="17">
          <cell r="D17">
            <v>36843</v>
          </cell>
          <cell r="E17">
            <v>85.179759670803676</v>
          </cell>
          <cell r="F17">
            <v>79.754396456534465</v>
          </cell>
          <cell r="G17">
            <v>68.780502584228415</v>
          </cell>
          <cell r="I17">
            <v>36843</v>
          </cell>
          <cell r="J17">
            <v>41.499733365727508</v>
          </cell>
          <cell r="K17">
            <v>45.944765578980395</v>
          </cell>
          <cell r="L17">
            <v>41.182452715844335</v>
          </cell>
          <cell r="N17">
            <v>36843</v>
          </cell>
          <cell r="O17">
            <v>45.718193418697425</v>
          </cell>
          <cell r="P17">
            <v>41.027902251095988</v>
          </cell>
          <cell r="Q17">
            <v>19.592404409782798</v>
          </cell>
          <cell r="X17">
            <v>36843</v>
          </cell>
          <cell r="Y17">
            <v>205.82716383380489</v>
          </cell>
          <cell r="Z17">
            <v>187.69015363033003</v>
          </cell>
          <cell r="AA17">
            <v>190.78714778932573</v>
          </cell>
        </row>
        <row r="18">
          <cell r="D18">
            <v>36844</v>
          </cell>
          <cell r="E18">
            <v>85.097662705695683</v>
          </cell>
          <cell r="F18">
            <v>79.893563767598863</v>
          </cell>
          <cell r="G18">
            <v>68.84198124971202</v>
          </cell>
          <cell r="I18">
            <v>36844</v>
          </cell>
          <cell r="J18">
            <v>41.60497223366751</v>
          </cell>
          <cell r="K18">
            <v>46.093693661944798</v>
          </cell>
          <cell r="L18">
            <v>41.156634586825938</v>
          </cell>
          <cell r="N18">
            <v>36844</v>
          </cell>
          <cell r="O18">
            <v>45.460054367625027</v>
          </cell>
          <cell r="P18">
            <v>41.202094407761585</v>
          </cell>
          <cell r="Q18">
            <v>19.557364659999998</v>
          </cell>
          <cell r="X18">
            <v>36844</v>
          </cell>
          <cell r="Y18">
            <v>205.71929807753327</v>
          </cell>
          <cell r="Z18">
            <v>188.13815363033004</v>
          </cell>
          <cell r="AA18">
            <v>190.34405996673661</v>
          </cell>
        </row>
        <row r="19">
          <cell r="D19">
            <v>36845</v>
          </cell>
          <cell r="E19">
            <v>84.904970870903284</v>
          </cell>
          <cell r="F19">
            <v>80.070620620493258</v>
          </cell>
          <cell r="G19">
            <v>68.764803713641626</v>
          </cell>
          <cell r="I19">
            <v>36845</v>
          </cell>
          <cell r="J19">
            <v>41.708720135814708</v>
          </cell>
          <cell r="K19">
            <v>46.1886677472176</v>
          </cell>
          <cell r="L19">
            <v>41.10621221387634</v>
          </cell>
          <cell r="N19">
            <v>36845</v>
          </cell>
          <cell r="O19">
            <v>45.150122886165427</v>
          </cell>
          <cell r="P19">
            <v>41.554614092354385</v>
          </cell>
          <cell r="Q19">
            <v>19.391388591893197</v>
          </cell>
          <cell r="X19">
            <v>36845</v>
          </cell>
          <cell r="Y19">
            <v>205.38529807753326</v>
          </cell>
          <cell r="Z19">
            <v>188.74533007910804</v>
          </cell>
          <cell r="AA19">
            <v>189.60677538033832</v>
          </cell>
        </row>
        <row r="20">
          <cell r="D20">
            <v>36846</v>
          </cell>
          <cell r="E20">
            <v>84.613872708500878</v>
          </cell>
          <cell r="F20">
            <v>80.210313238554463</v>
          </cell>
          <cell r="G20">
            <v>68.444110890838431</v>
          </cell>
          <cell r="I20">
            <v>36846</v>
          </cell>
          <cell r="J20">
            <v>41.78580706249231</v>
          </cell>
          <cell r="K20">
            <v>46.011504413175203</v>
          </cell>
          <cell r="L20">
            <v>40.906201574844737</v>
          </cell>
          <cell r="N20">
            <v>36846</v>
          </cell>
          <cell r="O20">
            <v>44.786918886361427</v>
          </cell>
          <cell r="P20">
            <v>41.647699558588386</v>
          </cell>
          <cell r="Q20">
            <v>19.080931803436798</v>
          </cell>
          <cell r="X20">
            <v>36846</v>
          </cell>
          <cell r="Y20">
            <v>204.77229807753326</v>
          </cell>
          <cell r="Z20">
            <v>188.78633007910804</v>
          </cell>
          <cell r="AA20">
            <v>188.33190652077559</v>
          </cell>
        </row>
        <row r="21">
          <cell r="D21">
            <v>36847</v>
          </cell>
          <cell r="E21">
            <v>84.321542914153284</v>
          </cell>
          <cell r="F21">
            <v>80.117436831897265</v>
          </cell>
          <cell r="G21">
            <v>68.154830006695235</v>
          </cell>
          <cell r="I21">
            <v>36847</v>
          </cell>
          <cell r="J21">
            <v>41.79256893921751</v>
          </cell>
          <cell r="K21">
            <v>45.976202363241605</v>
          </cell>
          <cell r="L21">
            <v>40.835913369049933</v>
          </cell>
          <cell r="N21">
            <v>36847</v>
          </cell>
          <cell r="O21">
            <v>44.415519387533024</v>
          </cell>
          <cell r="P21">
            <v>41.279285081275589</v>
          </cell>
          <cell r="Q21">
            <v>18.798948073955597</v>
          </cell>
          <cell r="X21">
            <v>36847</v>
          </cell>
          <cell r="Y21">
            <v>204.12229807753329</v>
          </cell>
          <cell r="Z21">
            <v>188.21733007910805</v>
          </cell>
          <cell r="AA21">
            <v>187.24664509208486</v>
          </cell>
        </row>
        <row r="22">
          <cell r="D22">
            <v>36848</v>
          </cell>
          <cell r="E22">
            <v>83.973896163419681</v>
          </cell>
          <cell r="F22">
            <v>80.155166652005263</v>
          </cell>
          <cell r="G22">
            <v>67.871739226622438</v>
          </cell>
          <cell r="I22">
            <v>36848</v>
          </cell>
          <cell r="J22">
            <v>41.802372195211909</v>
          </cell>
          <cell r="K22">
            <v>45.738014683280404</v>
          </cell>
          <cell r="L22">
            <v>40.779886538343931</v>
          </cell>
          <cell r="N22">
            <v>36848</v>
          </cell>
          <cell r="O22">
            <v>44.043949518867826</v>
          </cell>
          <cell r="P22">
            <v>41.005294536637585</v>
          </cell>
          <cell r="Q22">
            <v>18.503199881409596</v>
          </cell>
          <cell r="X22">
            <v>36848</v>
          </cell>
          <cell r="Y22">
            <v>203.33429807753328</v>
          </cell>
          <cell r="Z22">
            <v>187.50133007910802</v>
          </cell>
          <cell r="AA22">
            <v>186.16807067948855</v>
          </cell>
        </row>
        <row r="23">
          <cell r="D23">
            <v>36849</v>
          </cell>
          <cell r="E23">
            <v>83.899948555505276</v>
          </cell>
          <cell r="F23">
            <v>80.288488148044465</v>
          </cell>
          <cell r="G23">
            <v>67.54147019924244</v>
          </cell>
          <cell r="I23">
            <v>36849</v>
          </cell>
          <cell r="J23">
            <v>41.864663666791905</v>
          </cell>
          <cell r="K23">
            <v>45.741017451654002</v>
          </cell>
          <cell r="L23">
            <v>40.740286199402732</v>
          </cell>
          <cell r="N23">
            <v>36849</v>
          </cell>
          <cell r="O23">
            <v>43.666532317963828</v>
          </cell>
          <cell r="P23">
            <v>40.774059722293188</v>
          </cell>
          <cell r="Q23">
            <v>18.212346272299996</v>
          </cell>
          <cell r="X23">
            <v>36849</v>
          </cell>
          <cell r="Y23">
            <v>202.78629807753327</v>
          </cell>
          <cell r="Z23">
            <v>187.35632952917643</v>
          </cell>
          <cell r="AA23">
            <v>185.0636390947862</v>
          </cell>
        </row>
        <row r="24">
          <cell r="D24">
            <v>36850</v>
          </cell>
          <cell r="E24">
            <v>84.099330955763676</v>
          </cell>
          <cell r="F24">
            <v>80.30769379777206</v>
          </cell>
          <cell r="G24">
            <v>67.306792847793645</v>
          </cell>
          <cell r="I24">
            <v>36850</v>
          </cell>
          <cell r="J24">
            <v>41.928871799035903</v>
          </cell>
          <cell r="K24">
            <v>45.784965770805201</v>
          </cell>
          <cell r="L24">
            <v>40.51071639368633</v>
          </cell>
          <cell r="N24">
            <v>36850</v>
          </cell>
          <cell r="O24">
            <v>43.654606076040231</v>
          </cell>
          <cell r="P24">
            <v>40.795391092261589</v>
          </cell>
          <cell r="Q24">
            <v>17.903163708247995</v>
          </cell>
          <cell r="X24">
            <v>36850</v>
          </cell>
          <cell r="Y24">
            <v>202.99230680122128</v>
          </cell>
          <cell r="Z24">
            <v>187.43632486802363</v>
          </cell>
          <cell r="AA24">
            <v>183.84650076429747</v>
          </cell>
        </row>
        <row r="25">
          <cell r="D25">
            <v>36851</v>
          </cell>
          <cell r="E25">
            <v>84.082631162385681</v>
          </cell>
          <cell r="F25">
            <v>80.292946158774058</v>
          </cell>
          <cell r="G25">
            <v>67.32058215645965</v>
          </cell>
          <cell r="I25">
            <v>36851</v>
          </cell>
          <cell r="J25">
            <v>42.046001061835902</v>
          </cell>
          <cell r="K25">
            <v>45.831494483109601</v>
          </cell>
          <cell r="L25">
            <v>40.28934563636593</v>
          </cell>
          <cell r="N25">
            <v>36851</v>
          </cell>
          <cell r="O25">
            <v>43.778904716124629</v>
          </cell>
          <cell r="P25">
            <v>40.787898015466389</v>
          </cell>
          <cell r="Q25">
            <v>17.700348712304795</v>
          </cell>
          <cell r="X25">
            <v>36851</v>
          </cell>
          <cell r="Y25">
            <v>203.20973030397488</v>
          </cell>
          <cell r="Z25">
            <v>187.38232486802366</v>
          </cell>
          <cell r="AA25">
            <v>182.99239571042835</v>
          </cell>
        </row>
        <row r="26">
          <cell r="D26">
            <v>36852</v>
          </cell>
          <cell r="E26">
            <v>83.973608664320082</v>
          </cell>
          <cell r="F26">
            <v>80.436575029939661</v>
          </cell>
          <cell r="G26">
            <v>67.407474322599256</v>
          </cell>
          <cell r="I26">
            <v>36852</v>
          </cell>
          <cell r="J26">
            <v>42.156737906384301</v>
          </cell>
          <cell r="K26">
            <v>45.879386154108403</v>
          </cell>
          <cell r="L26">
            <v>40.449159642027531</v>
          </cell>
          <cell r="N26">
            <v>36852</v>
          </cell>
          <cell r="O26">
            <v>43.614958888573028</v>
          </cell>
          <cell r="P26">
            <v>41.092142696927588</v>
          </cell>
          <cell r="Q26">
            <v>17.542979870327994</v>
          </cell>
          <cell r="X26">
            <v>36852</v>
          </cell>
          <cell r="Y26">
            <v>203.04746332919007</v>
          </cell>
          <cell r="Z26">
            <v>187.86098921928044</v>
          </cell>
          <cell r="AA26">
            <v>182.63802443098123</v>
          </cell>
        </row>
        <row r="27">
          <cell r="D27">
            <v>36853</v>
          </cell>
          <cell r="E27">
            <v>83.971713299885678</v>
          </cell>
          <cell r="F27">
            <v>80.677399892999659</v>
          </cell>
          <cell r="G27">
            <v>67.335478869064858</v>
          </cell>
          <cell r="I27">
            <v>36853</v>
          </cell>
          <cell r="J27">
            <v>42.247175894752303</v>
          </cell>
          <cell r="K27">
            <v>45.885054500553601</v>
          </cell>
          <cell r="L27">
            <v>40.456088015390733</v>
          </cell>
          <cell r="N27">
            <v>36853</v>
          </cell>
          <cell r="O27">
            <v>43.56370915869303</v>
          </cell>
          <cell r="P27">
            <v>41.114865420563191</v>
          </cell>
          <cell r="Q27">
            <v>17.301938142252794</v>
          </cell>
          <cell r="X27">
            <v>36853</v>
          </cell>
          <cell r="Y27">
            <v>202.93537382071446</v>
          </cell>
          <cell r="Z27">
            <v>188.03898921928044</v>
          </cell>
          <cell r="AA27">
            <v>181.88820701346333</v>
          </cell>
        </row>
        <row r="28">
          <cell r="D28">
            <v>36854</v>
          </cell>
          <cell r="E28">
            <v>84.015093719580875</v>
          </cell>
          <cell r="F28">
            <v>80.837465904044862</v>
          </cell>
          <cell r="G28">
            <v>67.301969251789259</v>
          </cell>
          <cell r="I28">
            <v>36854</v>
          </cell>
          <cell r="J28">
            <v>42.345135001540704</v>
          </cell>
          <cell r="K28">
            <v>45.632076589135202</v>
          </cell>
          <cell r="L28">
            <v>40.367158509952731</v>
          </cell>
          <cell r="N28">
            <v>36854</v>
          </cell>
          <cell r="O28">
            <v>43.271606170780231</v>
          </cell>
          <cell r="P28">
            <v>40.876396986897994</v>
          </cell>
          <cell r="Q28">
            <v>17.032540484465194</v>
          </cell>
          <cell r="X28">
            <v>36854</v>
          </cell>
          <cell r="Y28">
            <v>202.70851893092447</v>
          </cell>
          <cell r="Z28">
            <v>187.64830598454927</v>
          </cell>
          <cell r="AA28">
            <v>181.0526616236906</v>
          </cell>
        </row>
        <row r="29">
          <cell r="D29">
            <v>36855</v>
          </cell>
          <cell r="E29">
            <v>84.05911302616407</v>
          </cell>
          <cell r="F29">
            <v>80.948085619330456</v>
          </cell>
          <cell r="G29">
            <v>67.181915306790856</v>
          </cell>
          <cell r="I29">
            <v>36855</v>
          </cell>
          <cell r="J29">
            <v>42.411284640049907</v>
          </cell>
          <cell r="K29">
            <v>45.486381983698401</v>
          </cell>
          <cell r="L29">
            <v>40.259484773095132</v>
          </cell>
          <cell r="N29">
            <v>36855</v>
          </cell>
          <cell r="O29">
            <v>43.228857185882234</v>
          </cell>
          <cell r="P29">
            <v>40.679413608493597</v>
          </cell>
          <cell r="Q29">
            <v>16.809738977042393</v>
          </cell>
          <cell r="X29">
            <v>36855</v>
          </cell>
          <cell r="Y29">
            <v>202.79247541340328</v>
          </cell>
          <cell r="Z29">
            <v>187.37830598454923</v>
          </cell>
          <cell r="AA29">
            <v>180.15842382514029</v>
          </cell>
        </row>
        <row r="30">
          <cell r="D30">
            <v>36856</v>
          </cell>
          <cell r="E30">
            <v>84.149288361033669</v>
          </cell>
          <cell r="F30">
            <v>80.954659055533654</v>
          </cell>
          <cell r="G30">
            <v>66.942616673518856</v>
          </cell>
          <cell r="I30">
            <v>36856</v>
          </cell>
          <cell r="J30">
            <v>42.496714465090307</v>
          </cell>
          <cell r="K30">
            <v>45.526457938434</v>
          </cell>
          <cell r="L30">
            <v>40.222755875778333</v>
          </cell>
          <cell r="N30">
            <v>36856</v>
          </cell>
          <cell r="O30">
            <v>43.483357424369437</v>
          </cell>
          <cell r="P30">
            <v>40.538709066178797</v>
          </cell>
          <cell r="Q30">
            <v>16.631013566148393</v>
          </cell>
          <cell r="X30">
            <v>36856</v>
          </cell>
          <cell r="Y30">
            <v>203.12954468342127</v>
          </cell>
          <cell r="Z30">
            <v>187.20731083317324</v>
          </cell>
          <cell r="AA30">
            <v>179.25996227438594</v>
          </cell>
        </row>
        <row r="31">
          <cell r="D31">
            <v>36857</v>
          </cell>
          <cell r="E31">
            <v>84.235804293783673</v>
          </cell>
          <cell r="F31">
            <v>80.972242642440051</v>
          </cell>
          <cell r="G31">
            <v>66.627659635221249</v>
          </cell>
          <cell r="I31">
            <v>36857</v>
          </cell>
          <cell r="J31">
            <v>42.577838902379909</v>
          </cell>
          <cell r="K31">
            <v>45.5764614855348</v>
          </cell>
          <cell r="L31">
            <v>40.068070712078736</v>
          </cell>
          <cell r="N31">
            <v>36857</v>
          </cell>
          <cell r="O31">
            <v>43.670320220051835</v>
          </cell>
          <cell r="P31">
            <v>40.362226858135998</v>
          </cell>
          <cell r="Q31">
            <v>16.337423391535193</v>
          </cell>
          <cell r="X31">
            <v>36857</v>
          </cell>
          <cell r="Y31">
            <v>203.47743953681928</v>
          </cell>
          <cell r="Z31">
            <v>187.04660203252084</v>
          </cell>
          <cell r="AA31">
            <v>178.053021288504</v>
          </cell>
        </row>
        <row r="32">
          <cell r="D32">
            <v>36858</v>
          </cell>
          <cell r="E32">
            <v>84.320850786691267</v>
          </cell>
          <cell r="F32">
            <v>81.018707466055645</v>
          </cell>
          <cell r="G32">
            <v>66.435933229504045</v>
          </cell>
          <cell r="I32">
            <v>36858</v>
          </cell>
          <cell r="J32">
            <v>42.654956099133109</v>
          </cell>
          <cell r="K32">
            <v>45.624711643065197</v>
          </cell>
          <cell r="L32">
            <v>39.950891758076338</v>
          </cell>
          <cell r="N32">
            <v>36858</v>
          </cell>
          <cell r="O32">
            <v>43.878004247135031</v>
          </cell>
          <cell r="P32">
            <v>40.181925526251597</v>
          </cell>
          <cell r="Q32">
            <v>16.037728297769991</v>
          </cell>
          <cell r="X32">
            <v>36858</v>
          </cell>
          <cell r="Y32">
            <v>203.81577593249847</v>
          </cell>
          <cell r="Z32">
            <v>186.94902590451761</v>
          </cell>
          <cell r="AA32">
            <v>177.00071222574769</v>
          </cell>
        </row>
        <row r="33">
          <cell r="D33">
            <v>36859</v>
          </cell>
          <cell r="E33">
            <v>84.405048979786471</v>
          </cell>
          <cell r="F33">
            <v>80.963656712539645</v>
          </cell>
          <cell r="G33">
            <v>66.00842916714204</v>
          </cell>
          <cell r="I33">
            <v>36859</v>
          </cell>
          <cell r="J33">
            <v>42.729560340793512</v>
          </cell>
          <cell r="K33">
            <v>45.466860439898397</v>
          </cell>
          <cell r="L33">
            <v>39.745439932381942</v>
          </cell>
          <cell r="N33">
            <v>36859</v>
          </cell>
          <cell r="O33">
            <v>44.008730799187035</v>
          </cell>
          <cell r="P33">
            <v>40.461885407225594</v>
          </cell>
          <cell r="Q33">
            <v>15.737273638482391</v>
          </cell>
          <cell r="X33">
            <v>36859</v>
          </cell>
          <cell r="Y33">
            <v>204.10527297496168</v>
          </cell>
          <cell r="Z33">
            <v>186.96079881676724</v>
          </cell>
          <cell r="AA33">
            <v>175.62359306913214</v>
          </cell>
        </row>
        <row r="34">
          <cell r="D34">
            <v>36860</v>
          </cell>
          <cell r="E34">
            <v>84.395433732122072</v>
          </cell>
          <cell r="F34">
            <v>80.729146181556047</v>
          </cell>
          <cell r="G34">
            <v>65.431017395254045</v>
          </cell>
          <cell r="I34">
            <v>36860</v>
          </cell>
          <cell r="J34">
            <v>42.779943670655513</v>
          </cell>
          <cell r="K34">
            <v>45.169859672525199</v>
          </cell>
          <cell r="L34">
            <v>39.522138316911139</v>
          </cell>
          <cell r="N34">
            <v>36860</v>
          </cell>
          <cell r="O34">
            <v>44.170979320418631</v>
          </cell>
          <cell r="P34">
            <v>40.124531480784391</v>
          </cell>
          <cell r="Q34">
            <v>15.442210474655191</v>
          </cell>
          <cell r="X34">
            <v>36860</v>
          </cell>
          <cell r="Y34">
            <v>204.17837547908766</v>
          </cell>
          <cell r="Z34">
            <v>185.98779881676722</v>
          </cell>
          <cell r="AA34">
            <v>174.08410790867464</v>
          </cell>
        </row>
        <row r="35">
          <cell r="D35">
            <v>36861</v>
          </cell>
          <cell r="E35">
            <v>84.359301129234069</v>
          </cell>
          <cell r="F35">
            <v>80.422221371189252</v>
          </cell>
          <cell r="G35">
            <v>64.774103248897646</v>
          </cell>
          <cell r="I35">
            <v>36861</v>
          </cell>
          <cell r="J35">
            <v>42.848815677181911</v>
          </cell>
          <cell r="K35">
            <v>45.035760864105598</v>
          </cell>
          <cell r="L35">
            <v>39.234110360942736</v>
          </cell>
          <cell r="N35">
            <v>36861</v>
          </cell>
          <cell r="O35">
            <v>44.370627570199431</v>
          </cell>
          <cell r="P35">
            <v>40.319334838331194</v>
          </cell>
          <cell r="Q35">
            <v>15.15979727121039</v>
          </cell>
          <cell r="X35">
            <v>36861</v>
          </cell>
          <cell r="Y35">
            <v>204.26023073357928</v>
          </cell>
          <cell r="Z35">
            <v>185.63611962654844</v>
          </cell>
          <cell r="AA35">
            <v>172.41304399363349</v>
          </cell>
        </row>
        <row r="36">
          <cell r="D36">
            <v>36862</v>
          </cell>
          <cell r="E36">
            <v>84.419931494905271</v>
          </cell>
          <cell r="F36">
            <v>80.120237286089647</v>
          </cell>
          <cell r="G36">
            <v>64.141005385977252</v>
          </cell>
          <cell r="I36">
            <v>36862</v>
          </cell>
          <cell r="J36">
            <v>42.91687487761191</v>
          </cell>
          <cell r="K36">
            <v>44.994215469527596</v>
          </cell>
          <cell r="L36">
            <v>39.001335472671535</v>
          </cell>
          <cell r="N36">
            <v>36862</v>
          </cell>
          <cell r="O36">
            <v>44.31862182416863</v>
          </cell>
          <cell r="P36">
            <v>40.227405760543597</v>
          </cell>
          <cell r="Q36">
            <v>14.933655805111991</v>
          </cell>
          <cell r="X36">
            <v>36862</v>
          </cell>
          <cell r="Y36">
            <v>204.24128383463085</v>
          </cell>
          <cell r="Z36">
            <v>185.12735589742843</v>
          </cell>
          <cell r="AA36">
            <v>170.87732116707198</v>
          </cell>
        </row>
        <row r="37">
          <cell r="D37">
            <v>36863</v>
          </cell>
          <cell r="E37">
            <v>84.51169339888007</v>
          </cell>
          <cell r="F37">
            <v>79.992406667915645</v>
          </cell>
          <cell r="G37">
            <v>63.455245496627654</v>
          </cell>
          <cell r="I37">
            <v>36863</v>
          </cell>
          <cell r="J37">
            <v>42.989370792541912</v>
          </cell>
          <cell r="K37">
            <v>44.974541302748797</v>
          </cell>
          <cell r="L37">
            <v>38.886754658680331</v>
          </cell>
          <cell r="N37">
            <v>36863</v>
          </cell>
          <cell r="O37">
            <v>44.252738035181828</v>
          </cell>
          <cell r="P37">
            <v>40.2172258094472</v>
          </cell>
          <cell r="Q37">
            <v>14.638042488686791</v>
          </cell>
          <cell r="X37">
            <v>36863</v>
          </cell>
          <cell r="Y37">
            <v>204.25625118132047</v>
          </cell>
          <cell r="Z37">
            <v>184.87280526104362</v>
          </cell>
          <cell r="AA37">
            <v>169.33765853803447</v>
          </cell>
        </row>
        <row r="38">
          <cell r="D38">
            <v>36864</v>
          </cell>
          <cell r="E38">
            <v>84.756876890264863</v>
          </cell>
          <cell r="F38">
            <v>79.691647116018046</v>
          </cell>
          <cell r="G38">
            <v>62.703264981336851</v>
          </cell>
          <cell r="I38">
            <v>36864</v>
          </cell>
          <cell r="J38">
            <v>43.092089606645914</v>
          </cell>
          <cell r="K38">
            <v>44.940396347956799</v>
          </cell>
          <cell r="L38">
            <v>38.659190247917934</v>
          </cell>
          <cell r="N38">
            <v>36864</v>
          </cell>
          <cell r="O38">
            <v>44.491188015293829</v>
          </cell>
          <cell r="P38">
            <v>40.208873784724801</v>
          </cell>
          <cell r="Q38">
            <v>14.344370678526792</v>
          </cell>
          <cell r="X38">
            <v>36864</v>
          </cell>
          <cell r="Y38">
            <v>204.88890856881488</v>
          </cell>
          <cell r="Z38">
            <v>184.44580872963164</v>
          </cell>
          <cell r="AA38">
            <v>167.62073319254972</v>
          </cell>
        </row>
        <row r="39">
          <cell r="D39">
            <v>36865</v>
          </cell>
          <cell r="E39">
            <v>84.966648301196457</v>
          </cell>
          <cell r="F39">
            <v>79.366606313004851</v>
          </cell>
          <cell r="G39">
            <v>61.95340344089125</v>
          </cell>
          <cell r="I39">
            <v>36865</v>
          </cell>
          <cell r="J39">
            <v>43.187741621894311</v>
          </cell>
          <cell r="K39">
            <v>44.899933511716796</v>
          </cell>
          <cell r="L39">
            <v>38.413687313089135</v>
          </cell>
          <cell r="N39">
            <v>36865</v>
          </cell>
          <cell r="O39">
            <v>44.737602785276231</v>
          </cell>
          <cell r="P39">
            <v>40.2039540023396</v>
          </cell>
          <cell r="Q39">
            <v>14.057506563095592</v>
          </cell>
          <cell r="X39">
            <v>36865</v>
          </cell>
          <cell r="Y39">
            <v>205.50652371946848</v>
          </cell>
          <cell r="Z39">
            <v>184.06998671378963</v>
          </cell>
          <cell r="AA39">
            <v>165.8947959925726</v>
          </cell>
        </row>
        <row r="40">
          <cell r="D40">
            <v>36866</v>
          </cell>
          <cell r="E40">
            <v>84.832006438922051</v>
          </cell>
          <cell r="F40">
            <v>78.962148320441656</v>
          </cell>
          <cell r="G40">
            <v>61.574472528875248</v>
          </cell>
          <cell r="I40">
            <v>36866</v>
          </cell>
          <cell r="J40">
            <v>43.287865845358709</v>
          </cell>
          <cell r="K40">
            <v>44.860145056080796</v>
          </cell>
          <cell r="L40">
            <v>38.406336564505537</v>
          </cell>
          <cell r="N40">
            <v>36866</v>
          </cell>
          <cell r="O40">
            <v>44.79336305976463</v>
          </cell>
          <cell r="P40">
            <v>40.477365292711603</v>
          </cell>
          <cell r="Q40">
            <v>13.867572236688792</v>
          </cell>
          <cell r="X40">
            <v>36866</v>
          </cell>
          <cell r="Y40">
            <v>205.68350213284003</v>
          </cell>
          <cell r="Z40">
            <v>183.90398671378964</v>
          </cell>
          <cell r="AA40">
            <v>164.87487139629468</v>
          </cell>
        </row>
        <row r="41">
          <cell r="D41">
            <v>36867</v>
          </cell>
          <cell r="E41">
            <v>84.617737974173252</v>
          </cell>
          <cell r="F41">
            <v>78.432287479878852</v>
          </cell>
          <cell r="G41">
            <v>61.223414832034045</v>
          </cell>
          <cell r="I41">
            <v>36867</v>
          </cell>
          <cell r="J41">
            <v>43.361831200131107</v>
          </cell>
          <cell r="K41">
            <v>44.789161173452399</v>
          </cell>
          <cell r="L41">
            <v>38.24080097182474</v>
          </cell>
          <cell r="N41">
            <v>36867</v>
          </cell>
          <cell r="O41">
            <v>44.879942527855832</v>
          </cell>
          <cell r="P41">
            <v>40.249591115677205</v>
          </cell>
          <cell r="Q41">
            <v>13.586209647237592</v>
          </cell>
          <cell r="X41">
            <v>36867</v>
          </cell>
          <cell r="Y41">
            <v>205.51606372363403</v>
          </cell>
          <cell r="Z41">
            <v>182.95175562353666</v>
          </cell>
          <cell r="AA41">
            <v>163.63320690804997</v>
          </cell>
        </row>
        <row r="42">
          <cell r="D42">
            <v>36868</v>
          </cell>
          <cell r="E42">
            <v>84.583014471810458</v>
          </cell>
          <cell r="F42">
            <v>77.803697318890457</v>
          </cell>
          <cell r="G42">
            <v>60.786519132418448</v>
          </cell>
          <cell r="I42">
            <v>36868</v>
          </cell>
          <cell r="J42">
            <v>43.439303334044304</v>
          </cell>
          <cell r="K42">
            <v>44.675322178125597</v>
          </cell>
          <cell r="L42">
            <v>37.993651128573539</v>
          </cell>
          <cell r="N42">
            <v>36868</v>
          </cell>
          <cell r="O42">
            <v>45.062894533630235</v>
          </cell>
          <cell r="P42">
            <v>40.236926604460805</v>
          </cell>
          <cell r="Q42">
            <v>13.360405371441193</v>
          </cell>
          <cell r="X42">
            <v>36868</v>
          </cell>
          <cell r="Y42">
            <v>205.62671148054486</v>
          </cell>
          <cell r="Z42">
            <v>182.13475562353665</v>
          </cell>
          <cell r="AA42">
            <v>162.27964848011524</v>
          </cell>
        </row>
        <row r="43">
          <cell r="D43">
            <v>36869</v>
          </cell>
          <cell r="E43">
            <v>84.548489734257259</v>
          </cell>
          <cell r="F43">
            <v>77.370453922651251</v>
          </cell>
          <cell r="G43">
            <v>60.05400692035365</v>
          </cell>
          <cell r="I43">
            <v>36869</v>
          </cell>
          <cell r="J43">
            <v>43.502858381913903</v>
          </cell>
          <cell r="K43">
            <v>44.608888589888394</v>
          </cell>
          <cell r="L43">
            <v>37.742746050169536</v>
          </cell>
          <cell r="N43">
            <v>36869</v>
          </cell>
          <cell r="O43">
            <v>45.136185154451034</v>
          </cell>
          <cell r="P43">
            <v>39.995327625044403</v>
          </cell>
          <cell r="Q43">
            <v>13.135751092043192</v>
          </cell>
          <cell r="X43">
            <v>36869</v>
          </cell>
          <cell r="Y43">
            <v>205.63813655437767</v>
          </cell>
          <cell r="Z43">
            <v>181.30575562353664</v>
          </cell>
          <cell r="AA43">
            <v>160.62786830097693</v>
          </cell>
        </row>
        <row r="44">
          <cell r="D44">
            <v>36870</v>
          </cell>
          <cell r="E44">
            <v>84.515721935646056</v>
          </cell>
          <cell r="F44">
            <v>76.997052931588044</v>
          </cell>
          <cell r="G44">
            <v>58.953627187550047</v>
          </cell>
          <cell r="I44">
            <v>36870</v>
          </cell>
          <cell r="J44">
            <v>43.565440901965104</v>
          </cell>
          <cell r="K44">
            <v>44.566761098367998</v>
          </cell>
          <cell r="L44">
            <v>37.533986210143937</v>
          </cell>
          <cell r="N44">
            <v>36870</v>
          </cell>
          <cell r="O44">
            <v>45.358620369903832</v>
          </cell>
          <cell r="P44">
            <v>39.893463856148401</v>
          </cell>
          <cell r="Q44">
            <v>12.860443730541592</v>
          </cell>
          <cell r="X44">
            <v>36870</v>
          </cell>
          <cell r="Y44">
            <v>205.85356176092046</v>
          </cell>
          <cell r="Z44">
            <v>180.66875337205704</v>
          </cell>
          <cell r="AA44">
            <v>158.59971275737459</v>
          </cell>
        </row>
        <row r="45">
          <cell r="D45">
            <v>36871</v>
          </cell>
          <cell r="E45">
            <v>84.39067047543486</v>
          </cell>
          <cell r="F45">
            <v>76.569740535292439</v>
          </cell>
          <cell r="G45">
            <v>57.57709924552325</v>
          </cell>
          <cell r="I45">
            <v>36871</v>
          </cell>
          <cell r="J45">
            <v>43.628807833139902</v>
          </cell>
          <cell r="K45">
            <v>44.528427885088</v>
          </cell>
          <cell r="L45">
            <v>37.126749059617936</v>
          </cell>
          <cell r="N45">
            <v>36871</v>
          </cell>
          <cell r="O45">
            <v>45.605177114750234</v>
          </cell>
          <cell r="P45">
            <v>39.7902797210172</v>
          </cell>
          <cell r="Q45">
            <v>12.598755307869192</v>
          </cell>
          <cell r="X45">
            <v>36871</v>
          </cell>
          <cell r="Y45">
            <v>205.95472204754446</v>
          </cell>
          <cell r="Z45">
            <v>179.94275362735021</v>
          </cell>
          <cell r="AA45">
            <v>156.11055063287785</v>
          </cell>
        </row>
        <row r="46">
          <cell r="D46">
            <v>36872</v>
          </cell>
          <cell r="E46">
            <v>84.330093350337663</v>
          </cell>
          <cell r="F46">
            <v>76.164075756385245</v>
          </cell>
          <cell r="G46">
            <v>56.315872639922453</v>
          </cell>
          <cell r="I46">
            <v>36872</v>
          </cell>
          <cell r="J46">
            <v>43.674513091233102</v>
          </cell>
          <cell r="K46">
            <v>44.482204418741198</v>
          </cell>
          <cell r="L46">
            <v>36.752180325298333</v>
          </cell>
          <cell r="N46">
            <v>36872</v>
          </cell>
          <cell r="O46">
            <v>45.818451402103435</v>
          </cell>
          <cell r="P46">
            <v>39.601172398193199</v>
          </cell>
          <cell r="Q46">
            <v>12.326315838620392</v>
          </cell>
          <cell r="X46">
            <v>36872</v>
          </cell>
          <cell r="Y46">
            <v>206.11130932107409</v>
          </cell>
          <cell r="Z46">
            <v>179.13075643432742</v>
          </cell>
          <cell r="AA46">
            <v>153.75860721443712</v>
          </cell>
        </row>
        <row r="47">
          <cell r="D47">
            <v>36873</v>
          </cell>
          <cell r="E47">
            <v>84.262474271986065</v>
          </cell>
          <cell r="F47">
            <v>75.925795792762443</v>
          </cell>
          <cell r="G47">
            <v>55.395460244725257</v>
          </cell>
          <cell r="I47">
            <v>36873</v>
          </cell>
          <cell r="J47">
            <v>43.677892092996302</v>
          </cell>
          <cell r="K47">
            <v>44.439257022381199</v>
          </cell>
          <cell r="L47">
            <v>36.498371860925531</v>
          </cell>
          <cell r="N47">
            <v>36873</v>
          </cell>
          <cell r="O47">
            <v>46.024062596172236</v>
          </cell>
          <cell r="P47">
            <v>39.410290389569198</v>
          </cell>
          <cell r="Q47">
            <v>12.057148889986792</v>
          </cell>
          <cell r="X47">
            <v>36873</v>
          </cell>
          <cell r="Y47">
            <v>206.25267688918285</v>
          </cell>
          <cell r="Z47">
            <v>178.52775643432742</v>
          </cell>
          <cell r="AA47">
            <v>151.87151079696201</v>
          </cell>
        </row>
        <row r="48">
          <cell r="D48">
            <v>36874</v>
          </cell>
          <cell r="E48">
            <v>84.110337557095264</v>
          </cell>
          <cell r="F48">
            <v>75.598717650450837</v>
          </cell>
          <cell r="G48">
            <v>54.530194436077259</v>
          </cell>
          <cell r="I48">
            <v>36874</v>
          </cell>
          <cell r="J48">
            <v>43.677892092996302</v>
          </cell>
          <cell r="K48">
            <v>44.385416604580797</v>
          </cell>
          <cell r="L48">
            <v>36.224346175919131</v>
          </cell>
          <cell r="N48">
            <v>36874</v>
          </cell>
          <cell r="O48">
            <v>46.007944546389034</v>
          </cell>
          <cell r="P48">
            <v>39.0205086952244</v>
          </cell>
          <cell r="Q48">
            <v>11.795765713271992</v>
          </cell>
          <cell r="X48">
            <v>36874</v>
          </cell>
          <cell r="Y48">
            <v>206.05241744079166</v>
          </cell>
          <cell r="Z48">
            <v>177.3877564343274</v>
          </cell>
          <cell r="AA48">
            <v>150.0271275173213</v>
          </cell>
        </row>
        <row r="49">
          <cell r="D49">
            <v>36875</v>
          </cell>
          <cell r="E49">
            <v>84.078556483788859</v>
          </cell>
          <cell r="F49">
            <v>75.100584642620433</v>
          </cell>
          <cell r="G49">
            <v>53.413274631617661</v>
          </cell>
          <cell r="I49">
            <v>36875</v>
          </cell>
          <cell r="J49">
            <v>43.677892092996302</v>
          </cell>
          <cell r="K49">
            <v>44.206922256188399</v>
          </cell>
          <cell r="L49">
            <v>35.946590101361132</v>
          </cell>
          <cell r="N49">
            <v>36875</v>
          </cell>
          <cell r="O49">
            <v>45.875510039902231</v>
          </cell>
          <cell r="P49">
            <v>38.612142491181999</v>
          </cell>
          <cell r="Q49">
            <v>11.540441313878391</v>
          </cell>
          <cell r="X49">
            <v>36875</v>
          </cell>
          <cell r="Y49">
            <v>205.84409382012524</v>
          </cell>
          <cell r="Z49">
            <v>176.00575500794582</v>
          </cell>
          <cell r="AA49">
            <v>147.93341862963857</v>
          </cell>
        </row>
        <row r="50">
          <cell r="D50">
            <v>36876</v>
          </cell>
          <cell r="E50">
            <v>84.031871599134064</v>
          </cell>
          <cell r="F50">
            <v>74.488523905173238</v>
          </cell>
          <cell r="G50">
            <v>52.241989102360861</v>
          </cell>
          <cell r="I50">
            <v>36876</v>
          </cell>
          <cell r="J50">
            <v>43.677892092996302</v>
          </cell>
          <cell r="K50">
            <v>44.105807758047597</v>
          </cell>
          <cell r="L50">
            <v>35.655729746855933</v>
          </cell>
          <cell r="N50">
            <v>36876</v>
          </cell>
          <cell r="O50">
            <v>45.62115461895543</v>
          </cell>
          <cell r="P50">
            <v>38.150791267894796</v>
          </cell>
          <cell r="Q50">
            <v>11.330626957139991</v>
          </cell>
          <cell r="X50">
            <v>36876</v>
          </cell>
          <cell r="Y50">
            <v>205.42018136847486</v>
          </cell>
          <cell r="Z50">
            <v>174.4643761486094</v>
          </cell>
          <cell r="AA50">
            <v>145.81774977986663</v>
          </cell>
        </row>
        <row r="51">
          <cell r="D51">
            <v>36877</v>
          </cell>
          <cell r="E51">
            <v>84.082755390391668</v>
          </cell>
          <cell r="F51">
            <v>73.994632396404839</v>
          </cell>
          <cell r="G51">
            <v>51.299655788162063</v>
          </cell>
          <cell r="I51">
            <v>36877</v>
          </cell>
          <cell r="J51">
            <v>43.677892092996302</v>
          </cell>
          <cell r="K51">
            <v>44.027728681590794</v>
          </cell>
          <cell r="L51">
            <v>35.420701007618732</v>
          </cell>
          <cell r="N51">
            <v>36877</v>
          </cell>
          <cell r="O51">
            <v>45.893887979351831</v>
          </cell>
          <cell r="P51">
            <v>38.017274203069995</v>
          </cell>
          <cell r="Q51">
            <v>11.214839003457191</v>
          </cell>
          <cell r="X51">
            <v>36877</v>
          </cell>
          <cell r="Y51">
            <v>205.64671965749727</v>
          </cell>
          <cell r="Z51">
            <v>173.47637849855943</v>
          </cell>
          <cell r="AA51">
            <v>144.08089116347631</v>
          </cell>
        </row>
        <row r="52">
          <cell r="D52">
            <v>36878</v>
          </cell>
          <cell r="E52">
            <v>83.378389695114862</v>
          </cell>
          <cell r="F52">
            <v>73.567767220930833</v>
          </cell>
          <cell r="G52">
            <v>50.53301636816326</v>
          </cell>
          <cell r="I52">
            <v>36878</v>
          </cell>
          <cell r="J52">
            <v>43.677892092996302</v>
          </cell>
          <cell r="K52">
            <v>43.978541489957998</v>
          </cell>
          <cell r="L52">
            <v>35.420693908875535</v>
          </cell>
          <cell r="N52">
            <v>36878</v>
          </cell>
          <cell r="O52">
            <v>45.549091020665429</v>
          </cell>
          <cell r="P52">
            <v>37.960565539669197</v>
          </cell>
          <cell r="Q52">
            <v>11.065381710776791</v>
          </cell>
          <cell r="X52">
            <v>36878</v>
          </cell>
          <cell r="Y52">
            <v>204.22841880776247</v>
          </cell>
          <cell r="Z52">
            <v>172.62137746805183</v>
          </cell>
          <cell r="AA52">
            <v>142.7210787427824</v>
          </cell>
        </row>
        <row r="53">
          <cell r="D53">
            <v>36879</v>
          </cell>
          <cell r="E53">
            <v>82.497183658611263</v>
          </cell>
          <cell r="F53">
            <v>73.118168320358834</v>
          </cell>
          <cell r="G53">
            <v>49.799506782678861</v>
          </cell>
          <cell r="I53">
            <v>36879</v>
          </cell>
          <cell r="J53">
            <v>43.677632988869505</v>
          </cell>
          <cell r="K53">
            <v>43.924789806447599</v>
          </cell>
          <cell r="L53">
            <v>35.229517655756332</v>
          </cell>
          <cell r="N53">
            <v>36879</v>
          </cell>
          <cell r="O53">
            <v>45.174316069445432</v>
          </cell>
          <cell r="P53">
            <v>37.624517781976799</v>
          </cell>
          <cell r="Q53">
            <v>10.88386649380519</v>
          </cell>
          <cell r="X53">
            <v>36879</v>
          </cell>
          <cell r="Y53">
            <v>202.60586936930565</v>
          </cell>
          <cell r="Z53">
            <v>171.48775041812343</v>
          </cell>
          <cell r="AA53">
            <v>141.17116907793567</v>
          </cell>
        </row>
        <row r="54">
          <cell r="D54">
            <v>36880</v>
          </cell>
          <cell r="E54">
            <v>81.996658374322465</v>
          </cell>
          <cell r="F54">
            <v>72.645136468483628</v>
          </cell>
          <cell r="G54">
            <v>49.038698980218861</v>
          </cell>
          <cell r="I54">
            <v>36880</v>
          </cell>
          <cell r="J54">
            <v>43.567747993505101</v>
          </cell>
          <cell r="K54">
            <v>43.738433599961198</v>
          </cell>
          <cell r="L54">
            <v>34.937990019390334</v>
          </cell>
          <cell r="N54">
            <v>36880</v>
          </cell>
          <cell r="O54">
            <v>44.796563195453032</v>
          </cell>
          <cell r="P54">
            <v>37.160568418678402</v>
          </cell>
          <cell r="Q54">
            <v>10.66166128081119</v>
          </cell>
          <cell r="X54">
            <v>36880</v>
          </cell>
          <cell r="Y54">
            <v>201.20074378695006</v>
          </cell>
          <cell r="Z54">
            <v>170.05675041812341</v>
          </cell>
          <cell r="AA54">
            <v>139.45291981684414</v>
          </cell>
        </row>
        <row r="55">
          <cell r="D55">
            <v>36881</v>
          </cell>
          <cell r="E55">
            <v>81.478613391816069</v>
          </cell>
          <cell r="F55">
            <v>72.102725049943231</v>
          </cell>
          <cell r="G55">
            <v>48.243018601788862</v>
          </cell>
          <cell r="I55">
            <v>36881</v>
          </cell>
          <cell r="J55">
            <v>43.434951804462699</v>
          </cell>
          <cell r="K55">
            <v>43.707280765427996</v>
          </cell>
          <cell r="L55">
            <v>34.686690960738737</v>
          </cell>
          <cell r="N55">
            <v>36881</v>
          </cell>
          <cell r="O55">
            <v>44.420375594336235</v>
          </cell>
          <cell r="P55">
            <v>36.992327851490799</v>
          </cell>
          <cell r="Q55">
            <v>10.39931977376439</v>
          </cell>
          <cell r="X55">
            <v>36881</v>
          </cell>
          <cell r="Y55">
            <v>199.90430351235807</v>
          </cell>
          <cell r="Z55">
            <v>168.97275068190621</v>
          </cell>
          <cell r="AA55">
            <v>137.69989026344422</v>
          </cell>
        </row>
        <row r="56">
          <cell r="D56">
            <v>36882</v>
          </cell>
          <cell r="E56">
            <v>80.518632602022066</v>
          </cell>
          <cell r="F56">
            <v>71.53262498355123</v>
          </cell>
          <cell r="G56">
            <v>47.595953961622463</v>
          </cell>
          <cell r="I56">
            <v>36882</v>
          </cell>
          <cell r="J56">
            <v>43.334751809013383</v>
          </cell>
          <cell r="K56">
            <v>43.614304976365993</v>
          </cell>
          <cell r="L56">
            <v>34.516789640989934</v>
          </cell>
          <cell r="N56">
            <v>36882</v>
          </cell>
          <cell r="O56">
            <v>44.044329968083439</v>
          </cell>
          <cell r="P56">
            <v>37.031469968148002</v>
          </cell>
          <cell r="Q56">
            <v>10.18768813876679</v>
          </cell>
          <cell r="X56">
            <v>36882</v>
          </cell>
          <cell r="Y56">
            <v>198.17630455785556</v>
          </cell>
          <cell r="Z56">
            <v>168.2407492260042</v>
          </cell>
          <cell r="AA56">
            <v>136.2275840592599</v>
          </cell>
        </row>
        <row r="57">
          <cell r="D57">
            <v>36883</v>
          </cell>
          <cell r="E57">
            <v>79.64921402860206</v>
          </cell>
          <cell r="F57">
            <v>70.907800705830425</v>
          </cell>
          <cell r="G57">
            <v>46.985745996150463</v>
          </cell>
          <cell r="I57">
            <v>36883</v>
          </cell>
          <cell r="J57">
            <v>43.305411810345888</v>
          </cell>
          <cell r="K57">
            <v>43.683617104970793</v>
          </cell>
          <cell r="L57">
            <v>34.316345978623133</v>
          </cell>
          <cell r="N57">
            <v>36883</v>
          </cell>
          <cell r="O57">
            <v>43.670321681129039</v>
          </cell>
          <cell r="P57">
            <v>37.202992997370401</v>
          </cell>
          <cell r="Q57">
            <v>9.9957342199195889</v>
          </cell>
          <cell r="X57">
            <v>36883</v>
          </cell>
          <cell r="Y57">
            <v>196.60830096912565</v>
          </cell>
          <cell r="Z57">
            <v>167.76656702438299</v>
          </cell>
          <cell r="AA57">
            <v>134.78126990330236</v>
          </cell>
        </row>
        <row r="58">
          <cell r="D58">
            <v>36884</v>
          </cell>
          <cell r="E58">
            <v>78.861306773976054</v>
          </cell>
          <cell r="F58">
            <v>70.530733213904426</v>
          </cell>
          <cell r="G58">
            <v>46.369493450843663</v>
          </cell>
          <cell r="I58">
            <v>36884</v>
          </cell>
          <cell r="J58">
            <v>43.166993416689088</v>
          </cell>
          <cell r="K58">
            <v>43.840389299171193</v>
          </cell>
          <cell r="L58">
            <v>34.097349750903135</v>
          </cell>
          <cell r="N58">
            <v>36884</v>
          </cell>
          <cell r="O58">
            <v>43.287287342195839</v>
          </cell>
          <cell r="P58">
            <v>37.493079235519204</v>
          </cell>
          <cell r="Q58">
            <v>9.8123768790875889</v>
          </cell>
          <cell r="X58">
            <v>36884</v>
          </cell>
          <cell r="Y58">
            <v>195.02286021074684</v>
          </cell>
          <cell r="Z58">
            <v>167.69407785484862</v>
          </cell>
          <cell r="AA58">
            <v>133.31895518017205</v>
          </cell>
        </row>
        <row r="59">
          <cell r="D59">
            <v>36885</v>
          </cell>
          <cell r="E59">
            <v>78.20475111415125</v>
          </cell>
          <cell r="F59">
            <v>70.325469504904831</v>
          </cell>
          <cell r="G59">
            <v>45.810616497450866</v>
          </cell>
          <cell r="I59">
            <v>36885</v>
          </cell>
          <cell r="J59">
            <v>43.067540024457088</v>
          </cell>
          <cell r="K59">
            <v>44.005207918788791</v>
          </cell>
          <cell r="L59">
            <v>34.011653722992733</v>
          </cell>
          <cell r="N59">
            <v>36885</v>
          </cell>
          <cell r="O59">
            <v>42.904512107389436</v>
          </cell>
          <cell r="P59">
            <v>37.742858809778404</v>
          </cell>
          <cell r="Q59">
            <v>9.6259138381055891</v>
          </cell>
          <cell r="X59">
            <v>36885</v>
          </cell>
          <cell r="Y59">
            <v>193.67703752908403</v>
          </cell>
          <cell r="Z59">
            <v>167.76008516514622</v>
          </cell>
          <cell r="AA59">
            <v>132.04421054861533</v>
          </cell>
        </row>
        <row r="60">
          <cell r="D60">
            <v>36886</v>
          </cell>
          <cell r="E60">
            <v>77.453640194902448</v>
          </cell>
          <cell r="F60">
            <v>69.781684479555224</v>
          </cell>
          <cell r="G60">
            <v>45.303407746439262</v>
          </cell>
          <cell r="I60">
            <v>36886</v>
          </cell>
          <cell r="J60">
            <v>42.988882400429489</v>
          </cell>
          <cell r="K60">
            <v>44.169007868757191</v>
          </cell>
          <cell r="L60">
            <v>33.990130333610331</v>
          </cell>
          <cell r="N60">
            <v>36886</v>
          </cell>
          <cell r="O60">
            <v>42.555974111036633</v>
          </cell>
          <cell r="P60">
            <v>37.960466879855204</v>
          </cell>
          <cell r="Q60">
            <v>9.4532507539043884</v>
          </cell>
          <cell r="X60">
            <v>36886</v>
          </cell>
          <cell r="Y60">
            <v>192.47672488553485</v>
          </cell>
          <cell r="Z60">
            <v>167.50655674778221</v>
          </cell>
          <cell r="AA60">
            <v>130.8991067147486</v>
          </cell>
        </row>
        <row r="61">
          <cell r="D61">
            <v>36887</v>
          </cell>
          <cell r="E61">
            <v>76.644081773516447</v>
          </cell>
          <cell r="F61">
            <v>69.034751170679627</v>
          </cell>
          <cell r="G61">
            <v>44.760325496666461</v>
          </cell>
          <cell r="I61">
            <v>36887</v>
          </cell>
          <cell r="J61">
            <v>42.922172403459193</v>
          </cell>
          <cell r="K61">
            <v>44.332151184979594</v>
          </cell>
          <cell r="L61">
            <v>33.736502887189133</v>
          </cell>
          <cell r="N61">
            <v>36887</v>
          </cell>
          <cell r="O61">
            <v>42.340920881816636</v>
          </cell>
          <cell r="P61">
            <v>38.289684939894002</v>
          </cell>
          <cell r="Q61">
            <v>9.2428862445679876</v>
          </cell>
          <cell r="X61">
            <v>36887</v>
          </cell>
          <cell r="Y61">
            <v>191.22872332741974</v>
          </cell>
          <cell r="Z61">
            <v>167.108295604685</v>
          </cell>
          <cell r="AA61">
            <v>129.44832389994667</v>
          </cell>
        </row>
        <row r="62">
          <cell r="D62">
            <v>36888</v>
          </cell>
          <cell r="E62">
            <v>75.770219386853242</v>
          </cell>
          <cell r="F62">
            <v>68.58409100799922</v>
          </cell>
          <cell r="G62">
            <v>44.379392739068059</v>
          </cell>
          <cell r="I62">
            <v>36888</v>
          </cell>
          <cell r="J62">
            <v>42.855646531560396</v>
          </cell>
          <cell r="K62">
            <v>44.482495467212395</v>
          </cell>
          <cell r="L62">
            <v>33.542132199629933</v>
          </cell>
          <cell r="N62">
            <v>36888</v>
          </cell>
          <cell r="O62">
            <v>41.974096522980638</v>
          </cell>
          <cell r="P62">
            <v>38.3139409920608</v>
          </cell>
          <cell r="Q62">
            <v>9.0611509665571877</v>
          </cell>
          <cell r="X62">
            <v>36888</v>
          </cell>
          <cell r="Y62">
            <v>189.63437719569654</v>
          </cell>
          <cell r="Z62">
            <v>166.669259280647</v>
          </cell>
          <cell r="AA62">
            <v>128.24757656750674</v>
          </cell>
        </row>
        <row r="63">
          <cell r="D63">
            <v>36889</v>
          </cell>
          <cell r="E63">
            <v>74.861026555283644</v>
          </cell>
          <cell r="F63">
            <v>68.294543920986015</v>
          </cell>
          <cell r="G63">
            <v>44.083517122492061</v>
          </cell>
          <cell r="I63">
            <v>36889</v>
          </cell>
          <cell r="J63">
            <v>42.731478864877595</v>
          </cell>
          <cell r="K63">
            <v>44.602343548657998</v>
          </cell>
          <cell r="L63">
            <v>33.542093156542336</v>
          </cell>
          <cell r="N63">
            <v>36889</v>
          </cell>
          <cell r="O63">
            <v>41.590441044017439</v>
          </cell>
          <cell r="P63">
            <v>38.238885626859599</v>
          </cell>
          <cell r="Q63">
            <v>8.8720152487603876</v>
          </cell>
          <cell r="X63">
            <v>36889</v>
          </cell>
          <cell r="Y63">
            <v>187.98031288680335</v>
          </cell>
          <cell r="Z63">
            <v>166.41194368378581</v>
          </cell>
          <cell r="AA63">
            <v>127.31881758077481</v>
          </cell>
        </row>
        <row r="64">
          <cell r="D64">
            <v>36890</v>
          </cell>
          <cell r="E64">
            <v>73.838207690683248</v>
          </cell>
          <cell r="F64">
            <v>67.966631676348413</v>
          </cell>
          <cell r="G64">
            <v>43.667509474742459</v>
          </cell>
          <cell r="I64">
            <v>36890</v>
          </cell>
          <cell r="J64">
            <v>42.593983307836794</v>
          </cell>
          <cell r="K64">
            <v>44.448833226958001</v>
          </cell>
          <cell r="L64">
            <v>33.466487992090734</v>
          </cell>
          <cell r="N64">
            <v>36890</v>
          </cell>
          <cell r="O64">
            <v>41.206767818196241</v>
          </cell>
          <cell r="P64">
            <v>38.296793271165996</v>
          </cell>
          <cell r="Q64">
            <v>8.6753477644283876</v>
          </cell>
          <cell r="X64">
            <v>36890</v>
          </cell>
          <cell r="Y64">
            <v>186.13423112372175</v>
          </cell>
          <cell r="Z64">
            <v>165.864676371549</v>
          </cell>
          <cell r="AA64">
            <v>126.18682867497007</v>
          </cell>
        </row>
        <row r="65">
          <cell r="D65">
            <v>36891</v>
          </cell>
          <cell r="E65">
            <v>73.294969268560052</v>
          </cell>
          <cell r="F65">
            <v>67.554215992658015</v>
          </cell>
          <cell r="G65">
            <v>43.10622604740486</v>
          </cell>
          <cell r="I65">
            <v>36891</v>
          </cell>
          <cell r="J65">
            <v>42.575281668876393</v>
          </cell>
          <cell r="K65">
            <v>44.430617851906803</v>
          </cell>
          <cell r="L65">
            <v>33.326632102935932</v>
          </cell>
          <cell r="N65">
            <v>36891</v>
          </cell>
          <cell r="O65">
            <v>40.992601931876237</v>
          </cell>
          <cell r="P65">
            <v>38.436751738749592</v>
          </cell>
          <cell r="Q65">
            <v>8.4776012711299877</v>
          </cell>
          <cell r="X65">
            <v>36891</v>
          </cell>
          <cell r="Y65">
            <v>185.18045783150853</v>
          </cell>
          <cell r="Z65">
            <v>165.35549026720861</v>
          </cell>
          <cell r="AA65">
            <v>124.84423425590775</v>
          </cell>
        </row>
        <row r="66">
          <cell r="D66">
            <v>36892</v>
          </cell>
          <cell r="E66">
            <v>72.752678528654059</v>
          </cell>
          <cell r="F66">
            <v>66.912652878471619</v>
          </cell>
          <cell r="G66">
            <v>42.481575688892462</v>
          </cell>
          <cell r="I66">
            <v>36892</v>
          </cell>
          <cell r="J66">
            <v>42.66671348129239</v>
          </cell>
          <cell r="K66">
            <v>44.476241474453204</v>
          </cell>
          <cell r="L66">
            <v>33.255506245443534</v>
          </cell>
          <cell r="N66">
            <v>36892</v>
          </cell>
          <cell r="O66">
            <v>40.723665692396636</v>
          </cell>
          <cell r="P66">
            <v>38.610698988774793</v>
          </cell>
          <cell r="Q66">
            <v>8.2469982449303885</v>
          </cell>
          <cell r="X66">
            <v>36892</v>
          </cell>
          <cell r="Y66">
            <v>184.11446050804656</v>
          </cell>
          <cell r="Z66">
            <v>164.60994795865258</v>
          </cell>
          <cell r="AA66">
            <v>123.47414640443183</v>
          </cell>
        </row>
        <row r="67">
          <cell r="D67">
            <v>36893</v>
          </cell>
          <cell r="E67">
            <v>72.170695166145265</v>
          </cell>
          <cell r="F67">
            <v>66.267682367549213</v>
          </cell>
          <cell r="G67">
            <v>41.971949815821262</v>
          </cell>
          <cell r="I67">
            <v>36893</v>
          </cell>
          <cell r="J67">
            <v>42.783966972098391</v>
          </cell>
          <cell r="K67">
            <v>44.480823713188805</v>
          </cell>
          <cell r="L67">
            <v>33.169583057750735</v>
          </cell>
          <cell r="N67">
            <v>36893</v>
          </cell>
          <cell r="O67">
            <v>40.563308279532635</v>
          </cell>
          <cell r="P67">
            <v>38.456521031866394</v>
          </cell>
          <cell r="Q67">
            <v>8.1172825570891884</v>
          </cell>
          <cell r="X67">
            <v>36893</v>
          </cell>
          <cell r="Y67">
            <v>183.10125298839137</v>
          </cell>
          <cell r="Z67">
            <v>163.50657575224261</v>
          </cell>
          <cell r="AA67">
            <v>122.30517304655511</v>
          </cell>
        </row>
        <row r="68">
          <cell r="D68">
            <v>36894</v>
          </cell>
          <cell r="E68">
            <v>71.597443257772468</v>
          </cell>
          <cell r="F68">
            <v>65.612766517403614</v>
          </cell>
          <cell r="G68">
            <v>41.985792365061265</v>
          </cell>
          <cell r="I68">
            <v>36894</v>
          </cell>
          <cell r="J68">
            <v>42.895967392936392</v>
          </cell>
          <cell r="K68">
            <v>44.390857791243604</v>
          </cell>
          <cell r="L68">
            <v>33.148602722223139</v>
          </cell>
          <cell r="N68">
            <v>36894</v>
          </cell>
          <cell r="O68">
            <v>40.577388283322236</v>
          </cell>
          <cell r="P68">
            <v>38.327490372743995</v>
          </cell>
          <cell r="Q68">
            <v>7.9514413651031886</v>
          </cell>
          <cell r="X68">
            <v>36894</v>
          </cell>
          <cell r="Y68">
            <v>182.25049310812494</v>
          </cell>
          <cell r="Z68">
            <v>162.2577183533202</v>
          </cell>
          <cell r="AA68">
            <v>121.68848545901</v>
          </cell>
        </row>
        <row r="69">
          <cell r="D69">
            <v>36895</v>
          </cell>
          <cell r="E69">
            <v>71.079426670238874</v>
          </cell>
          <cell r="F69">
            <v>65.08521986712401</v>
          </cell>
          <cell r="G69">
            <v>41.977071559040063</v>
          </cell>
          <cell r="I69">
            <v>36895</v>
          </cell>
          <cell r="J69">
            <v>42.718708225860794</v>
          </cell>
          <cell r="K69">
            <v>44.197782624318407</v>
          </cell>
          <cell r="L69">
            <v>33.121737528582742</v>
          </cell>
          <cell r="N69">
            <v>36895</v>
          </cell>
          <cell r="O69">
            <v>40.215068077046638</v>
          </cell>
          <cell r="P69">
            <v>38.281326892366792</v>
          </cell>
          <cell r="Q69">
            <v>7.7806558984783889</v>
          </cell>
          <cell r="X69">
            <v>36895</v>
          </cell>
          <cell r="Y69">
            <v>180.91942871357497</v>
          </cell>
          <cell r="Z69">
            <v>161.42171835347949</v>
          </cell>
          <cell r="AA69">
            <v>121.03840538345207</v>
          </cell>
        </row>
        <row r="70">
          <cell r="D70">
            <v>36896</v>
          </cell>
          <cell r="E70">
            <v>70.346442391751268</v>
          </cell>
          <cell r="F70">
            <v>64.67664815287641</v>
          </cell>
          <cell r="G70">
            <v>41.522333168391263</v>
          </cell>
          <cell r="I70">
            <v>36896</v>
          </cell>
          <cell r="J70">
            <v>42.661250998399993</v>
          </cell>
          <cell r="K70">
            <v>43.864155891404806</v>
          </cell>
          <cell r="L70">
            <v>33.070825342352343</v>
          </cell>
          <cell r="N70">
            <v>36896</v>
          </cell>
          <cell r="O70">
            <v>39.833748084596238</v>
          </cell>
          <cell r="P70">
            <v>38.072080435084395</v>
          </cell>
          <cell r="Q70">
            <v>7.5750439977143893</v>
          </cell>
          <cell r="X70">
            <v>36896</v>
          </cell>
          <cell r="Y70">
            <v>179.39602032264935</v>
          </cell>
          <cell r="Z70">
            <v>160.4593981744535</v>
          </cell>
          <cell r="AA70">
            <v>119.88343429653736</v>
          </cell>
        </row>
        <row r="71">
          <cell r="D71">
            <v>36897</v>
          </cell>
          <cell r="E71">
            <v>69.43353691748807</v>
          </cell>
          <cell r="F71">
            <v>64.364750672898012</v>
          </cell>
          <cell r="G71">
            <v>41.114382594173662</v>
          </cell>
          <cell r="I71">
            <v>36897</v>
          </cell>
          <cell r="J71">
            <v>42.467927375462793</v>
          </cell>
          <cell r="K71">
            <v>43.651839581036008</v>
          </cell>
          <cell r="L71">
            <v>33.022145710858346</v>
          </cell>
          <cell r="N71">
            <v>36897</v>
          </cell>
          <cell r="O71">
            <v>39.449560199893035</v>
          </cell>
          <cell r="P71">
            <v>37.867433963395598</v>
          </cell>
          <cell r="Q71">
            <v>7.4039461863887892</v>
          </cell>
          <cell r="X71">
            <v>36897</v>
          </cell>
          <cell r="Y71">
            <v>177.52411688117778</v>
          </cell>
          <cell r="Z71">
            <v>159.67439821169461</v>
          </cell>
          <cell r="AA71">
            <v>118.81199767022862</v>
          </cell>
        </row>
        <row r="72">
          <cell r="D72">
            <v>36898</v>
          </cell>
          <cell r="E72">
            <v>68.581719677832467</v>
          </cell>
          <cell r="F72">
            <v>64.105156732817207</v>
          </cell>
          <cell r="G72">
            <v>40.796841613351262</v>
          </cell>
          <cell r="I72">
            <v>36898</v>
          </cell>
          <cell r="J72">
            <v>42.406562289870394</v>
          </cell>
          <cell r="K72">
            <v>43.484916184059607</v>
          </cell>
          <cell r="L72">
            <v>32.97684508112755</v>
          </cell>
          <cell r="N72">
            <v>36898</v>
          </cell>
          <cell r="O72">
            <v>39.288570998884232</v>
          </cell>
          <cell r="P72">
            <v>37.656845843648398</v>
          </cell>
          <cell r="Q72">
            <v>7.2215933177195888</v>
          </cell>
          <cell r="X72">
            <v>36898</v>
          </cell>
          <cell r="Y72">
            <v>176.07228156856615</v>
          </cell>
          <cell r="Z72">
            <v>158.98140275489021</v>
          </cell>
          <cell r="AA72">
            <v>117.82309458173469</v>
          </cell>
        </row>
        <row r="73">
          <cell r="D73">
            <v>36899</v>
          </cell>
          <cell r="E73">
            <v>67.732216628460066</v>
          </cell>
          <cell r="F73">
            <v>63.82138447339721</v>
          </cell>
          <cell r="G73">
            <v>40.581107258131659</v>
          </cell>
          <cell r="I73">
            <v>36899</v>
          </cell>
          <cell r="J73">
            <v>42.32410683823079</v>
          </cell>
          <cell r="K73">
            <v>43.387333310660807</v>
          </cell>
          <cell r="L73">
            <v>32.933666975613548</v>
          </cell>
          <cell r="N73">
            <v>36899</v>
          </cell>
          <cell r="O73">
            <v>38.907644986681433</v>
          </cell>
          <cell r="P73">
            <v>37.454268655602398</v>
          </cell>
          <cell r="Q73">
            <v>7.0050245068263886</v>
          </cell>
          <cell r="X73">
            <v>36899</v>
          </cell>
          <cell r="Y73">
            <v>174.45477223778136</v>
          </cell>
          <cell r="Z73">
            <v>158.33640278577312</v>
          </cell>
          <cell r="AA73">
            <v>116.90390470083636</v>
          </cell>
        </row>
        <row r="74">
          <cell r="D74">
            <v>36900</v>
          </cell>
          <cell r="E74">
            <v>66.89398638328926</v>
          </cell>
          <cell r="F74">
            <v>63.639763128625212</v>
          </cell>
          <cell r="G74">
            <v>40.027337850471262</v>
          </cell>
          <cell r="I74">
            <v>36900</v>
          </cell>
          <cell r="J74">
            <v>42.116411809685189</v>
          </cell>
          <cell r="K74">
            <v>43.30537122167361</v>
          </cell>
          <cell r="L74">
            <v>32.832957105835149</v>
          </cell>
          <cell r="N74">
            <v>36900</v>
          </cell>
          <cell r="O74">
            <v>38.585248112162631</v>
          </cell>
          <cell r="P74">
            <v>37.252805970238796</v>
          </cell>
          <cell r="Q74">
            <v>6.7854316313299883</v>
          </cell>
          <cell r="X74">
            <v>36900</v>
          </cell>
          <cell r="Y74">
            <v>172.78656013369056</v>
          </cell>
          <cell r="Z74">
            <v>157.86840287960479</v>
          </cell>
          <cell r="AA74">
            <v>115.58612393862964</v>
          </cell>
        </row>
        <row r="75">
          <cell r="D75">
            <v>36901</v>
          </cell>
          <cell r="E75">
            <v>66.259280655034061</v>
          </cell>
          <cell r="F75">
            <v>63.369734036040413</v>
          </cell>
          <cell r="G75">
            <v>39.634585685444861</v>
          </cell>
          <cell r="I75">
            <v>36901</v>
          </cell>
          <cell r="J75">
            <v>41.93877640921999</v>
          </cell>
          <cell r="K75">
            <v>43.223618545610812</v>
          </cell>
          <cell r="L75">
            <v>32.792043499401949</v>
          </cell>
          <cell r="N75">
            <v>36901</v>
          </cell>
          <cell r="O75">
            <v>38.328447174183431</v>
          </cell>
          <cell r="P75">
            <v>37.336368472469999</v>
          </cell>
          <cell r="Q75">
            <v>6.5692142082251879</v>
          </cell>
          <cell r="X75">
            <v>36901</v>
          </cell>
          <cell r="Y75">
            <v>171.44937307313057</v>
          </cell>
          <cell r="Z75">
            <v>157.4914024723916</v>
          </cell>
          <cell r="AA75">
            <v>114.49253213479372</v>
          </cell>
        </row>
        <row r="76">
          <cell r="D76">
            <v>36902</v>
          </cell>
          <cell r="E76">
            <v>66.033419942639668</v>
          </cell>
          <cell r="F76">
            <v>62.913125126558413</v>
          </cell>
          <cell r="G76">
            <v>39.100611123197659</v>
          </cell>
          <cell r="I76">
            <v>36902</v>
          </cell>
          <cell r="J76">
            <v>41.676176151393989</v>
          </cell>
          <cell r="K76">
            <v>42.868484888858809</v>
          </cell>
          <cell r="L76">
            <v>32.627302965959551</v>
          </cell>
          <cell r="N76">
            <v>36902</v>
          </cell>
          <cell r="O76">
            <v>38.005432709006229</v>
          </cell>
          <cell r="P76">
            <v>36.872475899117198</v>
          </cell>
          <cell r="Q76">
            <v>6.3506790454655881</v>
          </cell>
          <cell r="X76">
            <v>36902</v>
          </cell>
          <cell r="Y76">
            <v>170.39064131333376</v>
          </cell>
          <cell r="Z76">
            <v>155.8854024723916</v>
          </cell>
          <cell r="AA76">
            <v>113.13157326707301</v>
          </cell>
        </row>
        <row r="77">
          <cell r="D77">
            <v>36903</v>
          </cell>
          <cell r="E77">
            <v>65.028617688280875</v>
          </cell>
          <cell r="F77">
            <v>62.38414807952401</v>
          </cell>
          <cell r="G77">
            <v>38.455697402220856</v>
          </cell>
          <cell r="I77">
            <v>36903</v>
          </cell>
          <cell r="J77">
            <v>41.405309407111588</v>
          </cell>
          <cell r="K77">
            <v>42.412621347412809</v>
          </cell>
          <cell r="L77">
            <v>32.600867246282753</v>
          </cell>
          <cell r="N77">
            <v>36903</v>
          </cell>
          <cell r="O77">
            <v>37.728127051293832</v>
          </cell>
          <cell r="P77">
            <v>36.39488630076</v>
          </cell>
          <cell r="Q77">
            <v>6.1330702686935883</v>
          </cell>
          <cell r="X77">
            <v>36903</v>
          </cell>
          <cell r="Y77">
            <v>168.57025345126456</v>
          </cell>
          <cell r="Z77">
            <v>154.10340248392504</v>
          </cell>
          <cell r="AA77">
            <v>111.79890644037587</v>
          </cell>
        </row>
        <row r="78">
          <cell r="D78">
            <v>36904</v>
          </cell>
          <cell r="E78">
            <v>64.039581742569268</v>
          </cell>
          <cell r="F78">
            <v>61.916443834420413</v>
          </cell>
          <cell r="G78">
            <v>37.980929907633254</v>
          </cell>
          <cell r="I78">
            <v>36904</v>
          </cell>
          <cell r="J78">
            <v>41.222846861270391</v>
          </cell>
          <cell r="K78">
            <v>42.171203739295606</v>
          </cell>
          <cell r="L78">
            <v>32.572791716926751</v>
          </cell>
          <cell r="N78">
            <v>36904</v>
          </cell>
          <cell r="O78">
            <v>37.485424217309834</v>
          </cell>
          <cell r="P78">
            <v>36.261110131808401</v>
          </cell>
          <cell r="Q78">
            <v>5.9173923500719887</v>
          </cell>
          <cell r="X78">
            <v>36904</v>
          </cell>
          <cell r="Y78">
            <v>166.93425544381535</v>
          </cell>
          <cell r="Z78">
            <v>153.06209813868423</v>
          </cell>
          <cell r="AA78">
            <v>110.63667688853914</v>
          </cell>
        </row>
        <row r="79">
          <cell r="D79">
            <v>36905</v>
          </cell>
          <cell r="E79">
            <v>63.445775423260869</v>
          </cell>
          <cell r="F79">
            <v>61.237619417177214</v>
          </cell>
          <cell r="G79">
            <v>37.504590041426852</v>
          </cell>
          <cell r="I79">
            <v>36905</v>
          </cell>
          <cell r="J79">
            <v>41.371934665956793</v>
          </cell>
          <cell r="K79">
            <v>41.767700527692803</v>
          </cell>
          <cell r="L79">
            <v>32.545628376071953</v>
          </cell>
          <cell r="N79">
            <v>36905</v>
          </cell>
          <cell r="O79">
            <v>37.400867184335432</v>
          </cell>
          <cell r="P79">
            <v>35.774902659206404</v>
          </cell>
          <cell r="Q79">
            <v>5.7067722859803887</v>
          </cell>
          <cell r="X79">
            <v>36905</v>
          </cell>
          <cell r="Y79">
            <v>166.14937190044498</v>
          </cell>
          <cell r="Z79">
            <v>151.31910303723623</v>
          </cell>
          <cell r="AA79">
            <v>109.47884500811482</v>
          </cell>
        </row>
        <row r="80">
          <cell r="D80">
            <v>36906</v>
          </cell>
          <cell r="E80">
            <v>62.68755156332567</v>
          </cell>
          <cell r="F80">
            <v>60.552125730697611</v>
          </cell>
          <cell r="G80">
            <v>37.019099895235648</v>
          </cell>
          <cell r="I80">
            <v>36906</v>
          </cell>
          <cell r="J80">
            <v>41.43616054505879</v>
          </cell>
          <cell r="K80">
            <v>41.387903569006404</v>
          </cell>
          <cell r="L80">
            <v>32.500998577573554</v>
          </cell>
          <cell r="N80">
            <v>36906</v>
          </cell>
          <cell r="O80">
            <v>37.255896297357431</v>
          </cell>
          <cell r="P80">
            <v>35.282295669609603</v>
          </cell>
          <cell r="Q80">
            <v>5.4985090046311882</v>
          </cell>
          <cell r="X80">
            <v>36906</v>
          </cell>
          <cell r="Y80">
            <v>164.93492565918456</v>
          </cell>
          <cell r="Z80">
            <v>149.60210540247343</v>
          </cell>
          <cell r="AA80">
            <v>108.2967531728045</v>
          </cell>
        </row>
        <row r="81">
          <cell r="D81">
            <v>36907</v>
          </cell>
          <cell r="E81">
            <v>61.822260909076469</v>
          </cell>
          <cell r="F81">
            <v>60.068935577303208</v>
          </cell>
          <cell r="G81">
            <v>36.360698562178847</v>
          </cell>
          <cell r="I81">
            <v>36907</v>
          </cell>
          <cell r="J81">
            <v>41.502746756274789</v>
          </cell>
          <cell r="K81">
            <v>41.013121872390805</v>
          </cell>
          <cell r="L81">
            <v>32.460212748517954</v>
          </cell>
          <cell r="N81">
            <v>36907</v>
          </cell>
          <cell r="O81">
            <v>37.025953454275431</v>
          </cell>
          <cell r="P81">
            <v>34.832909377986006</v>
          </cell>
          <cell r="Q81">
            <v>5.2938305885979879</v>
          </cell>
          <cell r="X81">
            <v>36907</v>
          </cell>
          <cell r="Y81">
            <v>163.49474293353575</v>
          </cell>
          <cell r="Z81">
            <v>148.13010064306008</v>
          </cell>
          <cell r="AA81">
            <v>106.94917898538736</v>
          </cell>
        </row>
        <row r="82">
          <cell r="D82">
            <v>36908</v>
          </cell>
          <cell r="E82">
            <v>61.175377286861668</v>
          </cell>
          <cell r="F82">
            <v>59.58855652621601</v>
          </cell>
          <cell r="G82">
            <v>35.509562801870445</v>
          </cell>
          <cell r="I82">
            <v>36908</v>
          </cell>
          <cell r="J82">
            <v>41.569478491726386</v>
          </cell>
          <cell r="K82">
            <v>40.733903456733607</v>
          </cell>
          <cell r="L82">
            <v>32.256372337529953</v>
          </cell>
          <cell r="N82">
            <v>36908</v>
          </cell>
          <cell r="O82">
            <v>36.879403096935434</v>
          </cell>
          <cell r="P82">
            <v>34.408794612154409</v>
          </cell>
          <cell r="Q82">
            <v>5.0906890504675877</v>
          </cell>
          <cell r="X82">
            <v>36908</v>
          </cell>
          <cell r="Y82">
            <v>162.35381837559777</v>
          </cell>
          <cell r="Z82">
            <v>146.7861012735882</v>
          </cell>
          <cell r="AA82">
            <v>105.24735266668903</v>
          </cell>
        </row>
        <row r="83">
          <cell r="D83">
            <v>36909</v>
          </cell>
          <cell r="E83">
            <v>60.844480020708467</v>
          </cell>
          <cell r="F83">
            <v>59.059327473798007</v>
          </cell>
          <cell r="G83">
            <v>34.673103693128041</v>
          </cell>
          <cell r="I83">
            <v>36909</v>
          </cell>
          <cell r="J83">
            <v>41.569737595853184</v>
          </cell>
          <cell r="K83">
            <v>40.458223764561609</v>
          </cell>
          <cell r="L83">
            <v>32.24473394805355</v>
          </cell>
          <cell r="N83">
            <v>36909</v>
          </cell>
          <cell r="O83">
            <v>36.640693306001431</v>
          </cell>
          <cell r="P83">
            <v>34.051258958795607</v>
          </cell>
          <cell r="Q83">
            <v>4.892051664897588</v>
          </cell>
          <cell r="X83">
            <v>36909</v>
          </cell>
          <cell r="Y83">
            <v>161.49022396762575</v>
          </cell>
          <cell r="Z83">
            <v>145.47509752269303</v>
          </cell>
          <cell r="AA83">
            <v>103.75690917362871</v>
          </cell>
        </row>
        <row r="84">
          <cell r="D84">
            <v>36910</v>
          </cell>
          <cell r="E84">
            <v>60.650446523451265</v>
          </cell>
          <cell r="F84">
            <v>58.473052921024809</v>
          </cell>
          <cell r="G84">
            <v>34.07576574907764</v>
          </cell>
          <cell r="I84">
            <v>36910</v>
          </cell>
          <cell r="J84">
            <v>41.325629564063185</v>
          </cell>
          <cell r="K84">
            <v>40.183928327313609</v>
          </cell>
          <cell r="L84">
            <v>32.205250738375149</v>
          </cell>
          <cell r="N84">
            <v>36910</v>
          </cell>
          <cell r="O84">
            <v>36.624986983323829</v>
          </cell>
          <cell r="P84">
            <v>33.653760930592405</v>
          </cell>
          <cell r="Q84">
            <v>4.7272113957027884</v>
          </cell>
          <cell r="X84">
            <v>36910</v>
          </cell>
          <cell r="Y84">
            <v>160.79435511461173</v>
          </cell>
          <cell r="Z84">
            <v>144.07209267567097</v>
          </cell>
          <cell r="AA84">
            <v>102.51153914143359</v>
          </cell>
        </row>
        <row r="85">
          <cell r="D85">
            <v>36911</v>
          </cell>
          <cell r="E85">
            <v>59.971781827930066</v>
          </cell>
          <cell r="F85">
            <v>57.710314260414407</v>
          </cell>
          <cell r="G85">
            <v>33.530227334157637</v>
          </cell>
          <cell r="I85">
            <v>36911</v>
          </cell>
          <cell r="J85">
            <v>41.072658751387984</v>
          </cell>
          <cell r="K85">
            <v>39.89121165146161</v>
          </cell>
          <cell r="L85">
            <v>32.169927392211946</v>
          </cell>
          <cell r="N85">
            <v>36911</v>
          </cell>
          <cell r="O85">
            <v>36.343045846301827</v>
          </cell>
          <cell r="P85">
            <v>33.233046462753606</v>
          </cell>
          <cell r="Q85">
            <v>4.5661121641743883</v>
          </cell>
          <cell r="X85">
            <v>36911</v>
          </cell>
          <cell r="Y85">
            <v>159.25023259102855</v>
          </cell>
          <cell r="Z85">
            <v>142.41026234171699</v>
          </cell>
          <cell r="AA85">
            <v>101.32586953955047</v>
          </cell>
        </row>
        <row r="86">
          <cell r="D86">
            <v>36912</v>
          </cell>
          <cell r="E86">
            <v>59.075068586906063</v>
          </cell>
          <cell r="F86">
            <v>57.061886661553608</v>
          </cell>
          <cell r="G86">
            <v>33.005736692825636</v>
          </cell>
          <cell r="I86">
            <v>36912</v>
          </cell>
          <cell r="J86">
            <v>40.849673029989582</v>
          </cell>
          <cell r="K86">
            <v>39.585653349160808</v>
          </cell>
          <cell r="L86">
            <v>32.131796493113143</v>
          </cell>
          <cell r="N86">
            <v>36912</v>
          </cell>
          <cell r="O86">
            <v>36.051397177953824</v>
          </cell>
          <cell r="P86">
            <v>32.811735700486004</v>
          </cell>
          <cell r="Q86">
            <v>4.4134107458515883</v>
          </cell>
          <cell r="X86">
            <v>36912</v>
          </cell>
          <cell r="Y86">
            <v>157.51226823625456</v>
          </cell>
          <cell r="Z86">
            <v>140.68926567828777</v>
          </cell>
          <cell r="AA86">
            <v>100.16683797152533</v>
          </cell>
        </row>
        <row r="87">
          <cell r="D87">
            <v>36913</v>
          </cell>
          <cell r="E87">
            <v>58.436923517570463</v>
          </cell>
          <cell r="F87">
            <v>56.579527061113609</v>
          </cell>
          <cell r="G87">
            <v>32.506964798107234</v>
          </cell>
          <cell r="I87">
            <v>36913</v>
          </cell>
          <cell r="J87">
            <v>40.65416299414678</v>
          </cell>
          <cell r="K87">
            <v>39.321881798706805</v>
          </cell>
          <cell r="L87">
            <v>32.092707263682343</v>
          </cell>
          <cell r="N87">
            <v>36913</v>
          </cell>
          <cell r="O87">
            <v>35.735676671414623</v>
          </cell>
          <cell r="P87">
            <v>32.379247967050006</v>
          </cell>
          <cell r="Q87">
            <v>4.227444616893588</v>
          </cell>
          <cell r="X87">
            <v>36913</v>
          </cell>
          <cell r="Y87">
            <v>156.07009076376653</v>
          </cell>
          <cell r="Z87">
            <v>139.41726679395777</v>
          </cell>
          <cell r="AA87">
            <v>98.999302109146598</v>
          </cell>
        </row>
        <row r="88">
          <cell r="D88">
            <v>36914</v>
          </cell>
          <cell r="E88">
            <v>57.935045922702066</v>
          </cell>
          <cell r="F88">
            <v>56.109455385152806</v>
          </cell>
          <cell r="G88">
            <v>31.935221372664433</v>
          </cell>
          <cell r="I88">
            <v>36914</v>
          </cell>
          <cell r="J88">
            <v>40.403769025253183</v>
          </cell>
          <cell r="K88">
            <v>39.205558243260008</v>
          </cell>
          <cell r="L88">
            <v>32.05313177034234</v>
          </cell>
          <cell r="N88">
            <v>36914</v>
          </cell>
          <cell r="O88">
            <v>35.423331617267024</v>
          </cell>
          <cell r="P88">
            <v>32.164113102283203</v>
          </cell>
          <cell r="Q88">
            <v>4.0785907173851879</v>
          </cell>
          <cell r="X88">
            <v>36914</v>
          </cell>
          <cell r="Y88">
            <v>154.71281780932216</v>
          </cell>
          <cell r="Z88">
            <v>138.56026924804152</v>
          </cell>
          <cell r="AA88">
            <v>97.795420681583877</v>
          </cell>
        </row>
        <row r="89">
          <cell r="D89">
            <v>36915</v>
          </cell>
          <cell r="E89">
            <v>57.521494440099666</v>
          </cell>
          <cell r="F89">
            <v>55.745382142654407</v>
          </cell>
          <cell r="G89">
            <v>31.151502376526434</v>
          </cell>
          <cell r="I89">
            <v>36915</v>
          </cell>
          <cell r="J89">
            <v>40.142911508882783</v>
          </cell>
          <cell r="K89">
            <v>39.336746566967605</v>
          </cell>
          <cell r="L89">
            <v>32.013733745582343</v>
          </cell>
          <cell r="N89">
            <v>36915</v>
          </cell>
          <cell r="O89">
            <v>35.110887180714627</v>
          </cell>
          <cell r="P89">
            <v>32.046216821870004</v>
          </cell>
          <cell r="Q89">
            <v>3.8873182778851878</v>
          </cell>
          <cell r="X89">
            <v>36915</v>
          </cell>
          <cell r="Y89">
            <v>153.47774262032254</v>
          </cell>
          <cell r="Z89">
            <v>138.16326713803829</v>
          </cell>
          <cell r="AA89">
            <v>96.33732261191436</v>
          </cell>
        </row>
        <row r="90">
          <cell r="D90">
            <v>36916</v>
          </cell>
          <cell r="E90">
            <v>57.056033397847266</v>
          </cell>
          <cell r="F90">
            <v>55.377848262846008</v>
          </cell>
          <cell r="G90">
            <v>30.177214069812834</v>
          </cell>
          <cell r="I90">
            <v>36916</v>
          </cell>
          <cell r="J90">
            <v>39.958230605791584</v>
          </cell>
          <cell r="K90">
            <v>39.158702988768404</v>
          </cell>
          <cell r="L90">
            <v>31.887848183045143</v>
          </cell>
          <cell r="N90">
            <v>36916</v>
          </cell>
          <cell r="O90">
            <v>35.080603588875825</v>
          </cell>
          <cell r="P90">
            <v>31.668921816814002</v>
          </cell>
          <cell r="Q90">
            <v>3.703701832926388</v>
          </cell>
          <cell r="X90">
            <v>36916</v>
          </cell>
          <cell r="Y90">
            <v>152.47930758526655</v>
          </cell>
          <cell r="Z90">
            <v>136.99926597743567</v>
          </cell>
          <cell r="AA90">
            <v>94.609823688433238</v>
          </cell>
        </row>
        <row r="91">
          <cell r="D91">
            <v>36917</v>
          </cell>
          <cell r="E91">
            <v>56.462163189850067</v>
          </cell>
          <cell r="F91">
            <v>55.047717660958405</v>
          </cell>
          <cell r="G91">
            <v>29.439913755459635</v>
          </cell>
          <cell r="I91">
            <v>36917</v>
          </cell>
          <cell r="J91">
            <v>39.671711132753181</v>
          </cell>
          <cell r="K91">
            <v>38.946418622744005</v>
          </cell>
          <cell r="L91">
            <v>31.856816027146344</v>
          </cell>
          <cell r="N91">
            <v>36917</v>
          </cell>
          <cell r="O91">
            <v>34.763907005146628</v>
          </cell>
          <cell r="P91">
            <v>31.287335621493604</v>
          </cell>
          <cell r="Q91">
            <v>3.5159752156547879</v>
          </cell>
          <cell r="X91">
            <v>36917</v>
          </cell>
          <cell r="Y91">
            <v>150.95176417642693</v>
          </cell>
          <cell r="Z91">
            <v>135.76826614141348</v>
          </cell>
          <cell r="AA91">
            <v>93.210055991638114</v>
          </cell>
        </row>
        <row r="92">
          <cell r="D92">
            <v>36918</v>
          </cell>
          <cell r="E92">
            <v>55.924326911302067</v>
          </cell>
          <cell r="F92">
            <v>54.809994948676803</v>
          </cell>
          <cell r="G92">
            <v>28.856436107507236</v>
          </cell>
          <cell r="I92">
            <v>36918</v>
          </cell>
          <cell r="J92">
            <v>39.45459252260958</v>
          </cell>
          <cell r="K92">
            <v>38.890526668158806</v>
          </cell>
          <cell r="L92">
            <v>31.823714587604744</v>
          </cell>
          <cell r="N92">
            <v>36918</v>
          </cell>
          <cell r="O92">
            <v>34.547359490483025</v>
          </cell>
          <cell r="P92">
            <v>30.989766601316802</v>
          </cell>
          <cell r="Q92">
            <v>3.328177610951188</v>
          </cell>
          <cell r="X92">
            <v>36918</v>
          </cell>
          <cell r="Y92">
            <v>149.64200311022014</v>
          </cell>
          <cell r="Z92">
            <v>134.9232640517566</v>
          </cell>
          <cell r="AA92">
            <v>91.961970690168997</v>
          </cell>
        </row>
        <row r="93">
          <cell r="D93">
            <v>36919</v>
          </cell>
          <cell r="E93">
            <v>55.49536405721247</v>
          </cell>
          <cell r="F93">
            <v>54.404638965098805</v>
          </cell>
          <cell r="G93">
            <v>28.255303885216435</v>
          </cell>
          <cell r="I93">
            <v>36919</v>
          </cell>
          <cell r="J93">
            <v>39.335653080293582</v>
          </cell>
          <cell r="K93">
            <v>38.530379030650003</v>
          </cell>
          <cell r="L93">
            <v>31.807107077888343</v>
          </cell>
          <cell r="N93">
            <v>36919</v>
          </cell>
          <cell r="O93">
            <v>34.318612785630222</v>
          </cell>
          <cell r="P93">
            <v>31.190387378916004</v>
          </cell>
          <cell r="Q93">
            <v>3.2025507991931881</v>
          </cell>
          <cell r="X93">
            <v>36919</v>
          </cell>
          <cell r="Y93">
            <v>148.69618041039095</v>
          </cell>
          <cell r="Z93">
            <v>134.24426120826899</v>
          </cell>
          <cell r="AA93">
            <v>90.774895537132267</v>
          </cell>
        </row>
        <row r="94">
          <cell r="D94">
            <v>36920</v>
          </cell>
          <cell r="E94">
            <v>55.184982158907268</v>
          </cell>
          <cell r="F94">
            <v>53.899630824479203</v>
          </cell>
          <cell r="G94">
            <v>27.624239812222836</v>
          </cell>
          <cell r="I94">
            <v>36920</v>
          </cell>
          <cell r="J94">
            <v>39.206342374162382</v>
          </cell>
          <cell r="K94">
            <v>38.240469907733605</v>
          </cell>
          <cell r="L94">
            <v>31.710418646132744</v>
          </cell>
          <cell r="N94">
            <v>36920</v>
          </cell>
          <cell r="O94">
            <v>34.247003860252619</v>
          </cell>
          <cell r="P94">
            <v>31.203679422210403</v>
          </cell>
          <cell r="Q94">
            <v>3.020854564269988</v>
          </cell>
          <cell r="X94">
            <v>36920</v>
          </cell>
          <cell r="Y94">
            <v>147.93463753466216</v>
          </cell>
          <cell r="Z94">
            <v>133.36826598802739</v>
          </cell>
          <cell r="AA94">
            <v>89.421738188188357</v>
          </cell>
        </row>
        <row r="95">
          <cell r="D95">
            <v>36921</v>
          </cell>
          <cell r="E95">
            <v>54.873283443738465</v>
          </cell>
          <cell r="F95">
            <v>53.394750461237201</v>
          </cell>
          <cell r="G95">
            <v>27.192508448285235</v>
          </cell>
          <cell r="I95">
            <v>36921</v>
          </cell>
          <cell r="J95">
            <v>39.107140987313983</v>
          </cell>
          <cell r="K95">
            <v>37.813771552724802</v>
          </cell>
          <cell r="L95">
            <v>31.647282424111946</v>
          </cell>
          <cell r="N95">
            <v>36921</v>
          </cell>
          <cell r="O95">
            <v>34.093734542473818</v>
          </cell>
          <cell r="P95">
            <v>31.205709309418001</v>
          </cell>
          <cell r="Q95">
            <v>2.8724940274139881</v>
          </cell>
          <cell r="X95">
            <v>36921</v>
          </cell>
          <cell r="Y95">
            <v>147.09571125931015</v>
          </cell>
          <cell r="Z95">
            <v>132.3322649715015</v>
          </cell>
          <cell r="AA95">
            <v>88.33480145610244</v>
          </cell>
        </row>
        <row r="96">
          <cell r="D96">
            <v>36922</v>
          </cell>
          <cell r="E96">
            <v>54.527869247741265</v>
          </cell>
          <cell r="F96">
            <v>53</v>
          </cell>
          <cell r="G96">
            <v>26.816935241802835</v>
          </cell>
          <cell r="I96">
            <v>36922</v>
          </cell>
          <cell r="J96">
            <v>39.107140987313983</v>
          </cell>
          <cell r="K96">
            <v>37.6</v>
          </cell>
          <cell r="L96">
            <v>31.585587246960745</v>
          </cell>
          <cell r="N96">
            <v>36922</v>
          </cell>
          <cell r="O96">
            <v>33.938129738182219</v>
          </cell>
          <cell r="P96">
            <v>31.306000000000001</v>
          </cell>
          <cell r="Q96">
            <v>2.7836954953775881</v>
          </cell>
          <cell r="X96">
            <v>36922</v>
          </cell>
          <cell r="Y96">
            <v>146.28098105015533</v>
          </cell>
          <cell r="Z96">
            <v>131.6252634975904</v>
          </cell>
          <cell r="AA96">
            <v>87.365025931160915</v>
          </cell>
        </row>
        <row r="97">
          <cell r="D97">
            <v>36923</v>
          </cell>
          <cell r="E97">
            <v>54.259259903796462</v>
          </cell>
          <cell r="F97">
            <v>52.714119413849602</v>
          </cell>
          <cell r="G97">
            <v>26.434043231081233</v>
          </cell>
          <cell r="I97">
            <v>36923</v>
          </cell>
          <cell r="J97">
            <v>38.938996606507182</v>
          </cell>
          <cell r="K97">
            <v>37.587495563853203</v>
          </cell>
          <cell r="L97">
            <v>31.401637514419146</v>
          </cell>
          <cell r="N97">
            <v>36923</v>
          </cell>
          <cell r="O97">
            <v>33.795625664466222</v>
          </cell>
          <cell r="P97">
            <v>31.2748787564636</v>
          </cell>
          <cell r="Q97">
            <v>2.9008634479175881</v>
          </cell>
          <cell r="X97">
            <v>36923</v>
          </cell>
          <cell r="Y97">
            <v>145.43865447681054</v>
          </cell>
          <cell r="Z97">
            <v>130.98626551584888</v>
          </cell>
          <cell r="AA97">
            <v>86.471643531166194</v>
          </cell>
        </row>
        <row r="98">
          <cell r="D98">
            <v>36924</v>
          </cell>
          <cell r="E98">
            <v>54.095133411640859</v>
          </cell>
          <cell r="F98">
            <v>52.298598030009202</v>
          </cell>
          <cell r="G98">
            <v>25.995898152662434</v>
          </cell>
          <cell r="I98">
            <v>36924</v>
          </cell>
          <cell r="J98">
            <v>38.770621516546385</v>
          </cell>
          <cell r="K98">
            <v>37.437417484490403</v>
          </cell>
          <cell r="L98">
            <v>31.230050243160346</v>
          </cell>
          <cell r="N98">
            <v>36924</v>
          </cell>
          <cell r="O98">
            <v>33.749146290016618</v>
          </cell>
          <cell r="P98">
            <v>30.836609096691202</v>
          </cell>
          <cell r="Q98">
            <v>2.7500893383735883</v>
          </cell>
          <cell r="X98">
            <v>36924</v>
          </cell>
          <cell r="Y98">
            <v>144.75088174041613</v>
          </cell>
          <cell r="Z98">
            <v>129.58126948555667</v>
          </cell>
          <cell r="AA98">
            <v>85.267428462673067</v>
          </cell>
        </row>
        <row r="99">
          <cell r="D99">
            <v>36925</v>
          </cell>
          <cell r="E99">
            <v>53.83984130993926</v>
          </cell>
          <cell r="F99">
            <v>51.948672582708404</v>
          </cell>
          <cell r="G99">
            <v>25.670828954676434</v>
          </cell>
          <cell r="I99">
            <v>36925</v>
          </cell>
          <cell r="J99">
            <v>38.599023597172781</v>
          </cell>
          <cell r="K99">
            <v>37.342926113755205</v>
          </cell>
          <cell r="L99">
            <v>31.095291251623145</v>
          </cell>
          <cell r="N99">
            <v>36925</v>
          </cell>
          <cell r="O99">
            <v>33.425677505274621</v>
          </cell>
          <cell r="P99">
            <v>30.396000401034403</v>
          </cell>
          <cell r="Q99">
            <v>2.5823421338383881</v>
          </cell>
          <cell r="X99">
            <v>36925</v>
          </cell>
          <cell r="Y99">
            <v>143.72543598748413</v>
          </cell>
          <cell r="Z99">
            <v>128.40727282574525</v>
          </cell>
          <cell r="AA99">
            <v>84.196144459343145</v>
          </cell>
        </row>
        <row r="100">
          <cell r="D100">
            <v>36926</v>
          </cell>
          <cell r="E100">
            <v>53.499900244949259</v>
          </cell>
          <cell r="F100">
            <v>51.713125635217601</v>
          </cell>
          <cell r="G100">
            <v>25.405889660966032</v>
          </cell>
          <cell r="I100">
            <v>36926</v>
          </cell>
          <cell r="J100">
            <v>38.43979523782518</v>
          </cell>
          <cell r="K100">
            <v>37.139149591456004</v>
          </cell>
          <cell r="L100">
            <v>30.930550718180744</v>
          </cell>
          <cell r="N100">
            <v>36926</v>
          </cell>
          <cell r="O100">
            <v>33.126919445611819</v>
          </cell>
          <cell r="P100">
            <v>30.497906055694404</v>
          </cell>
          <cell r="Q100">
            <v>2.4094589885979882</v>
          </cell>
          <cell r="X100">
            <v>36926</v>
          </cell>
          <cell r="Y100">
            <v>142.69586586475293</v>
          </cell>
          <cell r="Z100">
            <v>127.88627501061524</v>
          </cell>
          <cell r="AA100">
            <v>83.149872877678433</v>
          </cell>
        </row>
        <row r="101">
          <cell r="D101">
            <v>36927</v>
          </cell>
          <cell r="E101">
            <v>53.329945684626459</v>
          </cell>
          <cell r="F101">
            <v>51.335287929654399</v>
          </cell>
          <cell r="G101">
            <v>25.228541759600432</v>
          </cell>
          <cell r="I101">
            <v>36927</v>
          </cell>
          <cell r="J101">
            <v>38.302068971630383</v>
          </cell>
          <cell r="K101">
            <v>36.819610314422803</v>
          </cell>
          <cell r="L101">
            <v>30.707256201453145</v>
          </cell>
          <cell r="N101">
            <v>36927</v>
          </cell>
          <cell r="O101">
            <v>33.019987174071019</v>
          </cell>
          <cell r="P101">
            <v>30.172967831110004</v>
          </cell>
          <cell r="Q101">
            <v>2.2315357356855881</v>
          </cell>
          <cell r="X101">
            <v>36927</v>
          </cell>
          <cell r="Y101">
            <v>142.02585418384493</v>
          </cell>
          <cell r="Z101">
            <v>126.56727980343443</v>
          </cell>
          <cell r="AA101">
            <v>82.127598597401303</v>
          </cell>
        </row>
        <row r="102">
          <cell r="D102">
            <v>36928</v>
          </cell>
          <cell r="E102">
            <v>53.113799602301256</v>
          </cell>
          <cell r="F102">
            <v>50.917675965941598</v>
          </cell>
          <cell r="G102">
            <v>24.706578270847633</v>
          </cell>
          <cell r="I102">
            <v>36928</v>
          </cell>
          <cell r="J102">
            <v>38.109934388179184</v>
          </cell>
          <cell r="K102">
            <v>36.595559781544402</v>
          </cell>
          <cell r="L102">
            <v>30.454452209243144</v>
          </cell>
          <cell r="N102">
            <v>36928</v>
          </cell>
          <cell r="O102">
            <v>32.892961909902617</v>
          </cell>
          <cell r="P102">
            <v>29.937115284314004</v>
          </cell>
          <cell r="Q102">
            <v>2.0619144629455879</v>
          </cell>
          <cell r="X102">
            <v>36928</v>
          </cell>
          <cell r="Y102">
            <v>141.19060505747052</v>
          </cell>
          <cell r="Z102">
            <v>125.43227590612055</v>
          </cell>
          <cell r="AA102">
            <v>80.739501234426982</v>
          </cell>
        </row>
        <row r="103">
          <cell r="D103">
            <v>36929</v>
          </cell>
          <cell r="E103">
            <v>52.698878062261258</v>
          </cell>
          <cell r="F103">
            <v>50.650365692002396</v>
          </cell>
          <cell r="G103">
            <v>24.144719845310831</v>
          </cell>
          <cell r="I103">
            <v>36929</v>
          </cell>
          <cell r="J103">
            <v>38.170912592267186</v>
          </cell>
          <cell r="K103">
            <v>36.478955825741203</v>
          </cell>
          <cell r="L103">
            <v>30.232666175445544</v>
          </cell>
          <cell r="N103">
            <v>36929</v>
          </cell>
          <cell r="O103">
            <v>32.710030493662615</v>
          </cell>
          <cell r="P103">
            <v>29.563114096102804</v>
          </cell>
          <cell r="Q103">
            <v>1.902195936969588</v>
          </cell>
          <cell r="X103">
            <v>36929</v>
          </cell>
          <cell r="Y103">
            <v>140.36679910513453</v>
          </cell>
          <cell r="Z103">
            <v>124.3212778920779</v>
          </cell>
          <cell r="AA103">
            <v>79.352429639845056</v>
          </cell>
        </row>
        <row r="104">
          <cell r="D104">
            <v>36930</v>
          </cell>
          <cell r="E104">
            <v>51.811194422587661</v>
          </cell>
          <cell r="F104">
            <v>50.569837549141596</v>
          </cell>
          <cell r="G104">
            <v>23.57165250426123</v>
          </cell>
          <cell r="I104">
            <v>36930</v>
          </cell>
          <cell r="J104">
            <v>38.245932110404787</v>
          </cell>
          <cell r="K104">
            <v>36.377482841068804</v>
          </cell>
          <cell r="L104">
            <v>30.018862678376344</v>
          </cell>
          <cell r="N104">
            <v>36930</v>
          </cell>
          <cell r="O104">
            <v>32.437040871815817</v>
          </cell>
          <cell r="P104">
            <v>29.288839601736804</v>
          </cell>
          <cell r="Q104">
            <v>1.737792240481588</v>
          </cell>
          <cell r="X104">
            <v>36930</v>
          </cell>
          <cell r="Y104">
            <v>138.94064349604895</v>
          </cell>
          <cell r="Z104">
            <v>123.60528027463059</v>
          </cell>
          <cell r="AA104">
            <v>77.957446495966735</v>
          </cell>
        </row>
        <row r="105">
          <cell r="D105">
            <v>36931</v>
          </cell>
          <cell r="E105">
            <v>51.384272457168059</v>
          </cell>
          <cell r="F105">
            <v>50.259626020673196</v>
          </cell>
          <cell r="G105">
            <v>22.731470104710432</v>
          </cell>
          <cell r="I105">
            <v>36931</v>
          </cell>
          <cell r="J105">
            <v>38.230182111120087</v>
          </cell>
          <cell r="K105">
            <v>36.064123019991207</v>
          </cell>
          <cell r="L105">
            <v>29.953082174513543</v>
          </cell>
          <cell r="N105">
            <v>36931</v>
          </cell>
          <cell r="O105">
            <v>32.15145453016062</v>
          </cell>
          <cell r="P105">
            <v>28.908165594917605</v>
          </cell>
          <cell r="Q105">
            <v>1.5662933501651879</v>
          </cell>
          <cell r="X105">
            <v>36931</v>
          </cell>
          <cell r="Y105">
            <v>137.94264359620425</v>
          </cell>
          <cell r="Z105">
            <v>122.34428416681105</v>
          </cell>
          <cell r="AA105">
            <v>76.436276092965215</v>
          </cell>
        </row>
        <row r="106">
          <cell r="D106">
            <v>36932</v>
          </cell>
          <cell r="E106">
            <v>51.160246769890861</v>
          </cell>
          <cell r="F106">
            <v>49.590640461505195</v>
          </cell>
          <cell r="G106">
            <v>21.862449060909633</v>
          </cell>
          <cell r="I106">
            <v>36932</v>
          </cell>
          <cell r="J106">
            <v>38.230182111120087</v>
          </cell>
          <cell r="K106">
            <v>35.818612986419204</v>
          </cell>
          <cell r="L106">
            <v>29.693353358311942</v>
          </cell>
          <cell r="N106">
            <v>36932</v>
          </cell>
          <cell r="O106">
            <v>31.885034795145419</v>
          </cell>
          <cell r="P106">
            <v>28.532709164350404</v>
          </cell>
          <cell r="Q106">
            <v>1.4080087703155879</v>
          </cell>
          <cell r="X106">
            <v>36932</v>
          </cell>
          <cell r="Y106">
            <v>137.23576459248704</v>
          </cell>
          <cell r="Z106">
            <v>120.80928042832517</v>
          </cell>
          <cell r="AA106">
            <v>74.705533043841683</v>
          </cell>
        </row>
        <row r="107">
          <cell r="D107">
            <v>36933</v>
          </cell>
          <cell r="E107">
            <v>50.633268019067259</v>
          </cell>
          <cell r="F107">
            <v>48.697824430497995</v>
          </cell>
          <cell r="G107">
            <v>21.211185514140432</v>
          </cell>
          <cell r="I107">
            <v>36933</v>
          </cell>
          <cell r="J107">
            <v>38.230182111120087</v>
          </cell>
          <cell r="K107">
            <v>35.843838370380404</v>
          </cell>
          <cell r="L107">
            <v>29.484476389023541</v>
          </cell>
          <cell r="N107">
            <v>36933</v>
          </cell>
          <cell r="O107">
            <v>31.620308110383419</v>
          </cell>
          <cell r="P107">
            <v>28.188991214630406</v>
          </cell>
          <cell r="Q107">
            <v>1.2499052084175879</v>
          </cell>
          <cell r="X107">
            <v>36933</v>
          </cell>
          <cell r="Y107">
            <v>136.15897008061785</v>
          </cell>
          <cell r="Z107">
            <v>119.29428183155918</v>
          </cell>
          <cell r="AA107">
            <v>73.243580356614558</v>
          </cell>
        </row>
        <row r="108">
          <cell r="D108">
            <v>36934</v>
          </cell>
          <cell r="E108">
            <v>50.163419953517256</v>
          </cell>
          <cell r="F108">
            <v>47.798974467770798</v>
          </cell>
          <cell r="G108">
            <v>20.792700405014031</v>
          </cell>
          <cell r="I108">
            <v>36934</v>
          </cell>
          <cell r="J108">
            <v>38.230182111120087</v>
          </cell>
          <cell r="K108">
            <v>35.847164131569606</v>
          </cell>
          <cell r="L108">
            <v>29.256525096756743</v>
          </cell>
          <cell r="N108">
            <v>36934</v>
          </cell>
          <cell r="O108">
            <v>31.426554660135018</v>
          </cell>
          <cell r="P108">
            <v>27.824949563128804</v>
          </cell>
          <cell r="Q108">
            <v>1.0923624472323878</v>
          </cell>
          <cell r="X108">
            <v>36934</v>
          </cell>
          <cell r="Y108">
            <v>135.16640570618824</v>
          </cell>
          <cell r="Z108">
            <v>117.69528597851956</v>
          </cell>
          <cell r="AA108">
            <v>71.995892584764647</v>
          </cell>
        </row>
        <row r="109">
          <cell r="D109">
            <v>36935</v>
          </cell>
          <cell r="E109">
            <v>49.786153696781653</v>
          </cell>
          <cell r="F109">
            <v>47.098296569586395</v>
          </cell>
          <cell r="G109">
            <v>20.493051806427232</v>
          </cell>
          <cell r="I109">
            <v>36935</v>
          </cell>
          <cell r="J109">
            <v>38.358942664653284</v>
          </cell>
          <cell r="K109">
            <v>35.848033727611607</v>
          </cell>
          <cell r="L109">
            <v>29.082456814749541</v>
          </cell>
          <cell r="N109">
            <v>36935</v>
          </cell>
          <cell r="O109">
            <v>31.318408503507019</v>
          </cell>
          <cell r="P109">
            <v>27.469902019261603</v>
          </cell>
          <cell r="Q109">
            <v>0.93852168062598784</v>
          </cell>
          <cell r="X109">
            <v>36935</v>
          </cell>
          <cell r="Y109">
            <v>134.46005555883943</v>
          </cell>
          <cell r="Z109">
            <v>116.32728657464396</v>
          </cell>
          <cell r="AA109">
            <v>70.924626328292732</v>
          </cell>
        </row>
        <row r="110">
          <cell r="D110">
            <v>36936</v>
          </cell>
          <cell r="E110">
            <v>49.474873807461655</v>
          </cell>
          <cell r="F110">
            <v>46.747778377228393</v>
          </cell>
          <cell r="G110">
            <v>19.816924911600033</v>
          </cell>
          <cell r="I110">
            <v>36936</v>
          </cell>
          <cell r="J110">
            <v>38.519597871384086</v>
          </cell>
          <cell r="K110">
            <v>35.593156902387207</v>
          </cell>
          <cell r="L110">
            <v>28.877406068045943</v>
          </cell>
          <cell r="N110">
            <v>36936</v>
          </cell>
          <cell r="O110">
            <v>31.42628065182662</v>
          </cell>
          <cell r="P110">
            <v>27.458614664226005</v>
          </cell>
          <cell r="Q110">
            <v>0.77981827492758782</v>
          </cell>
          <cell r="X110">
            <v>36936</v>
          </cell>
          <cell r="Y110">
            <v>134.09826065956062</v>
          </cell>
          <cell r="Z110">
            <v>115.60328916466227</v>
          </cell>
          <cell r="AA110">
            <v>69.441036671792006</v>
          </cell>
        </row>
        <row r="111">
          <cell r="D111">
            <v>36937</v>
          </cell>
          <cell r="E111">
            <v>49.123691882614459</v>
          </cell>
          <cell r="F111">
            <v>46.36638775069359</v>
          </cell>
          <cell r="G111">
            <v>19.036606213454832</v>
          </cell>
          <cell r="I111">
            <v>36937</v>
          </cell>
          <cell r="J111">
            <v>38.676029325910889</v>
          </cell>
          <cell r="K111">
            <v>35.403861816216008</v>
          </cell>
          <cell r="L111">
            <v>28.632985691555142</v>
          </cell>
          <cell r="N111">
            <v>36937</v>
          </cell>
          <cell r="O111">
            <v>31.447651064882621</v>
          </cell>
          <cell r="P111">
            <v>27.092752185093605</v>
          </cell>
          <cell r="Q111">
            <v>0.62665188892518775</v>
          </cell>
          <cell r="X111">
            <v>36937</v>
          </cell>
          <cell r="Y111">
            <v>133.61251815463822</v>
          </cell>
          <cell r="Z111">
            <v>114.34928517691986</v>
          </cell>
          <cell r="AA111">
            <v>67.819422601882081</v>
          </cell>
        </row>
        <row r="112">
          <cell r="D112">
            <v>36938</v>
          </cell>
          <cell r="E112">
            <v>48.866266608581256</v>
          </cell>
          <cell r="F112">
            <v>45.921009052953991</v>
          </cell>
          <cell r="G112">
            <v>18.60760431627763</v>
          </cell>
          <cell r="I112">
            <v>36938</v>
          </cell>
          <cell r="J112">
            <v>38.825259319133458</v>
          </cell>
          <cell r="K112">
            <v>35.115517966175204</v>
          </cell>
          <cell r="L112">
            <v>28.37311490048954</v>
          </cell>
          <cell r="N112">
            <v>36938</v>
          </cell>
          <cell r="O112">
            <v>31.51654756366262</v>
          </cell>
          <cell r="P112">
            <v>26.809969847002407</v>
          </cell>
          <cell r="Q112">
            <v>0.47798610611158771</v>
          </cell>
          <cell r="X112">
            <v>36938</v>
          </cell>
          <cell r="Y112">
            <v>133.42952306338162</v>
          </cell>
          <cell r="Z112">
            <v>112.96628625522969</v>
          </cell>
          <cell r="AA112">
            <v>66.538175521554152</v>
          </cell>
        </row>
        <row r="113">
          <cell r="D113">
            <v>36939</v>
          </cell>
          <cell r="E113">
            <v>48.701313112842854</v>
          </cell>
          <cell r="F113">
            <v>45.573891158588793</v>
          </cell>
          <cell r="G113">
            <v>18.261732251344029</v>
          </cell>
          <cell r="I113">
            <v>36939</v>
          </cell>
          <cell r="J113">
            <v>38.822801859681057</v>
          </cell>
          <cell r="K113">
            <v>34.970621969348407</v>
          </cell>
          <cell r="L113">
            <v>28.114195341012739</v>
          </cell>
          <cell r="N113">
            <v>36939</v>
          </cell>
          <cell r="O113">
            <v>31.633087277429421</v>
          </cell>
          <cell r="P113">
            <v>26.470177502272005</v>
          </cell>
          <cell r="Q113">
            <v>0.35158198197318768</v>
          </cell>
          <cell r="X113">
            <v>36939</v>
          </cell>
          <cell r="Y113">
            <v>133.10052306338162</v>
          </cell>
          <cell r="Z113">
            <v>111.90928689756902</v>
          </cell>
          <cell r="AA113">
            <v>65.363271163733828</v>
          </cell>
        </row>
        <row r="114">
          <cell r="D114">
            <v>36940</v>
          </cell>
          <cell r="E114">
            <v>48.404252006152454</v>
          </cell>
          <cell r="F114">
            <v>45.161191525170395</v>
          </cell>
          <cell r="G114">
            <v>17.90865141269083</v>
          </cell>
          <cell r="I114">
            <v>36940</v>
          </cell>
          <cell r="J114">
            <v>38.725460343551056</v>
          </cell>
          <cell r="K114">
            <v>34.698530691864008</v>
          </cell>
          <cell r="L114">
            <v>27.873352731094737</v>
          </cell>
          <cell r="N114">
            <v>36940</v>
          </cell>
          <cell r="O114">
            <v>31.873155770991023</v>
          </cell>
          <cell r="P114">
            <v>26.487835272634406</v>
          </cell>
          <cell r="Q114">
            <v>0.19581390658798767</v>
          </cell>
          <cell r="X114">
            <v>36940</v>
          </cell>
          <cell r="Y114">
            <v>132.68015643395961</v>
          </cell>
          <cell r="Z114">
            <v>111.23528375702863</v>
          </cell>
          <cell r="AA114">
            <v>64.169871030505902</v>
          </cell>
        </row>
        <row r="115">
          <cell r="D115">
            <v>36941</v>
          </cell>
          <cell r="E115">
            <v>48.137793581397254</v>
          </cell>
          <cell r="F115">
            <v>44.662139230095597</v>
          </cell>
          <cell r="G115">
            <v>17.504257308816431</v>
          </cell>
          <cell r="I115">
            <v>36941</v>
          </cell>
          <cell r="J115">
            <v>38.705697442482254</v>
          </cell>
          <cell r="K115">
            <v>34.43040051308521</v>
          </cell>
          <cell r="L115">
            <v>27.821439622073136</v>
          </cell>
          <cell r="N115">
            <v>36941</v>
          </cell>
          <cell r="O115">
            <v>32.218448935006222</v>
          </cell>
          <cell r="P115">
            <v>26.599242595067608</v>
          </cell>
          <cell r="Q115">
            <v>3.9953547541187628E-2</v>
          </cell>
          <cell r="X115">
            <v>36941</v>
          </cell>
          <cell r="Y115">
            <v>132.48727967849641</v>
          </cell>
          <cell r="Z115">
            <v>110.54828860560824</v>
          </cell>
          <cell r="AA115">
            <v>63.113994849291586</v>
          </cell>
        </row>
        <row r="116">
          <cell r="D116">
            <v>36942</v>
          </cell>
          <cell r="E116">
            <v>47.904191689543254</v>
          </cell>
          <cell r="F116">
            <v>44.1638181055704</v>
          </cell>
          <cell r="G116">
            <v>16.927463127586829</v>
          </cell>
          <cell r="I116">
            <v>36942</v>
          </cell>
          <cell r="J116">
            <v>38.603276775592654</v>
          </cell>
          <cell r="K116">
            <v>34.16262527146641</v>
          </cell>
          <cell r="L116">
            <v>27.590311642224336</v>
          </cell>
          <cell r="N116">
            <v>36942</v>
          </cell>
          <cell r="O116">
            <v>32.333224611087822</v>
          </cell>
          <cell r="P116">
            <v>26.710827386080808</v>
          </cell>
          <cell r="Q116">
            <v>-0.1238396570316124</v>
          </cell>
          <cell r="X116">
            <v>36942</v>
          </cell>
          <cell r="Y116">
            <v>132.01917755042598</v>
          </cell>
          <cell r="Z116">
            <v>109.80228703047743</v>
          </cell>
          <cell r="AA116">
            <v>61.698570874368869</v>
          </cell>
        </row>
        <row r="117">
          <cell r="D117">
            <v>36943</v>
          </cell>
          <cell r="E117">
            <v>47.613696920312854</v>
          </cell>
          <cell r="F117">
            <v>43.683318375848799</v>
          </cell>
          <cell r="G117">
            <v>16.246675907848829</v>
          </cell>
          <cell r="I117">
            <v>36943</v>
          </cell>
          <cell r="J117">
            <v>38.474246469817857</v>
          </cell>
          <cell r="K117">
            <v>33.977120914164011</v>
          </cell>
          <cell r="L117">
            <v>27.307298948326736</v>
          </cell>
          <cell r="N117">
            <v>36943</v>
          </cell>
          <cell r="O117">
            <v>32.648724349892625</v>
          </cell>
          <cell r="P117">
            <v>26.846356237907607</v>
          </cell>
          <cell r="Q117">
            <v>-0.26480330347321246</v>
          </cell>
          <cell r="X117">
            <v>36943</v>
          </cell>
          <cell r="Y117">
            <v>131.74734147434921</v>
          </cell>
          <cell r="Z117">
            <v>109.19628714441907</v>
          </cell>
          <cell r="AA117">
            <v>60.150098705020142</v>
          </cell>
        </row>
        <row r="118">
          <cell r="D118">
            <v>36944</v>
          </cell>
          <cell r="E118">
            <v>47.266295076219656</v>
          </cell>
          <cell r="F118">
            <v>43.3297299770568</v>
          </cell>
          <cell r="G118">
            <v>15.656983310224829</v>
          </cell>
          <cell r="I118">
            <v>36944</v>
          </cell>
          <cell r="J118">
            <v>38.463065949277855</v>
          </cell>
          <cell r="K118">
            <v>33.95185293774361</v>
          </cell>
          <cell r="L118">
            <v>27.060347869885135</v>
          </cell>
          <cell r="N118">
            <v>36944</v>
          </cell>
          <cell r="O118">
            <v>32.633042872816226</v>
          </cell>
          <cell r="P118">
            <v>26.627104102084807</v>
          </cell>
          <cell r="Q118">
            <v>-0.40163903074401247</v>
          </cell>
          <cell r="X118">
            <v>36944</v>
          </cell>
          <cell r="Y118">
            <v>131.09487433725999</v>
          </cell>
          <cell r="Z118">
            <v>108.29329199733708</v>
          </cell>
          <cell r="AA118">
            <v>58.732910692412219</v>
          </cell>
        </row>
        <row r="119">
          <cell r="D119">
            <v>36945</v>
          </cell>
          <cell r="E119">
            <v>46.867863916633254</v>
          </cell>
          <cell r="F119">
            <v>43.242149232826797</v>
          </cell>
          <cell r="G119">
            <v>15.130820914869229</v>
          </cell>
          <cell r="I119">
            <v>36945</v>
          </cell>
          <cell r="J119">
            <v>38.463065949277855</v>
          </cell>
          <cell r="K119">
            <v>34.181259472366406</v>
          </cell>
          <cell r="L119">
            <v>26.829180846948734</v>
          </cell>
          <cell r="N119">
            <v>36945</v>
          </cell>
          <cell r="O119">
            <v>32.902766366095825</v>
          </cell>
          <cell r="P119">
            <v>26.406027589259608</v>
          </cell>
          <cell r="Q119">
            <v>-0.30253383027641245</v>
          </cell>
          <cell r="X119">
            <v>36945</v>
          </cell>
          <cell r="Y119">
            <v>130.6454135088328</v>
          </cell>
          <cell r="Z119">
            <v>107.88828874834888</v>
          </cell>
          <cell r="AA119">
            <v>57.630977865316297</v>
          </cell>
        </row>
        <row r="120">
          <cell r="D120">
            <v>36946</v>
          </cell>
          <cell r="E120">
            <v>46.527223625438054</v>
          </cell>
          <cell r="F120">
            <v>43.144555711313195</v>
          </cell>
          <cell r="G120">
            <v>14.63673064129123</v>
          </cell>
          <cell r="I120">
            <v>36946</v>
          </cell>
          <cell r="J120">
            <v>38.353557187303053</v>
          </cell>
          <cell r="K120">
            <v>34.227461642483604</v>
          </cell>
          <cell r="L120">
            <v>26.597449473927934</v>
          </cell>
          <cell r="N120">
            <v>36946</v>
          </cell>
          <cell r="O120">
            <v>33.010184194850623</v>
          </cell>
          <cell r="P120">
            <v>26.146238080393207</v>
          </cell>
          <cell r="Q120">
            <v>-0.32890956398361249</v>
          </cell>
          <cell r="X120">
            <v>36946</v>
          </cell>
          <cell r="Y120">
            <v>130.02994147193039</v>
          </cell>
          <cell r="Z120">
            <v>107.19528759947096</v>
          </cell>
          <cell r="AA120">
            <v>56.435071875738771</v>
          </cell>
        </row>
        <row r="121">
          <cell r="D121">
            <v>36947</v>
          </cell>
          <cell r="E121">
            <v>46.564105145733656</v>
          </cell>
          <cell r="F121">
            <v>43.027160245643195</v>
          </cell>
          <cell r="G121">
            <v>14.060962228454031</v>
          </cell>
          <cell r="I121">
            <v>36947</v>
          </cell>
          <cell r="J121">
            <v>38.178211131519852</v>
          </cell>
          <cell r="K121">
            <v>34.227479389341603</v>
          </cell>
          <cell r="L121">
            <v>26.356141896330335</v>
          </cell>
          <cell r="N121">
            <v>36947</v>
          </cell>
          <cell r="O121">
            <v>33.330798578131024</v>
          </cell>
          <cell r="P121">
            <v>25.906488323580408</v>
          </cell>
          <cell r="Q121">
            <v>-0.25296401320601247</v>
          </cell>
          <cell r="X121">
            <v>36947</v>
          </cell>
          <cell r="Y121">
            <v>129.87070920986361</v>
          </cell>
          <cell r="Z121">
            <v>106.60829012384617</v>
          </cell>
          <cell r="AA121">
            <v>55.250232826810048</v>
          </cell>
        </row>
        <row r="122">
          <cell r="D122">
            <v>36948</v>
          </cell>
          <cell r="E122">
            <v>46.661595735470854</v>
          </cell>
          <cell r="F122">
            <v>42.940090610923598</v>
          </cell>
          <cell r="G122">
            <v>13.50691951918043</v>
          </cell>
          <cell r="I122">
            <v>36948</v>
          </cell>
          <cell r="J122">
            <v>38.170668716869855</v>
          </cell>
          <cell r="K122">
            <v>34.227479389341603</v>
          </cell>
          <cell r="L122">
            <v>26.122912688494335</v>
          </cell>
          <cell r="N122">
            <v>36948</v>
          </cell>
          <cell r="O122">
            <v>33.587616556273026</v>
          </cell>
          <cell r="P122">
            <v>25.661840433959608</v>
          </cell>
          <cell r="Q122">
            <v>-0.39993674576641247</v>
          </cell>
          <cell r="X122">
            <v>36948</v>
          </cell>
          <cell r="Y122">
            <v>130.032382732896</v>
          </cell>
          <cell r="Z122">
            <v>106.01629259950577</v>
          </cell>
          <cell r="AA122">
            <v>53.872279567868524</v>
          </cell>
        </row>
        <row r="123">
          <cell r="D123">
            <v>36949</v>
          </cell>
          <cell r="E123">
            <v>46.760424438301257</v>
          </cell>
          <cell r="F123">
            <v>42.902676684888</v>
          </cell>
          <cell r="G123">
            <v>13.001481904597231</v>
          </cell>
          <cell r="I123">
            <v>36949</v>
          </cell>
          <cell r="J123">
            <v>38.020548045047853</v>
          </cell>
          <cell r="K123">
            <v>34.227479389341603</v>
          </cell>
          <cell r="L123">
            <v>25.880153417912336</v>
          </cell>
          <cell r="N123">
            <v>36949</v>
          </cell>
          <cell r="O123">
            <v>33.587055402212627</v>
          </cell>
          <cell r="P123">
            <v>25.406650910686807</v>
          </cell>
          <cell r="Q123">
            <v>-0.56744614240441249</v>
          </cell>
          <cell r="X123">
            <v>36949</v>
          </cell>
          <cell r="Y123">
            <v>129.75602120802921</v>
          </cell>
          <cell r="Z123">
            <v>105.50129528537394</v>
          </cell>
          <cell r="AA123">
            <v>52.512864676793797</v>
          </cell>
        </row>
        <row r="124">
          <cell r="D124">
            <v>36950</v>
          </cell>
          <cell r="E124">
            <v>46.820678570582857</v>
          </cell>
          <cell r="F124">
            <v>42.910023884099999</v>
          </cell>
          <cell r="G124">
            <v>12.616616443266031</v>
          </cell>
          <cell r="I124">
            <v>36950</v>
          </cell>
          <cell r="J124">
            <v>37.908994845031451</v>
          </cell>
          <cell r="K124">
            <v>34.227479389341603</v>
          </cell>
          <cell r="L124">
            <v>25.665970138081935</v>
          </cell>
          <cell r="N124">
            <v>36950</v>
          </cell>
          <cell r="O124">
            <v>33.802416720066624</v>
          </cell>
          <cell r="P124">
            <v>25.475348644657206</v>
          </cell>
          <cell r="Q124">
            <v>-0.71580667926041253</v>
          </cell>
          <cell r="X124">
            <v>36950</v>
          </cell>
          <cell r="Y124">
            <v>129.70747964867999</v>
          </cell>
          <cell r="Z124">
            <v>105.39929034251543</v>
          </cell>
          <cell r="AA124">
            <v>51.321746789504679</v>
          </cell>
        </row>
        <row r="125">
          <cell r="D125">
            <v>36951</v>
          </cell>
          <cell r="E125">
            <v>46.806569818472859</v>
          </cell>
          <cell r="F125">
            <v>42.872624155550803</v>
          </cell>
          <cell r="G125">
            <v>12.50627712833683</v>
          </cell>
          <cell r="I125">
            <v>36951</v>
          </cell>
          <cell r="J125">
            <v>37.816274849242426</v>
          </cell>
          <cell r="K125">
            <v>34.168783431192402</v>
          </cell>
          <cell r="L125">
            <v>25.593662339846734</v>
          </cell>
          <cell r="N125">
            <v>36951</v>
          </cell>
          <cell r="O125">
            <v>34.005561100873422</v>
          </cell>
          <cell r="P125">
            <v>25.098951630616007</v>
          </cell>
          <cell r="Q125">
            <v>-0.8638406739292126</v>
          </cell>
          <cell r="X125">
            <v>36951</v>
          </cell>
          <cell r="Y125">
            <v>129.62447747898418</v>
          </cell>
          <cell r="Z125">
            <v>104.74728855033305</v>
          </cell>
          <cell r="AA125">
            <v>50.547357072399961</v>
          </cell>
        </row>
        <row r="126">
          <cell r="D126">
            <v>36952</v>
          </cell>
          <cell r="E126">
            <v>46.619602920106665</v>
          </cell>
          <cell r="F126">
            <v>42.740633673861602</v>
          </cell>
          <cell r="G126">
            <v>12.392083195850029</v>
          </cell>
          <cell r="I126">
            <v>36952</v>
          </cell>
          <cell r="J126">
            <v>37.671300516284681</v>
          </cell>
          <cell r="K126">
            <v>34.092369010016</v>
          </cell>
          <cell r="L126">
            <v>25.458356745083133</v>
          </cell>
          <cell r="N126">
            <v>36952</v>
          </cell>
          <cell r="O126">
            <v>33.981571544704408</v>
          </cell>
          <cell r="P126">
            <v>24.740684806707606</v>
          </cell>
          <cell r="Q126">
            <v>-0.91551632840121255</v>
          </cell>
          <cell r="X126">
            <v>36952</v>
          </cell>
          <cell r="Y126">
            <v>129.07558085520955</v>
          </cell>
          <cell r="Z126">
            <v>103.98028856353669</v>
          </cell>
          <cell r="AA126">
            <v>49.80247328140603</v>
          </cell>
        </row>
        <row r="127">
          <cell r="D127">
            <v>36953</v>
          </cell>
          <cell r="E127">
            <v>46.454514548247467</v>
          </cell>
          <cell r="F127">
            <v>42.471087295814399</v>
          </cell>
          <cell r="G127">
            <v>12.064139006868029</v>
          </cell>
          <cell r="I127">
            <v>36953</v>
          </cell>
          <cell r="J127">
            <v>37.52347983725948</v>
          </cell>
          <cell r="K127">
            <v>34.006662333990803</v>
          </cell>
          <cell r="L127">
            <v>25.376742494512733</v>
          </cell>
          <cell r="N127">
            <v>36953</v>
          </cell>
          <cell r="O127">
            <v>34.036369939489205</v>
          </cell>
          <cell r="P127">
            <v>24.523878187917205</v>
          </cell>
          <cell r="Q127">
            <v>-1.0660810250208126</v>
          </cell>
          <cell r="X127">
            <v>36953</v>
          </cell>
          <cell r="Y127">
            <v>128.63158085520953</v>
          </cell>
          <cell r="Z127">
            <v>103.08528731025294</v>
          </cell>
          <cell r="AA127">
            <v>48.798641535962503</v>
          </cell>
        </row>
        <row r="128">
          <cell r="D128">
            <v>36954</v>
          </cell>
          <cell r="E128">
            <v>46.353872116529466</v>
          </cell>
          <cell r="F128">
            <v>42.353663435171597</v>
          </cell>
          <cell r="G128">
            <v>11.718774502073229</v>
          </cell>
          <cell r="I128">
            <v>36954</v>
          </cell>
          <cell r="J128">
            <v>37.381781824244278</v>
          </cell>
          <cell r="K128">
            <v>34.231184933292006</v>
          </cell>
          <cell r="L128">
            <v>25.256915709296734</v>
          </cell>
          <cell r="N128">
            <v>36954</v>
          </cell>
          <cell r="O128">
            <v>34.137693497206804</v>
          </cell>
          <cell r="P128">
            <v>24.591440122975605</v>
          </cell>
          <cell r="Q128">
            <v>-1.1977240216408127</v>
          </cell>
          <cell r="X128">
            <v>36954</v>
          </cell>
          <cell r="Y128">
            <v>128.29358085520951</v>
          </cell>
          <cell r="Z128">
            <v>103.18928798396973</v>
          </cell>
          <cell r="AA128">
            <v>47.758098640060183</v>
          </cell>
        </row>
        <row r="129">
          <cell r="D129">
            <v>36955</v>
          </cell>
          <cell r="E129">
            <v>46.163735829289067</v>
          </cell>
          <cell r="F129">
            <v>42.24939709505</v>
          </cell>
          <cell r="G129">
            <v>11.432414750756829</v>
          </cell>
          <cell r="I129">
            <v>36955</v>
          </cell>
          <cell r="J129">
            <v>37.256815548951479</v>
          </cell>
          <cell r="K129">
            <v>34.410949956717204</v>
          </cell>
          <cell r="L129">
            <v>25.094830105811134</v>
          </cell>
          <cell r="N129">
            <v>36955</v>
          </cell>
          <cell r="O129">
            <v>34.039577864720407</v>
          </cell>
          <cell r="P129">
            <v>24.427622072801604</v>
          </cell>
          <cell r="Q129">
            <v>-1.3458609480860126</v>
          </cell>
          <cell r="X129">
            <v>36955</v>
          </cell>
          <cell r="Y129">
            <v>127.65958109855514</v>
          </cell>
          <cell r="Z129">
            <v>103.08228861709934</v>
          </cell>
          <cell r="AA129">
            <v>46.717807749541457</v>
          </cell>
        </row>
        <row r="130">
          <cell r="D130">
            <v>36956</v>
          </cell>
          <cell r="E130">
            <v>45.946372312505069</v>
          </cell>
          <cell r="F130">
            <v>42.094864554329199</v>
          </cell>
          <cell r="G130">
            <v>11.170676990229628</v>
          </cell>
          <cell r="I130">
            <v>36956</v>
          </cell>
          <cell r="J130">
            <v>37.226131231469481</v>
          </cell>
          <cell r="K130">
            <v>34.587197552886806</v>
          </cell>
          <cell r="L130">
            <v>24.931683240217133</v>
          </cell>
          <cell r="N130">
            <v>36956</v>
          </cell>
          <cell r="O130">
            <v>33.893723184214004</v>
          </cell>
          <cell r="P130">
            <v>24.282704426397604</v>
          </cell>
          <cell r="Q130">
            <v>-1.5068643465812126</v>
          </cell>
          <cell r="X130">
            <v>36956</v>
          </cell>
          <cell r="Y130">
            <v>127.02567717493395</v>
          </cell>
          <cell r="Z130">
            <v>102.979287966733</v>
          </cell>
          <cell r="AA130">
            <v>45.688211115653537</v>
          </cell>
        </row>
        <row r="131">
          <cell r="D131">
            <v>36957</v>
          </cell>
          <cell r="E131">
            <v>45.76032845071947</v>
          </cell>
          <cell r="F131">
            <v>42.093821039078797</v>
          </cell>
          <cell r="G131">
            <v>10.997911327599628</v>
          </cell>
          <cell r="I131">
            <v>36957</v>
          </cell>
          <cell r="J131">
            <v>37.226131231469481</v>
          </cell>
          <cell r="K131">
            <v>34.603166175715209</v>
          </cell>
          <cell r="L131">
            <v>24.818678347216334</v>
          </cell>
          <cell r="N131">
            <v>36957</v>
          </cell>
          <cell r="O131">
            <v>33.775099282622804</v>
          </cell>
          <cell r="P131">
            <v>24.009654465233606</v>
          </cell>
          <cell r="Q131">
            <v>-1.6503232012576126</v>
          </cell>
          <cell r="X131">
            <v>36957</v>
          </cell>
          <cell r="Y131">
            <v>126.48967717493395</v>
          </cell>
          <cell r="Z131">
            <v>102.56728798703395</v>
          </cell>
          <cell r="AA131">
            <v>44.815273096074804</v>
          </cell>
        </row>
        <row r="132">
          <cell r="D132">
            <v>36958</v>
          </cell>
          <cell r="E132">
            <v>45.583967274658669</v>
          </cell>
          <cell r="F132">
            <v>42.154462052864794</v>
          </cell>
          <cell r="G132">
            <v>10.862680269639627</v>
          </cell>
          <cell r="I132">
            <v>36958</v>
          </cell>
          <cell r="J132">
            <v>37.169965975271083</v>
          </cell>
          <cell r="K132">
            <v>34.603166175715209</v>
          </cell>
          <cell r="L132">
            <v>24.720822172204333</v>
          </cell>
          <cell r="N132">
            <v>36958</v>
          </cell>
          <cell r="O132">
            <v>33.941365692505606</v>
          </cell>
          <cell r="P132">
            <v>23.671970447233605</v>
          </cell>
          <cell r="Q132">
            <v>-1.7899309877480125</v>
          </cell>
          <cell r="X132">
            <v>36958</v>
          </cell>
          <cell r="Y132">
            <v>126.18267717493393</v>
          </cell>
          <cell r="Z132">
            <v>102.16528800780358</v>
          </cell>
          <cell r="AA132">
            <v>43.998869467340882</v>
          </cell>
        </row>
        <row r="133">
          <cell r="D133">
            <v>36959</v>
          </cell>
          <cell r="E133">
            <v>45.43344197447427</v>
          </cell>
          <cell r="F133">
            <v>42.006357424111592</v>
          </cell>
          <cell r="G133">
            <v>10.826391494401227</v>
          </cell>
          <cell r="I133">
            <v>36959</v>
          </cell>
          <cell r="J133">
            <v>37.168347461821483</v>
          </cell>
          <cell r="K133">
            <v>34.603166175715209</v>
          </cell>
          <cell r="L133">
            <v>24.597023640167933</v>
          </cell>
          <cell r="N133">
            <v>36959</v>
          </cell>
          <cell r="O133">
            <v>34.136094513248807</v>
          </cell>
          <cell r="P133">
            <v>23.340000917509606</v>
          </cell>
          <cell r="Q133">
            <v>-1.9422490739380125</v>
          </cell>
          <cell r="X133">
            <v>36959</v>
          </cell>
          <cell r="Y133">
            <v>126.04667717493393</v>
          </cell>
          <cell r="Z133">
            <v>101.6272880346788</v>
          </cell>
          <cell r="AA133">
            <v>43.242755464604564</v>
          </cell>
        </row>
        <row r="134">
          <cell r="D134">
            <v>36960</v>
          </cell>
          <cell r="E134">
            <v>45.12102628624227</v>
          </cell>
          <cell r="F134">
            <v>41.670636561953991</v>
          </cell>
          <cell r="G134">
            <v>10.950992184419226</v>
          </cell>
          <cell r="I134">
            <v>36960</v>
          </cell>
          <cell r="J134">
            <v>37.125460404778686</v>
          </cell>
          <cell r="K134">
            <v>34.692663580609207</v>
          </cell>
          <cell r="L134">
            <v>24.472156747279932</v>
          </cell>
          <cell r="N134">
            <v>36960</v>
          </cell>
          <cell r="O134">
            <v>34.043239049473605</v>
          </cell>
          <cell r="P134">
            <v>23.037398888404006</v>
          </cell>
          <cell r="Q134">
            <v>-2.0977119033656124</v>
          </cell>
          <cell r="X134">
            <v>36960</v>
          </cell>
          <cell r="Y134">
            <v>125.44367717493394</v>
          </cell>
          <cell r="Z134">
            <v>100.98428806657114</v>
          </cell>
          <cell r="AA134">
            <v>42.643317823035439</v>
          </cell>
        </row>
        <row r="135">
          <cell r="D135">
            <v>36961</v>
          </cell>
          <cell r="E135">
            <v>44.87676208210187</v>
          </cell>
          <cell r="F135">
            <v>41.150657171925587</v>
          </cell>
          <cell r="G135">
            <v>10.986883430038427</v>
          </cell>
          <cell r="I135">
            <v>36961</v>
          </cell>
          <cell r="J135">
            <v>37.055626518548685</v>
          </cell>
          <cell r="K135">
            <v>34.791034414503208</v>
          </cell>
          <cell r="L135">
            <v>24.362399529293132</v>
          </cell>
          <cell r="N135">
            <v>36961</v>
          </cell>
          <cell r="O135">
            <v>34.282459243222803</v>
          </cell>
          <cell r="P135">
            <v>22.973428210709606</v>
          </cell>
          <cell r="Q135">
            <v>-2.2468533019736125</v>
          </cell>
          <cell r="X135">
            <v>36961</v>
          </cell>
          <cell r="Y135">
            <v>125.21167717493393</v>
          </cell>
          <cell r="Z135">
            <v>100.49928883274234</v>
          </cell>
          <cell r="AA135">
            <v>41.976601842788313</v>
          </cell>
        </row>
        <row r="136">
          <cell r="D136">
            <v>36962</v>
          </cell>
          <cell r="E136">
            <v>44.902679593525072</v>
          </cell>
          <cell r="F136">
            <v>40.629215440797985</v>
          </cell>
          <cell r="G136">
            <v>10.846583869433626</v>
          </cell>
          <cell r="I136">
            <v>36962</v>
          </cell>
          <cell r="J136">
            <v>36.997477163625888</v>
          </cell>
          <cell r="K136">
            <v>34.908550558807612</v>
          </cell>
          <cell r="L136">
            <v>24.228137449779933</v>
          </cell>
          <cell r="N136">
            <v>36962</v>
          </cell>
          <cell r="O136">
            <v>34.653616678087204</v>
          </cell>
          <cell r="P136">
            <v>23.060174499266008</v>
          </cell>
          <cell r="Q136">
            <v>-2.2118533019736124</v>
          </cell>
          <cell r="X136">
            <v>36962</v>
          </cell>
          <cell r="Y136">
            <v>125.40467390233636</v>
          </cell>
          <cell r="Z136">
            <v>100.19828953447555</v>
          </cell>
          <cell r="AA136">
            <v>41.29333159339879</v>
          </cell>
        </row>
        <row r="137">
          <cell r="D137">
            <v>36963</v>
          </cell>
          <cell r="E137">
            <v>44.962486504985073</v>
          </cell>
          <cell r="F137">
            <v>40.203798408936784</v>
          </cell>
          <cell r="G137">
            <v>10.656724433178026</v>
          </cell>
          <cell r="I137">
            <v>36963</v>
          </cell>
          <cell r="J137">
            <v>36.931831535883887</v>
          </cell>
          <cell r="K137">
            <v>35.030120085479211</v>
          </cell>
          <cell r="L137">
            <v>24.041664114030734</v>
          </cell>
          <cell r="N137">
            <v>36963</v>
          </cell>
          <cell r="O137">
            <v>35.024106831090805</v>
          </cell>
          <cell r="P137">
            <v>23.054874934119606</v>
          </cell>
          <cell r="Q137">
            <v>-2.5238682645624126</v>
          </cell>
          <cell r="X137">
            <v>36963</v>
          </cell>
          <cell r="Y137">
            <v>125.68867651756275</v>
          </cell>
          <cell r="Z137">
            <v>99.899289550567318</v>
          </cell>
          <cell r="AA137">
            <v>40.161275249533666</v>
          </cell>
        </row>
        <row r="138">
          <cell r="D138">
            <v>36964</v>
          </cell>
          <cell r="E138">
            <v>44.995481463378674</v>
          </cell>
          <cell r="F138">
            <v>39.902545494386786</v>
          </cell>
          <cell r="G138">
            <v>10.512460224496026</v>
          </cell>
          <cell r="I138">
            <v>36964</v>
          </cell>
          <cell r="J138">
            <v>36.896632417726686</v>
          </cell>
          <cell r="K138">
            <v>35.103695009375613</v>
          </cell>
          <cell r="L138">
            <v>23.898979375710734</v>
          </cell>
          <cell r="N138">
            <v>36964</v>
          </cell>
          <cell r="O138">
            <v>35.404755285613604</v>
          </cell>
          <cell r="P138">
            <v>22.761192475844805</v>
          </cell>
          <cell r="Q138">
            <v>-2.6721294190136127</v>
          </cell>
          <cell r="X138">
            <v>36964</v>
          </cell>
          <cell r="Y138">
            <v>126.01768081232194</v>
          </cell>
          <cell r="Z138">
            <v>99.324289579193916</v>
          </cell>
          <cell r="AA138">
            <v>39.282356538808941</v>
          </cell>
        </row>
        <row r="139">
          <cell r="D139">
            <v>36965</v>
          </cell>
          <cell r="E139">
            <v>45.000152436404271</v>
          </cell>
          <cell r="F139">
            <v>39.674054697636784</v>
          </cell>
          <cell r="G139">
            <v>10.297787131384826</v>
          </cell>
          <cell r="I139">
            <v>36965</v>
          </cell>
          <cell r="J139">
            <v>36.983627515642688</v>
          </cell>
          <cell r="K139">
            <v>35.14758298920961</v>
          </cell>
          <cell r="L139">
            <v>23.776845498954735</v>
          </cell>
          <cell r="N139">
            <v>36965</v>
          </cell>
          <cell r="O139">
            <v>35.582109932374806</v>
          </cell>
          <cell r="P139">
            <v>22.661224071383206</v>
          </cell>
          <cell r="Q139">
            <v>-2.8165572521368127</v>
          </cell>
          <cell r="X139">
            <v>36965</v>
          </cell>
          <cell r="Y139">
            <v>126.09968081232194</v>
          </cell>
          <cell r="Z139">
            <v>98.87328960211795</v>
          </cell>
          <cell r="AA139">
            <v>38.357413126547016</v>
          </cell>
        </row>
        <row r="140">
          <cell r="D140">
            <v>36966</v>
          </cell>
          <cell r="E140">
            <v>45.21299050439827</v>
          </cell>
          <cell r="F140">
            <v>39.414034832963985</v>
          </cell>
          <cell r="G140">
            <v>10.421287516206826</v>
          </cell>
          <cell r="I140">
            <v>36966</v>
          </cell>
          <cell r="J140">
            <v>37.09197563310429</v>
          </cell>
          <cell r="K140">
            <v>35.196166787670407</v>
          </cell>
          <cell r="L140">
            <v>23.716740440280336</v>
          </cell>
          <cell r="N140">
            <v>36966</v>
          </cell>
          <cell r="O140">
            <v>35.969857130097608</v>
          </cell>
          <cell r="P140">
            <v>22.381976907405605</v>
          </cell>
          <cell r="Q140">
            <v>-2.8426845298320127</v>
          </cell>
          <cell r="X140">
            <v>36966</v>
          </cell>
          <cell r="Y140">
            <v>126.53868081232196</v>
          </cell>
          <cell r="Z140">
            <v>98.255289632519947</v>
          </cell>
          <cell r="AA140">
            <v>37.950972565727902</v>
          </cell>
        </row>
        <row r="141">
          <cell r="D141">
            <v>36967</v>
          </cell>
          <cell r="E141">
            <v>45.523935453017991</v>
          </cell>
          <cell r="F141">
            <v>39.228519827546783</v>
          </cell>
          <cell r="G141">
            <v>10.549824459329226</v>
          </cell>
          <cell r="I141">
            <v>36967</v>
          </cell>
          <cell r="J141">
            <v>37.239949435019781</v>
          </cell>
          <cell r="K141">
            <v>35.213494819821605</v>
          </cell>
          <cell r="L141">
            <v>23.664039370763536</v>
          </cell>
          <cell r="N141">
            <v>36967</v>
          </cell>
          <cell r="O141">
            <v>36.33679836142155</v>
          </cell>
          <cell r="P141">
            <v>22.091414346767206</v>
          </cell>
          <cell r="Q141">
            <v>-2.9273338464680125</v>
          </cell>
          <cell r="X141">
            <v>36967</v>
          </cell>
          <cell r="Y141">
            <v>127.20456911643464</v>
          </cell>
          <cell r="Z141">
            <v>97.557289666626247</v>
          </cell>
          <cell r="AA141">
            <v>37.498450513425979</v>
          </cell>
        </row>
        <row r="142">
          <cell r="D142">
            <v>36968</v>
          </cell>
          <cell r="E142">
            <v>45.713273131648393</v>
          </cell>
          <cell r="F142">
            <v>39.150117758274384</v>
          </cell>
          <cell r="G142">
            <v>10.434913553779227</v>
          </cell>
          <cell r="I142">
            <v>36968</v>
          </cell>
          <cell r="J142">
            <v>37.377586966924582</v>
          </cell>
          <cell r="K142">
            <v>35.314751292826408</v>
          </cell>
          <cell r="L142">
            <v>23.569271149043537</v>
          </cell>
          <cell r="N142">
            <v>36968</v>
          </cell>
          <cell r="O142">
            <v>36.413535422065948</v>
          </cell>
          <cell r="P142">
            <v>21.958685242437607</v>
          </cell>
          <cell r="Q142">
            <v>-3.0111881038656128</v>
          </cell>
          <cell r="X142">
            <v>36968</v>
          </cell>
          <cell r="Y142">
            <v>127.43556911643462</v>
          </cell>
          <cell r="Z142">
            <v>97.37383141715965</v>
          </cell>
          <cell r="AA142">
            <v>36.76120851948685</v>
          </cell>
        </row>
        <row r="143">
          <cell r="D143">
            <v>36969</v>
          </cell>
          <cell r="E143">
            <v>45.83683030641599</v>
          </cell>
          <cell r="F143">
            <v>39.110105692227584</v>
          </cell>
          <cell r="G143">
            <v>10.256664112027227</v>
          </cell>
          <cell r="I143">
            <v>36969</v>
          </cell>
          <cell r="J143">
            <v>37.517418010478181</v>
          </cell>
          <cell r="K143">
            <v>35.442521571683208</v>
          </cell>
          <cell r="L143">
            <v>23.444826631375935</v>
          </cell>
          <cell r="N143">
            <v>36969</v>
          </cell>
          <cell r="O143">
            <v>36.794982485198751</v>
          </cell>
          <cell r="P143">
            <v>21.880769083726808</v>
          </cell>
          <cell r="Q143">
            <v>-3.1382098186624128</v>
          </cell>
          <cell r="X143">
            <v>36969</v>
          </cell>
          <cell r="Y143">
            <v>127.99356547232303</v>
          </cell>
          <cell r="Z143">
            <v>97.363833471258857</v>
          </cell>
          <cell r="AA143">
            <v>35.887784235998929</v>
          </cell>
        </row>
        <row r="144">
          <cell r="D144">
            <v>36970</v>
          </cell>
          <cell r="E144">
            <v>45.913216332619591</v>
          </cell>
          <cell r="F144">
            <v>39.062178527512785</v>
          </cell>
          <cell r="G144">
            <v>10.301024158284028</v>
          </cell>
          <cell r="I144">
            <v>36970</v>
          </cell>
          <cell r="J144">
            <v>37.657575596218983</v>
          </cell>
          <cell r="K144">
            <v>35.543469249358807</v>
          </cell>
          <cell r="L144">
            <v>23.310028596751135</v>
          </cell>
          <cell r="N144">
            <v>36970</v>
          </cell>
          <cell r="O144">
            <v>37.162668634638351</v>
          </cell>
          <cell r="P144">
            <v>21.827134176131608</v>
          </cell>
          <cell r="Q144">
            <v>-3.2634745945172128</v>
          </cell>
          <cell r="X144">
            <v>36970</v>
          </cell>
          <cell r="Y144">
            <v>128.43256559594982</v>
          </cell>
          <cell r="Z144">
            <v>97.366833473634998</v>
          </cell>
          <cell r="AA144">
            <v>35.228372862504607</v>
          </cell>
        </row>
        <row r="145">
          <cell r="D145">
            <v>36971</v>
          </cell>
          <cell r="E145">
            <v>45.965353052051988</v>
          </cell>
          <cell r="F145">
            <v>39.115053516237985</v>
          </cell>
          <cell r="G145">
            <v>10.222235207507227</v>
          </cell>
          <cell r="I145">
            <v>36971</v>
          </cell>
          <cell r="J145">
            <v>37.798066822890185</v>
          </cell>
          <cell r="K145">
            <v>35.589021884473205</v>
          </cell>
          <cell r="L145">
            <v>23.172458502906736</v>
          </cell>
          <cell r="N145">
            <v>36971</v>
          </cell>
          <cell r="O145">
            <v>37.465855603362748</v>
          </cell>
          <cell r="P145">
            <v>21.694575441638808</v>
          </cell>
          <cell r="Q145">
            <v>-3.3819316756432127</v>
          </cell>
          <cell r="X145">
            <v>36971</v>
          </cell>
          <cell r="Y145">
            <v>128.82647095339863</v>
          </cell>
          <cell r="Z145">
            <v>97.19683348294528</v>
          </cell>
          <cell r="AA145">
            <v>34.449848127485879</v>
          </cell>
        </row>
        <row r="146">
          <cell r="D146">
            <v>36972</v>
          </cell>
          <cell r="E146">
            <v>45.941348651921189</v>
          </cell>
          <cell r="F146">
            <v>39.198119459792785</v>
          </cell>
          <cell r="G146">
            <v>10.149611515199627</v>
          </cell>
          <cell r="I146">
            <v>36972</v>
          </cell>
          <cell r="J146">
            <v>37.945046300846187</v>
          </cell>
          <cell r="K146">
            <v>35.589178056823606</v>
          </cell>
          <cell r="L146">
            <v>23.047584511275534</v>
          </cell>
          <cell r="N146">
            <v>36972</v>
          </cell>
          <cell r="O146">
            <v>37.832476941322348</v>
          </cell>
          <cell r="P146">
            <v>21.896867973261607</v>
          </cell>
          <cell r="Q146">
            <v>-3.5125985950732126</v>
          </cell>
          <cell r="X146">
            <v>36972</v>
          </cell>
          <cell r="Y146">
            <v>129.24012146505822</v>
          </cell>
          <cell r="Z146">
            <v>97.41883443278283</v>
          </cell>
          <cell r="AA146">
            <v>33.677974914845556</v>
          </cell>
        </row>
        <row r="147">
          <cell r="D147">
            <v>36973</v>
          </cell>
          <cell r="E147">
            <v>45.907129160325589</v>
          </cell>
          <cell r="F147">
            <v>39.203841046811988</v>
          </cell>
          <cell r="G147">
            <v>9.9840830212620268</v>
          </cell>
          <cell r="I147">
            <v>36973</v>
          </cell>
          <cell r="J147">
            <v>38.071932786174585</v>
          </cell>
          <cell r="K147">
            <v>35.622659279126403</v>
          </cell>
          <cell r="L147">
            <v>22.875454186161935</v>
          </cell>
          <cell r="N147">
            <v>36973</v>
          </cell>
          <cell r="O147">
            <v>38.192677466057546</v>
          </cell>
          <cell r="P147">
            <v>21.832872449966008</v>
          </cell>
          <cell r="Q147">
            <v>-3.6455442110704128</v>
          </cell>
          <cell r="X147">
            <v>36973</v>
          </cell>
          <cell r="Y147">
            <v>129.58531524666861</v>
          </cell>
          <cell r="Z147">
            <v>97.293855736278985</v>
          </cell>
          <cell r="AA147">
            <v>32.763661870525638</v>
          </cell>
        </row>
        <row r="148">
          <cell r="D148">
            <v>36974</v>
          </cell>
          <cell r="E148">
            <v>45.874421701031586</v>
          </cell>
          <cell r="F148">
            <v>39.282076295619184</v>
          </cell>
          <cell r="G148">
            <v>9.7611540898092262</v>
          </cell>
          <cell r="I148">
            <v>36974</v>
          </cell>
          <cell r="J148">
            <v>38.216459648354984</v>
          </cell>
          <cell r="K148">
            <v>35.709391723544002</v>
          </cell>
          <cell r="L148">
            <v>22.706919374479135</v>
          </cell>
          <cell r="N148">
            <v>36974</v>
          </cell>
          <cell r="O148">
            <v>38.472552162113146</v>
          </cell>
          <cell r="P148">
            <v>21.717833413690808</v>
          </cell>
          <cell r="Q148">
            <v>-3.771682132338813</v>
          </cell>
          <cell r="X148">
            <v>36974</v>
          </cell>
          <cell r="Y148">
            <v>129.80313982841301</v>
          </cell>
          <cell r="Z148">
            <v>97.45485523072341</v>
          </cell>
          <cell r="AA148">
            <v>31.802351596850109</v>
          </cell>
        </row>
        <row r="149">
          <cell r="D149">
            <v>36975</v>
          </cell>
          <cell r="E149">
            <v>45.841284767773985</v>
          </cell>
          <cell r="F149">
            <v>39.270828337018784</v>
          </cell>
          <cell r="G149">
            <v>9.5769417037692257</v>
          </cell>
          <cell r="I149">
            <v>36975</v>
          </cell>
          <cell r="J149">
            <v>38.106922491407381</v>
          </cell>
          <cell r="K149">
            <v>35.796259044082404</v>
          </cell>
          <cell r="L149">
            <v>22.551304275420335</v>
          </cell>
          <cell r="N149">
            <v>36975</v>
          </cell>
          <cell r="O149">
            <v>38.731194517257549</v>
          </cell>
          <cell r="P149">
            <v>21.792934214027607</v>
          </cell>
          <cell r="Q149">
            <v>-3.8955662026412128</v>
          </cell>
          <cell r="X149">
            <v>36975</v>
          </cell>
          <cell r="Y149">
            <v>129.77205052922102</v>
          </cell>
          <cell r="Z149">
            <v>97.795855392998206</v>
          </cell>
          <cell r="AA149">
            <v>30.894931432177387</v>
          </cell>
        </row>
        <row r="150">
          <cell r="D150">
            <v>36976</v>
          </cell>
          <cell r="E150">
            <v>45.813823279704785</v>
          </cell>
          <cell r="F150">
            <v>39.159530691757581</v>
          </cell>
          <cell r="G150">
            <v>9.7513755710512253</v>
          </cell>
          <cell r="I150">
            <v>36976</v>
          </cell>
          <cell r="J150">
            <v>38.279744943982983</v>
          </cell>
          <cell r="K150">
            <v>35.809384620259202</v>
          </cell>
          <cell r="L150">
            <v>22.530554649046735</v>
          </cell>
          <cell r="N150">
            <v>36976</v>
          </cell>
          <cell r="O150">
            <v>39.081300629162349</v>
          </cell>
          <cell r="P150">
            <v>21.835611504798408</v>
          </cell>
          <cell r="Q150">
            <v>-3.9869912696616128</v>
          </cell>
          <cell r="X150">
            <v>36976</v>
          </cell>
          <cell r="Y150">
            <v>130.36204801945502</v>
          </cell>
          <cell r="Z150">
            <v>97.9008506146846</v>
          </cell>
          <cell r="AA150">
            <v>30.513481996793864</v>
          </cell>
        </row>
        <row r="151">
          <cell r="D151">
            <v>36977</v>
          </cell>
          <cell r="E151">
            <v>45.798596475540784</v>
          </cell>
          <cell r="F151">
            <v>39.068780358688784</v>
          </cell>
          <cell r="G151">
            <v>9.7052514871092246</v>
          </cell>
          <cell r="I151">
            <v>36977</v>
          </cell>
          <cell r="J151">
            <v>38.417283093482986</v>
          </cell>
          <cell r="K151">
            <v>35.8290445895516</v>
          </cell>
          <cell r="L151">
            <v>22.375156061655535</v>
          </cell>
          <cell r="N151">
            <v>36977</v>
          </cell>
          <cell r="O151">
            <v>39.290471842945948</v>
          </cell>
          <cell r="P151">
            <v>21.927632159552406</v>
          </cell>
          <cell r="Q151">
            <v>-4.0685703798636128</v>
          </cell>
          <cell r="X151">
            <v>36977</v>
          </cell>
          <cell r="Y151">
            <v>130.86404948898183</v>
          </cell>
          <cell r="Z151">
            <v>98.088850608942735</v>
          </cell>
          <cell r="AA151">
            <v>29.786671605987138</v>
          </cell>
        </row>
        <row r="152">
          <cell r="D152">
            <v>36978</v>
          </cell>
          <cell r="E152">
            <v>45.83291889891278</v>
          </cell>
          <cell r="F152">
            <v>39.125942988306782</v>
          </cell>
          <cell r="G152">
            <v>9.7169253703016238</v>
          </cell>
          <cell r="I152">
            <v>36978</v>
          </cell>
          <cell r="J152">
            <v>38.570200670125786</v>
          </cell>
          <cell r="K152">
            <v>35.856122745488001</v>
          </cell>
          <cell r="L152">
            <v>22.261189288951133</v>
          </cell>
          <cell r="N152">
            <v>36978</v>
          </cell>
          <cell r="O152">
            <v>39.524215356316347</v>
          </cell>
          <cell r="P152">
            <v>21.850599794370005</v>
          </cell>
          <cell r="Q152">
            <v>-4.1709168632972125</v>
          </cell>
          <cell r="X152">
            <v>36978</v>
          </cell>
          <cell r="Y152">
            <v>131.4640494889818</v>
          </cell>
          <cell r="Z152">
            <v>98.116850547501571</v>
          </cell>
          <cell r="AA152">
            <v>29.138323623770013</v>
          </cell>
        </row>
        <row r="153">
          <cell r="D153">
            <v>36979</v>
          </cell>
          <cell r="E153">
            <v>45.853356180585578</v>
          </cell>
          <cell r="F153">
            <v>39.119355354617184</v>
          </cell>
          <cell r="G153">
            <v>10.024719776710423</v>
          </cell>
          <cell r="I153">
            <v>36979</v>
          </cell>
          <cell r="J153">
            <v>38.741866027559787</v>
          </cell>
          <cell r="K153">
            <v>35.919152486360801</v>
          </cell>
          <cell r="L153">
            <v>22.106184681807534</v>
          </cell>
          <cell r="N153">
            <v>36979</v>
          </cell>
          <cell r="O153">
            <v>39.798194546144344</v>
          </cell>
          <cell r="P153">
            <v>21.520532727823607</v>
          </cell>
          <cell r="Q153">
            <v>-4.2005083276740125</v>
          </cell>
          <cell r="X153">
            <v>36979</v>
          </cell>
          <cell r="Y153">
            <v>132.07004948898179</v>
          </cell>
          <cell r="Z153">
            <v>97.74585056689881</v>
          </cell>
          <cell r="AA153">
            <v>28.817813349386892</v>
          </cell>
        </row>
        <row r="154">
          <cell r="D154">
            <v>36980</v>
          </cell>
          <cell r="E154">
            <v>45.88598555370438</v>
          </cell>
          <cell r="F154">
            <v>39.387162540580384</v>
          </cell>
          <cell r="G154">
            <v>10.051833426362823</v>
          </cell>
          <cell r="I154">
            <v>36980</v>
          </cell>
          <cell r="J154">
            <v>38.920065778109389</v>
          </cell>
          <cell r="K154">
            <v>36.029183005960803</v>
          </cell>
          <cell r="L154">
            <v>22.064806107694732</v>
          </cell>
          <cell r="N154">
            <v>36980</v>
          </cell>
          <cell r="O154">
            <v>40.066480543925941</v>
          </cell>
          <cell r="P154">
            <v>21.948441065200406</v>
          </cell>
          <cell r="Q154">
            <v>-4.2862260051616126</v>
          </cell>
          <cell r="X154">
            <v>36980</v>
          </cell>
          <cell r="Y154">
            <v>132.68604948898181</v>
          </cell>
          <cell r="Z154">
            <v>98.526850533905815</v>
          </cell>
          <cell r="AA154">
            <v>28.274122138167368</v>
          </cell>
        </row>
        <row r="155">
          <cell r="D155">
            <v>36981</v>
          </cell>
          <cell r="E155">
            <v>45.908822210578776</v>
          </cell>
          <cell r="F155">
            <v>39.773291578201182</v>
          </cell>
          <cell r="G155">
            <v>10.311473508274423</v>
          </cell>
          <cell r="I155">
            <v>36981</v>
          </cell>
          <cell r="J155">
            <v>39.108093738619388</v>
          </cell>
          <cell r="K155">
            <v>36.114864836384804</v>
          </cell>
          <cell r="L155">
            <v>22.009024183629133</v>
          </cell>
          <cell r="N155">
            <v>36981</v>
          </cell>
          <cell r="O155">
            <v>39.957848123388743</v>
          </cell>
          <cell r="P155">
            <v>21.683203270928004</v>
          </cell>
          <cell r="Q155">
            <v>-4.1571996021060125</v>
          </cell>
          <cell r="X155">
            <v>36981</v>
          </cell>
          <cell r="Y155">
            <v>132.94205111165581</v>
          </cell>
          <cell r="Z155">
            <v>98.737850526835444</v>
          </cell>
          <cell r="AA155">
            <v>28.163298089797443</v>
          </cell>
        </row>
        <row r="156">
          <cell r="D156">
            <v>36982</v>
          </cell>
          <cell r="E156">
            <v>45.908822210578776</v>
          </cell>
          <cell r="F156">
            <v>40.199262312031983</v>
          </cell>
          <cell r="G156">
            <v>16.605467957902423</v>
          </cell>
          <cell r="I156">
            <v>36982</v>
          </cell>
          <cell r="J156">
            <v>39.28797292500419</v>
          </cell>
          <cell r="K156">
            <v>36.193071690219206</v>
          </cell>
          <cell r="L156">
            <v>21.941067914975534</v>
          </cell>
          <cell r="N156">
            <v>36982</v>
          </cell>
          <cell r="O156">
            <v>39.893135627029942</v>
          </cell>
          <cell r="P156">
            <v>21.797112900339204</v>
          </cell>
          <cell r="Q156">
            <v>-4.2587226313284123</v>
          </cell>
          <cell r="X156">
            <v>36982</v>
          </cell>
          <cell r="Y156">
            <v>133.30096024819699</v>
          </cell>
          <cell r="Z156">
            <v>99.42784774391184</v>
          </cell>
          <cell r="AA156">
            <v>34.600897353698983</v>
          </cell>
        </row>
        <row r="157">
          <cell r="D157">
            <v>36983</v>
          </cell>
          <cell r="E157">
            <v>45.916783451077578</v>
          </cell>
          <cell r="F157">
            <v>40.387006322813981</v>
          </cell>
          <cell r="G157">
            <v>16.871163267763624</v>
          </cell>
          <cell r="I157">
            <v>36983</v>
          </cell>
          <cell r="J157">
            <v>39.314082102493792</v>
          </cell>
          <cell r="K157">
            <v>36.304692328296007</v>
          </cell>
          <cell r="L157">
            <v>21.895710495299134</v>
          </cell>
          <cell r="N157">
            <v>36983</v>
          </cell>
          <cell r="O157">
            <v>39.924866655786339</v>
          </cell>
          <cell r="P157">
            <v>22.019143487429606</v>
          </cell>
          <cell r="Q157">
            <v>-4.2269419113696127</v>
          </cell>
          <cell r="X157">
            <v>36983</v>
          </cell>
          <cell r="Y157">
            <v>133.62295888640142</v>
          </cell>
          <cell r="Z157">
            <v>100.14484297986104</v>
          </cell>
          <cell r="AA157">
            <v>35.166100075992112</v>
          </cell>
        </row>
        <row r="158">
          <cell r="D158">
            <v>36984</v>
          </cell>
          <cell r="E158">
            <v>45.92678912961798</v>
          </cell>
          <cell r="F158">
            <v>40.538898131064379</v>
          </cell>
          <cell r="G158">
            <v>17.280075721684824</v>
          </cell>
          <cell r="I158">
            <v>36984</v>
          </cell>
          <cell r="J158">
            <v>39.472341483394594</v>
          </cell>
          <cell r="K158">
            <v>36.423035476183209</v>
          </cell>
          <cell r="L158">
            <v>21.770076938145536</v>
          </cell>
          <cell r="N158">
            <v>36984</v>
          </cell>
          <cell r="O158">
            <v>39.926062440667941</v>
          </cell>
          <cell r="P158">
            <v>22.118596526314004</v>
          </cell>
          <cell r="Q158">
            <v>-4.3392301846548129</v>
          </cell>
          <cell r="X158">
            <v>36984</v>
          </cell>
          <cell r="Y158">
            <v>133.97495681336903</v>
          </cell>
          <cell r="Z158">
            <v>100.65865320870104</v>
          </cell>
          <cell r="AA158">
            <v>35.650174811624041</v>
          </cell>
        </row>
        <row r="159">
          <cell r="D159">
            <v>36985</v>
          </cell>
          <cell r="E159">
            <v>45.936603142091982</v>
          </cell>
          <cell r="F159">
            <v>40.693987923126379</v>
          </cell>
          <cell r="G159">
            <v>17.838303140074824</v>
          </cell>
          <cell r="I159">
            <v>36985</v>
          </cell>
          <cell r="J159">
            <v>39.653676976719794</v>
          </cell>
          <cell r="K159">
            <v>36.518992737389212</v>
          </cell>
          <cell r="L159">
            <v>21.771088509051538</v>
          </cell>
          <cell r="N159">
            <v>36985</v>
          </cell>
          <cell r="O159">
            <v>39.918732634966339</v>
          </cell>
          <cell r="P159">
            <v>22.017027355260804</v>
          </cell>
          <cell r="Q159">
            <v>-4.4334592552392129</v>
          </cell>
          <cell r="X159">
            <v>36985</v>
          </cell>
          <cell r="Y159">
            <v>134.33895681336901</v>
          </cell>
          <cell r="Z159">
            <v>100.98065319651849</v>
          </cell>
          <cell r="AA159">
            <v>36.428268842485181</v>
          </cell>
        </row>
        <row r="160">
          <cell r="D160">
            <v>36986</v>
          </cell>
          <cell r="E160">
            <v>46.010777909788786</v>
          </cell>
          <cell r="F160">
            <v>40.831316659701976</v>
          </cell>
          <cell r="G160">
            <v>18.346775467376023</v>
          </cell>
          <cell r="I160">
            <v>36986</v>
          </cell>
          <cell r="J160">
            <v>39.518117254216193</v>
          </cell>
          <cell r="K160">
            <v>36.629821865599212</v>
          </cell>
          <cell r="L160">
            <v>21.709403980015139</v>
          </cell>
          <cell r="N160">
            <v>36986</v>
          </cell>
          <cell r="O160">
            <v>40.027218824572742</v>
          </cell>
          <cell r="P160">
            <v>22.235938044714803</v>
          </cell>
          <cell r="Q160">
            <v>-4.3755551603044127</v>
          </cell>
          <cell r="X160">
            <v>36986</v>
          </cell>
          <cell r="Y160">
            <v>134.533956813369</v>
          </cell>
          <cell r="Z160">
            <v>101.69065316657256</v>
          </cell>
          <cell r="AA160">
            <v>37.246044847834312</v>
          </cell>
        </row>
        <row r="161">
          <cell r="D161">
            <v>36987</v>
          </cell>
          <cell r="E161">
            <v>46.134945576471587</v>
          </cell>
          <cell r="F161">
            <v>40.914471337546779</v>
          </cell>
          <cell r="G161">
            <v>18.749565255287223</v>
          </cell>
          <cell r="I161">
            <v>36987</v>
          </cell>
          <cell r="J161">
            <v>39.470060621959391</v>
          </cell>
          <cell r="K161">
            <v>36.521708006663211</v>
          </cell>
          <cell r="L161">
            <v>21.602170365235938</v>
          </cell>
          <cell r="N161">
            <v>36987</v>
          </cell>
          <cell r="O161">
            <v>40.12250135182714</v>
          </cell>
          <cell r="P161">
            <v>22.114208442973602</v>
          </cell>
          <cell r="Q161">
            <v>-4.3803720109132129</v>
          </cell>
          <cell r="X161">
            <v>36987</v>
          </cell>
          <cell r="Y161">
            <v>134.86695681336903</v>
          </cell>
          <cell r="Z161">
            <v>101.65630199488018</v>
          </cell>
          <cell r="AA161">
            <v>37.849868282507046</v>
          </cell>
        </row>
        <row r="162">
          <cell r="D162">
            <v>36988</v>
          </cell>
          <cell r="E162">
            <v>46.150442132877188</v>
          </cell>
          <cell r="F162">
            <v>40.925790283579175</v>
          </cell>
          <cell r="G162">
            <v>19.200289306656423</v>
          </cell>
          <cell r="I162">
            <v>36988</v>
          </cell>
          <cell r="J162">
            <v>39.593002911493393</v>
          </cell>
          <cell r="K162">
            <v>36.481955044743209</v>
          </cell>
          <cell r="L162">
            <v>21.488704053927137</v>
          </cell>
          <cell r="N162">
            <v>36988</v>
          </cell>
          <cell r="O162">
            <v>40.06517864713954</v>
          </cell>
          <cell r="P162">
            <v>22.068289869236803</v>
          </cell>
          <cell r="Q162">
            <v>-4.3911092133508127</v>
          </cell>
          <cell r="X162">
            <v>36988</v>
          </cell>
          <cell r="Y162">
            <v>135.07595681336903</v>
          </cell>
          <cell r="Z162">
            <v>101.76530199215827</v>
          </cell>
          <cell r="AA162">
            <v>38.489472932279376</v>
          </cell>
        </row>
        <row r="163">
          <cell r="D163">
            <v>36989</v>
          </cell>
          <cell r="E163">
            <v>46.136354676996788</v>
          </cell>
          <cell r="F163">
            <v>40.901807179677974</v>
          </cell>
          <cell r="G163">
            <v>19.754647910002422</v>
          </cell>
          <cell r="I163">
            <v>36989</v>
          </cell>
          <cell r="J163">
            <v>39.377337345456361</v>
          </cell>
          <cell r="K163">
            <v>36.594927993399608</v>
          </cell>
          <cell r="L163">
            <v>21.481303614141137</v>
          </cell>
          <cell r="N163">
            <v>36989</v>
          </cell>
          <cell r="O163">
            <v>40.25995715908514</v>
          </cell>
          <cell r="P163">
            <v>22.178682071392405</v>
          </cell>
          <cell r="Q163">
            <v>-4.4008951841996131</v>
          </cell>
          <cell r="X163">
            <v>36989</v>
          </cell>
          <cell r="Y163">
            <v>135.18495681336901</v>
          </cell>
          <cell r="Z163">
            <v>102.19530403906907</v>
          </cell>
          <cell r="AA163">
            <v>39.339729237140105</v>
          </cell>
        </row>
        <row r="164">
          <cell r="D164">
            <v>36990</v>
          </cell>
          <cell r="E164">
            <v>46.12257956581719</v>
          </cell>
          <cell r="F164">
            <v>40.878778856737171</v>
          </cell>
          <cell r="G164">
            <v>20.103661168802024</v>
          </cell>
          <cell r="I164">
            <v>36990</v>
          </cell>
          <cell r="J164">
            <v>39.473606951363159</v>
          </cell>
          <cell r="K164">
            <v>36.687708567023606</v>
          </cell>
          <cell r="L164">
            <v>21.369399026336335</v>
          </cell>
          <cell r="N164">
            <v>36990</v>
          </cell>
          <cell r="O164">
            <v>40.118642124855143</v>
          </cell>
          <cell r="P164">
            <v>22.260874516186004</v>
          </cell>
          <cell r="Q164">
            <v>-4.5361336942504131</v>
          </cell>
          <cell r="X164">
            <v>36990</v>
          </cell>
          <cell r="Y164">
            <v>135.28795922385342</v>
          </cell>
          <cell r="Z164">
            <v>102.54241093197186</v>
          </cell>
          <cell r="AA164">
            <v>39.75468351023364</v>
          </cell>
        </row>
        <row r="165">
          <cell r="D165">
            <v>36991</v>
          </cell>
          <cell r="E165">
            <v>46.108971275102789</v>
          </cell>
          <cell r="F165">
            <v>40.761489872215172</v>
          </cell>
          <cell r="G165">
            <v>20.324332699917225</v>
          </cell>
          <cell r="I165">
            <v>36991</v>
          </cell>
          <cell r="J165">
            <v>39.612437072125559</v>
          </cell>
          <cell r="K165">
            <v>36.722982221984402</v>
          </cell>
          <cell r="L165">
            <v>21.270268626919936</v>
          </cell>
          <cell r="N165">
            <v>36991</v>
          </cell>
          <cell r="O165">
            <v>40.091428739450343</v>
          </cell>
          <cell r="P165">
            <v>22.337185652238404</v>
          </cell>
          <cell r="Q165">
            <v>-4.6625236209024132</v>
          </cell>
          <cell r="X165">
            <v>36991</v>
          </cell>
          <cell r="Y165">
            <v>135.55595772253542</v>
          </cell>
          <cell r="Z165">
            <v>102.74141092597887</v>
          </cell>
          <cell r="AA165">
            <v>40.062918827429975</v>
          </cell>
        </row>
        <row r="166">
          <cell r="D166">
            <v>36992</v>
          </cell>
          <cell r="E166">
            <v>46.060923431753586</v>
          </cell>
          <cell r="F166">
            <v>40.616448351152769</v>
          </cell>
          <cell r="G166">
            <v>20.610323316587223</v>
          </cell>
          <cell r="I166">
            <v>36992</v>
          </cell>
          <cell r="J166">
            <v>39.742931501633159</v>
          </cell>
          <cell r="K166">
            <v>36.844484310595604</v>
          </cell>
          <cell r="L166">
            <v>21.113272822308737</v>
          </cell>
          <cell r="N166">
            <v>36992</v>
          </cell>
          <cell r="O166">
            <v>40.060981876517943</v>
          </cell>
          <cell r="P166">
            <v>22.033433626734404</v>
          </cell>
          <cell r="Q166">
            <v>-4.7968712386816135</v>
          </cell>
          <cell r="X166">
            <v>36992</v>
          </cell>
          <cell r="Y166">
            <v>135.76595772253543</v>
          </cell>
          <cell r="Z166">
            <v>102.59694334113604</v>
          </cell>
          <cell r="AA166">
            <v>40.370650133859108</v>
          </cell>
        </row>
        <row r="167">
          <cell r="D167">
            <v>36993</v>
          </cell>
          <cell r="E167">
            <v>46.030129083751987</v>
          </cell>
          <cell r="F167">
            <v>40.540459854568368</v>
          </cell>
          <cell r="G167">
            <v>20.960333948806422</v>
          </cell>
          <cell r="I167">
            <v>36993</v>
          </cell>
          <cell r="J167">
            <v>39.819241584455156</v>
          </cell>
          <cell r="K167">
            <v>36.935543438993605</v>
          </cell>
          <cell r="L167">
            <v>21.039062560895935</v>
          </cell>
          <cell r="N167">
            <v>36993</v>
          </cell>
          <cell r="O167">
            <v>40.112507750687541</v>
          </cell>
          <cell r="P167">
            <v>21.867670520923603</v>
          </cell>
          <cell r="Q167">
            <v>-4.9039632319444131</v>
          </cell>
          <cell r="X167">
            <v>36993</v>
          </cell>
          <cell r="Y167">
            <v>136.09095772253542</v>
          </cell>
          <cell r="Z167">
            <v>102.60994334412284</v>
          </cell>
          <cell r="AA167">
            <v>40.852442623552236</v>
          </cell>
        </row>
        <row r="168">
          <cell r="D168">
            <v>36994</v>
          </cell>
          <cell r="E168">
            <v>46.016524342409184</v>
          </cell>
          <cell r="F168">
            <v>40.525041384337968</v>
          </cell>
          <cell r="G168">
            <v>21.315068794625223</v>
          </cell>
          <cell r="I168">
            <v>36994</v>
          </cell>
          <cell r="J168">
            <v>39.788941598470757</v>
          </cell>
          <cell r="K168">
            <v>37.062809707083204</v>
          </cell>
          <cell r="L168">
            <v>21.082301005727135</v>
          </cell>
          <cell r="N168">
            <v>36994</v>
          </cell>
          <cell r="O168">
            <v>40.090178300604343</v>
          </cell>
          <cell r="P168">
            <v>21.716750887144002</v>
          </cell>
          <cell r="Q168">
            <v>-5.003275002660013</v>
          </cell>
          <cell r="X168">
            <v>36994</v>
          </cell>
          <cell r="Y168">
            <v>136.24795772253543</v>
          </cell>
          <cell r="Z168">
            <v>102.60794334473842</v>
          </cell>
          <cell r="AA168">
            <v>41.464188255636174</v>
          </cell>
        </row>
        <row r="169">
          <cell r="D169">
            <v>36995</v>
          </cell>
          <cell r="E169">
            <v>46.020907816335182</v>
          </cell>
          <cell r="F169">
            <v>40.491801519303969</v>
          </cell>
          <cell r="G169">
            <v>21.708058767548824</v>
          </cell>
          <cell r="I169">
            <v>36995</v>
          </cell>
          <cell r="J169">
            <v>39.71281673580156</v>
          </cell>
          <cell r="K169">
            <v>37.155597379450406</v>
          </cell>
          <cell r="L169">
            <v>21.023530510774336</v>
          </cell>
          <cell r="N169">
            <v>36995</v>
          </cell>
          <cell r="O169">
            <v>39.99567592840674</v>
          </cell>
          <cell r="P169">
            <v>21.411245472069602</v>
          </cell>
          <cell r="Q169">
            <v>-5.095055006840413</v>
          </cell>
          <cell r="X169">
            <v>36995</v>
          </cell>
          <cell r="Y169">
            <v>136.29995772253542</v>
          </cell>
          <cell r="Z169">
            <v>102.57394335230885</v>
          </cell>
          <cell r="AA169">
            <v>42.019711841576104</v>
          </cell>
        </row>
        <row r="170">
          <cell r="D170">
            <v>36996</v>
          </cell>
          <cell r="E170">
            <v>46.032042195044383</v>
          </cell>
          <cell r="F170">
            <v>40.556581100375567</v>
          </cell>
          <cell r="G170">
            <v>22.118614580520823</v>
          </cell>
          <cell r="I170">
            <v>36996</v>
          </cell>
          <cell r="J170">
            <v>39.854976684973558</v>
          </cell>
          <cell r="K170">
            <v>37.230616897588007</v>
          </cell>
          <cell r="L170">
            <v>20.941912710832337</v>
          </cell>
          <cell r="N170">
            <v>36996</v>
          </cell>
          <cell r="O170">
            <v>40.09921784337434</v>
          </cell>
          <cell r="P170">
            <v>21.181646918032801</v>
          </cell>
          <cell r="Q170">
            <v>-5.1949027326676127</v>
          </cell>
          <cell r="X170">
            <v>36996</v>
          </cell>
          <cell r="Y170">
            <v>136.79595772253543</v>
          </cell>
          <cell r="Z170">
            <v>102.80094389748123</v>
          </cell>
          <cell r="AA170">
            <v>42.561886240928438</v>
          </cell>
        </row>
        <row r="171">
          <cell r="D171">
            <v>36997</v>
          </cell>
          <cell r="E171">
            <v>46.042786142877581</v>
          </cell>
          <cell r="F171">
            <v>40.651313828379564</v>
          </cell>
          <cell r="G171">
            <v>22.456883891487223</v>
          </cell>
          <cell r="I171">
            <v>36997</v>
          </cell>
          <cell r="J171">
            <v>40.054714022391956</v>
          </cell>
          <cell r="K171">
            <v>37.318485140917609</v>
          </cell>
          <cell r="L171">
            <v>20.888909944729537</v>
          </cell>
          <cell r="N171">
            <v>36997</v>
          </cell>
          <cell r="O171">
            <v>40.153998491301138</v>
          </cell>
          <cell r="P171">
            <v>20.942323085811999</v>
          </cell>
          <cell r="Q171">
            <v>-5.3235642571436124</v>
          </cell>
          <cell r="X171">
            <v>36997</v>
          </cell>
          <cell r="Y171">
            <v>137.26096054250382</v>
          </cell>
          <cell r="Z171">
            <v>103.14481103659404</v>
          </cell>
          <cell r="AA171">
            <v>43.031575373465571</v>
          </cell>
        </row>
        <row r="172">
          <cell r="D172">
            <v>36998</v>
          </cell>
          <cell r="E172">
            <v>46.053111264861982</v>
          </cell>
          <cell r="F172">
            <v>40.763537859628364</v>
          </cell>
          <cell r="G172">
            <v>22.784001076886423</v>
          </cell>
          <cell r="I172">
            <v>36998</v>
          </cell>
          <cell r="J172">
            <v>40.175893118187552</v>
          </cell>
          <cell r="K172">
            <v>37.377198845924809</v>
          </cell>
          <cell r="L172">
            <v>20.807750013723936</v>
          </cell>
          <cell r="N172">
            <v>36998</v>
          </cell>
          <cell r="O172">
            <v>40.278140959035142</v>
          </cell>
          <cell r="P172">
            <v>20.692517959256399</v>
          </cell>
          <cell r="Q172">
            <v>-5.2719106055964122</v>
          </cell>
          <cell r="X172">
            <v>36998</v>
          </cell>
          <cell r="Y172">
            <v>137.78695576404661</v>
          </cell>
          <cell r="Z172">
            <v>103.3568110285554</v>
          </cell>
          <cell r="AA172">
            <v>43.642270391555897</v>
          </cell>
        </row>
        <row r="173">
          <cell r="D173">
            <v>36999</v>
          </cell>
          <cell r="E173">
            <v>46.110905682624782</v>
          </cell>
          <cell r="F173">
            <v>40.798325250679966</v>
          </cell>
          <cell r="G173">
            <v>23.186077441106022</v>
          </cell>
          <cell r="I173">
            <v>36999</v>
          </cell>
          <cell r="J173">
            <v>40.337238422493151</v>
          </cell>
          <cell r="K173">
            <v>37.479836024482012</v>
          </cell>
          <cell r="L173">
            <v>20.750899728806736</v>
          </cell>
          <cell r="N173">
            <v>36999</v>
          </cell>
          <cell r="O173">
            <v>40.457362575257939</v>
          </cell>
          <cell r="P173">
            <v>20.781333531455598</v>
          </cell>
          <cell r="Q173">
            <v>-5.3973528500312122</v>
          </cell>
          <cell r="X173">
            <v>36999</v>
          </cell>
          <cell r="Y173">
            <v>138.45495576404659</v>
          </cell>
          <cell r="Z173">
            <v>103.9298110041216</v>
          </cell>
          <cell r="AA173">
            <v>44.175138338573035</v>
          </cell>
        </row>
        <row r="174">
          <cell r="D174">
            <v>37000</v>
          </cell>
          <cell r="E174">
            <v>46.126661343157181</v>
          </cell>
          <cell r="F174">
            <v>40.862107458331963</v>
          </cell>
          <cell r="G174">
            <v>23.751020270563224</v>
          </cell>
          <cell r="I174">
            <v>37000</v>
          </cell>
          <cell r="J174">
            <v>40.471739318351553</v>
          </cell>
          <cell r="K174">
            <v>37.586704053986409</v>
          </cell>
          <cell r="L174">
            <v>20.618529464356335</v>
          </cell>
          <cell r="N174">
            <v>37000</v>
          </cell>
          <cell r="O174">
            <v>40.631001029953936</v>
          </cell>
          <cell r="P174">
            <v>21.122999237695598</v>
          </cell>
          <cell r="Q174">
            <v>-5.5307385881068125</v>
          </cell>
          <cell r="X174">
            <v>37000</v>
          </cell>
          <cell r="Y174">
            <v>138.81195576404662</v>
          </cell>
          <cell r="Z174">
            <v>104.75681097517987</v>
          </cell>
          <cell r="AA174">
            <v>44.787409277653765</v>
          </cell>
        </row>
        <row r="175">
          <cell r="D175">
            <v>37001</v>
          </cell>
          <cell r="E175">
            <v>46.137408840361978</v>
          </cell>
          <cell r="F175">
            <v>41.10233247759156</v>
          </cell>
          <cell r="G175">
            <v>24.270396267419624</v>
          </cell>
          <cell r="I175">
            <v>37001</v>
          </cell>
          <cell r="J175">
            <v>40.583511168287551</v>
          </cell>
          <cell r="K175">
            <v>37.585990630294809</v>
          </cell>
          <cell r="L175">
            <v>20.543769050345535</v>
          </cell>
          <cell r="N175">
            <v>37001</v>
          </cell>
          <cell r="O175">
            <v>40.733446189097137</v>
          </cell>
          <cell r="P175">
            <v>21.182646074085998</v>
          </cell>
          <cell r="Q175">
            <v>-5.4917526438000124</v>
          </cell>
          <cell r="X175">
            <v>37001</v>
          </cell>
          <cell r="Y175">
            <v>139.03695576404661</v>
          </cell>
          <cell r="Z175">
            <v>105.31481095628995</v>
          </cell>
          <cell r="AA175">
            <v>45.584094916955699</v>
          </cell>
        </row>
        <row r="176">
          <cell r="D176">
            <v>37002</v>
          </cell>
          <cell r="E176">
            <v>46.118739145745977</v>
          </cell>
          <cell r="F176">
            <v>41.477557845657159</v>
          </cell>
          <cell r="G176">
            <v>24.748269462157225</v>
          </cell>
          <cell r="I176">
            <v>37002</v>
          </cell>
          <cell r="J176">
            <v>40.693423221807947</v>
          </cell>
          <cell r="K176">
            <v>37.719436354340012</v>
          </cell>
          <cell r="L176">
            <v>20.443470907672737</v>
          </cell>
          <cell r="N176">
            <v>37002</v>
          </cell>
          <cell r="O176">
            <v>40.939966022295536</v>
          </cell>
          <cell r="P176">
            <v>21.459365378789197</v>
          </cell>
          <cell r="Q176">
            <v>-5.532652406094412</v>
          </cell>
          <cell r="X176">
            <v>37002</v>
          </cell>
          <cell r="Y176">
            <v>139.33495576404658</v>
          </cell>
          <cell r="Z176">
            <v>106.50626135310394</v>
          </cell>
          <cell r="AA176">
            <v>46.233854318875636</v>
          </cell>
        </row>
        <row r="177">
          <cell r="D177">
            <v>37003</v>
          </cell>
          <cell r="E177">
            <v>46.106028846046378</v>
          </cell>
          <cell r="F177">
            <v>41.921502597270361</v>
          </cell>
          <cell r="G177">
            <v>25.084714396121225</v>
          </cell>
          <cell r="I177">
            <v>37003</v>
          </cell>
          <cell r="J177">
            <v>40.714007958955548</v>
          </cell>
          <cell r="K177">
            <v>37.890111437097609</v>
          </cell>
          <cell r="L177">
            <v>20.327722350425137</v>
          </cell>
          <cell r="N177">
            <v>37003</v>
          </cell>
          <cell r="O177">
            <v>41.145712092485134</v>
          </cell>
          <cell r="P177">
            <v>21.590585293493596</v>
          </cell>
          <cell r="Q177">
            <v>-5.5490615043488116</v>
          </cell>
          <cell r="X177">
            <v>37003</v>
          </cell>
          <cell r="Y177">
            <v>139.69095576404658</v>
          </cell>
          <cell r="Z177">
            <v>107.49826110217914</v>
          </cell>
          <cell r="AA177">
            <v>46.751225709487173</v>
          </cell>
        </row>
        <row r="178">
          <cell r="D178">
            <v>37004</v>
          </cell>
          <cell r="E178">
            <v>46.086063630796382</v>
          </cell>
          <cell r="F178">
            <v>42.328810735228359</v>
          </cell>
          <cell r="G178">
            <v>25.539417293054026</v>
          </cell>
          <cell r="I178">
            <v>37004</v>
          </cell>
          <cell r="J178">
            <v>40.793599067713949</v>
          </cell>
          <cell r="K178">
            <v>38.069113345628807</v>
          </cell>
          <cell r="L178">
            <v>20.258278895071136</v>
          </cell>
          <cell r="N178">
            <v>37004</v>
          </cell>
          <cell r="O178">
            <v>41.276232780984337</v>
          </cell>
          <cell r="P178">
            <v>21.695625043276397</v>
          </cell>
          <cell r="Q178">
            <v>-5.4242695016120113</v>
          </cell>
          <cell r="X178">
            <v>37004</v>
          </cell>
          <cell r="Y178">
            <v>139.98895355149182</v>
          </cell>
          <cell r="Z178">
            <v>108.60926089845114</v>
          </cell>
          <cell r="AA178">
            <v>47.574361265952305</v>
          </cell>
        </row>
        <row r="179">
          <cell r="D179">
            <v>37005</v>
          </cell>
          <cell r="E179">
            <v>46.066194248579585</v>
          </cell>
          <cell r="F179">
            <v>42.667839611717156</v>
          </cell>
          <cell r="G179">
            <v>26.186655852428824</v>
          </cell>
          <cell r="I179">
            <v>37005</v>
          </cell>
          <cell r="J179">
            <v>40.929660678628352</v>
          </cell>
          <cell r="K179">
            <v>38.249847347500804</v>
          </cell>
          <cell r="L179">
            <v>20.191334197323535</v>
          </cell>
          <cell r="N179">
            <v>37005</v>
          </cell>
          <cell r="O179">
            <v>41.497940375259134</v>
          </cell>
          <cell r="P179">
            <v>21.794545676420796</v>
          </cell>
          <cell r="Q179">
            <v>-5.289092037573611</v>
          </cell>
          <cell r="X179">
            <v>37005</v>
          </cell>
          <cell r="Y179">
            <v>140.40195452814859</v>
          </cell>
          <cell r="Z179">
            <v>109.51226086470903</v>
          </cell>
          <cell r="AA179">
            <v>48.602916703767434</v>
          </cell>
        </row>
        <row r="180">
          <cell r="D180">
            <v>37006</v>
          </cell>
          <cell r="E180">
            <v>46.075316133591585</v>
          </cell>
          <cell r="F180">
            <v>42.975200994790754</v>
          </cell>
          <cell r="G180">
            <v>26.825649221576825</v>
          </cell>
          <cell r="I180">
            <v>37006</v>
          </cell>
          <cell r="J180">
            <v>41.030359418775951</v>
          </cell>
          <cell r="K180">
            <v>38.419223360252801</v>
          </cell>
          <cell r="L180">
            <v>20.100892659583934</v>
          </cell>
          <cell r="N180">
            <v>37006</v>
          </cell>
          <cell r="O180">
            <v>41.689595440196733</v>
          </cell>
          <cell r="P180">
            <v>21.962686154508397</v>
          </cell>
          <cell r="Q180">
            <v>-5.1787566253636106</v>
          </cell>
          <cell r="X180">
            <v>37006</v>
          </cell>
          <cell r="Y180">
            <v>140.77595452814859</v>
          </cell>
          <cell r="Z180">
            <v>110.41626083095701</v>
          </cell>
          <cell r="AA180">
            <v>49.574888059535361</v>
          </cell>
        </row>
        <row r="181">
          <cell r="D181">
            <v>37007</v>
          </cell>
          <cell r="E181">
            <v>46.118863373751985</v>
          </cell>
          <cell r="F181">
            <v>43.159874799138755</v>
          </cell>
          <cell r="G181">
            <v>27.335793302901624</v>
          </cell>
          <cell r="I181">
            <v>37007</v>
          </cell>
          <cell r="J181">
            <v>41.055712580114751</v>
          </cell>
          <cell r="K181">
            <v>38.435862814313602</v>
          </cell>
          <cell r="L181">
            <v>19.985459996408736</v>
          </cell>
          <cell r="N181">
            <v>37007</v>
          </cell>
          <cell r="O181">
            <v>41.97019065868713</v>
          </cell>
          <cell r="P181">
            <v>21.956456654002796</v>
          </cell>
          <cell r="Q181">
            <v>-5.2737807551864107</v>
          </cell>
          <cell r="X181">
            <v>37007</v>
          </cell>
          <cell r="Y181">
            <v>141.2059545281486</v>
          </cell>
          <cell r="Z181">
            <v>110.81926081956797</v>
          </cell>
          <cell r="AA181">
            <v>50.187659460011695</v>
          </cell>
        </row>
        <row r="182">
          <cell r="D182">
            <v>37008</v>
          </cell>
          <cell r="E182">
            <v>46.171223703595182</v>
          </cell>
          <cell r="F182">
            <v>43.325133540834756</v>
          </cell>
          <cell r="G182">
            <v>27.600437998769223</v>
          </cell>
          <cell r="I182">
            <v>37008</v>
          </cell>
          <cell r="J182">
            <v>41.090247965782751</v>
          </cell>
          <cell r="K182">
            <v>38.581901708795598</v>
          </cell>
          <cell r="L182">
            <v>19.967514373599137</v>
          </cell>
          <cell r="N182">
            <v>37008</v>
          </cell>
          <cell r="O182">
            <v>41.651779728475127</v>
          </cell>
          <cell r="P182">
            <v>22.155522806841198</v>
          </cell>
          <cell r="Q182">
            <v>-5.3125508945208111</v>
          </cell>
          <cell r="X182">
            <v>37008</v>
          </cell>
          <cell r="Y182">
            <v>141.0409545281486</v>
          </cell>
          <cell r="Z182">
            <v>111.44602625020639</v>
          </cell>
          <cell r="AA182">
            <v>50.708672505884827</v>
          </cell>
        </row>
        <row r="183">
          <cell r="D183">
            <v>37009</v>
          </cell>
          <cell r="E183">
            <v>46.191085987068782</v>
          </cell>
          <cell r="F183">
            <v>43.585625471930356</v>
          </cell>
          <cell r="G183">
            <v>28.057188883115224</v>
          </cell>
          <cell r="I183">
            <v>37009</v>
          </cell>
          <cell r="J183">
            <v>41.090247965782751</v>
          </cell>
          <cell r="K183">
            <v>38.721761147321999</v>
          </cell>
          <cell r="L183">
            <v>19.968579185079136</v>
          </cell>
          <cell r="N183">
            <v>37009</v>
          </cell>
          <cell r="O183">
            <v>41.25353988160753</v>
          </cell>
          <cell r="P183">
            <v>22.276023619313598</v>
          </cell>
          <cell r="Q183">
            <v>-5.277856140478411</v>
          </cell>
          <cell r="X183">
            <v>37009</v>
          </cell>
          <cell r="Y183">
            <v>140.8249545281486</v>
          </cell>
          <cell r="Z183">
            <v>112.2080262225485</v>
          </cell>
          <cell r="AA183">
            <v>51.514267067902765</v>
          </cell>
        </row>
        <row r="184">
          <cell r="D184">
            <v>37010</v>
          </cell>
          <cell r="E184">
            <v>46.290138300309984</v>
          </cell>
          <cell r="F184">
            <v>43.823923182411157</v>
          </cell>
          <cell r="G184">
            <v>28.732833063404822</v>
          </cell>
          <cell r="I184">
            <v>37010</v>
          </cell>
          <cell r="J184">
            <v>41.176189341608755</v>
          </cell>
          <cell r="K184">
            <v>38.9054837200812</v>
          </cell>
          <cell r="L184">
            <v>20.268706948831937</v>
          </cell>
          <cell r="N184">
            <v>37010</v>
          </cell>
          <cell r="O184">
            <v>41.270565863825134</v>
          </cell>
          <cell r="P184">
            <v>22.213660806954</v>
          </cell>
          <cell r="Q184">
            <v>-5.069785231890811</v>
          </cell>
          <cell r="X184">
            <v>37010</v>
          </cell>
          <cell r="Y184">
            <v>141.19795452814861</v>
          </cell>
          <cell r="Z184">
            <v>112.84402369342891</v>
          </cell>
          <cell r="AA184">
            <v>53.011194032682297</v>
          </cell>
        </row>
        <row r="185">
          <cell r="D185">
            <v>37011</v>
          </cell>
          <cell r="E185">
            <v>46.375344514939584</v>
          </cell>
          <cell r="F185">
            <v>44.020799726319957</v>
          </cell>
          <cell r="G185">
            <v>29.140968204945622</v>
          </cell>
          <cell r="I185">
            <v>37011</v>
          </cell>
          <cell r="J185">
            <v>41.275667579441958</v>
          </cell>
          <cell r="K185">
            <v>39.108355152622401</v>
          </cell>
          <cell r="L185">
            <v>20.267113280983537</v>
          </cell>
          <cell r="N185">
            <v>37011</v>
          </cell>
          <cell r="O185">
            <v>41.375839872133533</v>
          </cell>
          <cell r="P185">
            <v>22.413511370915998</v>
          </cell>
          <cell r="Q185">
            <v>-4.8570859427368109</v>
          </cell>
          <cell r="X185">
            <v>37011</v>
          </cell>
          <cell r="Y185">
            <v>141.58875418544739</v>
          </cell>
          <cell r="Z185">
            <v>113.66002223384092</v>
          </cell>
          <cell r="AA185">
            <v>53.943518907678225</v>
          </cell>
        </row>
        <row r="186">
          <cell r="D186">
            <v>37012</v>
          </cell>
          <cell r="E186">
            <v>46.507796414936784</v>
          </cell>
          <cell r="F186">
            <v>44.176297696115959</v>
          </cell>
          <cell r="G186">
            <v>29.546164466801621</v>
          </cell>
          <cell r="I186">
            <v>37012</v>
          </cell>
          <cell r="J186">
            <v>41.383696253459561</v>
          </cell>
          <cell r="K186">
            <v>39.313558522304803</v>
          </cell>
          <cell r="L186">
            <v>20.241682033469537</v>
          </cell>
          <cell r="N186">
            <v>37012</v>
          </cell>
          <cell r="O186">
            <v>41.256846835895935</v>
          </cell>
          <cell r="P186">
            <v>22.563436473952397</v>
          </cell>
          <cell r="Q186">
            <v>-4.4441453053972113</v>
          </cell>
          <cell r="X186">
            <v>37012</v>
          </cell>
          <cell r="Y186">
            <v>141.78214134372581</v>
          </cell>
          <cell r="Z186">
            <v>114.37202220841834</v>
          </cell>
          <cell r="AA186">
            <v>55.049308671509351</v>
          </cell>
        </row>
        <row r="187">
          <cell r="D187">
            <v>37013</v>
          </cell>
          <cell r="E187">
            <v>46.938090283376383</v>
          </cell>
          <cell r="F187">
            <v>44.438152585905961</v>
          </cell>
          <cell r="G187">
            <v>29.944443003409219</v>
          </cell>
          <cell r="I187">
            <v>37013</v>
          </cell>
          <cell r="J187">
            <v>41.498115390144363</v>
          </cell>
          <cell r="K187">
            <v>39.5008908059812</v>
          </cell>
          <cell r="L187">
            <v>20.171681326774337</v>
          </cell>
          <cell r="N187">
            <v>37013</v>
          </cell>
          <cell r="O187">
            <v>41.383729418505133</v>
          </cell>
          <cell r="P187">
            <v>22.957295689570397</v>
          </cell>
          <cell r="Q187">
            <v>-4.4041193952116116</v>
          </cell>
          <cell r="X187">
            <v>37013</v>
          </cell>
          <cell r="Y187">
            <v>142.5231413437258</v>
          </cell>
          <cell r="Z187">
            <v>115.43502216861646</v>
          </cell>
          <cell r="AA187">
            <v>55.73069652375689</v>
          </cell>
        </row>
        <row r="188">
          <cell r="D188">
            <v>37014</v>
          </cell>
          <cell r="E188">
            <v>47.36376996873598</v>
          </cell>
          <cell r="F188">
            <v>44.501941892301161</v>
          </cell>
          <cell r="G188">
            <v>30.331427439585621</v>
          </cell>
          <cell r="I188">
            <v>37014</v>
          </cell>
          <cell r="J188">
            <v>41.578565446829963</v>
          </cell>
          <cell r="K188">
            <v>39.681880362608403</v>
          </cell>
          <cell r="L188">
            <v>20.080579605917137</v>
          </cell>
          <cell r="N188">
            <v>37014</v>
          </cell>
          <cell r="O188">
            <v>41.376321526628331</v>
          </cell>
          <cell r="P188">
            <v>22.783294492275999</v>
          </cell>
          <cell r="Q188">
            <v>-4.2883640925684112</v>
          </cell>
          <cell r="X188">
            <v>37014</v>
          </cell>
          <cell r="Y188">
            <v>143.09114134372578</v>
          </cell>
          <cell r="Z188">
            <v>115.71402216513063</v>
          </cell>
          <cell r="AA188">
            <v>56.455418653868819</v>
          </cell>
        </row>
        <row r="189">
          <cell r="D189">
            <v>37015</v>
          </cell>
          <cell r="E189">
            <v>47.433831014748378</v>
          </cell>
          <cell r="F189">
            <v>44.648527390009562</v>
          </cell>
          <cell r="G189">
            <v>30.849160077391222</v>
          </cell>
          <cell r="I189">
            <v>37015</v>
          </cell>
          <cell r="J189">
            <v>41.585547060767162</v>
          </cell>
          <cell r="K189">
            <v>39.849211937318806</v>
          </cell>
          <cell r="L189">
            <v>20.034274504023536</v>
          </cell>
          <cell r="N189">
            <v>37015</v>
          </cell>
          <cell r="O189">
            <v>41.05041787296873</v>
          </cell>
          <cell r="P189">
            <v>22.947094088896801</v>
          </cell>
          <cell r="Q189">
            <v>-4.1783303769444116</v>
          </cell>
          <cell r="X189">
            <v>37015</v>
          </cell>
          <cell r="Y189">
            <v>142.91814134372578</v>
          </cell>
          <cell r="Z189">
            <v>116.46602214126332</v>
          </cell>
          <cell r="AA189">
            <v>57.349964017554356</v>
          </cell>
        </row>
        <row r="190">
          <cell r="D190">
            <v>37016</v>
          </cell>
          <cell r="E190">
            <v>47.381208031406779</v>
          </cell>
          <cell r="F190">
            <v>45.071328535001562</v>
          </cell>
          <cell r="G190">
            <v>31.382091124388023</v>
          </cell>
          <cell r="I190">
            <v>37016</v>
          </cell>
          <cell r="J190">
            <v>41.58514597042236</v>
          </cell>
          <cell r="K190">
            <v>39.986945302256807</v>
          </cell>
          <cell r="L190">
            <v>19.975003547675136</v>
          </cell>
          <cell r="N190">
            <v>37016</v>
          </cell>
          <cell r="O190">
            <v>40.832947521689128</v>
          </cell>
          <cell r="P190">
            <v>23.144751141210001</v>
          </cell>
          <cell r="Q190">
            <v>-4.0725914009564113</v>
          </cell>
          <cell r="X190">
            <v>37016</v>
          </cell>
          <cell r="Y190">
            <v>142.7031413437258</v>
          </cell>
          <cell r="Z190">
            <v>117.45602210357004</v>
          </cell>
          <cell r="AA190">
            <v>58.242447196340287</v>
          </cell>
        </row>
        <row r="191">
          <cell r="D191">
            <v>37017</v>
          </cell>
          <cell r="E191">
            <v>47.581623298800778</v>
          </cell>
          <cell r="F191">
            <v>45.616458772187563</v>
          </cell>
          <cell r="G191">
            <v>31.901449374386424</v>
          </cell>
          <cell r="I191">
            <v>37017</v>
          </cell>
          <cell r="J191">
            <v>41.43876633626676</v>
          </cell>
          <cell r="K191">
            <v>40.140192970458408</v>
          </cell>
          <cell r="L191">
            <v>19.911004828355537</v>
          </cell>
          <cell r="N191">
            <v>37017</v>
          </cell>
          <cell r="O191">
            <v>40.586336829573526</v>
          </cell>
          <cell r="P191">
            <v>23.2182334280972</v>
          </cell>
          <cell r="Q191">
            <v>-3.9675906942612111</v>
          </cell>
          <cell r="X191">
            <v>37017</v>
          </cell>
          <cell r="Y191">
            <v>142.56114134372581</v>
          </cell>
          <cell r="Z191">
            <v>118.66875229584485</v>
          </cell>
          <cell r="AA191">
            <v>59.115891545863818</v>
          </cell>
        </row>
        <row r="192">
          <cell r="D192">
            <v>37018</v>
          </cell>
          <cell r="E192">
            <v>47.95010131145478</v>
          </cell>
          <cell r="F192">
            <v>46.145758812037563</v>
          </cell>
          <cell r="G192">
            <v>32.283049413845625</v>
          </cell>
          <cell r="I192">
            <v>37018</v>
          </cell>
          <cell r="J192">
            <v>41.305128946155158</v>
          </cell>
          <cell r="K192">
            <v>40.308695837796805</v>
          </cell>
          <cell r="L192">
            <v>19.911182296935536</v>
          </cell>
          <cell r="N192">
            <v>37018</v>
          </cell>
          <cell r="O192">
            <v>40.765391625331127</v>
          </cell>
          <cell r="P192">
            <v>23.301377104479599</v>
          </cell>
          <cell r="Q192">
            <v>-4.0066092896076109</v>
          </cell>
          <cell r="X192">
            <v>37018</v>
          </cell>
          <cell r="Y192">
            <v>143.04013933591298</v>
          </cell>
          <cell r="Z192">
            <v>119.98041887941562</v>
          </cell>
          <cell r="AA192">
            <v>59.771734570706151</v>
          </cell>
        </row>
        <row r="193">
          <cell r="D193">
            <v>37019</v>
          </cell>
          <cell r="E193">
            <v>48.325269889574777</v>
          </cell>
          <cell r="F193">
            <v>46.616966286910362</v>
          </cell>
          <cell r="G193">
            <v>32.698521106483625</v>
          </cell>
          <cell r="I193">
            <v>37019</v>
          </cell>
          <cell r="J193">
            <v>41.290885317924356</v>
          </cell>
          <cell r="K193">
            <v>40.489394345952803</v>
          </cell>
          <cell r="L193">
            <v>19.889630512580336</v>
          </cell>
          <cell r="N193">
            <v>37019</v>
          </cell>
          <cell r="O193">
            <v>40.982939356090725</v>
          </cell>
          <cell r="P193">
            <v>23.385248402039998</v>
          </cell>
          <cell r="Q193">
            <v>-4.0038872749380108</v>
          </cell>
          <cell r="X193">
            <v>37019</v>
          </cell>
          <cell r="Y193">
            <v>143.66914087065939</v>
          </cell>
          <cell r="Z193">
            <v>121.05941884016488</v>
          </cell>
          <cell r="AA193">
            <v>60.481460605808081</v>
          </cell>
        </row>
        <row r="194">
          <cell r="D194">
            <v>37020</v>
          </cell>
          <cell r="E194">
            <v>48.505233677809578</v>
          </cell>
          <cell r="F194">
            <v>46.898243338095561</v>
          </cell>
          <cell r="G194">
            <v>33.014784313530022</v>
          </cell>
          <cell r="I194">
            <v>37020</v>
          </cell>
          <cell r="J194">
            <v>41.268474585641954</v>
          </cell>
          <cell r="K194">
            <v>40.651306030230003</v>
          </cell>
          <cell r="L194">
            <v>19.864039543344337</v>
          </cell>
          <cell r="N194">
            <v>37020</v>
          </cell>
          <cell r="O194">
            <v>41.157010834121927</v>
          </cell>
          <cell r="P194">
            <v>23.278000236426799</v>
          </cell>
          <cell r="Q194">
            <v>-3.9259398785780109</v>
          </cell>
          <cell r="X194">
            <v>37020</v>
          </cell>
          <cell r="Y194">
            <v>144.0631408706594</v>
          </cell>
          <cell r="Z194">
            <v>121.73641882069759</v>
          </cell>
          <cell r="AA194">
            <v>61.163164352128014</v>
          </cell>
        </row>
        <row r="195">
          <cell r="D195">
            <v>37021</v>
          </cell>
          <cell r="E195">
            <v>48.600658533275578</v>
          </cell>
          <cell r="F195">
            <v>47.116338025429158</v>
          </cell>
          <cell r="G195">
            <v>33.469199711363224</v>
          </cell>
          <cell r="I195">
            <v>37021</v>
          </cell>
          <cell r="J195">
            <v>41.179690604439557</v>
          </cell>
          <cell r="K195">
            <v>40.830339883105601</v>
          </cell>
          <cell r="L195">
            <v>19.892548096035537</v>
          </cell>
          <cell r="N195">
            <v>37021</v>
          </cell>
          <cell r="O195">
            <v>40.926894071831526</v>
          </cell>
          <cell r="P195">
            <v>23.2485010557116</v>
          </cell>
          <cell r="Q195">
            <v>-3.7335146000032107</v>
          </cell>
          <cell r="X195">
            <v>37021</v>
          </cell>
          <cell r="Y195">
            <v>143.94014087065938</v>
          </cell>
          <cell r="Z195">
            <v>122.44941879991477</v>
          </cell>
          <cell r="AA195">
            <v>62.15159769337675</v>
          </cell>
        </row>
        <row r="196">
          <cell r="D196">
            <v>37022</v>
          </cell>
          <cell r="E196">
            <v>48.64343910917038</v>
          </cell>
          <cell r="F196">
            <v>47.421640772974762</v>
          </cell>
          <cell r="G196">
            <v>33.917435653240823</v>
          </cell>
          <cell r="I196">
            <v>37022</v>
          </cell>
          <cell r="J196">
            <v>41.179577024548358</v>
          </cell>
          <cell r="K196">
            <v>40.958454451007604</v>
          </cell>
          <cell r="L196">
            <v>19.895227871593537</v>
          </cell>
          <cell r="N196">
            <v>37022</v>
          </cell>
          <cell r="O196">
            <v>40.56682416715033</v>
          </cell>
          <cell r="P196">
            <v>23.095256583533999</v>
          </cell>
          <cell r="Q196">
            <v>-3.3429882443176107</v>
          </cell>
          <cell r="X196">
            <v>37022</v>
          </cell>
          <cell r="Y196">
            <v>143.6231408706594</v>
          </cell>
          <cell r="Z196">
            <v>123.07941878307895</v>
          </cell>
          <cell r="AA196">
            <v>63.306123878647483</v>
          </cell>
        </row>
        <row r="197">
          <cell r="D197">
            <v>37023</v>
          </cell>
          <cell r="E197">
            <v>48.854708354917179</v>
          </cell>
          <cell r="F197">
            <v>47.511755768527159</v>
          </cell>
          <cell r="G197">
            <v>34.357149553906822</v>
          </cell>
          <cell r="I197">
            <v>37023</v>
          </cell>
          <cell r="J197">
            <v>41.179577024548358</v>
          </cell>
          <cell r="K197">
            <v>40.893955270292402</v>
          </cell>
          <cell r="L197">
            <v>19.895234970336737</v>
          </cell>
          <cell r="N197">
            <v>37023</v>
          </cell>
          <cell r="O197">
            <v>40.544278205399529</v>
          </cell>
          <cell r="P197">
            <v>22.8508110080944</v>
          </cell>
          <cell r="Q197">
            <v>-2.9638021308940106</v>
          </cell>
          <cell r="X197">
            <v>37023</v>
          </cell>
          <cell r="Y197">
            <v>143.8131408706594</v>
          </cell>
          <cell r="Z197">
            <v>123.26341878600175</v>
          </cell>
          <cell r="AA197">
            <v>64.438115103629812</v>
          </cell>
        </row>
        <row r="198">
          <cell r="D198">
            <v>37024</v>
          </cell>
          <cell r="E198">
            <v>48.984941897664378</v>
          </cell>
          <cell r="F198">
            <v>47.558848830915956</v>
          </cell>
          <cell r="G198">
            <v>34.64788568040602</v>
          </cell>
          <cell r="I198">
            <v>37024</v>
          </cell>
          <cell r="J198">
            <v>41.179577024548358</v>
          </cell>
          <cell r="K198">
            <v>40.986696800828803</v>
          </cell>
          <cell r="L198">
            <v>19.917525023984737</v>
          </cell>
          <cell r="N198">
            <v>37024</v>
          </cell>
          <cell r="O198">
            <v>40.274685332173931</v>
          </cell>
          <cell r="P198">
            <v>22.621822945972799</v>
          </cell>
          <cell r="Q198">
            <v>-2.5691975472400106</v>
          </cell>
          <cell r="X198">
            <v>37024</v>
          </cell>
          <cell r="Y198">
            <v>143.7191408706594</v>
          </cell>
          <cell r="Z198">
            <v>123.54841531680535</v>
          </cell>
          <cell r="AA198">
            <v>65.458829979580543</v>
          </cell>
        </row>
        <row r="199">
          <cell r="D199">
            <v>37025</v>
          </cell>
          <cell r="E199">
            <v>49.201457114635978</v>
          </cell>
          <cell r="F199">
            <v>47.686981145675958</v>
          </cell>
          <cell r="G199">
            <v>34.950476708049223</v>
          </cell>
          <cell r="I199">
            <v>37025</v>
          </cell>
          <cell r="J199">
            <v>41.272155283991161</v>
          </cell>
          <cell r="K199">
            <v>41.090796320485204</v>
          </cell>
          <cell r="L199">
            <v>19.917851566171937</v>
          </cell>
          <cell r="N199">
            <v>37025</v>
          </cell>
          <cell r="O199">
            <v>40.116265876203528</v>
          </cell>
          <cell r="P199">
            <v>22.404835309230798</v>
          </cell>
          <cell r="Q199">
            <v>-2.2282736596644108</v>
          </cell>
          <cell r="X199">
            <v>37025</v>
          </cell>
          <cell r="Y199">
            <v>144.02660483216181</v>
          </cell>
          <cell r="Z199">
            <v>123.88641951447974</v>
          </cell>
          <cell r="AA199">
            <v>66.41575554913608</v>
          </cell>
        </row>
        <row r="200">
          <cell r="D200">
            <v>37026</v>
          </cell>
          <cell r="E200">
            <v>49.423576789363977</v>
          </cell>
          <cell r="F200">
            <v>47.736849816655955</v>
          </cell>
          <cell r="G200">
            <v>35.230021665893624</v>
          </cell>
          <cell r="I200">
            <v>37026</v>
          </cell>
          <cell r="J200">
            <v>41.382565586352364</v>
          </cell>
          <cell r="K200">
            <v>41.204642414555202</v>
          </cell>
          <cell r="L200">
            <v>19.918341379452738</v>
          </cell>
          <cell r="N200">
            <v>37026</v>
          </cell>
          <cell r="O200">
            <v>39.846168992210728</v>
          </cell>
          <cell r="P200">
            <v>22.188433318802797</v>
          </cell>
          <cell r="Q200">
            <v>-1.8730351564260108</v>
          </cell>
          <cell r="X200">
            <v>37026</v>
          </cell>
          <cell r="Y200">
            <v>144.2053401844754</v>
          </cell>
          <cell r="Z200">
            <v>124.07941951298301</v>
          </cell>
          <cell r="AA200">
            <v>67.364112935649217</v>
          </cell>
        </row>
        <row r="201">
          <cell r="D201">
            <v>37027</v>
          </cell>
          <cell r="E201">
            <v>49.832794489242779</v>
          </cell>
          <cell r="F201">
            <v>47.848924774297558</v>
          </cell>
          <cell r="G201">
            <v>35.664344071099222</v>
          </cell>
          <cell r="I201">
            <v>37027</v>
          </cell>
          <cell r="J201">
            <v>41.471551881735962</v>
          </cell>
          <cell r="K201">
            <v>41.330272422337202</v>
          </cell>
          <cell r="L201">
            <v>19.896782496354337</v>
          </cell>
          <cell r="N201">
            <v>37027</v>
          </cell>
          <cell r="O201">
            <v>39.652479430651127</v>
          </cell>
          <cell r="P201">
            <v>22.035401808921197</v>
          </cell>
          <cell r="Q201">
            <v>-1.7809222180104107</v>
          </cell>
          <cell r="X201">
            <v>37027</v>
          </cell>
          <cell r="Y201">
            <v>144.5983401844754</v>
          </cell>
          <cell r="Z201">
            <v>124.4394195073092</v>
          </cell>
          <cell r="AA201">
            <v>68.182073508321537</v>
          </cell>
        </row>
        <row r="202">
          <cell r="D202">
            <v>37028</v>
          </cell>
          <cell r="E202">
            <v>50.395078839371578</v>
          </cell>
          <cell r="F202">
            <v>48.100710096858357</v>
          </cell>
          <cell r="I202">
            <v>37028</v>
          </cell>
          <cell r="J202">
            <v>41.527984783715162</v>
          </cell>
          <cell r="K202">
            <v>41.444540891627604</v>
          </cell>
          <cell r="N202">
            <v>37028</v>
          </cell>
          <cell r="O202">
            <v>39.489719093213928</v>
          </cell>
          <cell r="P202">
            <v>21.960009253417997</v>
          </cell>
          <cell r="X202">
            <v>37028</v>
          </cell>
          <cell r="Y202">
            <v>145.14334018447539</v>
          </cell>
          <cell r="Z202">
            <v>124.81690484161481</v>
          </cell>
        </row>
        <row r="203">
          <cell r="D203">
            <v>37029</v>
          </cell>
          <cell r="E203">
            <v>50.932219441085977</v>
          </cell>
          <cell r="F203">
            <v>48.452885845753556</v>
          </cell>
          <cell r="I203">
            <v>37029</v>
          </cell>
          <cell r="J203">
            <v>41.52792602683116</v>
          </cell>
          <cell r="K203">
            <v>41.584819156002801</v>
          </cell>
          <cell r="N203">
            <v>37029</v>
          </cell>
          <cell r="O203">
            <v>39.400072261365125</v>
          </cell>
          <cell r="P203">
            <v>21.840501558298396</v>
          </cell>
          <cell r="X203">
            <v>37029</v>
          </cell>
          <cell r="Y203">
            <v>145.63434018447538</v>
          </cell>
          <cell r="Z203">
            <v>125.28890360966479</v>
          </cell>
        </row>
        <row r="204">
          <cell r="D204">
            <v>37030</v>
          </cell>
          <cell r="E204">
            <v>51.226490741698775</v>
          </cell>
          <cell r="F204">
            <v>48.877277109222355</v>
          </cell>
          <cell r="I204">
            <v>37030</v>
          </cell>
          <cell r="J204">
            <v>41.44908028610876</v>
          </cell>
          <cell r="K204">
            <v>41.704014153073999</v>
          </cell>
          <cell r="N204">
            <v>37030</v>
          </cell>
          <cell r="O204">
            <v>39.178594669549128</v>
          </cell>
          <cell r="P204">
            <v>21.663316574678795</v>
          </cell>
          <cell r="X204">
            <v>37030</v>
          </cell>
          <cell r="Y204">
            <v>145.74834018447538</v>
          </cell>
          <cell r="Z204">
            <v>125.70690438707598</v>
          </cell>
        </row>
        <row r="205">
          <cell r="D205">
            <v>37031</v>
          </cell>
          <cell r="E205">
            <v>51.109258547122373</v>
          </cell>
          <cell r="F205">
            <v>49.377355172689555</v>
          </cell>
          <cell r="I205">
            <v>37031</v>
          </cell>
          <cell r="J205">
            <v>41.350418403743561</v>
          </cell>
          <cell r="K205">
            <v>41.866227533937199</v>
          </cell>
          <cell r="N205">
            <v>37031</v>
          </cell>
          <cell r="O205">
            <v>38.95188175462313</v>
          </cell>
          <cell r="P205">
            <v>21.940135261786796</v>
          </cell>
          <cell r="X205">
            <v>37031</v>
          </cell>
          <cell r="Y205">
            <v>145.4133401844754</v>
          </cell>
          <cell r="Z205">
            <v>126.94997110195524</v>
          </cell>
        </row>
        <row r="206">
          <cell r="D206">
            <v>37032</v>
          </cell>
          <cell r="E206">
            <v>51.365757435167971</v>
          </cell>
          <cell r="F206">
            <v>49.958312766805953</v>
          </cell>
          <cell r="I206">
            <v>37032</v>
          </cell>
          <cell r="J206">
            <v>41.46759380837436</v>
          </cell>
          <cell r="K206">
            <v>41.920522271302396</v>
          </cell>
          <cell r="N206">
            <v>37032</v>
          </cell>
          <cell r="O206">
            <v>39.062401734156332</v>
          </cell>
          <cell r="P206">
            <v>21.807118658357595</v>
          </cell>
          <cell r="X206">
            <v>37032</v>
          </cell>
          <cell r="Y206">
            <v>145.99637735700179</v>
          </cell>
          <cell r="Z206">
            <v>127.75091429658298</v>
          </cell>
        </row>
        <row r="207">
          <cell r="D207">
            <v>37033</v>
          </cell>
          <cell r="E207">
            <v>51.929912304129971</v>
          </cell>
          <cell r="F207">
            <v>50.545861543983555</v>
          </cell>
          <cell r="I207">
            <v>37033</v>
          </cell>
          <cell r="J207">
            <v>41.575356279521962</v>
          </cell>
          <cell r="K207">
            <v>41.995275586569996</v>
          </cell>
          <cell r="N207">
            <v>37033</v>
          </cell>
          <cell r="O207">
            <v>39.220107059739931</v>
          </cell>
          <cell r="P207">
            <v>21.599934385974795</v>
          </cell>
          <cell r="X207">
            <v>37033</v>
          </cell>
          <cell r="Y207">
            <v>146.91628893745579</v>
          </cell>
          <cell r="Z207">
            <v>128.42991876082019</v>
          </cell>
        </row>
        <row r="208">
          <cell r="D208">
            <v>37034</v>
          </cell>
          <cell r="E208">
            <v>52.432915049795568</v>
          </cell>
          <cell r="F208">
            <v>51.044253655940757</v>
          </cell>
          <cell r="I208">
            <v>37034</v>
          </cell>
          <cell r="J208">
            <v>41.675924174436361</v>
          </cell>
          <cell r="K208">
            <v>42.045463700993999</v>
          </cell>
          <cell r="N208">
            <v>37034</v>
          </cell>
          <cell r="O208">
            <v>39.549456446527934</v>
          </cell>
          <cell r="P208">
            <v>21.393534524715594</v>
          </cell>
          <cell r="X208">
            <v>37034</v>
          </cell>
          <cell r="Y208">
            <v>147.92928893745579</v>
          </cell>
          <cell r="Z208">
            <v>129.00291806989179</v>
          </cell>
        </row>
        <row r="209">
          <cell r="D209">
            <v>37035</v>
          </cell>
          <cell r="E209">
            <v>52.742054668040765</v>
          </cell>
          <cell r="F209">
            <v>51.31205374316076</v>
          </cell>
          <cell r="I209">
            <v>37035</v>
          </cell>
          <cell r="J209">
            <v>41.760097521930362</v>
          </cell>
          <cell r="K209">
            <v>42.165368572385198</v>
          </cell>
          <cell r="N209">
            <v>37035</v>
          </cell>
          <cell r="O209">
            <v>39.879221109793136</v>
          </cell>
          <cell r="P209">
            <v>21.224513095775993</v>
          </cell>
          <cell r="X209">
            <v>37035</v>
          </cell>
          <cell r="Y209">
            <v>148.7452889374558</v>
          </cell>
          <cell r="Z209">
            <v>129.46991598870139</v>
          </cell>
        </row>
        <row r="210">
          <cell r="D210">
            <v>37036</v>
          </cell>
          <cell r="E210">
            <v>53.099316666438767</v>
          </cell>
          <cell r="F210">
            <v>51.674022208300357</v>
          </cell>
          <cell r="I210">
            <v>37036</v>
          </cell>
          <cell r="J210">
            <v>41.760605082069162</v>
          </cell>
          <cell r="K210">
            <v>42.108702854791197</v>
          </cell>
          <cell r="N210">
            <v>37036</v>
          </cell>
          <cell r="O210">
            <v>39.755255403943934</v>
          </cell>
          <cell r="P210">
            <v>21.039938320485195</v>
          </cell>
          <cell r="X210">
            <v>37036</v>
          </cell>
          <cell r="Y210">
            <v>149.03928893745581</v>
          </cell>
          <cell r="Z210">
            <v>129.84492017217218</v>
          </cell>
        </row>
        <row r="211">
          <cell r="D211">
            <v>37037</v>
          </cell>
          <cell r="E211">
            <v>53.294482413236366</v>
          </cell>
          <cell r="F211">
            <v>52.085369531139158</v>
          </cell>
          <cell r="I211">
            <v>37037</v>
          </cell>
          <cell r="J211">
            <v>41.760605082069162</v>
          </cell>
          <cell r="K211">
            <v>42.173468238376394</v>
          </cell>
          <cell r="N211">
            <v>37037</v>
          </cell>
          <cell r="O211">
            <v>39.396062194047936</v>
          </cell>
          <cell r="P211">
            <v>20.920398681021194</v>
          </cell>
          <cell r="X211">
            <v>37037</v>
          </cell>
          <cell r="Y211">
            <v>148.93728893745578</v>
          </cell>
          <cell r="Z211">
            <v>130.46791946115297</v>
          </cell>
        </row>
        <row r="212">
          <cell r="D212">
            <v>37038</v>
          </cell>
          <cell r="E212">
            <v>53.692342123995168</v>
          </cell>
          <cell r="F212">
            <v>52.57631861085116</v>
          </cell>
          <cell r="I212">
            <v>37038</v>
          </cell>
          <cell r="J212">
            <v>41.760605082069162</v>
          </cell>
          <cell r="K212">
            <v>42.290696883581191</v>
          </cell>
          <cell r="N212">
            <v>37038</v>
          </cell>
          <cell r="O212">
            <v>39.223924416843538</v>
          </cell>
          <cell r="P212">
            <v>20.833509710905595</v>
          </cell>
          <cell r="X212">
            <v>37038</v>
          </cell>
          <cell r="Y212">
            <v>149.24328893745579</v>
          </cell>
          <cell r="Z212">
            <v>131.33510675507654</v>
          </cell>
        </row>
        <row r="213">
          <cell r="D213">
            <v>37039</v>
          </cell>
          <cell r="E213">
            <v>54.306017825520371</v>
          </cell>
          <cell r="F213">
            <v>53.076446365520759</v>
          </cell>
          <cell r="I213">
            <v>37039</v>
          </cell>
          <cell r="J213">
            <v>41.941747261675161</v>
          </cell>
          <cell r="K213">
            <v>42.442556747487188</v>
          </cell>
          <cell r="N213">
            <v>37039</v>
          </cell>
          <cell r="O213">
            <v>39.29194067146674</v>
          </cell>
          <cell r="P213">
            <v>20.700439866902396</v>
          </cell>
          <cell r="X213">
            <v>37039</v>
          </cell>
          <cell r="Y213">
            <v>150.19029287133259</v>
          </cell>
          <cell r="Z213">
            <v>132.18046968879213</v>
          </cell>
        </row>
        <row r="214">
          <cell r="D214">
            <v>37040</v>
          </cell>
          <cell r="E214">
            <v>54.916044773040774</v>
          </cell>
          <cell r="F214">
            <v>53.57158725309236</v>
          </cell>
          <cell r="I214">
            <v>37040</v>
          </cell>
          <cell r="J214">
            <v>42.135699123385564</v>
          </cell>
          <cell r="K214">
            <v>42.571246313588389</v>
          </cell>
          <cell r="N214">
            <v>37040</v>
          </cell>
          <cell r="O214">
            <v>39.601715273880743</v>
          </cell>
          <cell r="P214">
            <v>20.587267800088796</v>
          </cell>
          <cell r="X214">
            <v>37040</v>
          </cell>
          <cell r="Y214">
            <v>151.41329594082541</v>
          </cell>
          <cell r="Z214">
            <v>132.96547135319616</v>
          </cell>
        </row>
        <row r="215">
          <cell r="D215">
            <v>37041</v>
          </cell>
          <cell r="E215">
            <v>55.426487001579972</v>
          </cell>
          <cell r="F215">
            <v>53.939241811535162</v>
          </cell>
          <cell r="I215">
            <v>37041</v>
          </cell>
          <cell r="J215">
            <v>42.319109351443963</v>
          </cell>
          <cell r="K215">
            <v>42.678966192276789</v>
          </cell>
          <cell r="N215">
            <v>37041</v>
          </cell>
          <cell r="O215">
            <v>39.548208143663139</v>
          </cell>
          <cell r="P215">
            <v>20.433625798291995</v>
          </cell>
          <cell r="X215">
            <v>37041</v>
          </cell>
          <cell r="Y215">
            <v>152.13629594082539</v>
          </cell>
          <cell r="Z215">
            <v>133.45347398151296</v>
          </cell>
        </row>
        <row r="216">
          <cell r="D216">
            <v>37042</v>
          </cell>
          <cell r="E216">
            <v>55.755002639389573</v>
          </cell>
          <cell r="F216">
            <v>54.01926594362876</v>
          </cell>
          <cell r="I216">
            <v>37042</v>
          </cell>
          <cell r="J216">
            <v>42.424128158344764</v>
          </cell>
          <cell r="K216">
            <v>42.58165307111959</v>
          </cell>
          <cell r="N216">
            <v>37042</v>
          </cell>
          <cell r="O216">
            <v>39.413299725171136</v>
          </cell>
          <cell r="P216">
            <v>20.171000341517196</v>
          </cell>
          <cell r="X216">
            <v>37042</v>
          </cell>
          <cell r="Y216">
            <v>152.5382974148938</v>
          </cell>
          <cell r="Z216">
            <v>133.43247487983015</v>
          </cell>
        </row>
        <row r="217">
          <cell r="D217">
            <v>37043</v>
          </cell>
          <cell r="E217">
            <v>55.823707825450775</v>
          </cell>
          <cell r="F217">
            <v>53.816870126881959</v>
          </cell>
          <cell r="I217">
            <v>37043</v>
          </cell>
          <cell r="J217">
            <v>42.424163652060763</v>
          </cell>
          <cell r="K217">
            <v>42.343156595829193</v>
          </cell>
          <cell r="N217">
            <v>37043</v>
          </cell>
          <cell r="O217">
            <v>39.161723462187133</v>
          </cell>
          <cell r="P217">
            <v>19.923839496803595</v>
          </cell>
          <cell r="X217">
            <v>37043</v>
          </cell>
          <cell r="Y217">
            <v>152.3973329086098</v>
          </cell>
          <cell r="Z217">
            <v>132.86247931175214</v>
          </cell>
        </row>
        <row r="218">
          <cell r="D218">
            <v>37044</v>
          </cell>
          <cell r="E218">
            <v>56.023658125165177</v>
          </cell>
          <cell r="F218">
            <v>53.702871409833158</v>
          </cell>
          <cell r="I218">
            <v>37044</v>
          </cell>
          <cell r="J218">
            <v>42.428356315221166</v>
          </cell>
          <cell r="K218">
            <v>42.270429971745195</v>
          </cell>
          <cell r="N218">
            <v>37044</v>
          </cell>
          <cell r="O218">
            <v>38.964001814489933</v>
          </cell>
          <cell r="P218">
            <v>19.760851999583995</v>
          </cell>
          <cell r="X218">
            <v>37044</v>
          </cell>
          <cell r="Y218">
            <v>152.50833290860982</v>
          </cell>
          <cell r="Z218">
            <v>132.78948028589096</v>
          </cell>
        </row>
        <row r="219">
          <cell r="D219">
            <v>37045</v>
          </cell>
          <cell r="E219">
            <v>56.422316444533976</v>
          </cell>
          <cell r="F219">
            <v>53.930332888819159</v>
          </cell>
          <cell r="I219">
            <v>37045</v>
          </cell>
          <cell r="J219">
            <v>42.584542863107565</v>
          </cell>
          <cell r="K219">
            <v>42.143603825733997</v>
          </cell>
          <cell r="N219">
            <v>37045</v>
          </cell>
          <cell r="O219">
            <v>39.276956653857532</v>
          </cell>
          <cell r="P219">
            <v>19.708178971692394</v>
          </cell>
          <cell r="X219">
            <v>37045</v>
          </cell>
          <cell r="Y219">
            <v>153.4573329086098</v>
          </cell>
          <cell r="Z219">
            <v>133.09798111198813</v>
          </cell>
        </row>
        <row r="220">
          <cell r="D220">
            <v>37046</v>
          </cell>
          <cell r="E220">
            <v>56.505212018251974</v>
          </cell>
          <cell r="F220">
            <v>54.199563372793961</v>
          </cell>
          <cell r="I220">
            <v>37046</v>
          </cell>
          <cell r="J220">
            <v>42.475953388377164</v>
          </cell>
          <cell r="K220">
            <v>41.987754468149596</v>
          </cell>
          <cell r="N220">
            <v>37046</v>
          </cell>
          <cell r="O220">
            <v>39.152220734371134</v>
          </cell>
          <cell r="P220">
            <v>19.767265007369993</v>
          </cell>
          <cell r="X220">
            <v>37046</v>
          </cell>
          <cell r="Y220">
            <v>153.37033035860301</v>
          </cell>
          <cell r="Z220">
            <v>133.49713175440374</v>
          </cell>
        </row>
        <row r="221">
          <cell r="D221">
            <v>37047</v>
          </cell>
          <cell r="E221">
            <v>56.388821024744772</v>
          </cell>
          <cell r="F221">
            <v>54.387935622349161</v>
          </cell>
          <cell r="I221">
            <v>37047</v>
          </cell>
          <cell r="J221">
            <v>42.358831224320362</v>
          </cell>
          <cell r="K221">
            <v>41.895126517504394</v>
          </cell>
          <cell r="N221">
            <v>37047</v>
          </cell>
          <cell r="O221">
            <v>39.032216127227535</v>
          </cell>
          <cell r="P221">
            <v>19.762260040066394</v>
          </cell>
          <cell r="X221">
            <v>37047</v>
          </cell>
          <cell r="Y221">
            <v>153.06533250366741</v>
          </cell>
          <cell r="Z221">
            <v>133.82213261692254</v>
          </cell>
        </row>
        <row r="222">
          <cell r="D222">
            <v>37048</v>
          </cell>
          <cell r="E222">
            <v>56.264458142623972</v>
          </cell>
          <cell r="F222">
            <v>54.437680065323164</v>
          </cell>
          <cell r="I222">
            <v>37048</v>
          </cell>
          <cell r="J222">
            <v>42.222954180729161</v>
          </cell>
          <cell r="K222">
            <v>41.826158677944797</v>
          </cell>
          <cell r="N222">
            <v>37048</v>
          </cell>
          <cell r="O222">
            <v>38.923324602563532</v>
          </cell>
          <cell r="P222">
            <v>19.571307044010393</v>
          </cell>
          <cell r="X222">
            <v>37048</v>
          </cell>
          <cell r="Y222">
            <v>152.7603325036674</v>
          </cell>
          <cell r="Z222">
            <v>133.64913628759095</v>
          </cell>
        </row>
        <row r="223">
          <cell r="D223">
            <v>37049</v>
          </cell>
          <cell r="E223">
            <v>56.453781623767973</v>
          </cell>
          <cell r="F223">
            <v>54.398384972339564</v>
          </cell>
          <cell r="I223">
            <v>37049</v>
          </cell>
          <cell r="J223">
            <v>42.10821009564436</v>
          </cell>
          <cell r="K223">
            <v>41.670429998994798</v>
          </cell>
          <cell r="N223">
            <v>37049</v>
          </cell>
          <cell r="O223">
            <v>38.727803565258334</v>
          </cell>
          <cell r="P223">
            <v>19.363796229440393</v>
          </cell>
          <cell r="X223">
            <v>37049</v>
          </cell>
          <cell r="Y223">
            <v>152.73833250366741</v>
          </cell>
          <cell r="Z223">
            <v>133.30313887944175</v>
          </cell>
        </row>
        <row r="224">
          <cell r="D224">
            <v>37050</v>
          </cell>
          <cell r="E224">
            <v>56.550278389457176</v>
          </cell>
          <cell r="F224">
            <v>54.261904535576363</v>
          </cell>
          <cell r="I224">
            <v>37050</v>
          </cell>
          <cell r="J224">
            <v>41.939320346801559</v>
          </cell>
          <cell r="K224">
            <v>41.522889720325999</v>
          </cell>
          <cell r="N224">
            <v>37050</v>
          </cell>
          <cell r="O224">
            <v>38.437510756861535</v>
          </cell>
          <cell r="P224">
            <v>19.582646579577194</v>
          </cell>
          <cell r="X224">
            <v>37050</v>
          </cell>
          <cell r="Y224">
            <v>152.45233250366738</v>
          </cell>
          <cell r="Z224">
            <v>133.31314047876975</v>
          </cell>
        </row>
        <row r="225">
          <cell r="D225">
            <v>37051</v>
          </cell>
          <cell r="E225">
            <v>56.557898890282374</v>
          </cell>
          <cell r="F225">
            <v>54.298015842234761</v>
          </cell>
          <cell r="I225">
            <v>37051</v>
          </cell>
          <cell r="J225">
            <v>41.818844026582759</v>
          </cell>
          <cell r="K225">
            <v>41.404415245689599</v>
          </cell>
          <cell r="N225">
            <v>37051</v>
          </cell>
          <cell r="O225">
            <v>38.225683906425935</v>
          </cell>
          <cell r="P225">
            <v>19.386060730791993</v>
          </cell>
          <cell r="X225">
            <v>37051</v>
          </cell>
          <cell r="Y225">
            <v>152.1893325036674</v>
          </cell>
          <cell r="Z225">
            <v>133.08514541931373</v>
          </cell>
        </row>
        <row r="226">
          <cell r="D226">
            <v>37052</v>
          </cell>
          <cell r="E226">
            <v>56.458679756575975</v>
          </cell>
          <cell r="F226">
            <v>54.529094130881163</v>
          </cell>
          <cell r="I226">
            <v>37052</v>
          </cell>
          <cell r="J226">
            <v>41.707695454928761</v>
          </cell>
          <cell r="K226">
            <v>41.377148973058397</v>
          </cell>
          <cell r="N226">
            <v>37052</v>
          </cell>
          <cell r="O226">
            <v>38.214442693221137</v>
          </cell>
          <cell r="P226">
            <v>19.248195685757192</v>
          </cell>
          <cell r="X226">
            <v>37052</v>
          </cell>
          <cell r="Y226">
            <v>152.04733250366741</v>
          </cell>
          <cell r="Z226">
            <v>133.22514292998494</v>
          </cell>
        </row>
        <row r="227">
          <cell r="D227">
            <v>37053</v>
          </cell>
          <cell r="E227">
            <v>56.470158424330378</v>
          </cell>
          <cell r="F227">
            <v>54.830677136989962</v>
          </cell>
          <cell r="I227">
            <v>37053</v>
          </cell>
          <cell r="J227">
            <v>41.687712492820758</v>
          </cell>
          <cell r="K227">
            <v>41.377102831227596</v>
          </cell>
          <cell r="N227">
            <v>37053</v>
          </cell>
          <cell r="O227">
            <v>38.436515872770734</v>
          </cell>
          <cell r="P227">
            <v>19.116073523971192</v>
          </cell>
          <cell r="X227">
            <v>37053</v>
          </cell>
          <cell r="Y227">
            <v>152.2609013888634</v>
          </cell>
          <cell r="Z227">
            <v>133.48414732103254</v>
          </cell>
        </row>
        <row r="228">
          <cell r="D228">
            <v>37054</v>
          </cell>
          <cell r="E228">
            <v>56.677789564187179</v>
          </cell>
          <cell r="F228">
            <v>55.054266251560364</v>
          </cell>
          <cell r="I228">
            <v>37054</v>
          </cell>
          <cell r="J228">
            <v>41.687712492820758</v>
          </cell>
          <cell r="K228">
            <v>41.377102831227596</v>
          </cell>
          <cell r="N228">
            <v>37054</v>
          </cell>
          <cell r="O228">
            <v>38.741388793005136</v>
          </cell>
          <cell r="P228">
            <v>18.961057915365192</v>
          </cell>
          <cell r="X228">
            <v>37054</v>
          </cell>
          <cell r="Y228">
            <v>152.8164344808614</v>
          </cell>
          <cell r="Z228">
            <v>133.65214252528975</v>
          </cell>
        </row>
        <row r="229">
          <cell r="D229">
            <v>37055</v>
          </cell>
          <cell r="E229">
            <v>56.966892979750376</v>
          </cell>
          <cell r="F229">
            <v>55.322655534465966</v>
          </cell>
          <cell r="I229">
            <v>37055</v>
          </cell>
          <cell r="J229">
            <v>41.739444583890759</v>
          </cell>
          <cell r="K229">
            <v>41.377102831227596</v>
          </cell>
          <cell r="N229">
            <v>37055</v>
          </cell>
          <cell r="O229">
            <v>39.057357048861135</v>
          </cell>
          <cell r="P229">
            <v>18.80425342347279</v>
          </cell>
          <cell r="X229">
            <v>37055</v>
          </cell>
          <cell r="Y229">
            <v>153.51043448086139</v>
          </cell>
          <cell r="Z229">
            <v>133.86814750472894</v>
          </cell>
        </row>
        <row r="230">
          <cell r="D230">
            <v>37056</v>
          </cell>
          <cell r="E230">
            <v>57.423949110053975</v>
          </cell>
          <cell r="F230">
            <v>55.836583245916366</v>
          </cell>
          <cell r="I230">
            <v>37056</v>
          </cell>
          <cell r="J230">
            <v>41.92077133081996</v>
          </cell>
          <cell r="K230">
            <v>41.377102831227596</v>
          </cell>
          <cell r="N230">
            <v>37056</v>
          </cell>
          <cell r="O230">
            <v>39.391881419441937</v>
          </cell>
          <cell r="P230">
            <v>18.84647994405039</v>
          </cell>
          <cell r="X230">
            <v>37056</v>
          </cell>
          <cell r="Y230">
            <v>154.52143448086139</v>
          </cell>
          <cell r="Z230">
            <v>134.53615100921894</v>
          </cell>
        </row>
        <row r="231">
          <cell r="D231">
            <v>37057</v>
          </cell>
          <cell r="E231">
            <v>57.650974016333173</v>
          </cell>
          <cell r="F231">
            <v>56.389067781057562</v>
          </cell>
          <cell r="I231">
            <v>37057</v>
          </cell>
          <cell r="J231">
            <v>41.920895558825961</v>
          </cell>
          <cell r="K231">
            <v>41.377102831227596</v>
          </cell>
          <cell r="N231">
            <v>37057</v>
          </cell>
          <cell r="O231">
            <v>39.619480970572738</v>
          </cell>
          <cell r="P231">
            <v>18.719241717585991</v>
          </cell>
          <cell r="X231">
            <v>37057</v>
          </cell>
          <cell r="Y231">
            <v>154.99643448086141</v>
          </cell>
          <cell r="Z231">
            <v>135.07391278275452</v>
          </cell>
        </row>
        <row r="232">
          <cell r="D232">
            <v>37058</v>
          </cell>
          <cell r="E232">
            <v>57.593239937887574</v>
          </cell>
          <cell r="F232">
            <v>56.971750369771563</v>
          </cell>
          <cell r="I232">
            <v>37058</v>
          </cell>
          <cell r="J232">
            <v>41.920895558825961</v>
          </cell>
          <cell r="K232">
            <v>41.354819876322793</v>
          </cell>
          <cell r="N232">
            <v>37058</v>
          </cell>
          <cell r="O232">
            <v>39.479255593423936</v>
          </cell>
          <cell r="P232">
            <v>18.524458949573592</v>
          </cell>
          <cell r="X232">
            <v>37058</v>
          </cell>
          <cell r="Y232">
            <v>154.79943448086141</v>
          </cell>
          <cell r="Z232">
            <v>135.55284705983735</v>
          </cell>
        </row>
        <row r="233">
          <cell r="D233">
            <v>37059</v>
          </cell>
          <cell r="E233">
            <v>57.423658061582778</v>
          </cell>
          <cell r="F233">
            <v>57.472375036465166</v>
          </cell>
          <cell r="I233">
            <v>37059</v>
          </cell>
          <cell r="J233">
            <v>41.920895558825961</v>
          </cell>
          <cell r="K233">
            <v>41.471718429968796</v>
          </cell>
          <cell r="N233">
            <v>37059</v>
          </cell>
          <cell r="O233">
            <v>39.392980664595136</v>
          </cell>
          <cell r="P233">
            <v>18.505700167319993</v>
          </cell>
          <cell r="X233">
            <v>37059</v>
          </cell>
          <cell r="Y233">
            <v>154.5664344808614</v>
          </cell>
          <cell r="Z233">
            <v>136.26805295634958</v>
          </cell>
        </row>
        <row r="234">
          <cell r="D234">
            <v>37060</v>
          </cell>
          <cell r="E234">
            <v>57.187823614992375</v>
          </cell>
          <cell r="F234">
            <v>58.010175821297167</v>
          </cell>
          <cell r="I234">
            <v>37060</v>
          </cell>
          <cell r="J234">
            <v>41.920895558825961</v>
          </cell>
          <cell r="K234">
            <v>41.594384712464795</v>
          </cell>
          <cell r="N234">
            <v>37060</v>
          </cell>
          <cell r="O234">
            <v>39.320076218583537</v>
          </cell>
          <cell r="P234">
            <v>18.404340409191192</v>
          </cell>
          <cell r="X234">
            <v>37060</v>
          </cell>
          <cell r="Y234">
            <v>154.29428606008381</v>
          </cell>
          <cell r="Z234">
            <v>136.9450529563496</v>
          </cell>
        </row>
        <row r="235">
          <cell r="D235">
            <v>37061</v>
          </cell>
          <cell r="E235">
            <v>57.140744750089972</v>
          </cell>
          <cell r="F235">
            <v>58.40655899347037</v>
          </cell>
          <cell r="I235">
            <v>37061</v>
          </cell>
          <cell r="J235">
            <v>41.920895558825961</v>
          </cell>
          <cell r="K235">
            <v>41.717828307341193</v>
          </cell>
          <cell r="N235">
            <v>37061</v>
          </cell>
          <cell r="O235">
            <v>39.146710358805535</v>
          </cell>
          <cell r="P235">
            <v>18.308872607918392</v>
          </cell>
          <cell r="X235">
            <v>37061</v>
          </cell>
          <cell r="Y235">
            <v>154.11028273362058</v>
          </cell>
          <cell r="Z235">
            <v>137.49758515507679</v>
          </cell>
        </row>
        <row r="236">
          <cell r="D236">
            <v>37062</v>
          </cell>
          <cell r="E236">
            <v>57.057973404377975</v>
          </cell>
          <cell r="F236">
            <v>58.752260688567169</v>
          </cell>
          <cell r="I236">
            <v>37062</v>
          </cell>
          <cell r="J236">
            <v>41.81111704460956</v>
          </cell>
          <cell r="K236">
            <v>41.648037013570395</v>
          </cell>
          <cell r="N236">
            <v>37062</v>
          </cell>
          <cell r="O236">
            <v>38.920788953746332</v>
          </cell>
          <cell r="P236">
            <v>18.129291798468792</v>
          </cell>
          <cell r="X236">
            <v>37062</v>
          </cell>
          <cell r="Y236">
            <v>153.7282827336206</v>
          </cell>
          <cell r="Z236">
            <v>137.70158305185637</v>
          </cell>
        </row>
        <row r="237">
          <cell r="D237">
            <v>37063</v>
          </cell>
          <cell r="E237">
            <v>57.032535058120779</v>
          </cell>
          <cell r="F237">
            <v>59.34872903657557</v>
          </cell>
          <cell r="I237">
            <v>37063</v>
          </cell>
          <cell r="J237">
            <v>41.791538710863961</v>
          </cell>
          <cell r="K237">
            <v>41.771083078827594</v>
          </cell>
          <cell r="N237">
            <v>37063</v>
          </cell>
          <cell r="O237">
            <v>38.726251092374333</v>
          </cell>
          <cell r="P237">
            <v>18.402557564605193</v>
          </cell>
          <cell r="X237">
            <v>37063</v>
          </cell>
          <cell r="Y237">
            <v>153.52728273362061</v>
          </cell>
          <cell r="Z237">
            <v>138.81758305185639</v>
          </cell>
        </row>
        <row r="238">
          <cell r="D238">
            <v>37064</v>
          </cell>
          <cell r="E238">
            <v>56.960547803134865</v>
          </cell>
          <cell r="F238">
            <v>59.792482122122372</v>
          </cell>
          <cell r="I238">
            <v>37064</v>
          </cell>
          <cell r="J238">
            <v>41.791538710863961</v>
          </cell>
          <cell r="K238">
            <v>41.886831636075193</v>
          </cell>
          <cell r="N238">
            <v>37064</v>
          </cell>
          <cell r="O238">
            <v>38.400314994458839</v>
          </cell>
          <cell r="P238">
            <v>18.188231956563193</v>
          </cell>
          <cell r="X238">
            <v>37064</v>
          </cell>
          <cell r="Y238">
            <v>153.16235353925441</v>
          </cell>
          <cell r="Z238">
            <v>139.2695874438144</v>
          </cell>
        </row>
        <row r="239">
          <cell r="D239">
            <v>37065</v>
          </cell>
          <cell r="E239">
            <v>57.118136352803262</v>
          </cell>
          <cell r="F239">
            <v>60.011932669407173</v>
          </cell>
          <cell r="I239">
            <v>37065</v>
          </cell>
          <cell r="J239">
            <v>41.778161129303562</v>
          </cell>
          <cell r="K239">
            <v>41.962788188315194</v>
          </cell>
          <cell r="N239">
            <v>37065</v>
          </cell>
          <cell r="O239">
            <v>38.114788992120836</v>
          </cell>
          <cell r="P239">
            <v>17.957834793916394</v>
          </cell>
          <cell r="X239">
            <v>37065</v>
          </cell>
          <cell r="Y239">
            <v>153.0473535392544</v>
          </cell>
          <cell r="Z239">
            <v>139.43059028116758</v>
          </cell>
        </row>
        <row r="240">
          <cell r="D240">
            <v>37066</v>
          </cell>
          <cell r="E240">
            <v>57.542208172828062</v>
          </cell>
          <cell r="F240">
            <v>60.417473220308374</v>
          </cell>
          <cell r="I240">
            <v>37066</v>
          </cell>
          <cell r="J240">
            <v>41.778143382445563</v>
          </cell>
          <cell r="K240">
            <v>42.153385893863593</v>
          </cell>
          <cell r="N240">
            <v>37066</v>
          </cell>
          <cell r="O240">
            <v>38.000924797845236</v>
          </cell>
          <cell r="P240">
            <v>18.165252618129593</v>
          </cell>
          <cell r="X240">
            <v>37066</v>
          </cell>
          <cell r="Y240">
            <v>153.39335353925441</v>
          </cell>
          <cell r="Z240">
            <v>140.3625902811676</v>
          </cell>
        </row>
        <row r="241">
          <cell r="D241">
            <v>37067</v>
          </cell>
          <cell r="E241">
            <v>58.031982410540465</v>
          </cell>
          <cell r="F241">
            <v>60.868772269876771</v>
          </cell>
          <cell r="I241">
            <v>37067</v>
          </cell>
          <cell r="J241">
            <v>41.869674577266366</v>
          </cell>
          <cell r="K241">
            <v>42.344214308565995</v>
          </cell>
          <cell r="N241">
            <v>37067</v>
          </cell>
          <cell r="O241">
            <v>38.214039363476438</v>
          </cell>
          <cell r="P241">
            <v>18.391961276988791</v>
          </cell>
          <cell r="X241">
            <v>37067</v>
          </cell>
          <cell r="Y241">
            <v>154.28277956703602</v>
          </cell>
          <cell r="Z241">
            <v>141.35459028116759</v>
          </cell>
        </row>
        <row r="242">
          <cell r="D242">
            <v>37068</v>
          </cell>
          <cell r="E242">
            <v>58.543734357200066</v>
          </cell>
          <cell r="F242">
            <v>61.310970730662774</v>
          </cell>
          <cell r="I242">
            <v>37068</v>
          </cell>
          <cell r="J242">
            <v>41.969440314199169</v>
          </cell>
          <cell r="K242">
            <v>42.537410154125595</v>
          </cell>
          <cell r="N242">
            <v>37068</v>
          </cell>
          <cell r="O242">
            <v>38.402744900614437</v>
          </cell>
          <cell r="P242">
            <v>18.553162733598391</v>
          </cell>
          <cell r="X242">
            <v>37068</v>
          </cell>
          <cell r="Y242">
            <v>155.13041884297081</v>
          </cell>
          <cell r="Z242">
            <v>142.27559028116758</v>
          </cell>
        </row>
        <row r="243">
          <cell r="D243">
            <v>37069</v>
          </cell>
          <cell r="E243">
            <v>58.960785520200069</v>
          </cell>
          <cell r="F243">
            <v>61.833207521028775</v>
          </cell>
          <cell r="I243">
            <v>37069</v>
          </cell>
          <cell r="J243">
            <v>42.06418014094637</v>
          </cell>
          <cell r="K243">
            <v>42.675423919419998</v>
          </cell>
          <cell r="N243">
            <v>37069</v>
          </cell>
          <cell r="O243">
            <v>38.557433260338037</v>
          </cell>
          <cell r="P243">
            <v>18.506505890568793</v>
          </cell>
          <cell r="X243">
            <v>37069</v>
          </cell>
          <cell r="Y243">
            <v>155.84041884297082</v>
          </cell>
          <cell r="Z243">
            <v>142.98759343813799</v>
          </cell>
        </row>
        <row r="244">
          <cell r="D244">
            <v>37070</v>
          </cell>
          <cell r="E244">
            <v>59.323204755532871</v>
          </cell>
          <cell r="F244">
            <v>62.357950167744377</v>
          </cell>
          <cell r="I244">
            <v>37070</v>
          </cell>
          <cell r="J244">
            <v>42.143941619541572</v>
          </cell>
          <cell r="K244">
            <v>42.821093679255597</v>
          </cell>
          <cell r="N244">
            <v>37070</v>
          </cell>
          <cell r="O244">
            <v>38.534024801288439</v>
          </cell>
          <cell r="P244">
            <v>18.446805106909192</v>
          </cell>
          <cell r="X244">
            <v>37070</v>
          </cell>
          <cell r="Y244">
            <v>156.30941884297084</v>
          </cell>
          <cell r="Z244">
            <v>143.69659265447839</v>
          </cell>
        </row>
        <row r="245">
          <cell r="D245">
            <v>37071</v>
          </cell>
          <cell r="E245">
            <v>59.680882030408071</v>
          </cell>
          <cell r="F245">
            <v>62.660619281562781</v>
          </cell>
          <cell r="I245">
            <v>37071</v>
          </cell>
          <cell r="J245">
            <v>42.201523075008375</v>
          </cell>
          <cell r="K245">
            <v>42.786387923750794</v>
          </cell>
          <cell r="N245">
            <v>37071</v>
          </cell>
          <cell r="O245">
            <v>38.431458256815638</v>
          </cell>
          <cell r="P245">
            <v>18.235666834563993</v>
          </cell>
          <cell r="X245">
            <v>37071</v>
          </cell>
          <cell r="Y245">
            <v>156.62741884297083</v>
          </cell>
          <cell r="Z245">
            <v>143.85059265447839</v>
          </cell>
        </row>
        <row r="246">
          <cell r="D246">
            <v>37072</v>
          </cell>
          <cell r="E246">
            <v>59.974120463885271</v>
          </cell>
          <cell r="F246">
            <v>62.970621397106783</v>
          </cell>
          <cell r="I246">
            <v>37072</v>
          </cell>
          <cell r="J246">
            <v>42.253035105039174</v>
          </cell>
          <cell r="K246">
            <v>42.786366627521197</v>
          </cell>
          <cell r="N246">
            <v>37072</v>
          </cell>
          <cell r="O246">
            <v>38.76020779980324</v>
          </cell>
          <cell r="P246">
            <v>18.142449334885594</v>
          </cell>
          <cell r="X246">
            <v>37072</v>
          </cell>
          <cell r="Y246">
            <v>157.34641884297082</v>
          </cell>
          <cell r="Z246">
            <v>144.14961395070799</v>
          </cell>
        </row>
        <row r="247">
          <cell r="D247">
            <v>37073</v>
          </cell>
          <cell r="E247">
            <v>60.19990309010447</v>
          </cell>
          <cell r="F247">
            <v>63.379012093402785</v>
          </cell>
          <cell r="I247">
            <v>37073</v>
          </cell>
          <cell r="J247">
            <v>42.303177077632377</v>
          </cell>
          <cell r="K247">
            <v>42.8938415995692</v>
          </cell>
          <cell r="N247">
            <v>37073</v>
          </cell>
          <cell r="O247">
            <v>39.016212971848837</v>
          </cell>
          <cell r="P247">
            <v>18.083642992869194</v>
          </cell>
          <cell r="X247">
            <v>37073</v>
          </cell>
          <cell r="Y247">
            <v>157.93341711420283</v>
          </cell>
          <cell r="Z247">
            <v>144.69561395070801</v>
          </cell>
        </row>
        <row r="248">
          <cell r="D248">
            <v>37074</v>
          </cell>
          <cell r="E248">
            <v>60.385141244536868</v>
          </cell>
          <cell r="F248">
            <v>63.925224888926785</v>
          </cell>
          <cell r="I248">
            <v>37074</v>
          </cell>
          <cell r="J248">
            <v>42.354209942497178</v>
          </cell>
          <cell r="K248">
            <v>43.027773587523598</v>
          </cell>
          <cell r="N248">
            <v>37074</v>
          </cell>
          <cell r="O248">
            <v>39.012105995560034</v>
          </cell>
          <cell r="P248">
            <v>17.976955627968795</v>
          </cell>
          <cell r="X248">
            <v>37074</v>
          </cell>
          <cell r="Y248">
            <v>158.2344212193932</v>
          </cell>
          <cell r="Z248">
            <v>145.3569265858076</v>
          </cell>
        </row>
        <row r="249">
          <cell r="D249">
            <v>37075</v>
          </cell>
          <cell r="E249">
            <v>60.721823986398071</v>
          </cell>
          <cell r="F249">
            <v>64.478287971638778</v>
          </cell>
          <cell r="I249">
            <v>37075</v>
          </cell>
          <cell r="J249">
            <v>42.406339563186378</v>
          </cell>
          <cell r="K249">
            <v>43.150450518134399</v>
          </cell>
          <cell r="N249">
            <v>37075</v>
          </cell>
          <cell r="O249">
            <v>39.088001855135232</v>
          </cell>
          <cell r="P249">
            <v>17.878783205536795</v>
          </cell>
          <cell r="X249">
            <v>37075</v>
          </cell>
          <cell r="Y249">
            <v>158.77642055748041</v>
          </cell>
          <cell r="Z249">
            <v>146.0307541633756</v>
          </cell>
        </row>
        <row r="250">
          <cell r="D250">
            <v>37076</v>
          </cell>
          <cell r="E250">
            <v>61.009518301436074</v>
          </cell>
          <cell r="F250">
            <v>65.073315274777585</v>
          </cell>
          <cell r="I250">
            <v>37076</v>
          </cell>
          <cell r="J250">
            <v>42.455281848178778</v>
          </cell>
          <cell r="K250">
            <v>43.248800055798796</v>
          </cell>
          <cell r="N250">
            <v>37076</v>
          </cell>
          <cell r="O250">
            <v>39.211590620899635</v>
          </cell>
          <cell r="P250">
            <v>17.723512042175596</v>
          </cell>
          <cell r="X250">
            <v>37076</v>
          </cell>
          <cell r="Y250">
            <v>159.31542055748042</v>
          </cell>
          <cell r="Z250">
            <v>146.65675416337561</v>
          </cell>
        </row>
        <row r="251">
          <cell r="D251">
            <v>37077</v>
          </cell>
          <cell r="E251">
            <v>61.502802867660876</v>
          </cell>
          <cell r="F251">
            <v>65.62291062143639</v>
          </cell>
          <cell r="I251">
            <v>37077</v>
          </cell>
          <cell r="J251">
            <v>42.502133553298776</v>
          </cell>
          <cell r="K251">
            <v>43.334297318899594</v>
          </cell>
          <cell r="N251">
            <v>37077</v>
          </cell>
          <cell r="O251">
            <v>39.569058129502835</v>
          </cell>
          <cell r="P251">
            <v>17.650618244278796</v>
          </cell>
          <cell r="X251">
            <v>37077</v>
          </cell>
          <cell r="Y251">
            <v>160.25542055748042</v>
          </cell>
          <cell r="Z251">
            <v>147.3217541633756</v>
          </cell>
        </row>
        <row r="252">
          <cell r="D252">
            <v>37078</v>
          </cell>
          <cell r="E252">
            <v>62.059940628969677</v>
          </cell>
          <cell r="F252">
            <v>66.178468912383195</v>
          </cell>
          <cell r="I252">
            <v>37078</v>
          </cell>
          <cell r="J252">
            <v>42.446486505353974</v>
          </cell>
          <cell r="K252">
            <v>43.334300868271193</v>
          </cell>
          <cell r="N252">
            <v>37078</v>
          </cell>
          <cell r="O252">
            <v>39.920981519666839</v>
          </cell>
          <cell r="P252">
            <v>17.672159027171595</v>
          </cell>
          <cell r="X252">
            <v>37078</v>
          </cell>
          <cell r="Y252">
            <v>161.14642055748044</v>
          </cell>
          <cell r="Z252">
            <v>147.9877541633756</v>
          </cell>
        </row>
        <row r="253">
          <cell r="D253">
            <v>37079</v>
          </cell>
          <cell r="E253">
            <v>62.458911293039279</v>
          </cell>
          <cell r="F253">
            <v>66.702952454971992</v>
          </cell>
          <cell r="I253">
            <v>37079</v>
          </cell>
          <cell r="J253">
            <v>42.348793601435574</v>
          </cell>
          <cell r="K253">
            <v>43.376641322087593</v>
          </cell>
          <cell r="N253">
            <v>37079</v>
          </cell>
          <cell r="O253">
            <v>39.956048957727241</v>
          </cell>
          <cell r="P253">
            <v>17.551128651635594</v>
          </cell>
          <cell r="X253">
            <v>37079</v>
          </cell>
          <cell r="Y253">
            <v>161.52342055748042</v>
          </cell>
          <cell r="Z253">
            <v>148.52575416337561</v>
          </cell>
        </row>
        <row r="254">
          <cell r="D254">
            <v>37080</v>
          </cell>
          <cell r="E254">
            <v>62.685094998249276</v>
          </cell>
          <cell r="F254">
            <v>67.209270313711997</v>
          </cell>
          <cell r="I254">
            <v>37080</v>
          </cell>
          <cell r="J254">
            <v>42.255090191195571</v>
          </cell>
          <cell r="K254">
            <v>43.434946849360792</v>
          </cell>
          <cell r="N254">
            <v>37080</v>
          </cell>
          <cell r="O254">
            <v>40.03075222844484</v>
          </cell>
          <cell r="P254">
            <v>17.673471587968393</v>
          </cell>
          <cell r="X254">
            <v>37080</v>
          </cell>
          <cell r="Y254">
            <v>161.77742055748041</v>
          </cell>
          <cell r="Z254">
            <v>149.26475416337558</v>
          </cell>
        </row>
        <row r="255">
          <cell r="D255">
            <v>37081</v>
          </cell>
          <cell r="E255">
            <v>62.788995753096074</v>
          </cell>
          <cell r="F255">
            <v>67.730995994567593</v>
          </cell>
          <cell r="I255">
            <v>37081</v>
          </cell>
          <cell r="J255">
            <v>42.192007209748773</v>
          </cell>
          <cell r="K255">
            <v>43.497976590233591</v>
          </cell>
          <cell r="N255">
            <v>37081</v>
          </cell>
          <cell r="O255">
            <v>40.100507675152038</v>
          </cell>
          <cell r="P255">
            <v>17.735279991663194</v>
          </cell>
          <cell r="X255">
            <v>37081</v>
          </cell>
          <cell r="Y255">
            <v>161.9344237775876</v>
          </cell>
          <cell r="Z255">
            <v>149.98475416337561</v>
          </cell>
        </row>
        <row r="256">
          <cell r="D256">
            <v>37082</v>
          </cell>
          <cell r="E256">
            <v>62.863702926532874</v>
          </cell>
          <cell r="F256">
            <v>68.24497694659199</v>
          </cell>
          <cell r="I256">
            <v>37082</v>
          </cell>
          <cell r="J256">
            <v>42.111365486996775</v>
          </cell>
          <cell r="K256">
            <v>43.560509419082393</v>
          </cell>
          <cell r="N256">
            <v>37082</v>
          </cell>
          <cell r="O256">
            <v>40.14690115798804</v>
          </cell>
          <cell r="P256">
            <v>17.663021531282794</v>
          </cell>
          <cell r="X256">
            <v>37082</v>
          </cell>
          <cell r="Y256">
            <v>162.00342271110841</v>
          </cell>
          <cell r="Z256">
            <v>150.56875416337562</v>
          </cell>
        </row>
        <row r="257">
          <cell r="D257">
            <v>37083</v>
          </cell>
          <cell r="E257">
            <v>63.218420025493671</v>
          </cell>
          <cell r="F257">
            <v>68.666670687644796</v>
          </cell>
          <cell r="I257">
            <v>37083</v>
          </cell>
          <cell r="J257">
            <v>42.106218898176778</v>
          </cell>
          <cell r="K257">
            <v>43.560609419082397</v>
          </cell>
          <cell r="N257">
            <v>37083</v>
          </cell>
          <cell r="O257">
            <v>40.230101624316042</v>
          </cell>
          <cell r="P257">
            <v>17.492995630180395</v>
          </cell>
          <cell r="X257">
            <v>37083</v>
          </cell>
          <cell r="Y257">
            <v>162.47942271110844</v>
          </cell>
          <cell r="Z257">
            <v>150.85375416337561</v>
          </cell>
        </row>
        <row r="258">
          <cell r="D258">
            <v>37084</v>
          </cell>
          <cell r="E258">
            <v>63.668008277950868</v>
          </cell>
          <cell r="F258">
            <v>69.185933104610001</v>
          </cell>
          <cell r="I258">
            <v>37084</v>
          </cell>
          <cell r="J258">
            <v>42.106218898176778</v>
          </cell>
          <cell r="K258">
            <v>43.597469643148393</v>
          </cell>
          <cell r="N258">
            <v>37084</v>
          </cell>
          <cell r="O258">
            <v>40.360242530054045</v>
          </cell>
          <cell r="P258">
            <v>17.435030489233196</v>
          </cell>
          <cell r="X258">
            <v>37084</v>
          </cell>
          <cell r="Y258">
            <v>163.09942271110842</v>
          </cell>
          <cell r="Z258">
            <v>151.42475416337561</v>
          </cell>
        </row>
        <row r="259">
          <cell r="D259">
            <v>37085</v>
          </cell>
          <cell r="E259">
            <v>63.988740143841667</v>
          </cell>
          <cell r="F259">
            <v>69.582142357574796</v>
          </cell>
          <cell r="I259">
            <v>37085</v>
          </cell>
          <cell r="J259">
            <v>42.106218898176778</v>
          </cell>
          <cell r="K259">
            <v>43.617963714766795</v>
          </cell>
          <cell r="N259">
            <v>37085</v>
          </cell>
          <cell r="O259">
            <v>40.134288730730098</v>
          </cell>
          <cell r="P259">
            <v>17.381147125625997</v>
          </cell>
          <cell r="X259">
            <v>37085</v>
          </cell>
          <cell r="Y259">
            <v>163.22442271110845</v>
          </cell>
          <cell r="Z259">
            <v>151.87775416337561</v>
          </cell>
        </row>
        <row r="260">
          <cell r="D260">
            <v>37086</v>
          </cell>
          <cell r="E260">
            <v>64.366673232517726</v>
          </cell>
          <cell r="F260">
            <v>69.886923347495198</v>
          </cell>
          <cell r="I260">
            <v>37086</v>
          </cell>
          <cell r="J260">
            <v>42.106218898176778</v>
          </cell>
          <cell r="K260">
            <v>43.617963714766795</v>
          </cell>
          <cell r="N260">
            <v>37086</v>
          </cell>
          <cell r="O260">
            <v>39.810352278786439</v>
          </cell>
          <cell r="P260">
            <v>17.188568517377195</v>
          </cell>
          <cell r="X260">
            <v>37086</v>
          </cell>
          <cell r="Y260">
            <v>163.27841934784084</v>
          </cell>
          <cell r="Z260">
            <v>152.05675416337562</v>
          </cell>
        </row>
        <row r="261">
          <cell r="D261">
            <v>37087</v>
          </cell>
          <cell r="E261">
            <v>64.756575252149332</v>
          </cell>
          <cell r="F261">
            <v>70.191502023234392</v>
          </cell>
          <cell r="I261">
            <v>37087</v>
          </cell>
          <cell r="J261">
            <v>42.106218898176778</v>
          </cell>
          <cell r="K261">
            <v>43.617963714766795</v>
          </cell>
          <cell r="N261">
            <v>37087</v>
          </cell>
          <cell r="O261">
            <v>39.574396800214039</v>
          </cell>
          <cell r="P261">
            <v>17.011710075944794</v>
          </cell>
          <cell r="X261">
            <v>37087</v>
          </cell>
          <cell r="Y261">
            <v>163.54041934784084</v>
          </cell>
          <cell r="Z261">
            <v>152.25775416337561</v>
          </cell>
        </row>
        <row r="262">
          <cell r="D262">
            <v>37088</v>
          </cell>
          <cell r="E262">
            <v>64.798543021947737</v>
          </cell>
          <cell r="F262">
            <v>70.442300620490386</v>
          </cell>
          <cell r="I262">
            <v>37088</v>
          </cell>
          <cell r="J262">
            <v>42.106218898176778</v>
          </cell>
          <cell r="K262">
            <v>43.617963714766795</v>
          </cell>
          <cell r="N262">
            <v>37088</v>
          </cell>
          <cell r="O262">
            <v>39.568955260203637</v>
          </cell>
          <cell r="P262">
            <v>16.764212040929195</v>
          </cell>
          <cell r="X262">
            <v>37088</v>
          </cell>
          <cell r="Y262">
            <v>163.64241557762881</v>
          </cell>
          <cell r="Z262">
            <v>152.33475416337561</v>
          </cell>
        </row>
        <row r="263">
          <cell r="D263">
            <v>37089</v>
          </cell>
          <cell r="E263">
            <v>64.977960206956141</v>
          </cell>
          <cell r="F263">
            <v>70.651117250461581</v>
          </cell>
          <cell r="I263">
            <v>37089</v>
          </cell>
          <cell r="J263">
            <v>42.106218898176778</v>
          </cell>
          <cell r="K263">
            <v>43.671765089479592</v>
          </cell>
          <cell r="N263">
            <v>37089</v>
          </cell>
          <cell r="O263">
            <v>39.564773747111239</v>
          </cell>
          <cell r="P263">
            <v>16.719812598237194</v>
          </cell>
          <cell r="X263">
            <v>37089</v>
          </cell>
          <cell r="Y263">
            <v>163.86641124954485</v>
          </cell>
          <cell r="Z263">
            <v>152.6067541633756</v>
          </cell>
        </row>
        <row r="264">
          <cell r="D264">
            <v>37090</v>
          </cell>
          <cell r="E264">
            <v>65.311920580800134</v>
          </cell>
          <cell r="F264">
            <v>70.924202351993983</v>
          </cell>
          <cell r="I264">
            <v>37090</v>
          </cell>
          <cell r="J264">
            <v>42.18280723856158</v>
          </cell>
          <cell r="K264">
            <v>43.71776139604399</v>
          </cell>
          <cell r="N264">
            <v>37090</v>
          </cell>
          <cell r="O264">
            <v>39.560684517680443</v>
          </cell>
          <cell r="P264">
            <v>16.656047784095595</v>
          </cell>
          <cell r="X264">
            <v>37090</v>
          </cell>
          <cell r="Y264">
            <v>164.31241124954482</v>
          </cell>
          <cell r="Z264">
            <v>152.94975416337559</v>
          </cell>
        </row>
        <row r="265">
          <cell r="D265">
            <v>37091</v>
          </cell>
          <cell r="E265">
            <v>65.721088589476537</v>
          </cell>
          <cell r="F265">
            <v>71.251961973652783</v>
          </cell>
          <cell r="I265">
            <v>37091</v>
          </cell>
          <cell r="J265">
            <v>42.266469476545183</v>
          </cell>
          <cell r="K265">
            <v>43.717764945415588</v>
          </cell>
          <cell r="N265">
            <v>37091</v>
          </cell>
          <cell r="O265">
            <v>39.558902379789643</v>
          </cell>
          <cell r="P265">
            <v>16.853151134439194</v>
          </cell>
          <cell r="X265">
            <v>37091</v>
          </cell>
          <cell r="Y265">
            <v>164.85641124954486</v>
          </cell>
          <cell r="Z265">
            <v>153.56675416337561</v>
          </cell>
        </row>
        <row r="266">
          <cell r="D266">
            <v>37092</v>
          </cell>
          <cell r="E266">
            <v>66.190439743002543</v>
          </cell>
          <cell r="F266">
            <v>71.508837095087983</v>
          </cell>
          <cell r="I266">
            <v>37092</v>
          </cell>
          <cell r="J266">
            <v>42.344832502729986</v>
          </cell>
          <cell r="K266">
            <v>43.717764945415588</v>
          </cell>
          <cell r="N266">
            <v>37092</v>
          </cell>
          <cell r="O266">
            <v>39.468265273264443</v>
          </cell>
          <cell r="P266">
            <v>16.700872091336795</v>
          </cell>
          <cell r="X266">
            <v>37092</v>
          </cell>
          <cell r="Y266">
            <v>165.35841124954487</v>
          </cell>
          <cell r="Z266">
            <v>153.75175416337561</v>
          </cell>
        </row>
        <row r="267">
          <cell r="D267">
            <v>37093</v>
          </cell>
          <cell r="E267">
            <v>66.555087983700147</v>
          </cell>
          <cell r="F267">
            <v>71.730658622601581</v>
          </cell>
          <cell r="I267">
            <v>37093</v>
          </cell>
          <cell r="J267">
            <v>42.353624296183185</v>
          </cell>
          <cell r="K267">
            <v>43.717764945415588</v>
          </cell>
          <cell r="N267">
            <v>37093</v>
          </cell>
          <cell r="O267">
            <v>39.394665150419243</v>
          </cell>
          <cell r="P267">
            <v>16.547950611974795</v>
          </cell>
          <cell r="X267">
            <v>37093</v>
          </cell>
          <cell r="Y267">
            <v>165.67941124954484</v>
          </cell>
          <cell r="Z267">
            <v>153.90975416337557</v>
          </cell>
        </row>
        <row r="268">
          <cell r="D268">
            <v>37094</v>
          </cell>
          <cell r="E268">
            <v>66.936141419932952</v>
          </cell>
          <cell r="F268">
            <v>71.961101573731582</v>
          </cell>
          <cell r="I268">
            <v>37094</v>
          </cell>
          <cell r="J268">
            <v>42.390945938557188</v>
          </cell>
          <cell r="K268">
            <v>43.784070756275192</v>
          </cell>
          <cell r="N268">
            <v>37094</v>
          </cell>
          <cell r="O268">
            <v>39.055348421483245</v>
          </cell>
          <cell r="P268">
            <v>16.362797289113196</v>
          </cell>
          <cell r="X268">
            <v>37094</v>
          </cell>
          <cell r="Y268">
            <v>165.79141124954486</v>
          </cell>
          <cell r="Z268">
            <v>154.1187541633756</v>
          </cell>
        </row>
        <row r="269">
          <cell r="D269">
            <v>37095</v>
          </cell>
          <cell r="E269">
            <v>67.38602781960455</v>
          </cell>
          <cell r="F269">
            <v>72.24466796959878</v>
          </cell>
          <cell r="I269">
            <v>37095</v>
          </cell>
          <cell r="J269">
            <v>42.428154001039985</v>
          </cell>
          <cell r="K269">
            <v>43.843923809565993</v>
          </cell>
          <cell r="N269">
            <v>37095</v>
          </cell>
          <cell r="O269">
            <v>39.357616102963242</v>
          </cell>
          <cell r="P269">
            <v>16.384586528017998</v>
          </cell>
          <cell r="X269">
            <v>37095</v>
          </cell>
          <cell r="Y269">
            <v>166.59741339317927</v>
          </cell>
          <cell r="Z269">
            <v>154.5647541633756</v>
          </cell>
        </row>
        <row r="270">
          <cell r="D270">
            <v>37096</v>
          </cell>
          <cell r="E270">
            <v>67.769672297105345</v>
          </cell>
          <cell r="F270">
            <v>72.474298114632376</v>
          </cell>
          <cell r="I270">
            <v>37096</v>
          </cell>
          <cell r="J270">
            <v>42.468982422554788</v>
          </cell>
          <cell r="K270">
            <v>43.904334114197994</v>
          </cell>
          <cell r="N270">
            <v>37096</v>
          </cell>
          <cell r="O270">
            <v>39.573367851693241</v>
          </cell>
          <cell r="P270">
            <v>16.337283699357197</v>
          </cell>
          <cell r="X270">
            <v>37096</v>
          </cell>
          <cell r="Y270">
            <v>167.26041804092486</v>
          </cell>
          <cell r="Z270">
            <v>154.9047541633756</v>
          </cell>
        </row>
        <row r="271">
          <cell r="D271">
            <v>37097</v>
          </cell>
          <cell r="E271">
            <v>68.149909377870145</v>
          </cell>
          <cell r="F271">
            <v>72.623886380714382</v>
          </cell>
          <cell r="I271">
            <v>37097</v>
          </cell>
          <cell r="J271">
            <v>42.600390807301586</v>
          </cell>
          <cell r="K271">
            <v>43.94622379782119</v>
          </cell>
          <cell r="N271">
            <v>37097</v>
          </cell>
          <cell r="O271">
            <v>39.823292950188041</v>
          </cell>
          <cell r="P271">
            <v>16.507681577782396</v>
          </cell>
          <cell r="X271">
            <v>37097</v>
          </cell>
          <cell r="Y271">
            <v>168.04241804092487</v>
          </cell>
          <cell r="Z271">
            <v>155.3577541633756</v>
          </cell>
        </row>
        <row r="272">
          <cell r="D272">
            <v>37098</v>
          </cell>
          <cell r="E272">
            <v>68.492679292025343</v>
          </cell>
          <cell r="F272">
            <v>72.764870970037975</v>
          </cell>
          <cell r="I272">
            <v>37098</v>
          </cell>
          <cell r="J272">
            <v>42.648332169502787</v>
          </cell>
          <cell r="K272">
            <v>43.947760675723991</v>
          </cell>
          <cell r="N272">
            <v>37098</v>
          </cell>
          <cell r="O272">
            <v>40.111970087811642</v>
          </cell>
          <cell r="P272">
            <v>16.633265090385997</v>
          </cell>
          <cell r="X272">
            <v>37098</v>
          </cell>
          <cell r="Y272">
            <v>168.75441804092486</v>
          </cell>
          <cell r="Z272">
            <v>155.71575416337561</v>
          </cell>
        </row>
        <row r="273">
          <cell r="D273">
            <v>37099</v>
          </cell>
          <cell r="E273">
            <v>68.719792932594544</v>
          </cell>
          <cell r="F273">
            <v>72.843116866959974</v>
          </cell>
          <cell r="I273">
            <v>37099</v>
          </cell>
          <cell r="J273">
            <v>42.683584528233986</v>
          </cell>
          <cell r="K273">
            <v>43.947760675723991</v>
          </cell>
          <cell r="N273">
            <v>37099</v>
          </cell>
          <cell r="O273">
            <v>40.416718780040043</v>
          </cell>
          <cell r="P273">
            <v>16.984123669069998</v>
          </cell>
          <cell r="X273">
            <v>37099</v>
          </cell>
          <cell r="Y273">
            <v>169.33341804092487</v>
          </cell>
          <cell r="Z273">
            <v>156.22375416337559</v>
          </cell>
        </row>
        <row r="274">
          <cell r="D274">
            <v>37100</v>
          </cell>
          <cell r="E274">
            <v>68.966119321634537</v>
          </cell>
          <cell r="F274">
            <v>72.883980782190775</v>
          </cell>
          <cell r="I274">
            <v>37100</v>
          </cell>
          <cell r="J274">
            <v>42.702051908668786</v>
          </cell>
          <cell r="K274">
            <v>43.947760675723991</v>
          </cell>
          <cell r="N274">
            <v>37100</v>
          </cell>
          <cell r="O274">
            <v>40.72142842918084</v>
          </cell>
          <cell r="P274">
            <v>17.286018666531998</v>
          </cell>
          <cell r="X274">
            <v>37100</v>
          </cell>
          <cell r="Y274">
            <v>169.93241804092486</v>
          </cell>
          <cell r="Z274">
            <v>156.62975416337559</v>
          </cell>
        </row>
        <row r="275">
          <cell r="D275">
            <v>37101</v>
          </cell>
          <cell r="E275">
            <v>69.131090114310595</v>
          </cell>
          <cell r="F275">
            <v>73.056977153974771</v>
          </cell>
          <cell r="I275">
            <v>37101</v>
          </cell>
          <cell r="J275">
            <v>42.702051908668786</v>
          </cell>
          <cell r="K275">
            <v>44.014769262160392</v>
          </cell>
          <cell r="N275">
            <v>37101</v>
          </cell>
          <cell r="O275">
            <v>40.663444891490698</v>
          </cell>
          <cell r="P275">
            <v>17.635045769470398</v>
          </cell>
          <cell r="X275">
            <v>37101</v>
          </cell>
          <cell r="Y275">
            <v>170.03940529591074</v>
          </cell>
          <cell r="Z275">
            <v>157.31075416337558</v>
          </cell>
        </row>
        <row r="276">
          <cell r="D276">
            <v>37102</v>
          </cell>
          <cell r="E276">
            <v>69.308154065948202</v>
          </cell>
          <cell r="F276">
            <v>73.243816074998776</v>
          </cell>
          <cell r="I276">
            <v>37102</v>
          </cell>
          <cell r="J276">
            <v>42.702051908668786</v>
          </cell>
          <cell r="K276">
            <v>44.066121570469193</v>
          </cell>
          <cell r="N276">
            <v>37102</v>
          </cell>
          <cell r="O276">
            <v>40.799247044930695</v>
          </cell>
          <cell r="P276">
            <v>17.897734408238797</v>
          </cell>
          <cell r="X276">
            <v>37102</v>
          </cell>
          <cell r="Y276">
            <v>170.39140140098837</v>
          </cell>
          <cell r="Z276">
            <v>157.91375416337559</v>
          </cell>
        </row>
        <row r="277">
          <cell r="D277">
            <v>37103</v>
          </cell>
          <cell r="E277">
            <v>69.556226745815408</v>
          </cell>
          <cell r="F277">
            <v>73.499697372385981</v>
          </cell>
          <cell r="I277">
            <v>37103</v>
          </cell>
          <cell r="J277">
            <v>42.681018332567184</v>
          </cell>
          <cell r="K277">
            <v>44.108941189451592</v>
          </cell>
          <cell r="N277">
            <v>37103</v>
          </cell>
          <cell r="O277">
            <v>40.949740047423091</v>
          </cell>
          <cell r="P277">
            <v>18.156958860325599</v>
          </cell>
          <cell r="X277">
            <v>37103</v>
          </cell>
          <cell r="Y277">
            <v>170.80940350724637</v>
          </cell>
          <cell r="Z277">
            <v>158.5357541633756</v>
          </cell>
        </row>
        <row r="278">
          <cell r="D278">
            <v>37104</v>
          </cell>
          <cell r="E278">
            <v>69.862125787789807</v>
          </cell>
          <cell r="F278">
            <v>73.664242690390381</v>
          </cell>
          <cell r="I278">
            <v>37104</v>
          </cell>
          <cell r="J278">
            <v>42.663321165769581</v>
          </cell>
          <cell r="K278">
            <v>44.115408144506794</v>
          </cell>
          <cell r="N278">
            <v>37104</v>
          </cell>
          <cell r="O278">
            <v>41.211005388179892</v>
          </cell>
          <cell r="P278">
            <v>18.486592196841599</v>
          </cell>
          <cell r="X278">
            <v>37104</v>
          </cell>
          <cell r="Y278">
            <v>171.39440072317996</v>
          </cell>
          <cell r="Z278">
            <v>159.11175416337562</v>
          </cell>
        </row>
        <row r="279">
          <cell r="D279">
            <v>37105</v>
          </cell>
          <cell r="E279">
            <v>70.16014877418381</v>
          </cell>
          <cell r="F279">
            <v>73.830992168158375</v>
          </cell>
          <cell r="I279">
            <v>37105</v>
          </cell>
          <cell r="J279">
            <v>42.659369389715984</v>
          </cell>
          <cell r="K279">
            <v>44.115408144506794</v>
          </cell>
          <cell r="N279">
            <v>37105</v>
          </cell>
          <cell r="O279">
            <v>41.429404968123492</v>
          </cell>
          <cell r="P279">
            <v>18.83464322259</v>
          </cell>
          <cell r="X279">
            <v>37105</v>
          </cell>
          <cell r="Y279">
            <v>171.94240072317996</v>
          </cell>
          <cell r="Z279">
            <v>159.69975416337559</v>
          </cell>
        </row>
        <row r="280">
          <cell r="D280">
            <v>37106</v>
          </cell>
          <cell r="E280">
            <v>70.314528691925815</v>
          </cell>
          <cell r="F280">
            <v>73.921916420435579</v>
          </cell>
          <cell r="I280">
            <v>37106</v>
          </cell>
          <cell r="J280">
            <v>42.658244238918783</v>
          </cell>
          <cell r="K280">
            <v>44.115408144506794</v>
          </cell>
          <cell r="N280">
            <v>37106</v>
          </cell>
          <cell r="O280">
            <v>41.720903856169095</v>
          </cell>
          <cell r="P280">
            <v>19.196291890937999</v>
          </cell>
          <cell r="X280">
            <v>37106</v>
          </cell>
          <cell r="Y280">
            <v>172.41340072317996</v>
          </cell>
          <cell r="Z280">
            <v>160.21575416337561</v>
          </cell>
        </row>
        <row r="281">
          <cell r="D281">
            <v>37107</v>
          </cell>
          <cell r="E281">
            <v>70.349812995001415</v>
          </cell>
          <cell r="F281">
            <v>73.846439033361577</v>
          </cell>
          <cell r="I281">
            <v>37107</v>
          </cell>
          <cell r="J281">
            <v>42.658244238918783</v>
          </cell>
          <cell r="K281">
            <v>44.115408144506794</v>
          </cell>
          <cell r="N281">
            <v>37107</v>
          </cell>
          <cell r="O281">
            <v>42.015877579011097</v>
          </cell>
          <cell r="P281">
            <v>19.5790699684208</v>
          </cell>
          <cell r="X281">
            <v>37107</v>
          </cell>
          <cell r="Y281">
            <v>172.77840072317997</v>
          </cell>
          <cell r="Z281">
            <v>160.59375416337559</v>
          </cell>
        </row>
        <row r="282">
          <cell r="D282">
            <v>37108</v>
          </cell>
          <cell r="E282">
            <v>70.200093402170211</v>
          </cell>
          <cell r="F282">
            <v>73.890046612839171</v>
          </cell>
          <cell r="I282">
            <v>37108</v>
          </cell>
          <cell r="J282">
            <v>42.658244238918783</v>
          </cell>
          <cell r="K282">
            <v>44.267335446473197</v>
          </cell>
          <cell r="N282">
            <v>37108</v>
          </cell>
          <cell r="O282">
            <v>42.2653022161103</v>
          </cell>
          <cell r="P282">
            <v>19.966089544965602</v>
          </cell>
          <cell r="X282">
            <v>37108</v>
          </cell>
          <cell r="Y282">
            <v>172.90740576744798</v>
          </cell>
          <cell r="Z282">
            <v>161.23575416337559</v>
          </cell>
        </row>
        <row r="283">
          <cell r="D283">
            <v>37109</v>
          </cell>
          <cell r="E283">
            <v>69.938195919921014</v>
          </cell>
          <cell r="F283">
            <v>74.042438882485172</v>
          </cell>
          <cell r="I283">
            <v>37109</v>
          </cell>
          <cell r="J283">
            <v>42.658244238918783</v>
          </cell>
          <cell r="K283">
            <v>44.451849529099199</v>
          </cell>
          <cell r="N283">
            <v>37109</v>
          </cell>
          <cell r="O283">
            <v>42.481455043831097</v>
          </cell>
          <cell r="P283">
            <v>20.327684972739601</v>
          </cell>
          <cell r="X283">
            <v>37109</v>
          </cell>
          <cell r="Y283">
            <v>172.93936111291958</v>
          </cell>
          <cell r="Z283">
            <v>161.98575416337559</v>
          </cell>
        </row>
        <row r="284">
          <cell r="D284">
            <v>37110</v>
          </cell>
          <cell r="E284">
            <v>69.879723572182613</v>
          </cell>
          <cell r="F284">
            <v>74.196140870251568</v>
          </cell>
          <cell r="I284">
            <v>37110</v>
          </cell>
          <cell r="J284">
            <v>42.658244238918783</v>
          </cell>
          <cell r="K284">
            <v>44.6118090589964</v>
          </cell>
          <cell r="N284">
            <v>37110</v>
          </cell>
          <cell r="O284">
            <v>42.756637470631496</v>
          </cell>
          <cell r="P284">
            <v>20.5781957175484</v>
          </cell>
          <cell r="X284">
            <v>37110</v>
          </cell>
          <cell r="Y284">
            <v>173.25336119198158</v>
          </cell>
          <cell r="Z284">
            <v>162.61075416337559</v>
          </cell>
        </row>
        <row r="285">
          <cell r="D285">
            <v>37111</v>
          </cell>
          <cell r="E285">
            <v>69.888717679817006</v>
          </cell>
          <cell r="F285">
            <v>74.236834415645575</v>
          </cell>
          <cell r="I285">
            <v>37111</v>
          </cell>
          <cell r="J285">
            <v>42.704819093053985</v>
          </cell>
          <cell r="K285">
            <v>44.7782745870364</v>
          </cell>
          <cell r="N285">
            <v>37111</v>
          </cell>
          <cell r="O285">
            <v>43.044217852430698</v>
          </cell>
          <cell r="P285">
            <v>20.974021285032801</v>
          </cell>
          <cell r="X285">
            <v>37111</v>
          </cell>
          <cell r="Y285">
            <v>173.65336082046758</v>
          </cell>
          <cell r="Z285">
            <v>163.27175416337562</v>
          </cell>
        </row>
        <row r="286">
          <cell r="D286">
            <v>37112</v>
          </cell>
          <cell r="E286">
            <v>69.949213169367411</v>
          </cell>
          <cell r="F286">
            <v>74.266088336372775</v>
          </cell>
          <cell r="I286">
            <v>37112</v>
          </cell>
          <cell r="J286">
            <v>42.731696938080383</v>
          </cell>
          <cell r="K286">
            <v>44.865802090692398</v>
          </cell>
          <cell r="N286">
            <v>37112</v>
          </cell>
          <cell r="O286">
            <v>43.2432449621815</v>
          </cell>
          <cell r="P286">
            <v>21.346829177691202</v>
          </cell>
          <cell r="X286">
            <v>37112</v>
          </cell>
          <cell r="Y286">
            <v>174.0323608204676</v>
          </cell>
          <cell r="Z286">
            <v>163.83575416337561</v>
          </cell>
        </row>
        <row r="287">
          <cell r="D287">
            <v>37113</v>
          </cell>
          <cell r="E287">
            <v>70.047967335394205</v>
          </cell>
          <cell r="F287">
            <v>74.280683352391975</v>
          </cell>
          <cell r="I287">
            <v>37113</v>
          </cell>
          <cell r="J287">
            <v>42.867886326372385</v>
          </cell>
          <cell r="K287">
            <v>45.002530983467601</v>
          </cell>
          <cell r="N287">
            <v>37113</v>
          </cell>
          <cell r="O287">
            <v>43.484619624491899</v>
          </cell>
          <cell r="P287">
            <v>21.717106368398802</v>
          </cell>
          <cell r="X287">
            <v>37113</v>
          </cell>
          <cell r="Y287">
            <v>174.53236082046757</v>
          </cell>
          <cell r="Z287">
            <v>164.41875416337561</v>
          </cell>
        </row>
        <row r="288">
          <cell r="D288">
            <v>37114</v>
          </cell>
          <cell r="E288">
            <v>69.991961800917807</v>
          </cell>
          <cell r="F288">
            <v>74.288804314612776</v>
          </cell>
          <cell r="I288">
            <v>37114</v>
          </cell>
          <cell r="J288">
            <v>42.872965477131984</v>
          </cell>
          <cell r="K288">
            <v>45.137289975004798</v>
          </cell>
          <cell r="N288">
            <v>37114</v>
          </cell>
          <cell r="O288">
            <v>43.276973933801095</v>
          </cell>
          <cell r="P288">
            <v>22.093027059950401</v>
          </cell>
          <cell r="X288">
            <v>37114</v>
          </cell>
          <cell r="Y288">
            <v>174.32236082046757</v>
          </cell>
          <cell r="Z288">
            <v>164.9947541633756</v>
          </cell>
        </row>
        <row r="289">
          <cell r="D289">
            <v>37115</v>
          </cell>
          <cell r="E289">
            <v>69.930287919996204</v>
          </cell>
          <cell r="F289">
            <v>74.296286389945578</v>
          </cell>
          <cell r="I289">
            <v>37115</v>
          </cell>
          <cell r="J289">
            <v>42.872979674618385</v>
          </cell>
          <cell r="K289">
            <v>45.277089074213997</v>
          </cell>
          <cell r="N289">
            <v>37115</v>
          </cell>
          <cell r="O289">
            <v>43.455333052725095</v>
          </cell>
          <cell r="P289">
            <v>22.447772200536402</v>
          </cell>
          <cell r="X289">
            <v>37115</v>
          </cell>
          <cell r="Y289">
            <v>174.63736082046756</v>
          </cell>
          <cell r="Z289">
            <v>165.55175416337562</v>
          </cell>
        </row>
        <row r="290">
          <cell r="D290">
            <v>37116</v>
          </cell>
          <cell r="E290">
            <v>70.157859429501798</v>
          </cell>
          <cell r="F290">
            <v>74.28527268987078</v>
          </cell>
          <cell r="I290">
            <v>37116</v>
          </cell>
          <cell r="J290">
            <v>43.027966534903982</v>
          </cell>
          <cell r="K290">
            <v>45.424860062036799</v>
          </cell>
          <cell r="N290">
            <v>37116</v>
          </cell>
          <cell r="O290">
            <v>43.616161825316695</v>
          </cell>
          <cell r="P290">
            <v>22.780621267722001</v>
          </cell>
          <cell r="X290">
            <v>37116</v>
          </cell>
          <cell r="Y290">
            <v>175.22835796285034</v>
          </cell>
          <cell r="Z290">
            <v>166.07575416337562</v>
          </cell>
        </row>
        <row r="291">
          <cell r="D291">
            <v>37117</v>
          </cell>
          <cell r="E291">
            <v>70.480060735235</v>
          </cell>
          <cell r="F291">
            <v>74.219687401445981</v>
          </cell>
          <cell r="I291">
            <v>37117</v>
          </cell>
          <cell r="J291">
            <v>43.195614003686785</v>
          </cell>
          <cell r="K291">
            <v>45.5699867680176</v>
          </cell>
          <cell r="N291">
            <v>37117</v>
          </cell>
          <cell r="O291">
            <v>43.884706927225096</v>
          </cell>
          <cell r="P291">
            <v>23.087464089194402</v>
          </cell>
          <cell r="X291">
            <v>37117</v>
          </cell>
          <cell r="Y291">
            <v>176.07836183927475</v>
          </cell>
          <cell r="Z291">
            <v>166.51475416337561</v>
          </cell>
        </row>
        <row r="292">
          <cell r="D292">
            <v>37118</v>
          </cell>
          <cell r="E292">
            <v>70.708881623543803</v>
          </cell>
          <cell r="F292">
            <v>74.141413109551181</v>
          </cell>
          <cell r="I292">
            <v>37118</v>
          </cell>
          <cell r="J292">
            <v>43.368748800963182</v>
          </cell>
          <cell r="K292">
            <v>45.670600804762799</v>
          </cell>
          <cell r="N292">
            <v>37118</v>
          </cell>
          <cell r="O292">
            <v>44.077781740802699</v>
          </cell>
          <cell r="P292">
            <v>23.432235495584401</v>
          </cell>
          <cell r="X292">
            <v>37118</v>
          </cell>
          <cell r="Y292">
            <v>176.76636183927477</v>
          </cell>
          <cell r="Z292">
            <v>166.93575416337563</v>
          </cell>
        </row>
        <row r="293">
          <cell r="D293">
            <v>37119</v>
          </cell>
          <cell r="E293">
            <v>70.808200139655</v>
          </cell>
          <cell r="F293">
            <v>73.968438033996776</v>
          </cell>
          <cell r="I293">
            <v>37119</v>
          </cell>
          <cell r="J293">
            <v>43.532683627052386</v>
          </cell>
          <cell r="K293">
            <v>45.670601159699956</v>
          </cell>
          <cell r="N293">
            <v>37119</v>
          </cell>
          <cell r="O293">
            <v>44.322464417444301</v>
          </cell>
          <cell r="P293">
            <v>23.772861235945602</v>
          </cell>
          <cell r="X293">
            <v>37119</v>
          </cell>
          <cell r="Y293">
            <v>177.32836183927475</v>
          </cell>
          <cell r="Z293">
            <v>167.15675416337561</v>
          </cell>
        </row>
        <row r="294">
          <cell r="D294">
            <v>37120</v>
          </cell>
          <cell r="E294">
            <v>71.150505086130593</v>
          </cell>
          <cell r="F294">
            <v>73.731872416856774</v>
          </cell>
          <cell r="I294">
            <v>37120</v>
          </cell>
          <cell r="J294">
            <v>43.682719113955983</v>
          </cell>
          <cell r="K294">
            <v>45.769674769170756</v>
          </cell>
          <cell r="N294">
            <v>37120</v>
          </cell>
          <cell r="O294">
            <v>44.376620375969502</v>
          </cell>
          <cell r="P294">
            <v>24.147067581014401</v>
          </cell>
          <cell r="X294">
            <v>37120</v>
          </cell>
          <cell r="Y294">
            <v>177.89536183927476</v>
          </cell>
          <cell r="Z294">
            <v>167.44575416337563</v>
          </cell>
        </row>
        <row r="295">
          <cell r="D295">
            <v>37121</v>
          </cell>
          <cell r="E295">
            <v>71.540957258360194</v>
          </cell>
          <cell r="F295">
            <v>73.517742377600371</v>
          </cell>
          <cell r="I295">
            <v>37121</v>
          </cell>
          <cell r="J295">
            <v>43.825073760717181</v>
          </cell>
          <cell r="K295">
            <v>45.769681867913953</v>
          </cell>
          <cell r="N295">
            <v>37121</v>
          </cell>
          <cell r="O295">
            <v>44.156672563313101</v>
          </cell>
          <cell r="P295">
            <v>24.4919809622684</v>
          </cell>
          <cell r="X295">
            <v>37121</v>
          </cell>
          <cell r="Y295">
            <v>178.22336183927473</v>
          </cell>
          <cell r="Z295">
            <v>167.62875416337559</v>
          </cell>
        </row>
        <row r="296">
          <cell r="D296">
            <v>37122</v>
          </cell>
          <cell r="E296">
            <v>71.966235864729001</v>
          </cell>
          <cell r="F296">
            <v>73.351582095517969</v>
          </cell>
          <cell r="I296">
            <v>37122</v>
          </cell>
          <cell r="J296">
            <v>43.98816383636558</v>
          </cell>
          <cell r="K296">
            <v>45.809984982431949</v>
          </cell>
          <cell r="N296">
            <v>37122</v>
          </cell>
          <cell r="O296">
            <v>43.943521797270698</v>
          </cell>
          <cell r="P296">
            <v>24.832262413584399</v>
          </cell>
          <cell r="X296">
            <v>37122</v>
          </cell>
          <cell r="Y296">
            <v>178.62036183927478</v>
          </cell>
          <cell r="Z296">
            <v>167.88975416337558</v>
          </cell>
        </row>
        <row r="297">
          <cell r="D297">
            <v>37123</v>
          </cell>
          <cell r="E297">
            <v>72.290779755718205</v>
          </cell>
          <cell r="F297">
            <v>73.185648973217965</v>
          </cell>
          <cell r="I297">
            <v>37123</v>
          </cell>
          <cell r="J297">
            <v>44.122102923063181</v>
          </cell>
          <cell r="K297">
            <v>45.893643671043947</v>
          </cell>
          <cell r="N297">
            <v>37123</v>
          </cell>
          <cell r="O297">
            <v>43.845991811098301</v>
          </cell>
          <cell r="P297">
            <v>25.191153220199197</v>
          </cell>
          <cell r="X297">
            <v>37123</v>
          </cell>
          <cell r="Y297">
            <v>179.03936483078917</v>
          </cell>
          <cell r="Z297">
            <v>168.21275416337556</v>
          </cell>
        </row>
        <row r="298">
          <cell r="D298">
            <v>37124</v>
          </cell>
          <cell r="E298">
            <v>72.509232929583405</v>
          </cell>
          <cell r="F298">
            <v>73.019431901189961</v>
          </cell>
          <cell r="I298">
            <v>37124</v>
          </cell>
          <cell r="J298">
            <v>44.264241058156784</v>
          </cell>
          <cell r="K298">
            <v>45.976333381209145</v>
          </cell>
          <cell r="N298">
            <v>37124</v>
          </cell>
          <cell r="O298">
            <v>43.954414112015904</v>
          </cell>
          <cell r="P298">
            <v>25.572507999670396</v>
          </cell>
          <cell r="X298">
            <v>37124</v>
          </cell>
          <cell r="Y298">
            <v>179.56936844066558</v>
          </cell>
          <cell r="Z298">
            <v>168.55775416337559</v>
          </cell>
        </row>
        <row r="299">
          <cell r="D299">
            <v>37125</v>
          </cell>
          <cell r="E299">
            <v>72.590179898293002</v>
          </cell>
          <cell r="F299">
            <v>72.85307995304116</v>
          </cell>
          <cell r="I299">
            <v>37125</v>
          </cell>
          <cell r="J299">
            <v>44.408356193231583</v>
          </cell>
          <cell r="K299">
            <v>46.094005697863942</v>
          </cell>
          <cell r="N299">
            <v>37125</v>
          </cell>
          <cell r="O299">
            <v>44.029653337845104</v>
          </cell>
          <cell r="P299">
            <v>25.951999359051594</v>
          </cell>
          <cell r="X299">
            <v>37125</v>
          </cell>
          <cell r="Y299">
            <v>179.92136991700477</v>
          </cell>
          <cell r="Z299">
            <v>168.93575416337558</v>
          </cell>
        </row>
        <row r="300">
          <cell r="D300">
            <v>37126</v>
          </cell>
          <cell r="E300">
            <v>72.8341140108746</v>
          </cell>
          <cell r="F300">
            <v>72.746293559083554</v>
          </cell>
          <cell r="I300">
            <v>37126</v>
          </cell>
          <cell r="J300">
            <v>44.556052644250784</v>
          </cell>
          <cell r="K300">
            <v>46.21564266259594</v>
          </cell>
          <cell r="N300">
            <v>37126</v>
          </cell>
          <cell r="O300">
            <v>44.071581711208303</v>
          </cell>
          <cell r="P300">
            <v>26.327696440192394</v>
          </cell>
          <cell r="X300">
            <v>37126</v>
          </cell>
          <cell r="Y300">
            <v>180.31437018469558</v>
          </cell>
          <cell r="Z300">
            <v>169.37975416337554</v>
          </cell>
        </row>
        <row r="301">
          <cell r="D301">
            <v>37127</v>
          </cell>
          <cell r="E301">
            <v>73.175790718577005</v>
          </cell>
          <cell r="F301">
            <v>72.699257286640361</v>
          </cell>
          <cell r="I301">
            <v>37127</v>
          </cell>
          <cell r="J301">
            <v>44.672422341528382</v>
          </cell>
          <cell r="K301">
            <v>46.279243852296339</v>
          </cell>
          <cell r="N301">
            <v>37127</v>
          </cell>
          <cell r="O301">
            <v>44.068702817493104</v>
          </cell>
          <cell r="P301">
            <v>26.666916629399996</v>
          </cell>
          <cell r="X301">
            <v>37127</v>
          </cell>
          <cell r="Y301">
            <v>180.87836852795959</v>
          </cell>
          <cell r="Z301">
            <v>169.78375416337559</v>
          </cell>
        </row>
        <row r="302">
          <cell r="D302">
            <v>37128</v>
          </cell>
          <cell r="E302">
            <v>73.5273879199014</v>
          </cell>
          <cell r="F302">
            <v>72.681024164731156</v>
          </cell>
          <cell r="I302">
            <v>37128</v>
          </cell>
          <cell r="J302">
            <v>44.505577030727181</v>
          </cell>
          <cell r="K302">
            <v>46.366529998683539</v>
          </cell>
          <cell r="N302">
            <v>37128</v>
          </cell>
          <cell r="O302">
            <v>44.065082105113504</v>
          </cell>
          <cell r="P302">
            <v>27.033967441323195</v>
          </cell>
          <cell r="X302">
            <v>37128</v>
          </cell>
          <cell r="Y302">
            <v>181.19136950915797</v>
          </cell>
          <cell r="Z302">
            <v>170.26675416337557</v>
          </cell>
        </row>
        <row r="303">
          <cell r="D303">
            <v>37129</v>
          </cell>
          <cell r="E303">
            <v>73.878985121225796</v>
          </cell>
          <cell r="F303">
            <v>72.738708551974355</v>
          </cell>
          <cell r="I303">
            <v>37129</v>
          </cell>
          <cell r="J303">
            <v>44.347118885016783</v>
          </cell>
          <cell r="K303">
            <v>46.469763471669538</v>
          </cell>
          <cell r="N303">
            <v>37129</v>
          </cell>
          <cell r="O303">
            <v>44.094825485773903</v>
          </cell>
          <cell r="P303">
            <v>27.391406554953594</v>
          </cell>
          <cell r="X303">
            <v>37129</v>
          </cell>
          <cell r="Y303">
            <v>181.49037176876595</v>
          </cell>
          <cell r="Z303">
            <v>170.83475416337555</v>
          </cell>
        </row>
        <row r="304">
          <cell r="D304">
            <v>37130</v>
          </cell>
          <cell r="E304">
            <v>73.9439244240194</v>
          </cell>
          <cell r="F304">
            <v>72.754290293298354</v>
          </cell>
          <cell r="I304">
            <v>37130</v>
          </cell>
          <cell r="J304">
            <v>44.34377892634118</v>
          </cell>
          <cell r="K304">
            <v>46.564134163770341</v>
          </cell>
          <cell r="N304">
            <v>37130</v>
          </cell>
          <cell r="O304">
            <v>44.255668455851904</v>
          </cell>
          <cell r="P304">
            <v>27.746641508820392</v>
          </cell>
          <cell r="X304">
            <v>37130</v>
          </cell>
          <cell r="Y304">
            <v>181.63037408296196</v>
          </cell>
          <cell r="Z304">
            <v>171.34775416337555</v>
          </cell>
        </row>
        <row r="305">
          <cell r="D305">
            <v>37131</v>
          </cell>
          <cell r="E305">
            <v>73.916125745648202</v>
          </cell>
          <cell r="F305">
            <v>72.63675285276436</v>
          </cell>
          <cell r="I305">
            <v>37131</v>
          </cell>
          <cell r="J305">
            <v>44.342451461362778</v>
          </cell>
          <cell r="K305">
            <v>46.655079712277143</v>
          </cell>
          <cell r="N305">
            <v>37131</v>
          </cell>
          <cell r="O305">
            <v>44.421047522834705</v>
          </cell>
          <cell r="P305">
            <v>28.112797879100391</v>
          </cell>
          <cell r="X305">
            <v>37131</v>
          </cell>
          <cell r="Y305">
            <v>181.61037700659517</v>
          </cell>
          <cell r="Z305">
            <v>171.72675416337557</v>
          </cell>
        </row>
        <row r="306">
          <cell r="D306">
            <v>37132</v>
          </cell>
          <cell r="E306">
            <v>73.846873956360596</v>
          </cell>
          <cell r="F306">
            <v>72.58808032001356</v>
          </cell>
          <cell r="I306">
            <v>37132</v>
          </cell>
          <cell r="J306">
            <v>44.403422566707576</v>
          </cell>
          <cell r="K306">
            <v>46.658117974366746</v>
          </cell>
          <cell r="N306">
            <v>37132</v>
          </cell>
          <cell r="O306">
            <v>44.640820709587508</v>
          </cell>
          <cell r="P306">
            <v>28.471770321261992</v>
          </cell>
          <cell r="X306">
            <v>37132</v>
          </cell>
          <cell r="Y306">
            <v>181.77237700659515</v>
          </cell>
          <cell r="Z306">
            <v>172.10175416337557</v>
          </cell>
        </row>
        <row r="307">
          <cell r="D307">
            <v>37133</v>
          </cell>
          <cell r="E307">
            <v>74.04741345176059</v>
          </cell>
          <cell r="F307">
            <v>72.452306208198763</v>
          </cell>
          <cell r="I307">
            <v>37133</v>
          </cell>
          <cell r="J307">
            <v>44.438305790792377</v>
          </cell>
          <cell r="K307">
            <v>46.658117974366746</v>
          </cell>
          <cell r="N307">
            <v>37133</v>
          </cell>
          <cell r="O307">
            <v>44.896399957041112</v>
          </cell>
          <cell r="P307">
            <v>28.783798774641994</v>
          </cell>
          <cell r="X307">
            <v>37133</v>
          </cell>
          <cell r="Y307">
            <v>182.26337700659516</v>
          </cell>
          <cell r="Z307">
            <v>172.35275416337558</v>
          </cell>
        </row>
        <row r="308">
          <cell r="D308">
            <v>37134</v>
          </cell>
          <cell r="E308">
            <v>74.207568197095796</v>
          </cell>
          <cell r="F308">
            <v>71.911360680129164</v>
          </cell>
          <cell r="I308">
            <v>37134</v>
          </cell>
          <cell r="J308">
            <v>44.439246374266375</v>
          </cell>
          <cell r="K308">
            <v>46.654369837957148</v>
          </cell>
          <cell r="N308">
            <v>37134</v>
          </cell>
          <cell r="O308">
            <v>45.086479100988313</v>
          </cell>
          <cell r="P308">
            <v>29.071169743516794</v>
          </cell>
          <cell r="X308">
            <v>37134</v>
          </cell>
          <cell r="Y308">
            <v>182.70337700659516</v>
          </cell>
          <cell r="Z308">
            <v>172.1847541633756</v>
          </cell>
        </row>
        <row r="309">
          <cell r="D309">
            <v>37135</v>
          </cell>
          <cell r="E309">
            <v>74.257149368976201</v>
          </cell>
          <cell r="F309">
            <v>71.644909354117161</v>
          </cell>
          <cell r="I309">
            <v>37135</v>
          </cell>
          <cell r="J309">
            <v>44.269607708015975</v>
          </cell>
          <cell r="K309">
            <v>46.516164406596346</v>
          </cell>
          <cell r="N309">
            <v>37135</v>
          </cell>
          <cell r="O309">
            <v>44.860980071149513</v>
          </cell>
          <cell r="P309">
            <v>29.432371191043195</v>
          </cell>
          <cell r="X309">
            <v>37135</v>
          </cell>
          <cell r="Y309">
            <v>182.48937700659516</v>
          </cell>
          <cell r="Z309">
            <v>172.11175416337556</v>
          </cell>
        </row>
        <row r="310">
          <cell r="D310">
            <v>37136</v>
          </cell>
          <cell r="E310">
            <v>74.379858243931395</v>
          </cell>
          <cell r="F310">
            <v>71.558219502158764</v>
          </cell>
          <cell r="I310">
            <v>37136</v>
          </cell>
          <cell r="J310">
            <v>44.140996228089975</v>
          </cell>
          <cell r="K310">
            <v>46.563261018356748</v>
          </cell>
          <cell r="N310">
            <v>37136</v>
          </cell>
          <cell r="O310">
            <v>44.602805526361109</v>
          </cell>
          <cell r="P310">
            <v>29.756439112890394</v>
          </cell>
          <cell r="X310">
            <v>37136</v>
          </cell>
          <cell r="Y310">
            <v>182.35837700659516</v>
          </cell>
          <cell r="Z310">
            <v>172.3697541633756</v>
          </cell>
        </row>
        <row r="311">
          <cell r="D311">
            <v>37137</v>
          </cell>
          <cell r="E311">
            <v>74.494786896339392</v>
          </cell>
          <cell r="F311">
            <v>71.53942203016517</v>
          </cell>
          <cell r="I311">
            <v>37137</v>
          </cell>
          <cell r="J311">
            <v>44.140886197570374</v>
          </cell>
          <cell r="K311">
            <v>46.617839705449946</v>
          </cell>
          <cell r="N311">
            <v>37137</v>
          </cell>
          <cell r="O311">
            <v>44.856688174189912</v>
          </cell>
          <cell r="P311">
            <v>29.894803912625594</v>
          </cell>
          <cell r="X311">
            <v>37137</v>
          </cell>
          <cell r="Y311">
            <v>182.83337827631237</v>
          </cell>
          <cell r="Z311">
            <v>172.59075416337561</v>
          </cell>
        </row>
        <row r="312">
          <cell r="D312">
            <v>37138</v>
          </cell>
          <cell r="E312">
            <v>74.695429323515796</v>
          </cell>
          <cell r="F312">
            <v>71.520738138062768</v>
          </cell>
          <cell r="I312">
            <v>37138</v>
          </cell>
          <cell r="J312">
            <v>44.140886197570374</v>
          </cell>
          <cell r="K312">
            <v>46.700309354575943</v>
          </cell>
          <cell r="N312">
            <v>37138</v>
          </cell>
          <cell r="O312">
            <v>44.969092870042715</v>
          </cell>
          <cell r="P312">
            <v>30.025942191783194</v>
          </cell>
          <cell r="X312">
            <v>37138</v>
          </cell>
          <cell r="Y312">
            <v>183.24937539934155</v>
          </cell>
          <cell r="Z312">
            <v>172.85575416337559</v>
          </cell>
        </row>
        <row r="313">
          <cell r="D313">
            <v>37139</v>
          </cell>
          <cell r="E313">
            <v>74.935402337391793</v>
          </cell>
          <cell r="F313">
            <v>71.453083565995172</v>
          </cell>
          <cell r="I313">
            <v>37139</v>
          </cell>
          <cell r="J313">
            <v>44.140886197570374</v>
          </cell>
          <cell r="K313">
            <v>46.753425700569942</v>
          </cell>
          <cell r="N313">
            <v>37139</v>
          </cell>
          <cell r="O313">
            <v>45.162359349686717</v>
          </cell>
          <cell r="P313">
            <v>30.259536631546393</v>
          </cell>
          <cell r="X313">
            <v>37139</v>
          </cell>
          <cell r="Y313">
            <v>183.77737489286156</v>
          </cell>
          <cell r="Z313">
            <v>173.11275416337557</v>
          </cell>
        </row>
        <row r="314">
          <cell r="D314">
            <v>37140</v>
          </cell>
          <cell r="E314">
            <v>75.210176939805791</v>
          </cell>
          <cell r="F314">
            <v>71.274173941125568</v>
          </cell>
          <cell r="I314">
            <v>37140</v>
          </cell>
          <cell r="J314">
            <v>44.236176176915578</v>
          </cell>
          <cell r="K314">
            <v>46.632899689148744</v>
          </cell>
          <cell r="N314">
            <v>37140</v>
          </cell>
          <cell r="O314">
            <v>45.412877193238714</v>
          </cell>
          <cell r="P314">
            <v>30.508684417660792</v>
          </cell>
          <cell r="X314">
            <v>37140</v>
          </cell>
          <cell r="Y314">
            <v>184.49737489286156</v>
          </cell>
          <cell r="Z314">
            <v>173.09075416337558</v>
          </cell>
        </row>
        <row r="315">
          <cell r="D315">
            <v>37141</v>
          </cell>
          <cell r="E315">
            <v>75.52302565137299</v>
          </cell>
          <cell r="F315">
            <v>71.138964179395174</v>
          </cell>
          <cell r="I315">
            <v>37141</v>
          </cell>
          <cell r="J315">
            <v>44.376330213284781</v>
          </cell>
          <cell r="K315">
            <v>46.579435504737944</v>
          </cell>
          <cell r="N315">
            <v>37141</v>
          </cell>
          <cell r="O315">
            <v>45.463079151801516</v>
          </cell>
          <cell r="P315">
            <v>30.229486944885593</v>
          </cell>
          <cell r="X315">
            <v>37141</v>
          </cell>
          <cell r="Y315">
            <v>185.04637489286156</v>
          </cell>
          <cell r="Z315">
            <v>172.63875416337558</v>
          </cell>
        </row>
        <row r="316">
          <cell r="D316">
            <v>37142</v>
          </cell>
          <cell r="E316">
            <v>76.053635409343386</v>
          </cell>
          <cell r="F316">
            <v>71.180839665531977</v>
          </cell>
          <cell r="I316">
            <v>37142</v>
          </cell>
          <cell r="J316">
            <v>44.50396206664918</v>
          </cell>
          <cell r="K316">
            <v>46.579435504737944</v>
          </cell>
          <cell r="N316">
            <v>37142</v>
          </cell>
          <cell r="O316">
            <v>45.455731599241915</v>
          </cell>
          <cell r="P316">
            <v>30.517621028654393</v>
          </cell>
          <cell r="X316">
            <v>37142</v>
          </cell>
          <cell r="Y316">
            <v>185.73037489286156</v>
          </cell>
          <cell r="Z316">
            <v>173.01075416337559</v>
          </cell>
        </row>
        <row r="317">
          <cell r="D317">
            <v>37143</v>
          </cell>
          <cell r="E317">
            <v>76.382821878385386</v>
          </cell>
          <cell r="F317">
            <v>71.100684206689181</v>
          </cell>
          <cell r="I317">
            <v>37143</v>
          </cell>
          <cell r="J317">
            <v>44.628019702812381</v>
          </cell>
          <cell r="K317">
            <v>46.624821319387145</v>
          </cell>
          <cell r="N317">
            <v>37143</v>
          </cell>
          <cell r="O317">
            <v>45.516563925746716</v>
          </cell>
          <cell r="P317">
            <v>30.554512843717191</v>
          </cell>
          <cell r="X317">
            <v>37143</v>
          </cell>
          <cell r="Y317">
            <v>186.33237489286157</v>
          </cell>
          <cell r="Z317">
            <v>173.0467541633756</v>
          </cell>
        </row>
        <row r="318">
          <cell r="D318">
            <v>37144</v>
          </cell>
          <cell r="E318">
            <v>76.504480139346981</v>
          </cell>
          <cell r="F318">
            <v>70.815144360212386</v>
          </cell>
          <cell r="I318">
            <v>37144</v>
          </cell>
          <cell r="J318">
            <v>44.757181335336384</v>
          </cell>
          <cell r="K318">
            <v>46.606339741465945</v>
          </cell>
          <cell r="N318">
            <v>37144</v>
          </cell>
          <cell r="O318">
            <v>45.430895939461514</v>
          </cell>
          <cell r="P318">
            <v>30.537251896278793</v>
          </cell>
          <cell r="X318">
            <v>37144</v>
          </cell>
          <cell r="Y318">
            <v>186.52837680006195</v>
          </cell>
          <cell r="Z318">
            <v>172.71575416337561</v>
          </cell>
        </row>
        <row r="319">
          <cell r="D319">
            <v>37145</v>
          </cell>
          <cell r="E319">
            <v>76.588376635856179</v>
          </cell>
          <cell r="F319">
            <v>70.608737753557591</v>
          </cell>
          <cell r="I319">
            <v>37145</v>
          </cell>
          <cell r="J319">
            <v>44.870115240905186</v>
          </cell>
          <cell r="K319">
            <v>46.606339741465945</v>
          </cell>
          <cell r="N319">
            <v>37145</v>
          </cell>
          <cell r="O319">
            <v>45.422799469494315</v>
          </cell>
          <cell r="P319">
            <v>30.519746042199994</v>
          </cell>
          <cell r="X319">
            <v>37145</v>
          </cell>
          <cell r="Y319">
            <v>186.76238073217277</v>
          </cell>
          <cell r="Z319">
            <v>172.48975416337561</v>
          </cell>
        </row>
        <row r="320">
          <cell r="D320">
            <v>37146</v>
          </cell>
          <cell r="E320">
            <v>76.621989184908173</v>
          </cell>
          <cell r="F320">
            <v>70.668108092310788</v>
          </cell>
          <cell r="I320">
            <v>37146</v>
          </cell>
          <cell r="J320">
            <v>44.972567852139186</v>
          </cell>
          <cell r="K320">
            <v>46.606339741465945</v>
          </cell>
          <cell r="N320">
            <v>37146</v>
          </cell>
          <cell r="O320">
            <v>45.399128356946314</v>
          </cell>
          <cell r="P320">
            <v>30.571740433420793</v>
          </cell>
          <cell r="X320">
            <v>37146</v>
          </cell>
          <cell r="Y320">
            <v>186.91138073217274</v>
          </cell>
          <cell r="Z320">
            <v>172.62375416337562</v>
          </cell>
        </row>
        <row r="321">
          <cell r="D321">
            <v>37147</v>
          </cell>
          <cell r="E321">
            <v>76.665990744633376</v>
          </cell>
          <cell r="F321">
            <v>70.74974363911079</v>
          </cell>
          <cell r="I321">
            <v>37147</v>
          </cell>
          <cell r="J321">
            <v>45.080230940881982</v>
          </cell>
          <cell r="K321">
            <v>46.606339741465945</v>
          </cell>
          <cell r="N321">
            <v>37147</v>
          </cell>
          <cell r="O321">
            <v>45.367002641247112</v>
          </cell>
          <cell r="P321">
            <v>30.554948003033594</v>
          </cell>
          <cell r="X321">
            <v>37147</v>
          </cell>
          <cell r="Y321">
            <v>187.05738073217276</v>
          </cell>
          <cell r="Z321">
            <v>172.71175416337559</v>
          </cell>
        </row>
        <row r="322">
          <cell r="D322">
            <v>37148</v>
          </cell>
          <cell r="E322">
            <v>76.87891399754578</v>
          </cell>
          <cell r="F322">
            <v>70.525902519156787</v>
          </cell>
          <cell r="I322">
            <v>37148</v>
          </cell>
          <cell r="J322">
            <v>45.187659771099185</v>
          </cell>
          <cell r="K322">
            <v>46.606339741465945</v>
          </cell>
          <cell r="N322">
            <v>37148</v>
          </cell>
          <cell r="O322">
            <v>45.147484302554311</v>
          </cell>
          <cell r="P322">
            <v>30.541069606729994</v>
          </cell>
          <cell r="X322">
            <v>37148</v>
          </cell>
          <cell r="Y322">
            <v>187.26838073217277</v>
          </cell>
          <cell r="Z322">
            <v>172.46975416337563</v>
          </cell>
        </row>
        <row r="323">
          <cell r="D323">
            <v>37149</v>
          </cell>
          <cell r="E323">
            <v>77.249166695999776</v>
          </cell>
          <cell r="F323">
            <v>70.546588256841588</v>
          </cell>
          <cell r="I323">
            <v>37149</v>
          </cell>
          <cell r="J323">
            <v>45.286161931742384</v>
          </cell>
          <cell r="K323">
            <v>46.606339741465945</v>
          </cell>
          <cell r="N323">
            <v>37149</v>
          </cell>
          <cell r="O323">
            <v>44.874047459885908</v>
          </cell>
          <cell r="P323">
            <v>30.446166155541594</v>
          </cell>
          <cell r="X323">
            <v>37149</v>
          </cell>
          <cell r="Y323">
            <v>187.53038073217277</v>
          </cell>
          <cell r="Z323">
            <v>172.40075416337561</v>
          </cell>
        </row>
        <row r="324">
          <cell r="D324">
            <v>37150</v>
          </cell>
          <cell r="E324">
            <v>77.472013991905783</v>
          </cell>
          <cell r="F324">
            <v>70.373755156151191</v>
          </cell>
          <cell r="I324">
            <v>37150</v>
          </cell>
          <cell r="J324">
            <v>45.393881810430784</v>
          </cell>
          <cell r="K324">
            <v>46.606339741465945</v>
          </cell>
          <cell r="N324">
            <v>37150</v>
          </cell>
          <cell r="O324">
            <v>44.795733771555909</v>
          </cell>
          <cell r="P324">
            <v>30.494902223633595</v>
          </cell>
          <cell r="X324">
            <v>37150</v>
          </cell>
          <cell r="Y324">
            <v>187.89238073217277</v>
          </cell>
          <cell r="Z324">
            <v>172.21175416337562</v>
          </cell>
        </row>
        <row r="325">
          <cell r="D325">
            <v>37151</v>
          </cell>
          <cell r="E325">
            <v>77.58891964429499</v>
          </cell>
          <cell r="F325">
            <v>70.032284312001593</v>
          </cell>
          <cell r="I325">
            <v>37151</v>
          </cell>
          <cell r="J325">
            <v>45.494559735864783</v>
          </cell>
          <cell r="K325">
            <v>46.606339741465945</v>
          </cell>
          <cell r="N325">
            <v>37151</v>
          </cell>
          <cell r="O325">
            <v>44.990086358909508</v>
          </cell>
          <cell r="P325">
            <v>30.516705660024794</v>
          </cell>
          <cell r="X325">
            <v>37151</v>
          </cell>
          <cell r="Y325">
            <v>188.42137689734955</v>
          </cell>
          <cell r="Z325">
            <v>171.85675416337563</v>
          </cell>
        </row>
        <row r="326">
          <cell r="D326">
            <v>37152</v>
          </cell>
          <cell r="E326">
            <v>77.694151413491795</v>
          </cell>
          <cell r="F326">
            <v>69.606636570986396</v>
          </cell>
          <cell r="I326">
            <v>37152</v>
          </cell>
          <cell r="J326">
            <v>45.589636752913982</v>
          </cell>
          <cell r="K326">
            <v>46.606339741465945</v>
          </cell>
          <cell r="N326">
            <v>37152</v>
          </cell>
          <cell r="O326">
            <v>45.072708277666706</v>
          </cell>
          <cell r="P326">
            <v>30.607192986247593</v>
          </cell>
          <cell r="X326">
            <v>37152</v>
          </cell>
          <cell r="Y326">
            <v>188.81237760235277</v>
          </cell>
          <cell r="Z326">
            <v>171.42475416337561</v>
          </cell>
        </row>
        <row r="327">
          <cell r="D327">
            <v>37153</v>
          </cell>
          <cell r="E327">
            <v>77.920732648320993</v>
          </cell>
          <cell r="F327">
            <v>69.471210297588399</v>
          </cell>
          <cell r="I327">
            <v>37153</v>
          </cell>
          <cell r="J327">
            <v>45.685469786113984</v>
          </cell>
          <cell r="K327">
            <v>46.551792998717147</v>
          </cell>
          <cell r="N327">
            <v>37153</v>
          </cell>
          <cell r="O327">
            <v>45.187615280497504</v>
          </cell>
          <cell r="P327">
            <v>30.648794817423592</v>
          </cell>
          <cell r="X327">
            <v>37153</v>
          </cell>
          <cell r="Y327">
            <v>189.35137760235278</v>
          </cell>
          <cell r="Z327">
            <v>171.21775416337562</v>
          </cell>
        </row>
        <row r="328">
          <cell r="D328">
            <v>37154</v>
          </cell>
          <cell r="E328">
            <v>78.273781542629791</v>
          </cell>
          <cell r="F328">
            <v>69.499569776672402</v>
          </cell>
          <cell r="I328">
            <v>37154</v>
          </cell>
          <cell r="J328">
            <v>45.725953918583585</v>
          </cell>
          <cell r="K328">
            <v>46.551792998717147</v>
          </cell>
          <cell r="N328">
            <v>37154</v>
          </cell>
          <cell r="O328">
            <v>45.287937915423903</v>
          </cell>
          <cell r="P328">
            <v>30.691660224889194</v>
          </cell>
          <cell r="X328">
            <v>37154</v>
          </cell>
          <cell r="Y328">
            <v>189.95137760235275</v>
          </cell>
          <cell r="Z328">
            <v>171.21775416337562</v>
          </cell>
        </row>
        <row r="329">
          <cell r="D329">
            <v>37155</v>
          </cell>
          <cell r="E329">
            <v>78.485327639361387</v>
          </cell>
          <cell r="F329">
            <v>69.537682928913199</v>
          </cell>
          <cell r="I329">
            <v>37155</v>
          </cell>
          <cell r="J329">
            <v>45.725953918583585</v>
          </cell>
          <cell r="K329">
            <v>46.551792998717147</v>
          </cell>
          <cell r="N329">
            <v>37155</v>
          </cell>
          <cell r="O329">
            <v>45.535786631532702</v>
          </cell>
          <cell r="P329">
            <v>30.650771110709595</v>
          </cell>
          <cell r="X329">
            <v>37155</v>
          </cell>
          <cell r="Y329">
            <v>190.47537760235275</v>
          </cell>
          <cell r="Z329">
            <v>171.22275416337561</v>
          </cell>
        </row>
        <row r="330">
          <cell r="D330">
            <v>37156</v>
          </cell>
          <cell r="E330">
            <v>78.693622511707389</v>
          </cell>
          <cell r="F330">
            <v>69.419992865400403</v>
          </cell>
          <cell r="I330">
            <v>37156</v>
          </cell>
          <cell r="J330">
            <v>45.725953918583585</v>
          </cell>
          <cell r="K330">
            <v>46.492699510948746</v>
          </cell>
          <cell r="N330">
            <v>37156</v>
          </cell>
          <cell r="O330">
            <v>45.8090346508111</v>
          </cell>
          <cell r="P330">
            <v>30.621914366253996</v>
          </cell>
          <cell r="X330">
            <v>37156</v>
          </cell>
          <cell r="Y330">
            <v>191.02737760235277</v>
          </cell>
          <cell r="Z330">
            <v>171.08875416337563</v>
          </cell>
        </row>
        <row r="331">
          <cell r="D331">
            <v>37157</v>
          </cell>
          <cell r="E331">
            <v>79.063814870844183</v>
          </cell>
          <cell r="F331">
            <v>69.381780330754808</v>
          </cell>
          <cell r="I331">
            <v>37157</v>
          </cell>
          <cell r="J331">
            <v>45.725957467955183</v>
          </cell>
          <cell r="K331">
            <v>46.319529219956344</v>
          </cell>
          <cell r="N331">
            <v>37157</v>
          </cell>
          <cell r="O331">
            <v>45.889597934040303</v>
          </cell>
          <cell r="P331">
            <v>30.612763732921596</v>
          </cell>
          <cell r="X331">
            <v>37157</v>
          </cell>
          <cell r="Y331">
            <v>191.55737760235274</v>
          </cell>
          <cell r="Z331">
            <v>170.95075416337562</v>
          </cell>
        </row>
        <row r="332">
          <cell r="D332">
            <v>37158</v>
          </cell>
          <cell r="E332">
            <v>79.156730320588977</v>
          </cell>
          <cell r="F332">
            <v>69.294302518301208</v>
          </cell>
          <cell r="I332">
            <v>37158</v>
          </cell>
          <cell r="J332">
            <v>45.582041097689981</v>
          </cell>
          <cell r="K332">
            <v>46.272120263495147</v>
          </cell>
          <cell r="N332">
            <v>37158</v>
          </cell>
          <cell r="O332">
            <v>45.867236539612705</v>
          </cell>
          <cell r="P332">
            <v>30.678391260457996</v>
          </cell>
          <cell r="X332">
            <v>37158</v>
          </cell>
          <cell r="Y332">
            <v>191.60237528740475</v>
          </cell>
          <cell r="Z332">
            <v>170.91475416337562</v>
          </cell>
        </row>
        <row r="333">
          <cell r="D333">
            <v>37159</v>
          </cell>
          <cell r="E333">
            <v>79.046288073883375</v>
          </cell>
          <cell r="F333">
            <v>69.202710984163204</v>
          </cell>
          <cell r="I333">
            <v>37159</v>
          </cell>
          <cell r="J333">
            <v>45.48308106811038</v>
          </cell>
          <cell r="K333">
            <v>46.191545978803546</v>
          </cell>
          <cell r="N333">
            <v>37159</v>
          </cell>
          <cell r="O333">
            <v>45.833502958578705</v>
          </cell>
          <cell r="P333">
            <v>30.657754860627996</v>
          </cell>
          <cell r="X333">
            <v>37159</v>
          </cell>
          <cell r="Y333">
            <v>191.51437943008554</v>
          </cell>
          <cell r="Z333">
            <v>170.74675416337561</v>
          </cell>
        </row>
        <row r="334">
          <cell r="D334">
            <v>37160</v>
          </cell>
          <cell r="E334">
            <v>79.07720310051937</v>
          </cell>
          <cell r="F334">
            <v>69.142048674147603</v>
          </cell>
          <cell r="I334">
            <v>37160</v>
          </cell>
          <cell r="J334">
            <v>45.377923835717176</v>
          </cell>
          <cell r="K334">
            <v>46.101530365655947</v>
          </cell>
          <cell r="N334">
            <v>37160</v>
          </cell>
          <cell r="O334">
            <v>45.826056023614306</v>
          </cell>
          <cell r="P334">
            <v>30.605816552657597</v>
          </cell>
          <cell r="X334">
            <v>37160</v>
          </cell>
          <cell r="Y334">
            <v>191.60837943008553</v>
          </cell>
          <cell r="Z334">
            <v>170.53175416337564</v>
          </cell>
        </row>
        <row r="335">
          <cell r="D335">
            <v>37161</v>
          </cell>
          <cell r="E335">
            <v>79.167112232518974</v>
          </cell>
          <cell r="F335">
            <v>69.286792047995604</v>
          </cell>
          <cell r="I335">
            <v>37161</v>
          </cell>
          <cell r="J335">
            <v>45.47817938593078</v>
          </cell>
          <cell r="K335">
            <v>46.073948198952344</v>
          </cell>
          <cell r="N335">
            <v>37161</v>
          </cell>
          <cell r="O335">
            <v>45.787743753216304</v>
          </cell>
          <cell r="P335">
            <v>30.573893151139597</v>
          </cell>
          <cell r="X335">
            <v>37161</v>
          </cell>
          <cell r="Y335">
            <v>192.01437943008554</v>
          </cell>
          <cell r="Z335">
            <v>170.60875416337564</v>
          </cell>
        </row>
        <row r="336">
          <cell r="D336">
            <v>37162</v>
          </cell>
          <cell r="E336">
            <v>79.004263514139367</v>
          </cell>
          <cell r="F336">
            <v>69.130438679644001</v>
          </cell>
          <cell r="I336">
            <v>37162</v>
          </cell>
          <cell r="J336">
            <v>45.479261944268778</v>
          </cell>
          <cell r="K336">
            <v>46.037780102348343</v>
          </cell>
          <cell r="N336">
            <v>37162</v>
          </cell>
          <cell r="O336">
            <v>45.576023383928707</v>
          </cell>
          <cell r="P336">
            <v>30.546314180459998</v>
          </cell>
          <cell r="X336">
            <v>37162</v>
          </cell>
          <cell r="Y336">
            <v>191.89537943008554</v>
          </cell>
          <cell r="Z336">
            <v>170.3747541633756</v>
          </cell>
        </row>
        <row r="337">
          <cell r="D337">
            <v>37163</v>
          </cell>
          <cell r="E337">
            <v>78.72231563172177</v>
          </cell>
          <cell r="F337">
            <v>68.918108171788802</v>
          </cell>
          <cell r="I337">
            <v>37163</v>
          </cell>
          <cell r="J337">
            <v>45.301527161398781</v>
          </cell>
          <cell r="K337">
            <v>45.968656090438344</v>
          </cell>
          <cell r="N337">
            <v>37163</v>
          </cell>
          <cell r="O337">
            <v>45.316056406482303</v>
          </cell>
          <cell r="P337">
            <v>30.417741390273999</v>
          </cell>
          <cell r="X337">
            <v>37163</v>
          </cell>
          <cell r="Y337">
            <v>191.33337943008553</v>
          </cell>
          <cell r="Z337">
            <v>169.91375416337564</v>
          </cell>
        </row>
        <row r="338">
          <cell r="D338">
            <v>37164</v>
          </cell>
          <cell r="E338">
            <v>78.621531225139776</v>
          </cell>
          <cell r="F338">
            <v>68.846066576423596</v>
          </cell>
          <cell r="I338">
            <v>37164</v>
          </cell>
          <cell r="J338">
            <v>45.301342594075578</v>
          </cell>
          <cell r="K338">
            <v>45.952084074437941</v>
          </cell>
          <cell r="N338">
            <v>37164</v>
          </cell>
          <cell r="O338">
            <v>45.338186385060702</v>
          </cell>
          <cell r="P338">
            <v>30.454026262793199</v>
          </cell>
          <cell r="X338">
            <v>37164</v>
          </cell>
          <cell r="Y338">
            <v>191.51337943008554</v>
          </cell>
          <cell r="Z338">
            <v>169.82175416337563</v>
          </cell>
        </row>
        <row r="339">
          <cell r="D339">
            <v>37165</v>
          </cell>
          <cell r="E339">
            <v>78.381256514677773</v>
          </cell>
          <cell r="F339">
            <v>68.785606580589189</v>
          </cell>
          <cell r="I339">
            <v>37165</v>
          </cell>
          <cell r="J339">
            <v>45.270115222738781</v>
          </cell>
          <cell r="K339">
            <v>45.952084074437941</v>
          </cell>
          <cell r="N339">
            <v>37165</v>
          </cell>
          <cell r="O339">
            <v>45.051148350421101</v>
          </cell>
          <cell r="P339">
            <v>30.4908577385388</v>
          </cell>
          <cell r="X339">
            <v>37165</v>
          </cell>
          <cell r="Y339">
            <v>191.16537931364715</v>
          </cell>
          <cell r="Z339">
            <v>169.76375416337561</v>
          </cell>
        </row>
        <row r="340">
          <cell r="D340">
            <v>37166</v>
          </cell>
          <cell r="E340">
            <v>78.108615084595371</v>
          </cell>
          <cell r="F340">
            <v>68.834257817110384</v>
          </cell>
          <cell r="I340">
            <v>37166</v>
          </cell>
          <cell r="J340">
            <v>45.270115222738781</v>
          </cell>
          <cell r="K340">
            <v>45.918489272243939</v>
          </cell>
          <cell r="N340">
            <v>37166</v>
          </cell>
          <cell r="O340">
            <v>44.702156034503503</v>
          </cell>
          <cell r="P340">
            <v>30.5277389054868</v>
          </cell>
          <cell r="X340">
            <v>37166</v>
          </cell>
          <cell r="Y340">
            <v>190.77437556764716</v>
          </cell>
          <cell r="Z340">
            <v>169.75775416337558</v>
          </cell>
        </row>
        <row r="341">
          <cell r="D341">
            <v>37167</v>
          </cell>
          <cell r="E341">
            <v>77.868869230501772</v>
          </cell>
          <cell r="F341">
            <v>68.837093765018778</v>
          </cell>
          <cell r="I341">
            <v>37167</v>
          </cell>
          <cell r="J341">
            <v>45.270115222738781</v>
          </cell>
          <cell r="K341">
            <v>45.918489272243939</v>
          </cell>
          <cell r="N341">
            <v>37167</v>
          </cell>
          <cell r="O341">
            <v>44.627015484383904</v>
          </cell>
          <cell r="P341">
            <v>30.5650069539392</v>
          </cell>
          <cell r="X341">
            <v>37167</v>
          </cell>
          <cell r="Y341">
            <v>190.69637556764715</v>
          </cell>
          <cell r="Z341">
            <v>169.8037541633756</v>
          </cell>
        </row>
        <row r="342">
          <cell r="D342">
            <v>37168</v>
          </cell>
          <cell r="E342">
            <v>77.790619784208175</v>
          </cell>
          <cell r="F342">
            <v>68.799456228572382</v>
          </cell>
          <cell r="I342">
            <v>37168</v>
          </cell>
          <cell r="J342">
            <v>45.143193243694384</v>
          </cell>
          <cell r="K342">
            <v>45.808362919610737</v>
          </cell>
          <cell r="N342">
            <v>37168</v>
          </cell>
          <cell r="O342">
            <v>44.532772216313106</v>
          </cell>
          <cell r="P342">
            <v>30.3997194639228</v>
          </cell>
          <cell r="X342">
            <v>37168</v>
          </cell>
          <cell r="Y342">
            <v>190.51037556764715</v>
          </cell>
          <cell r="Z342">
            <v>169.45575416337562</v>
          </cell>
        </row>
        <row r="343">
          <cell r="D343">
            <v>37169</v>
          </cell>
          <cell r="E343">
            <v>77.708955842435373</v>
          </cell>
          <cell r="F343">
            <v>68.553580609725586</v>
          </cell>
          <cell r="I343">
            <v>37169</v>
          </cell>
          <cell r="J343">
            <v>45.229123530130387</v>
          </cell>
          <cell r="K343">
            <v>45.699649216874334</v>
          </cell>
          <cell r="N343">
            <v>37169</v>
          </cell>
          <cell r="O343">
            <v>44.407990154995908</v>
          </cell>
          <cell r="P343">
            <v>30.028167342115601</v>
          </cell>
          <cell r="X343">
            <v>37169</v>
          </cell>
          <cell r="Y343">
            <v>190.54137556764715</v>
          </cell>
          <cell r="Z343">
            <v>168.7507541633756</v>
          </cell>
        </row>
        <row r="344">
          <cell r="D344">
            <v>37170</v>
          </cell>
          <cell r="E344">
            <v>77.52645780287817</v>
          </cell>
          <cell r="F344">
            <v>68.376321442649981</v>
          </cell>
          <cell r="I344">
            <v>37170</v>
          </cell>
          <cell r="J344">
            <v>45.266125729060384</v>
          </cell>
          <cell r="K344">
            <v>45.605789634283937</v>
          </cell>
          <cell r="N344">
            <v>37170</v>
          </cell>
          <cell r="O344">
            <v>44.264960774283111</v>
          </cell>
          <cell r="P344">
            <v>29.703981584310402</v>
          </cell>
          <cell r="X344">
            <v>37170</v>
          </cell>
          <cell r="Y344">
            <v>190.39537556764714</v>
          </cell>
          <cell r="Z344">
            <v>168.08675416337559</v>
          </cell>
        </row>
        <row r="345">
          <cell r="D345">
            <v>37171</v>
          </cell>
          <cell r="E345">
            <v>77.13452719239929</v>
          </cell>
          <cell r="F345">
            <v>68.401564573469187</v>
          </cell>
          <cell r="I345">
            <v>37171</v>
          </cell>
          <cell r="J345">
            <v>45.266125729060384</v>
          </cell>
          <cell r="K345">
            <v>45.60573639370994</v>
          </cell>
          <cell r="N345">
            <v>37171</v>
          </cell>
          <cell r="O345">
            <v>44.464931566959166</v>
          </cell>
          <cell r="P345">
            <v>29.428379624966002</v>
          </cell>
          <cell r="X345">
            <v>37171</v>
          </cell>
          <cell r="Y345">
            <v>190.20341574984434</v>
          </cell>
          <cell r="Z345">
            <v>167.86875416337563</v>
          </cell>
        </row>
        <row r="346">
          <cell r="D346">
            <v>37172</v>
          </cell>
          <cell r="E346">
            <v>77.135680738169285</v>
          </cell>
          <cell r="F346">
            <v>68.358294184293584</v>
          </cell>
          <cell r="I346">
            <v>37172</v>
          </cell>
          <cell r="J346">
            <v>45.386019952336781</v>
          </cell>
          <cell r="K346">
            <v>45.605732844338341</v>
          </cell>
          <cell r="N346">
            <v>37172</v>
          </cell>
          <cell r="O346">
            <v>44.420741537191567</v>
          </cell>
          <cell r="P346">
            <v>29.144173988863201</v>
          </cell>
          <cell r="X346">
            <v>37172</v>
          </cell>
          <cell r="Y346">
            <v>190.35541348912312</v>
          </cell>
          <cell r="Z346">
            <v>167.5247541633756</v>
          </cell>
        </row>
        <row r="347">
          <cell r="D347">
            <v>37173</v>
          </cell>
          <cell r="E347">
            <v>77.205259069644086</v>
          </cell>
          <cell r="F347">
            <v>68.298089743214391</v>
          </cell>
          <cell r="I347">
            <v>37173</v>
          </cell>
          <cell r="J347">
            <v>45.501520053572378</v>
          </cell>
          <cell r="K347">
            <v>45.605732844338341</v>
          </cell>
          <cell r="N347">
            <v>37173</v>
          </cell>
          <cell r="O347">
            <v>44.449718253586369</v>
          </cell>
          <cell r="P347">
            <v>28.889339402750402</v>
          </cell>
          <cell r="X347">
            <v>37173</v>
          </cell>
          <cell r="Y347">
            <v>190.58540863822833</v>
          </cell>
          <cell r="Z347">
            <v>167.11675416337562</v>
          </cell>
        </row>
        <row r="348">
          <cell r="D348">
            <v>37174</v>
          </cell>
          <cell r="E348">
            <v>77.313202558743285</v>
          </cell>
          <cell r="F348">
            <v>68.264665310857197</v>
          </cell>
          <cell r="I348">
            <v>37174</v>
          </cell>
          <cell r="J348">
            <v>45.60742620337318</v>
          </cell>
          <cell r="K348">
            <v>45.605289172888341</v>
          </cell>
          <cell r="N348">
            <v>37174</v>
          </cell>
          <cell r="O348">
            <v>44.44450742272997</v>
          </cell>
          <cell r="P348">
            <v>28.5691715335964</v>
          </cell>
          <cell r="X348">
            <v>37174</v>
          </cell>
          <cell r="Y348">
            <v>190.82540863822834</v>
          </cell>
          <cell r="Z348">
            <v>166.67475416337561</v>
          </cell>
        </row>
        <row r="349">
          <cell r="D349">
            <v>37175</v>
          </cell>
          <cell r="E349">
            <v>77.278951122803278</v>
          </cell>
          <cell r="F349">
            <v>68.203722600485193</v>
          </cell>
          <cell r="I349">
            <v>37175</v>
          </cell>
          <cell r="J349">
            <v>45.701143811099577</v>
          </cell>
          <cell r="K349">
            <v>45.566175097856338</v>
          </cell>
          <cell r="N349">
            <v>37175</v>
          </cell>
          <cell r="O349">
            <v>44.648056431899171</v>
          </cell>
          <cell r="P349">
            <v>28.2731855331532</v>
          </cell>
          <cell r="X349">
            <v>37175</v>
          </cell>
          <cell r="Y349">
            <v>191.11840863822832</v>
          </cell>
          <cell r="Z349">
            <v>166.24075416337561</v>
          </cell>
        </row>
        <row r="350">
          <cell r="D350">
            <v>37176</v>
          </cell>
          <cell r="E350">
            <v>77.261253956005675</v>
          </cell>
          <cell r="F350">
            <v>68.143613992439199</v>
          </cell>
          <cell r="I350">
            <v>37176</v>
          </cell>
          <cell r="J350">
            <v>45.75210923790398</v>
          </cell>
          <cell r="K350">
            <v>45.566175097856338</v>
          </cell>
          <cell r="N350">
            <v>37176</v>
          </cell>
          <cell r="O350">
            <v>44.722053377668374</v>
          </cell>
          <cell r="P350">
            <v>28.041897478234798</v>
          </cell>
          <cell r="X350">
            <v>37176</v>
          </cell>
          <cell r="Y350">
            <v>191.26940863822833</v>
          </cell>
          <cell r="Z350">
            <v>165.95375416337561</v>
          </cell>
        </row>
        <row r="351">
          <cell r="D351">
            <v>37177</v>
          </cell>
          <cell r="E351">
            <v>77.061811216430073</v>
          </cell>
          <cell r="F351">
            <v>68.243266149480803</v>
          </cell>
          <cell r="I351">
            <v>37177</v>
          </cell>
          <cell r="J351">
            <v>45.764297779978378</v>
          </cell>
          <cell r="K351">
            <v>45.458817255071139</v>
          </cell>
          <cell r="N351">
            <v>37177</v>
          </cell>
          <cell r="O351">
            <v>44.222248262466771</v>
          </cell>
          <cell r="P351">
            <v>27.807084897317598</v>
          </cell>
          <cell r="X351">
            <v>37177</v>
          </cell>
          <cell r="Y351">
            <v>190.59440863822832</v>
          </cell>
          <cell r="Z351">
            <v>165.65175416337561</v>
          </cell>
        </row>
        <row r="352">
          <cell r="D352">
            <v>37178</v>
          </cell>
          <cell r="E352">
            <v>76.840078423206478</v>
          </cell>
          <cell r="F352">
            <v>68.400137726086001</v>
          </cell>
          <cell r="I352">
            <v>37178</v>
          </cell>
          <cell r="J352">
            <v>45.771478158725181</v>
          </cell>
          <cell r="K352">
            <v>45.334198818195141</v>
          </cell>
          <cell r="N352">
            <v>37178</v>
          </cell>
          <cell r="O352">
            <v>43.753830240323971</v>
          </cell>
          <cell r="P352">
            <v>27.610137012629199</v>
          </cell>
          <cell r="X352">
            <v>37178</v>
          </cell>
          <cell r="Y352">
            <v>189.95840863822832</v>
          </cell>
          <cell r="Z352">
            <v>165.42275416337563</v>
          </cell>
        </row>
        <row r="353">
          <cell r="D353">
            <v>37179</v>
          </cell>
          <cell r="E353">
            <v>76.764136068452885</v>
          </cell>
          <cell r="F353">
            <v>68.505908999766007</v>
          </cell>
          <cell r="I353">
            <v>37179</v>
          </cell>
          <cell r="J353">
            <v>45.843413272942378</v>
          </cell>
          <cell r="K353">
            <v>45.330241268861144</v>
          </cell>
          <cell r="N353">
            <v>37179</v>
          </cell>
          <cell r="O353">
            <v>43.531309133257572</v>
          </cell>
          <cell r="P353">
            <v>27.4002516684588</v>
          </cell>
          <cell r="X353">
            <v>37179</v>
          </cell>
          <cell r="Y353">
            <v>189.73341029062556</v>
          </cell>
          <cell r="Z353">
            <v>165.26375416337564</v>
          </cell>
        </row>
        <row r="354">
          <cell r="D354">
            <v>37180</v>
          </cell>
          <cell r="E354">
            <v>76.749413275056085</v>
          </cell>
          <cell r="F354">
            <v>68.51478597813761</v>
          </cell>
          <cell r="I354">
            <v>37180</v>
          </cell>
          <cell r="J354">
            <v>45.945596131934778</v>
          </cell>
          <cell r="K354">
            <v>45.276468289121141</v>
          </cell>
          <cell r="N354">
            <v>37180</v>
          </cell>
          <cell r="O354">
            <v>43.411325822343571</v>
          </cell>
          <cell r="P354">
            <v>27.209149598795602</v>
          </cell>
          <cell r="X354">
            <v>37180</v>
          </cell>
          <cell r="Y354">
            <v>189.70040704530714</v>
          </cell>
          <cell r="Z354">
            <v>164.92875416337563</v>
          </cell>
        </row>
        <row r="355">
          <cell r="D355">
            <v>37181</v>
          </cell>
          <cell r="E355">
            <v>76.734875048982488</v>
          </cell>
          <cell r="F355">
            <v>68.479033158010807</v>
          </cell>
          <cell r="I355">
            <v>37181</v>
          </cell>
          <cell r="J355">
            <v>46.052574191958776</v>
          </cell>
          <cell r="K355">
            <v>45.14488953453754</v>
          </cell>
          <cell r="N355">
            <v>37181</v>
          </cell>
          <cell r="O355">
            <v>43.283991762845972</v>
          </cell>
          <cell r="P355">
            <v>26.9707308563328</v>
          </cell>
          <cell r="X355">
            <v>37181</v>
          </cell>
          <cell r="Y355">
            <v>189.5964070453071</v>
          </cell>
          <cell r="Z355">
            <v>164.43675416337561</v>
          </cell>
        </row>
        <row r="356">
          <cell r="D356">
            <v>37182</v>
          </cell>
          <cell r="E356">
            <v>76.719811515912085</v>
          </cell>
          <cell r="F356">
            <v>68.361687383543213</v>
          </cell>
          <cell r="I356">
            <v>37182</v>
          </cell>
          <cell r="J356">
            <v>45.874644193650774</v>
          </cell>
          <cell r="K356">
            <v>44.998893232514739</v>
          </cell>
          <cell r="N356">
            <v>37182</v>
          </cell>
          <cell r="O356">
            <v>43.172129414152771</v>
          </cell>
          <cell r="P356">
            <v>26.664593653113599</v>
          </cell>
          <cell r="X356">
            <v>37182</v>
          </cell>
          <cell r="Y356">
            <v>189.29140704530712</v>
          </cell>
          <cell r="Z356">
            <v>163.75375416337562</v>
          </cell>
        </row>
        <row r="357">
          <cell r="D357">
            <v>37183</v>
          </cell>
          <cell r="E357">
            <v>76.705266191095291</v>
          </cell>
          <cell r="F357">
            <v>68.205231083415214</v>
          </cell>
          <cell r="I357">
            <v>37183</v>
          </cell>
          <cell r="J357">
            <v>45.626035558671973</v>
          </cell>
          <cell r="K357">
            <v>44.833602546474339</v>
          </cell>
          <cell r="N357">
            <v>37183</v>
          </cell>
          <cell r="O357">
            <v>43.28906310816717</v>
          </cell>
          <cell r="P357">
            <v>26.366822318755599</v>
          </cell>
          <cell r="X357">
            <v>37183</v>
          </cell>
          <cell r="Y357">
            <v>189.14518677952594</v>
          </cell>
          <cell r="Z357">
            <v>163.01975416337564</v>
          </cell>
        </row>
        <row r="358">
          <cell r="D358">
            <v>37184</v>
          </cell>
          <cell r="E358">
            <v>76.560622199652087</v>
          </cell>
          <cell r="F358">
            <v>68.198434036801217</v>
          </cell>
          <cell r="I358">
            <v>37184</v>
          </cell>
          <cell r="J358">
            <v>45.492976716131174</v>
          </cell>
          <cell r="K358">
            <v>44.710609721791137</v>
          </cell>
          <cell r="N358">
            <v>37184</v>
          </cell>
          <cell r="O358">
            <v>42.887068026146771</v>
          </cell>
          <cell r="P358">
            <v>26.1361696013536</v>
          </cell>
          <cell r="X358">
            <v>37184</v>
          </cell>
          <cell r="Y358">
            <v>188.46548886352156</v>
          </cell>
          <cell r="Z358">
            <v>162.57675416337565</v>
          </cell>
        </row>
        <row r="359">
          <cell r="D359">
            <v>37185</v>
          </cell>
          <cell r="E359">
            <v>76.432890963882883</v>
          </cell>
          <cell r="F359">
            <v>68.276875149161214</v>
          </cell>
          <cell r="I359">
            <v>37185</v>
          </cell>
          <cell r="J359">
            <v>45.404430542825978</v>
          </cell>
          <cell r="K359">
            <v>44.505945856591936</v>
          </cell>
          <cell r="N359">
            <v>37185</v>
          </cell>
          <cell r="O359">
            <v>42.524921739079574</v>
          </cell>
          <cell r="P359">
            <v>25.925283334391999</v>
          </cell>
          <cell r="X359">
            <v>37185</v>
          </cell>
          <cell r="Y359">
            <v>187.88706516737994</v>
          </cell>
          <cell r="Z359">
            <v>162.14419527573563</v>
          </cell>
        </row>
        <row r="360">
          <cell r="D360">
            <v>37186</v>
          </cell>
          <cell r="E360">
            <v>76.409358630174879</v>
          </cell>
          <cell r="F360">
            <v>68.244891761673614</v>
          </cell>
          <cell r="I360">
            <v>37186</v>
          </cell>
          <cell r="J360">
            <v>45.464663378877979</v>
          </cell>
          <cell r="K360">
            <v>44.343959635511133</v>
          </cell>
          <cell r="N360">
            <v>37186</v>
          </cell>
          <cell r="O360">
            <v>42.279560425767173</v>
          </cell>
          <cell r="P360">
            <v>25.581767698853199</v>
          </cell>
          <cell r="X360">
            <v>37186</v>
          </cell>
          <cell r="Y360">
            <v>187.63706435641154</v>
          </cell>
          <cell r="Z360">
            <v>161.55719527573564</v>
          </cell>
        </row>
        <row r="361">
          <cell r="D361">
            <v>37187</v>
          </cell>
          <cell r="E361">
            <v>76.454655710534084</v>
          </cell>
          <cell r="F361">
            <v>68.163749577526019</v>
          </cell>
          <cell r="I361">
            <v>37187</v>
          </cell>
          <cell r="J361">
            <v>45.569440828509983</v>
          </cell>
          <cell r="K361">
            <v>44.194385566915535</v>
          </cell>
          <cell r="N361">
            <v>37187</v>
          </cell>
          <cell r="O361">
            <v>42.03385482340957</v>
          </cell>
          <cell r="P361">
            <v>25.310226220619199</v>
          </cell>
          <cell r="X361">
            <v>37187</v>
          </cell>
          <cell r="Y361">
            <v>187.46206328404514</v>
          </cell>
          <cell r="Z361">
            <v>160.97919527573566</v>
          </cell>
        </row>
        <row r="362">
          <cell r="D362">
            <v>37188</v>
          </cell>
          <cell r="E362">
            <v>76.560533465362084</v>
          </cell>
          <cell r="F362">
            <v>68.250020603635619</v>
          </cell>
          <cell r="I362">
            <v>37188</v>
          </cell>
          <cell r="J362">
            <v>45.673196059121182</v>
          </cell>
          <cell r="K362">
            <v>44.137996700306338</v>
          </cell>
          <cell r="N362">
            <v>37188</v>
          </cell>
          <cell r="O362">
            <v>41.783751549639568</v>
          </cell>
          <cell r="P362">
            <v>25.036775180464399</v>
          </cell>
          <cell r="X362">
            <v>37188</v>
          </cell>
          <cell r="Y362">
            <v>187.33006328404514</v>
          </cell>
          <cell r="Z362">
            <v>160.59219527573563</v>
          </cell>
        </row>
        <row r="363">
          <cell r="D363">
            <v>37189</v>
          </cell>
          <cell r="E363">
            <v>76.660178523660491</v>
          </cell>
          <cell r="F363">
            <v>68.347528940230816</v>
          </cell>
          <cell r="I363">
            <v>37189</v>
          </cell>
          <cell r="J363">
            <v>45.779123505151581</v>
          </cell>
          <cell r="K363">
            <v>44.000636019386342</v>
          </cell>
          <cell r="N363">
            <v>37189</v>
          </cell>
          <cell r="O363">
            <v>41.542283896972371</v>
          </cell>
          <cell r="P363">
            <v>24.824511757322</v>
          </cell>
          <cell r="X363">
            <v>37189</v>
          </cell>
          <cell r="Y363">
            <v>187.22206328404513</v>
          </cell>
          <cell r="Z363">
            <v>160.23619527573567</v>
          </cell>
        </row>
        <row r="364">
          <cell r="D364">
            <v>37190</v>
          </cell>
          <cell r="E364">
            <v>76.729664571473691</v>
          </cell>
          <cell r="F364">
            <v>68.487569396708821</v>
          </cell>
          <cell r="I364">
            <v>37190</v>
          </cell>
          <cell r="J364">
            <v>45.871304234975184</v>
          </cell>
          <cell r="K364">
            <v>43.90202737759514</v>
          </cell>
          <cell r="N364">
            <v>37190</v>
          </cell>
          <cell r="O364">
            <v>41.451643241075573</v>
          </cell>
          <cell r="P364">
            <v>24.526012801785999</v>
          </cell>
          <cell r="X364">
            <v>37190</v>
          </cell>
          <cell r="Y364">
            <v>187.27106328404514</v>
          </cell>
          <cell r="Z364">
            <v>159.80523573221365</v>
          </cell>
        </row>
        <row r="365">
          <cell r="D365">
            <v>37191</v>
          </cell>
          <cell r="E365">
            <v>76.742463605463286</v>
          </cell>
          <cell r="F365">
            <v>68.735379423077617</v>
          </cell>
          <cell r="I365">
            <v>37191</v>
          </cell>
          <cell r="J365">
            <v>45.949926365286785</v>
          </cell>
          <cell r="K365">
            <v>43.80666641081794</v>
          </cell>
          <cell r="N365">
            <v>37191</v>
          </cell>
          <cell r="O365">
            <v>41.071664911089975</v>
          </cell>
          <cell r="P365">
            <v>24.259163592807198</v>
          </cell>
          <cell r="X365">
            <v>37191</v>
          </cell>
          <cell r="Y365">
            <v>186.98406328404513</v>
          </cell>
          <cell r="Z365">
            <v>159.55323573221364</v>
          </cell>
        </row>
        <row r="366">
          <cell r="D366">
            <v>37192</v>
          </cell>
          <cell r="E366">
            <v>76.771213515423284</v>
          </cell>
          <cell r="F366">
            <v>68.794650379426017</v>
          </cell>
          <cell r="I366">
            <v>37192</v>
          </cell>
          <cell r="J366">
            <v>45.799085171029986</v>
          </cell>
          <cell r="K366">
            <v>43.739661373753137</v>
          </cell>
          <cell r="N366">
            <v>37192</v>
          </cell>
          <cell r="O366">
            <v>40.706047338597976</v>
          </cell>
          <cell r="P366">
            <v>24.005024683527999</v>
          </cell>
          <cell r="X366">
            <v>37192</v>
          </cell>
          <cell r="Y366">
            <v>186.43506387846753</v>
          </cell>
          <cell r="Z366">
            <v>159.16523573221366</v>
          </cell>
        </row>
        <row r="367">
          <cell r="D367">
            <v>37193</v>
          </cell>
          <cell r="E367">
            <v>77.016237285086078</v>
          </cell>
          <cell r="F367">
            <v>68.73406260621401</v>
          </cell>
          <cell r="I367">
            <v>37193</v>
          </cell>
          <cell r="J367">
            <v>45.79904612794239</v>
          </cell>
          <cell r="K367">
            <v>43.674179017104734</v>
          </cell>
          <cell r="N367">
            <v>37193</v>
          </cell>
          <cell r="O367">
            <v>40.554999927440775</v>
          </cell>
          <cell r="P367">
            <v>23.725795266408401</v>
          </cell>
          <cell r="X367">
            <v>37193</v>
          </cell>
          <cell r="Y367">
            <v>186.45706119388552</v>
          </cell>
          <cell r="Z367">
            <v>158.63223573221364</v>
          </cell>
        </row>
        <row r="368">
          <cell r="D368">
            <v>37194</v>
          </cell>
          <cell r="E368">
            <v>77.331627346718875</v>
          </cell>
          <cell r="F368">
            <v>68.673343506252806</v>
          </cell>
          <cell r="I368">
            <v>37194</v>
          </cell>
          <cell r="J368">
            <v>45.63058230369159</v>
          </cell>
          <cell r="K368">
            <v>43.604820746669134</v>
          </cell>
          <cell r="N368">
            <v>37194</v>
          </cell>
          <cell r="O368">
            <v>40.629919709825977</v>
          </cell>
          <cell r="P368">
            <v>23.466740477463201</v>
          </cell>
          <cell r="X368">
            <v>37194</v>
          </cell>
          <cell r="Y368">
            <v>186.60005721365275</v>
          </cell>
          <cell r="Z368">
            <v>158.18623573221362</v>
          </cell>
        </row>
        <row r="369">
          <cell r="D369">
            <v>37195</v>
          </cell>
          <cell r="E369">
            <v>77.630629959674479</v>
          </cell>
          <cell r="F369">
            <v>68.775537013360008</v>
          </cell>
          <cell r="I369">
            <v>37195</v>
          </cell>
          <cell r="J369">
            <v>45.71624993662919</v>
          </cell>
          <cell r="K369">
            <v>43.516895713393936</v>
          </cell>
          <cell r="N369">
            <v>37195</v>
          </cell>
          <cell r="O369">
            <v>40.833167022409178</v>
          </cell>
          <cell r="P369">
            <v>23.2257590887052</v>
          </cell>
          <cell r="X369">
            <v>37195</v>
          </cell>
          <cell r="Y369">
            <v>187.17305721365273</v>
          </cell>
          <cell r="Z369">
            <v>157.71642923932083</v>
          </cell>
        </row>
      </sheetData>
      <sheetData sheetId="14"/>
      <sheetData sheetId="15"/>
      <sheetData sheetId="16"/>
      <sheetData sheetId="17">
        <row r="163">
          <cell r="B163">
            <v>36982</v>
          </cell>
          <cell r="C163">
            <v>25.363809453600002</v>
          </cell>
          <cell r="D163">
            <v>-0.31654405032001021</v>
          </cell>
          <cell r="E163">
            <v>-0.21102936688000684</v>
          </cell>
          <cell r="F163">
            <v>24.836236036399985</v>
          </cell>
          <cell r="G163">
            <v>42000</v>
          </cell>
          <cell r="R163">
            <v>195.6</v>
          </cell>
        </row>
        <row r="164">
          <cell r="B164">
            <v>36983</v>
          </cell>
          <cell r="C164">
            <v>254.57867801</v>
          </cell>
          <cell r="D164">
            <v>34.072536056640011</v>
          </cell>
          <cell r="E164">
            <v>22.71502403776001</v>
          </cell>
          <cell r="F164">
            <v>311.36623810440005</v>
          </cell>
          <cell r="G164">
            <v>42000</v>
          </cell>
          <cell r="R164">
            <v>339.72223381800001</v>
          </cell>
        </row>
        <row r="165">
          <cell r="B165">
            <v>36984</v>
          </cell>
          <cell r="C165">
            <v>384.25496941599999</v>
          </cell>
          <cell r="D165">
            <v>50.472387123600001</v>
          </cell>
          <cell r="E165">
            <v>33.648258082400005</v>
          </cell>
          <cell r="F165">
            <v>468.37561462200006</v>
          </cell>
          <cell r="G165">
            <v>42000</v>
          </cell>
          <cell r="R165">
            <v>512.24433942065718</v>
          </cell>
        </row>
        <row r="166">
          <cell r="B166">
            <v>36985</v>
          </cell>
          <cell r="C166">
            <v>494.98826459280002</v>
          </cell>
          <cell r="D166">
            <v>67.426458790560019</v>
          </cell>
          <cell r="E166">
            <v>44.950972527040022</v>
          </cell>
          <cell r="F166">
            <v>607.36569591040006</v>
          </cell>
          <cell r="G166">
            <v>42000</v>
          </cell>
          <cell r="R166">
            <v>755.17575523513153</v>
          </cell>
        </row>
        <row r="167">
          <cell r="B167">
            <v>36986</v>
          </cell>
          <cell r="C167">
            <v>572.64851520080003</v>
          </cell>
          <cell r="D167">
            <v>94.815172506000025</v>
          </cell>
          <cell r="E167">
            <v>63.210115004000031</v>
          </cell>
          <cell r="F167">
            <v>730.67380271080003</v>
          </cell>
          <cell r="G167">
            <v>42000</v>
          </cell>
          <cell r="R167">
            <v>867.51336637513157</v>
          </cell>
        </row>
        <row r="168">
          <cell r="B168">
            <v>36987</v>
          </cell>
          <cell r="C168">
            <v>507.1377635796</v>
          </cell>
          <cell r="D168">
            <v>127.07802996480002</v>
          </cell>
          <cell r="E168">
            <v>84.71868664320003</v>
          </cell>
          <cell r="F168">
            <v>718.9344801876</v>
          </cell>
          <cell r="G168">
            <v>42000</v>
          </cell>
          <cell r="R168">
            <v>1050.8659532776344</v>
          </cell>
        </row>
        <row r="169">
          <cell r="B169">
            <v>36988</v>
          </cell>
          <cell r="C169">
            <v>518.90393043359995</v>
          </cell>
          <cell r="D169">
            <v>147.90600727872001</v>
          </cell>
          <cell r="E169">
            <v>98.604004852480017</v>
          </cell>
          <cell r="F169">
            <v>765.41394256479998</v>
          </cell>
          <cell r="G169">
            <v>42000</v>
          </cell>
          <cell r="R169">
            <v>1281.4859532776345</v>
          </cell>
        </row>
        <row r="170">
          <cell r="B170">
            <v>36989</v>
          </cell>
          <cell r="C170">
            <v>612.11752739279996</v>
          </cell>
          <cell r="D170">
            <v>170.17110474263998</v>
          </cell>
          <cell r="E170">
            <v>113.44740316175999</v>
          </cell>
          <cell r="F170">
            <v>895.73603529719992</v>
          </cell>
          <cell r="G170">
            <v>42000</v>
          </cell>
          <cell r="R170">
            <v>1476.6481507036344</v>
          </cell>
        </row>
        <row r="171">
          <cell r="B171">
            <v>36990</v>
          </cell>
          <cell r="C171">
            <v>584.14492981319995</v>
          </cell>
          <cell r="D171">
            <v>194.53599545784002</v>
          </cell>
          <cell r="E171">
            <v>129.69066363856001</v>
          </cell>
          <cell r="F171">
            <v>908.37158890959995</v>
          </cell>
          <cell r="G171">
            <v>42000</v>
          </cell>
          <cell r="R171">
            <v>1681.3523382194528</v>
          </cell>
        </row>
        <row r="172">
          <cell r="B172">
            <v>36991</v>
          </cell>
          <cell r="C172">
            <v>577.4863086915999</v>
          </cell>
          <cell r="D172">
            <v>194.84044510272003</v>
          </cell>
          <cell r="E172">
            <v>129.89363006848004</v>
          </cell>
          <cell r="F172">
            <v>902.22038386279996</v>
          </cell>
          <cell r="G172">
            <v>42000</v>
          </cell>
          <cell r="R172">
            <v>1864.176211331813</v>
          </cell>
        </row>
        <row r="173">
          <cell r="B173">
            <v>36992</v>
          </cell>
          <cell r="C173">
            <v>493.3874980011999</v>
          </cell>
          <cell r="D173">
            <v>189.1114149492</v>
          </cell>
          <cell r="E173">
            <v>126.07427663280001</v>
          </cell>
          <cell r="F173">
            <v>808.57318958319991</v>
          </cell>
          <cell r="G173">
            <v>42000</v>
          </cell>
          <cell r="R173">
            <v>2027.868688315813</v>
          </cell>
        </row>
        <row r="174">
          <cell r="B174">
            <v>36993</v>
          </cell>
          <cell r="C174">
            <v>482.49092718919991</v>
          </cell>
          <cell r="D174">
            <v>215.62433091023999</v>
          </cell>
          <cell r="E174">
            <v>143.74955394015998</v>
          </cell>
          <cell r="F174">
            <v>841.86481203959988</v>
          </cell>
          <cell r="G174">
            <v>42000</v>
          </cell>
          <cell r="R174">
            <v>2064.9405248517933</v>
          </cell>
        </row>
        <row r="175">
          <cell r="B175">
            <v>36994</v>
          </cell>
          <cell r="C175">
            <v>593.77792433559989</v>
          </cell>
          <cell r="D175">
            <v>179.65522066175996</v>
          </cell>
          <cell r="E175">
            <v>119.77014710783996</v>
          </cell>
          <cell r="F175">
            <v>893.20329210519981</v>
          </cell>
          <cell r="G175">
            <v>42000</v>
          </cell>
          <cell r="R175">
            <v>2276.8981401634119</v>
          </cell>
        </row>
        <row r="176">
          <cell r="B176">
            <v>36995</v>
          </cell>
          <cell r="C176">
            <v>712.22045462759991</v>
          </cell>
          <cell r="D176">
            <v>204.92601821231992</v>
          </cell>
          <cell r="E176">
            <v>136.61734547487995</v>
          </cell>
          <cell r="F176">
            <v>1053.7638183147997</v>
          </cell>
          <cell r="G176">
            <v>42000</v>
          </cell>
          <cell r="R176">
            <v>2593.6981401634121</v>
          </cell>
        </row>
        <row r="177">
          <cell r="B177">
            <v>36996</v>
          </cell>
          <cell r="C177">
            <v>868.68740287039986</v>
          </cell>
          <cell r="D177">
            <v>227.99167694495992</v>
          </cell>
          <cell r="E177">
            <v>151.99445129663997</v>
          </cell>
          <cell r="F177">
            <v>1248.6735311119996</v>
          </cell>
          <cell r="G177">
            <v>42000</v>
          </cell>
          <cell r="R177">
            <v>2994.2881401634122</v>
          </cell>
        </row>
        <row r="178">
          <cell r="B178">
            <v>36997</v>
          </cell>
          <cell r="C178">
            <v>912.09976690999986</v>
          </cell>
          <cell r="D178">
            <v>241.18124628863993</v>
          </cell>
          <cell r="E178">
            <v>160.78749752575996</v>
          </cell>
          <cell r="F178">
            <v>1314.0685107243996</v>
          </cell>
          <cell r="G178">
            <v>42000</v>
          </cell>
          <cell r="R178">
            <v>3285.1555224243803</v>
          </cell>
        </row>
        <row r="179">
          <cell r="B179">
            <v>36998</v>
          </cell>
          <cell r="C179">
            <v>894.8391728191998</v>
          </cell>
          <cell r="D179">
            <v>243.37105917863991</v>
          </cell>
          <cell r="E179">
            <v>162.24737278575995</v>
          </cell>
          <cell r="F179">
            <v>1300.4576047835997</v>
          </cell>
          <cell r="G179">
            <v>42000</v>
          </cell>
          <cell r="R179">
            <v>3631.9153561825724</v>
          </cell>
        </row>
        <row r="180">
          <cell r="B180">
            <v>36999</v>
          </cell>
          <cell r="C180">
            <v>925.10111508079979</v>
          </cell>
          <cell r="D180">
            <v>249.9435929011199</v>
          </cell>
          <cell r="E180">
            <v>166.62906193407994</v>
          </cell>
          <cell r="F180">
            <v>1341.6737699159996</v>
          </cell>
          <cell r="G180">
            <v>42000</v>
          </cell>
          <cell r="R180">
            <v>3946.599383844456</v>
          </cell>
        </row>
        <row r="181">
          <cell r="B181">
            <v>37000</v>
          </cell>
          <cell r="C181">
            <v>952.72587424359983</v>
          </cell>
          <cell r="D181">
            <v>250.65664124471985</v>
          </cell>
          <cell r="E181">
            <v>167.10442749647993</v>
          </cell>
          <cell r="F181">
            <v>1370.4869429847995</v>
          </cell>
          <cell r="G181">
            <v>42000</v>
          </cell>
          <cell r="R181">
            <v>4205.4409329961272</v>
          </cell>
        </row>
        <row r="182">
          <cell r="B182">
            <v>37001</v>
          </cell>
          <cell r="C182">
            <v>1152.4419154323998</v>
          </cell>
          <cell r="D182">
            <v>317.06610023999986</v>
          </cell>
          <cell r="E182">
            <v>211.37740015999995</v>
          </cell>
          <cell r="F182">
            <v>1680.8854158323995</v>
          </cell>
          <cell r="G182">
            <v>42000</v>
          </cell>
          <cell r="R182">
            <v>4611.5009329961276</v>
          </cell>
        </row>
        <row r="183">
          <cell r="B183">
            <v>37002</v>
          </cell>
          <cell r="C183">
            <v>1265.2941854543999</v>
          </cell>
          <cell r="D183">
            <v>389.34956436455991</v>
          </cell>
          <cell r="E183">
            <v>259.56637624304</v>
          </cell>
          <cell r="F183">
            <v>1914.2101260619995</v>
          </cell>
          <cell r="G183">
            <v>42000</v>
          </cell>
          <cell r="R183">
            <v>4857.6609329961275</v>
          </cell>
        </row>
        <row r="184">
          <cell r="B184">
            <v>37003</v>
          </cell>
          <cell r="C184">
            <v>1238.0918015119998</v>
          </cell>
          <cell r="D184">
            <v>452.29649802983988</v>
          </cell>
          <cell r="E184">
            <v>301.53099868656</v>
          </cell>
          <cell r="F184">
            <v>1991.9192982283994</v>
          </cell>
          <cell r="G184">
            <v>42000</v>
          </cell>
          <cell r="R184">
            <v>5277.3109329961271</v>
          </cell>
        </row>
        <row r="185">
          <cell r="B185">
            <v>37004</v>
          </cell>
          <cell r="C185">
            <v>1279.3390488755999</v>
          </cell>
          <cell r="D185">
            <v>507.91941264527986</v>
          </cell>
          <cell r="E185">
            <v>338.61294176351998</v>
          </cell>
          <cell r="F185">
            <v>2125.8714032843995</v>
          </cell>
          <cell r="G185">
            <v>42000</v>
          </cell>
          <cell r="R185">
            <v>5561.6273877488338</v>
          </cell>
        </row>
        <row r="186">
          <cell r="B186">
            <v>37005</v>
          </cell>
          <cell r="C186">
            <v>1378.0115793555999</v>
          </cell>
          <cell r="D186">
            <v>585.8330989579199</v>
          </cell>
          <cell r="E186">
            <v>390.55539930527999</v>
          </cell>
          <cell r="F186">
            <v>2354.4000776187995</v>
          </cell>
          <cell r="G186">
            <v>42000</v>
          </cell>
          <cell r="R186">
            <v>5820.7494800836184</v>
          </cell>
        </row>
        <row r="187">
          <cell r="B187">
            <v>37006</v>
          </cell>
          <cell r="C187">
            <v>1449.9324960863999</v>
          </cell>
          <cell r="D187">
            <v>657.3482027483999</v>
          </cell>
          <cell r="E187">
            <v>438.23213516559997</v>
          </cell>
          <cell r="F187">
            <v>2545.5128340003994</v>
          </cell>
          <cell r="G187">
            <v>42000</v>
          </cell>
          <cell r="R187">
            <v>6028.6657107913879</v>
          </cell>
        </row>
        <row r="188">
          <cell r="B188">
            <v>37007</v>
          </cell>
          <cell r="C188">
            <v>1535.0499764259998</v>
          </cell>
          <cell r="D188">
            <v>724.66534154855992</v>
          </cell>
          <cell r="E188">
            <v>483.11022769903997</v>
          </cell>
          <cell r="F188">
            <v>2742.8255456735992</v>
          </cell>
          <cell r="G188">
            <v>42000</v>
          </cell>
          <cell r="R188">
            <v>6145.0673524133881</v>
          </cell>
        </row>
        <row r="189">
          <cell r="B189">
            <v>37008</v>
          </cell>
          <cell r="C189">
            <v>1610.4244317235998</v>
          </cell>
          <cell r="D189">
            <v>770.08330813583996</v>
          </cell>
          <cell r="E189">
            <v>513.38887209055997</v>
          </cell>
          <cell r="F189">
            <v>2893.8966119499992</v>
          </cell>
          <cell r="G189">
            <v>42000</v>
          </cell>
          <cell r="R189">
            <v>6386.2151426611072</v>
          </cell>
        </row>
        <row r="190">
          <cell r="B190">
            <v>37009</v>
          </cell>
          <cell r="C190">
            <v>1712.8912404439998</v>
          </cell>
          <cell r="D190">
            <v>812.69695298255999</v>
          </cell>
          <cell r="E190">
            <v>541.79796865503999</v>
          </cell>
          <cell r="F190">
            <v>3067.3861620815992</v>
          </cell>
          <cell r="G190">
            <v>42000</v>
          </cell>
          <cell r="R190">
            <v>6662.5551426611073</v>
          </cell>
        </row>
        <row r="191">
          <cell r="B191">
            <v>37010</v>
          </cell>
          <cell r="C191">
            <v>1840.1788047631999</v>
          </cell>
          <cell r="D191">
            <v>855.81870281303998</v>
          </cell>
          <cell r="E191">
            <v>570.54580187535998</v>
          </cell>
          <cell r="F191">
            <v>3266.5433094515993</v>
          </cell>
          <cell r="G191">
            <v>42000</v>
          </cell>
          <cell r="R191">
            <v>6878.9551426611069</v>
          </cell>
        </row>
        <row r="192">
          <cell r="B192">
            <v>37011</v>
          </cell>
          <cell r="C192">
            <v>1988.1663042535999</v>
          </cell>
          <cell r="D192">
            <v>924.08174541096002</v>
          </cell>
          <cell r="E192">
            <v>616.05449694063998</v>
          </cell>
          <cell r="F192">
            <v>3528.3025466051995</v>
          </cell>
          <cell r="G192">
            <v>42000</v>
          </cell>
          <cell r="R192">
            <v>7080.3286747237325</v>
          </cell>
        </row>
        <row r="193">
          <cell r="B193">
            <v>37012</v>
          </cell>
          <cell r="C193">
            <v>2243.7778493992</v>
          </cell>
          <cell r="D193">
            <v>997.09142731463999</v>
          </cell>
          <cell r="E193">
            <v>664.72761820975995</v>
          </cell>
          <cell r="F193">
            <v>3905.5968949235994</v>
          </cell>
          <cell r="G193">
            <v>42000</v>
          </cell>
          <cell r="R193">
            <v>7300.2822458374658</v>
          </cell>
        </row>
        <row r="194">
          <cell r="B194">
            <v>37013</v>
          </cell>
          <cell r="C194">
            <v>2532.5653708899999</v>
          </cell>
          <cell r="D194">
            <v>1070.23667036136</v>
          </cell>
          <cell r="E194">
            <v>713.49111357423999</v>
          </cell>
          <cell r="F194">
            <v>4316.2931548255992</v>
          </cell>
          <cell r="G194">
            <v>42000</v>
          </cell>
          <cell r="R194">
            <v>7508.5045766236171</v>
          </cell>
        </row>
        <row r="195">
          <cell r="B195">
            <v>37014</v>
          </cell>
          <cell r="C195">
            <v>2704.5608198827999</v>
          </cell>
          <cell r="D195">
            <v>1143.0565901882401</v>
          </cell>
          <cell r="E195">
            <v>762.03772679216002</v>
          </cell>
          <cell r="F195">
            <v>4609.655136863199</v>
          </cell>
          <cell r="G195">
            <v>42000</v>
          </cell>
          <cell r="R195">
            <v>7782.7878837167054</v>
          </cell>
        </row>
        <row r="196">
          <cell r="B196">
            <v>37015</v>
          </cell>
          <cell r="C196">
            <v>2870.7388488232</v>
          </cell>
          <cell r="D196">
            <v>1186.4730219024</v>
          </cell>
          <cell r="E196">
            <v>790.98201460159999</v>
          </cell>
          <cell r="F196">
            <v>4848.1938853271986</v>
          </cell>
          <cell r="G196">
            <v>42000</v>
          </cell>
          <cell r="R196">
            <v>8014.5962837802199</v>
          </cell>
        </row>
        <row r="197">
          <cell r="B197">
            <v>37016</v>
          </cell>
          <cell r="C197">
            <v>3097.1177694712001</v>
          </cell>
          <cell r="D197">
            <v>1229.2062295317598</v>
          </cell>
          <cell r="E197">
            <v>819.47081968783993</v>
          </cell>
          <cell r="F197">
            <v>5145.7948186907988</v>
          </cell>
          <cell r="G197">
            <v>42000</v>
          </cell>
          <cell r="R197">
            <v>8455.4662837802207</v>
          </cell>
        </row>
        <row r="198">
          <cell r="B198">
            <v>37017</v>
          </cell>
          <cell r="C198">
            <v>3331.7702753188</v>
          </cell>
          <cell r="D198">
            <v>1271.1985835987998</v>
          </cell>
          <cell r="E198">
            <v>847.46572239919999</v>
          </cell>
          <cell r="F198">
            <v>5450.4345813167993</v>
          </cell>
          <cell r="G198">
            <v>42000</v>
          </cell>
          <cell r="R198">
            <v>8986.18628378022</v>
          </cell>
        </row>
        <row r="199">
          <cell r="B199">
            <v>37018</v>
          </cell>
          <cell r="C199">
            <v>3566.4227811664</v>
          </cell>
          <cell r="D199">
            <v>1313.1909376658398</v>
          </cell>
          <cell r="E199">
            <v>875.46062511056004</v>
          </cell>
          <cell r="F199">
            <v>5755.0743439427997</v>
          </cell>
          <cell r="G199">
            <v>42000</v>
          </cell>
          <cell r="R199">
            <v>9329.40896394027</v>
          </cell>
        </row>
        <row r="200">
          <cell r="B200">
            <v>37019</v>
          </cell>
          <cell r="C200">
            <v>3801.075287014</v>
          </cell>
          <cell r="D200">
            <v>1355.1832917328798</v>
          </cell>
          <cell r="E200">
            <v>903.4555278219201</v>
          </cell>
          <cell r="F200">
            <v>6059.7141065688002</v>
          </cell>
          <cell r="G200">
            <v>42000</v>
          </cell>
          <cell r="R200">
            <v>9670.4683746237824</v>
          </cell>
        </row>
        <row r="201">
          <cell r="B201">
            <v>37020</v>
          </cell>
          <cell r="C201">
            <v>4035.7277928615999</v>
          </cell>
          <cell r="D201">
            <v>1397.1756457999197</v>
          </cell>
          <cell r="E201">
            <v>931.45043053328016</v>
          </cell>
          <cell r="F201">
            <v>6364.3538691948006</v>
          </cell>
          <cell r="G201">
            <v>42000</v>
          </cell>
          <cell r="R201">
            <v>10015.838994346963</v>
          </cell>
        </row>
        <row r="202">
          <cell r="B202">
            <v>37021</v>
          </cell>
          <cell r="C202">
            <v>4270.3802987092004</v>
          </cell>
          <cell r="D202">
            <v>1439.1679998669597</v>
          </cell>
          <cell r="E202">
            <v>959.44533324464021</v>
          </cell>
          <cell r="F202">
            <v>6668.9936318208011</v>
          </cell>
          <cell r="G202">
            <v>42000</v>
          </cell>
          <cell r="R202">
            <v>10365.666134241139</v>
          </cell>
        </row>
        <row r="203">
          <cell r="B203">
            <v>37022</v>
          </cell>
          <cell r="C203">
            <v>4505.0328045568003</v>
          </cell>
          <cell r="D203">
            <v>1481.1603539339997</v>
          </cell>
          <cell r="E203">
            <v>987.44023595600027</v>
          </cell>
          <cell r="F203">
            <v>6973.6333944468015</v>
          </cell>
          <cell r="G203">
            <v>42000</v>
          </cell>
          <cell r="R203">
            <v>10768.495897766339</v>
          </cell>
        </row>
        <row r="204">
          <cell r="B204">
            <v>37023</v>
          </cell>
          <cell r="C204">
            <v>4739.6853104044003</v>
          </cell>
          <cell r="D204">
            <v>1523.1527080010396</v>
          </cell>
          <cell r="E204">
            <v>1015.4351386673603</v>
          </cell>
          <cell r="F204">
            <v>7278.273157072802</v>
          </cell>
          <cell r="G204">
            <v>42000</v>
          </cell>
          <cell r="R204">
            <v>11142.645897766339</v>
          </cell>
        </row>
        <row r="205">
          <cell r="B205">
            <v>37024</v>
          </cell>
          <cell r="C205">
            <v>4974.3378162520003</v>
          </cell>
          <cell r="D205">
            <v>1565.1450620680796</v>
          </cell>
          <cell r="E205">
            <v>1043.4300413787203</v>
          </cell>
          <cell r="F205">
            <v>7582.9129196988024</v>
          </cell>
          <cell r="G205">
            <v>42000</v>
          </cell>
          <cell r="R205">
            <v>11465.405897766339</v>
          </cell>
        </row>
        <row r="206">
          <cell r="B206">
            <v>37025</v>
          </cell>
          <cell r="C206">
            <v>5208.9903220996002</v>
          </cell>
          <cell r="D206">
            <v>1607.1374161351196</v>
          </cell>
          <cell r="E206">
            <v>1071.4249440900803</v>
          </cell>
          <cell r="F206">
            <v>7887.5526823248028</v>
          </cell>
          <cell r="G206">
            <v>42000</v>
          </cell>
          <cell r="R206">
            <v>11711.093121647606</v>
          </cell>
        </row>
        <row r="207">
          <cell r="B207">
            <v>37026</v>
          </cell>
          <cell r="G207">
            <v>42000</v>
          </cell>
          <cell r="R207">
            <v>11986.419660431797</v>
          </cell>
        </row>
        <row r="208">
          <cell r="B208">
            <v>37027</v>
          </cell>
          <cell r="G208">
            <v>42000</v>
          </cell>
          <cell r="R208">
            <v>12073.243758389397</v>
          </cell>
        </row>
        <row r="209">
          <cell r="B209">
            <v>37028</v>
          </cell>
          <cell r="G209">
            <v>42000</v>
          </cell>
          <cell r="R209">
            <v>12172.296208288597</v>
          </cell>
        </row>
        <row r="210">
          <cell r="B210">
            <v>37029</v>
          </cell>
          <cell r="G210">
            <v>42000</v>
          </cell>
          <cell r="R210">
            <v>12223.895708779397</v>
          </cell>
        </row>
        <row r="211">
          <cell r="B211">
            <v>37030</v>
          </cell>
          <cell r="G211">
            <v>42000</v>
          </cell>
          <cell r="R211">
            <v>12527.852292220237</v>
          </cell>
        </row>
        <row r="212">
          <cell r="B212">
            <v>37031</v>
          </cell>
          <cell r="G212">
            <v>42000</v>
          </cell>
          <cell r="R212">
            <v>12826.559758795598</v>
          </cell>
        </row>
        <row r="213">
          <cell r="B213">
            <v>37032</v>
          </cell>
          <cell r="G213">
            <v>42000</v>
          </cell>
          <cell r="R213">
            <v>13050.446402970398</v>
          </cell>
        </row>
        <row r="214">
          <cell r="B214">
            <v>37033</v>
          </cell>
          <cell r="G214">
            <v>42000</v>
          </cell>
          <cell r="R214">
            <v>13281.265346919998</v>
          </cell>
        </row>
        <row r="215">
          <cell r="B215">
            <v>37034</v>
          </cell>
          <cell r="G215">
            <v>42000</v>
          </cell>
          <cell r="R215">
            <v>13529.579736057998</v>
          </cell>
        </row>
        <row r="216">
          <cell r="B216">
            <v>37035</v>
          </cell>
          <cell r="G216">
            <v>42000</v>
          </cell>
          <cell r="R216">
            <v>13783.855947273998</v>
          </cell>
        </row>
        <row r="217">
          <cell r="B217">
            <v>37036</v>
          </cell>
          <cell r="G217">
            <v>42000</v>
          </cell>
          <cell r="R217">
            <v>14050.282169294798</v>
          </cell>
        </row>
        <row r="218">
          <cell r="B218">
            <v>37037</v>
          </cell>
          <cell r="G218">
            <v>42000</v>
          </cell>
          <cell r="R218">
            <v>14396.180708417158</v>
          </cell>
        </row>
        <row r="219">
          <cell r="B219">
            <v>37038</v>
          </cell>
          <cell r="G219">
            <v>42000</v>
          </cell>
          <cell r="R219">
            <v>14722.625867560359</v>
          </cell>
        </row>
        <row r="220">
          <cell r="B220">
            <v>37039</v>
          </cell>
          <cell r="G220">
            <v>42000</v>
          </cell>
          <cell r="R220">
            <v>14996.969145105159</v>
          </cell>
        </row>
        <row r="221">
          <cell r="B221">
            <v>37040</v>
          </cell>
          <cell r="G221">
            <v>42000</v>
          </cell>
          <cell r="R221">
            <v>15163.239338087558</v>
          </cell>
        </row>
        <row r="222">
          <cell r="B222">
            <v>37041</v>
          </cell>
          <cell r="G222">
            <v>42000</v>
          </cell>
          <cell r="R222">
            <v>15422.154682243159</v>
          </cell>
        </row>
        <row r="223">
          <cell r="B223">
            <v>37042</v>
          </cell>
          <cell r="G223">
            <v>42000</v>
          </cell>
          <cell r="R223">
            <v>15540.21225091596</v>
          </cell>
        </row>
        <row r="224">
          <cell r="B224">
            <v>37043</v>
          </cell>
          <cell r="G224">
            <v>42000</v>
          </cell>
          <cell r="R224">
            <v>15816.92606340716</v>
          </cell>
        </row>
        <row r="225">
          <cell r="B225">
            <v>37044</v>
          </cell>
          <cell r="G225">
            <v>42000</v>
          </cell>
          <cell r="R225">
            <v>16077.464584421159</v>
          </cell>
        </row>
        <row r="226">
          <cell r="B226">
            <v>37045</v>
          </cell>
          <cell r="G226">
            <v>42000</v>
          </cell>
          <cell r="R226">
            <v>16304.148064768759</v>
          </cell>
        </row>
        <row r="227">
          <cell r="B227">
            <v>37046</v>
          </cell>
          <cell r="G227">
            <v>42000</v>
          </cell>
          <cell r="R227">
            <v>16538.409595681158</v>
          </cell>
        </row>
        <row r="228">
          <cell r="B228">
            <v>37047</v>
          </cell>
          <cell r="G228">
            <v>42000</v>
          </cell>
          <cell r="R228">
            <v>16575.589658991157</v>
          </cell>
        </row>
        <row r="229">
          <cell r="B229">
            <v>37048</v>
          </cell>
          <cell r="G229">
            <v>42000</v>
          </cell>
          <cell r="R229">
            <v>16632.126837345557</v>
          </cell>
        </row>
        <row r="230">
          <cell r="B230">
            <v>37049</v>
          </cell>
          <cell r="G230">
            <v>42000</v>
          </cell>
          <cell r="R230">
            <v>16707.298801968758</v>
          </cell>
        </row>
        <row r="231">
          <cell r="B231">
            <v>37050</v>
          </cell>
          <cell r="G231">
            <v>42000</v>
          </cell>
          <cell r="R231">
            <v>16758.252759275958</v>
          </cell>
        </row>
        <row r="232">
          <cell r="B232">
            <v>37051</v>
          </cell>
          <cell r="G232">
            <v>42000</v>
          </cell>
          <cell r="R232">
            <v>16832.303298966759</v>
          </cell>
        </row>
        <row r="233">
          <cell r="B233">
            <v>37052</v>
          </cell>
          <cell r="G233">
            <v>42000</v>
          </cell>
          <cell r="R233">
            <v>16921.892987522358</v>
          </cell>
        </row>
        <row r="234">
          <cell r="B234">
            <v>37053</v>
          </cell>
          <cell r="G234">
            <v>42000</v>
          </cell>
          <cell r="R234">
            <v>17021.314685815159</v>
          </cell>
        </row>
        <row r="235">
          <cell r="B235">
            <v>37054</v>
          </cell>
          <cell r="G235">
            <v>42000</v>
          </cell>
          <cell r="R235">
            <v>17125.73487424116</v>
          </cell>
        </row>
        <row r="236">
          <cell r="B236">
            <v>37055</v>
          </cell>
          <cell r="G236">
            <v>42000</v>
          </cell>
          <cell r="R236">
            <v>17237.584146703161</v>
          </cell>
        </row>
        <row r="237">
          <cell r="B237">
            <v>37056</v>
          </cell>
          <cell r="G237">
            <v>42000</v>
          </cell>
          <cell r="R237">
            <v>17350.09961156196</v>
          </cell>
        </row>
        <row r="238">
          <cell r="B238">
            <v>37057</v>
          </cell>
          <cell r="G238">
            <v>42000</v>
          </cell>
          <cell r="R238">
            <v>17463.41702284796</v>
          </cell>
        </row>
        <row r="239">
          <cell r="B239">
            <v>37058</v>
          </cell>
          <cell r="G239">
            <v>42000</v>
          </cell>
          <cell r="R239">
            <v>17579.858481274201</v>
          </cell>
        </row>
        <row r="240">
          <cell r="B240">
            <v>37059</v>
          </cell>
          <cell r="G240">
            <v>42000</v>
          </cell>
          <cell r="R240">
            <v>17697.751172075001</v>
          </cell>
        </row>
        <row r="241">
          <cell r="B241">
            <v>37060</v>
          </cell>
          <cell r="G241">
            <v>42000</v>
          </cell>
          <cell r="R241">
            <v>17825.924405025402</v>
          </cell>
        </row>
        <row r="242">
          <cell r="B242">
            <v>37061</v>
          </cell>
          <cell r="G242">
            <v>42000</v>
          </cell>
          <cell r="R242">
            <v>17933.592709928602</v>
          </cell>
        </row>
        <row r="243">
          <cell r="B243">
            <v>37062</v>
          </cell>
          <cell r="G243">
            <v>42000</v>
          </cell>
          <cell r="R243">
            <v>18056.8125305266</v>
          </cell>
        </row>
        <row r="244">
          <cell r="B244">
            <v>37063</v>
          </cell>
          <cell r="G244">
            <v>42000</v>
          </cell>
          <cell r="R244">
            <v>18163.640887732199</v>
          </cell>
        </row>
        <row r="245">
          <cell r="B245">
            <v>37064</v>
          </cell>
          <cell r="G245">
            <v>42000</v>
          </cell>
          <cell r="R245">
            <v>18259.6337882074</v>
          </cell>
        </row>
        <row r="246">
          <cell r="B246">
            <v>37065</v>
          </cell>
          <cell r="G246">
            <v>42000</v>
          </cell>
          <cell r="R246">
            <v>18388.077707544599</v>
          </cell>
        </row>
        <row r="247">
          <cell r="B247">
            <v>37066</v>
          </cell>
          <cell r="G247">
            <v>42000</v>
          </cell>
          <cell r="R247">
            <v>18511.241584414598</v>
          </cell>
        </row>
        <row r="248">
          <cell r="B248">
            <v>37067</v>
          </cell>
          <cell r="G248">
            <v>42000</v>
          </cell>
          <cell r="R248">
            <v>18635.645821459399</v>
          </cell>
        </row>
        <row r="249">
          <cell r="B249">
            <v>37068</v>
          </cell>
          <cell r="G249">
            <v>42000</v>
          </cell>
          <cell r="R249">
            <v>18734.055265798997</v>
          </cell>
        </row>
        <row r="250">
          <cell r="B250">
            <v>37069</v>
          </cell>
          <cell r="G250">
            <v>42000</v>
          </cell>
          <cell r="R250">
            <v>18832.342859247798</v>
          </cell>
        </row>
        <row r="251">
          <cell r="B251">
            <v>37070</v>
          </cell>
          <cell r="G251">
            <v>42000</v>
          </cell>
          <cell r="R251">
            <v>18929.517773279396</v>
          </cell>
        </row>
        <row r="252">
          <cell r="B252">
            <v>37071</v>
          </cell>
          <cell r="G252">
            <v>42000</v>
          </cell>
          <cell r="R252">
            <v>19011.775749872995</v>
          </cell>
        </row>
        <row r="253">
          <cell r="B253">
            <v>37072</v>
          </cell>
          <cell r="G253">
            <v>42000</v>
          </cell>
          <cell r="R253">
            <v>19100.716423545397</v>
          </cell>
        </row>
        <row r="254">
          <cell r="B254">
            <v>37073</v>
          </cell>
          <cell r="G254">
            <v>42000</v>
          </cell>
          <cell r="R254">
            <v>19188.571640066995</v>
          </cell>
        </row>
        <row r="255">
          <cell r="B255">
            <v>37074</v>
          </cell>
          <cell r="G255">
            <v>42000</v>
          </cell>
          <cell r="R255">
            <v>19284.831626744195</v>
          </cell>
        </row>
        <row r="256">
          <cell r="B256">
            <v>37075</v>
          </cell>
          <cell r="G256">
            <v>42000</v>
          </cell>
          <cell r="R256">
            <v>19372.725949302196</v>
          </cell>
        </row>
        <row r="257">
          <cell r="B257">
            <v>37076</v>
          </cell>
          <cell r="G257">
            <v>42000</v>
          </cell>
          <cell r="R257">
            <v>19475.527137439396</v>
          </cell>
        </row>
        <row r="258">
          <cell r="B258">
            <v>37077</v>
          </cell>
          <cell r="G258">
            <v>42000</v>
          </cell>
          <cell r="R258">
            <v>19564.424514228194</v>
          </cell>
        </row>
        <row r="259">
          <cell r="B259">
            <v>37078</v>
          </cell>
          <cell r="G259">
            <v>42000</v>
          </cell>
          <cell r="R259">
            <v>19656.630893358993</v>
          </cell>
        </row>
        <row r="260">
          <cell r="B260">
            <v>37079</v>
          </cell>
          <cell r="G260">
            <v>42000</v>
          </cell>
          <cell r="R260">
            <v>19708.664571012992</v>
          </cell>
        </row>
        <row r="261">
          <cell r="B261">
            <v>37080</v>
          </cell>
          <cell r="G261">
            <v>42000</v>
          </cell>
          <cell r="R261">
            <v>19782.100745589792</v>
          </cell>
        </row>
        <row r="262">
          <cell r="B262">
            <v>37081</v>
          </cell>
          <cell r="G262">
            <v>42000</v>
          </cell>
          <cell r="R262">
            <v>19861.845425096992</v>
          </cell>
        </row>
        <row r="263">
          <cell r="B263">
            <v>37082</v>
          </cell>
          <cell r="G263">
            <v>42000</v>
          </cell>
          <cell r="R263">
            <v>19895.077585146591</v>
          </cell>
        </row>
        <row r="264">
          <cell r="B264">
            <v>37083</v>
          </cell>
          <cell r="G264">
            <v>42000</v>
          </cell>
          <cell r="R264">
            <v>19967.920085062593</v>
          </cell>
        </row>
        <row r="265">
          <cell r="B265">
            <v>37084</v>
          </cell>
          <cell r="G265">
            <v>42000</v>
          </cell>
          <cell r="R265">
            <v>20058.100124086592</v>
          </cell>
        </row>
        <row r="266">
          <cell r="B266">
            <v>37085</v>
          </cell>
          <cell r="G266">
            <v>42000</v>
          </cell>
          <cell r="R266">
            <v>20124.897742414993</v>
          </cell>
        </row>
        <row r="267">
          <cell r="B267">
            <v>37086</v>
          </cell>
          <cell r="G267">
            <v>42000</v>
          </cell>
          <cell r="R267">
            <v>20198.177508108194</v>
          </cell>
        </row>
        <row r="268">
          <cell r="B268">
            <v>37087</v>
          </cell>
          <cell r="G268">
            <v>42000</v>
          </cell>
          <cell r="R268">
            <v>20271.876945867793</v>
          </cell>
        </row>
        <row r="269">
          <cell r="B269">
            <v>37088</v>
          </cell>
          <cell r="G269">
            <v>42000</v>
          </cell>
          <cell r="R269">
            <v>20325.658383875794</v>
          </cell>
        </row>
        <row r="270">
          <cell r="B270">
            <v>37089</v>
          </cell>
          <cell r="G270">
            <v>42000</v>
          </cell>
          <cell r="R270">
            <v>20413.341789920592</v>
          </cell>
        </row>
        <row r="271">
          <cell r="B271">
            <v>37090</v>
          </cell>
          <cell r="G271">
            <v>42000</v>
          </cell>
          <cell r="R271">
            <v>20505.475268546594</v>
          </cell>
        </row>
        <row r="272">
          <cell r="B272">
            <v>37091</v>
          </cell>
          <cell r="G272">
            <v>42000</v>
          </cell>
          <cell r="R272">
            <v>20585.879190213793</v>
          </cell>
        </row>
        <row r="273">
          <cell r="B273">
            <v>37092</v>
          </cell>
          <cell r="G273">
            <v>42000</v>
          </cell>
          <cell r="R273">
            <v>20674.979142062191</v>
          </cell>
        </row>
        <row r="274">
          <cell r="B274">
            <v>37093</v>
          </cell>
          <cell r="G274">
            <v>42000</v>
          </cell>
          <cell r="R274">
            <v>20772.383702934192</v>
          </cell>
        </row>
        <row r="275">
          <cell r="B275">
            <v>37094</v>
          </cell>
          <cell r="G275">
            <v>42000</v>
          </cell>
          <cell r="R275">
            <v>20853.175014871391</v>
          </cell>
        </row>
        <row r="276">
          <cell r="B276">
            <v>37095</v>
          </cell>
          <cell r="G276">
            <v>42000</v>
          </cell>
          <cell r="R276">
            <v>20950.437393866592</v>
          </cell>
        </row>
        <row r="277">
          <cell r="B277">
            <v>37096</v>
          </cell>
          <cell r="G277">
            <v>42000</v>
          </cell>
          <cell r="R277">
            <v>21041.561565736192</v>
          </cell>
        </row>
        <row r="278">
          <cell r="B278">
            <v>37097</v>
          </cell>
          <cell r="G278">
            <v>42000</v>
          </cell>
          <cell r="R278">
            <v>21131.456585906191</v>
          </cell>
        </row>
        <row r="279">
          <cell r="B279">
            <v>37098</v>
          </cell>
          <cell r="G279">
            <v>42000</v>
          </cell>
          <cell r="R279">
            <v>21210.352110300191</v>
          </cell>
        </row>
        <row r="280">
          <cell r="B280">
            <v>37099</v>
          </cell>
          <cell r="G280">
            <v>42000</v>
          </cell>
          <cell r="R280">
            <v>21273.593197607392</v>
          </cell>
        </row>
        <row r="281">
          <cell r="B281">
            <v>37100</v>
          </cell>
          <cell r="G281">
            <v>42000</v>
          </cell>
          <cell r="R281">
            <v>21365.561136448592</v>
          </cell>
        </row>
        <row r="282">
          <cell r="B282">
            <v>37101</v>
          </cell>
          <cell r="G282">
            <v>42000</v>
          </cell>
          <cell r="R282">
            <v>21467.681268347391</v>
          </cell>
        </row>
        <row r="283">
          <cell r="B283">
            <v>37102</v>
          </cell>
          <cell r="G283">
            <v>42000</v>
          </cell>
          <cell r="R283">
            <v>21531.755899890992</v>
          </cell>
        </row>
        <row r="284">
          <cell r="B284">
            <v>37103</v>
          </cell>
          <cell r="G284">
            <v>42000</v>
          </cell>
          <cell r="R284">
            <v>21607.110290315391</v>
          </cell>
        </row>
        <row r="285">
          <cell r="B285">
            <v>37104</v>
          </cell>
          <cell r="G285">
            <v>42000</v>
          </cell>
          <cell r="R285">
            <v>21680.309786798993</v>
          </cell>
        </row>
        <row r="286">
          <cell r="B286">
            <v>37105</v>
          </cell>
          <cell r="G286">
            <v>42000</v>
          </cell>
          <cell r="R286">
            <v>21743.736866173793</v>
          </cell>
        </row>
        <row r="287">
          <cell r="B287">
            <v>37106</v>
          </cell>
          <cell r="G287">
            <v>42000</v>
          </cell>
          <cell r="R287">
            <v>21814.436175764993</v>
          </cell>
        </row>
        <row r="288">
          <cell r="B288">
            <v>37107</v>
          </cell>
          <cell r="G288">
            <v>42000</v>
          </cell>
          <cell r="R288">
            <v>21873.881717776192</v>
          </cell>
        </row>
        <row r="289">
          <cell r="B289">
            <v>37108</v>
          </cell>
          <cell r="G289">
            <v>42000</v>
          </cell>
          <cell r="R289">
            <v>21925.379937730191</v>
          </cell>
        </row>
        <row r="290">
          <cell r="B290">
            <v>37109</v>
          </cell>
          <cell r="G290">
            <v>42000</v>
          </cell>
          <cell r="R290">
            <v>21986.207675257792</v>
          </cell>
        </row>
        <row r="291">
          <cell r="B291">
            <v>37110</v>
          </cell>
          <cell r="G291">
            <v>42000</v>
          </cell>
          <cell r="R291">
            <v>22044.223034339393</v>
          </cell>
        </row>
        <row r="292">
          <cell r="B292">
            <v>37111</v>
          </cell>
          <cell r="G292">
            <v>42000</v>
          </cell>
          <cell r="R292">
            <v>22118.633717297795</v>
          </cell>
        </row>
        <row r="293">
          <cell r="B293">
            <v>37112</v>
          </cell>
          <cell r="G293">
            <v>42000</v>
          </cell>
          <cell r="R293">
            <v>22180.032617795794</v>
          </cell>
        </row>
        <row r="294">
          <cell r="B294">
            <v>37113</v>
          </cell>
          <cell r="G294">
            <v>42000</v>
          </cell>
          <cell r="R294">
            <v>22237.231972486195</v>
          </cell>
        </row>
        <row r="295">
          <cell r="B295">
            <v>37114</v>
          </cell>
          <cell r="G295">
            <v>42000</v>
          </cell>
          <cell r="R295">
            <v>22292.205657358194</v>
          </cell>
        </row>
        <row r="296">
          <cell r="B296">
            <v>37115</v>
          </cell>
          <cell r="G296">
            <v>42000</v>
          </cell>
          <cell r="R296">
            <v>22346.599302424594</v>
          </cell>
        </row>
        <row r="297">
          <cell r="B297">
            <v>37116</v>
          </cell>
          <cell r="G297">
            <v>42000</v>
          </cell>
          <cell r="R297">
            <v>22399.215063396194</v>
          </cell>
        </row>
        <row r="298">
          <cell r="B298">
            <v>37117</v>
          </cell>
          <cell r="G298">
            <v>42000</v>
          </cell>
          <cell r="R298">
            <v>22453.103912155795</v>
          </cell>
        </row>
        <row r="299">
          <cell r="B299">
            <v>37118</v>
          </cell>
          <cell r="G299">
            <v>42000</v>
          </cell>
          <cell r="R299">
            <v>22506.452892411835</v>
          </cell>
        </row>
        <row r="300">
          <cell r="B300">
            <v>37119</v>
          </cell>
          <cell r="G300">
            <v>42000</v>
          </cell>
          <cell r="R300">
            <v>22558.738555012234</v>
          </cell>
        </row>
        <row r="301">
          <cell r="B301">
            <v>37120</v>
          </cell>
          <cell r="G301">
            <v>42000</v>
          </cell>
          <cell r="R301">
            <v>22610.948114271436</v>
          </cell>
        </row>
        <row r="302">
          <cell r="B302">
            <v>37121</v>
          </cell>
          <cell r="G302">
            <v>42000</v>
          </cell>
          <cell r="R302">
            <v>22657.523830519836</v>
          </cell>
        </row>
        <row r="303">
          <cell r="B303">
            <v>37122</v>
          </cell>
          <cell r="G303">
            <v>42000</v>
          </cell>
          <cell r="R303">
            <v>22703.907457593035</v>
          </cell>
        </row>
        <row r="304">
          <cell r="B304">
            <v>37123</v>
          </cell>
          <cell r="G304">
            <v>42000</v>
          </cell>
          <cell r="R304">
            <v>22751.080039984634</v>
          </cell>
        </row>
        <row r="305">
          <cell r="B305">
            <v>37124</v>
          </cell>
          <cell r="G305">
            <v>42000</v>
          </cell>
          <cell r="R305">
            <v>22798.268312097432</v>
          </cell>
        </row>
        <row r="306">
          <cell r="B306">
            <v>37125</v>
          </cell>
          <cell r="G306">
            <v>42000</v>
          </cell>
          <cell r="R306">
            <v>22851.720660182233</v>
          </cell>
        </row>
        <row r="307">
          <cell r="B307">
            <v>37126</v>
          </cell>
          <cell r="G307">
            <v>42000</v>
          </cell>
          <cell r="R307">
            <v>22899.935553717434</v>
          </cell>
        </row>
        <row r="308">
          <cell r="B308">
            <v>37127</v>
          </cell>
          <cell r="G308">
            <v>42000</v>
          </cell>
          <cell r="R308">
            <v>22946.831717316236</v>
          </cell>
        </row>
        <row r="309">
          <cell r="B309">
            <v>37128</v>
          </cell>
          <cell r="G309">
            <v>42000</v>
          </cell>
          <cell r="R309">
            <v>22996.474743456634</v>
          </cell>
        </row>
        <row r="310">
          <cell r="B310">
            <v>37129</v>
          </cell>
          <cell r="G310">
            <v>42000</v>
          </cell>
          <cell r="R310">
            <v>23044.287356165034</v>
          </cell>
        </row>
        <row r="311">
          <cell r="B311">
            <v>37130</v>
          </cell>
          <cell r="G311">
            <v>42000</v>
          </cell>
          <cell r="R311">
            <v>23083.722877912234</v>
          </cell>
        </row>
        <row r="312">
          <cell r="B312">
            <v>37131</v>
          </cell>
          <cell r="G312">
            <v>42000</v>
          </cell>
          <cell r="R312">
            <v>23145.384706411834</v>
          </cell>
        </row>
        <row r="313">
          <cell r="B313">
            <v>37132</v>
          </cell>
          <cell r="G313">
            <v>42000</v>
          </cell>
          <cell r="R313">
            <v>23220.130364846635</v>
          </cell>
        </row>
        <row r="314">
          <cell r="B314">
            <v>37133</v>
          </cell>
          <cell r="G314">
            <v>42000</v>
          </cell>
          <cell r="R314">
            <v>23309.453060451036</v>
          </cell>
        </row>
        <row r="315">
          <cell r="B315">
            <v>37134</v>
          </cell>
          <cell r="G315">
            <v>42000</v>
          </cell>
          <cell r="R315">
            <v>23279.908370297435</v>
          </cell>
        </row>
        <row r="316">
          <cell r="B316">
            <v>37135</v>
          </cell>
          <cell r="G316">
            <v>42000</v>
          </cell>
          <cell r="R316">
            <v>23253.433688648234</v>
          </cell>
        </row>
        <row r="317">
          <cell r="B317">
            <v>37136</v>
          </cell>
          <cell r="G317">
            <v>42000</v>
          </cell>
          <cell r="R317">
            <v>23300.287673813433</v>
          </cell>
        </row>
        <row r="318">
          <cell r="B318">
            <v>37137</v>
          </cell>
          <cell r="G318">
            <v>42000</v>
          </cell>
          <cell r="R318">
            <v>23370.363637632232</v>
          </cell>
        </row>
        <row r="319">
          <cell r="B319">
            <v>37138</v>
          </cell>
          <cell r="G319">
            <v>42000</v>
          </cell>
          <cell r="R319">
            <v>23408.307423942631</v>
          </cell>
        </row>
        <row r="320">
          <cell r="B320">
            <v>37139</v>
          </cell>
          <cell r="G320">
            <v>42000</v>
          </cell>
          <cell r="R320">
            <v>23436.59527411903</v>
          </cell>
        </row>
        <row r="321">
          <cell r="B321">
            <v>37140</v>
          </cell>
          <cell r="G321">
            <v>42000</v>
          </cell>
          <cell r="R321">
            <v>23452.466693035429</v>
          </cell>
        </row>
        <row r="322">
          <cell r="B322">
            <v>37141</v>
          </cell>
          <cell r="G322">
            <v>42000</v>
          </cell>
          <cell r="R322">
            <v>23494.457123129829</v>
          </cell>
        </row>
        <row r="323">
          <cell r="B323">
            <v>37142</v>
          </cell>
          <cell r="G323">
            <v>42000</v>
          </cell>
          <cell r="R323">
            <v>23528.33495226063</v>
          </cell>
        </row>
        <row r="324">
          <cell r="B324">
            <v>37143</v>
          </cell>
          <cell r="G324">
            <v>42000</v>
          </cell>
          <cell r="R324">
            <v>23518.617324097031</v>
          </cell>
        </row>
        <row r="325">
          <cell r="B325">
            <v>37144</v>
          </cell>
          <cell r="G325">
            <v>42000</v>
          </cell>
          <cell r="R325">
            <v>23516.529784830633</v>
          </cell>
        </row>
        <row r="326">
          <cell r="B326">
            <v>37145</v>
          </cell>
          <cell r="G326">
            <v>42000</v>
          </cell>
          <cell r="R326">
            <v>23539.165054856632</v>
          </cell>
        </row>
        <row r="327">
          <cell r="B327">
            <v>37146</v>
          </cell>
          <cell r="G327">
            <v>42000</v>
          </cell>
          <cell r="R327">
            <v>23562.321938443831</v>
          </cell>
        </row>
        <row r="328">
          <cell r="B328">
            <v>37147</v>
          </cell>
          <cell r="G328">
            <v>42000</v>
          </cell>
          <cell r="R328">
            <v>23558.04145470143</v>
          </cell>
        </row>
        <row r="329">
          <cell r="B329">
            <v>37148</v>
          </cell>
          <cell r="G329">
            <v>42000</v>
          </cell>
          <cell r="R329">
            <v>23563.25916820503</v>
          </cell>
        </row>
        <row r="330">
          <cell r="B330">
            <v>37149</v>
          </cell>
          <cell r="G330">
            <v>42000</v>
          </cell>
          <cell r="R330">
            <v>23498.356200803431</v>
          </cell>
        </row>
        <row r="331">
          <cell r="B331">
            <v>37150</v>
          </cell>
          <cell r="G331">
            <v>42000</v>
          </cell>
          <cell r="R331">
            <v>23463.023608561831</v>
          </cell>
        </row>
        <row r="332">
          <cell r="B332">
            <v>37151</v>
          </cell>
          <cell r="G332">
            <v>42000</v>
          </cell>
          <cell r="R332">
            <v>23366.184023354232</v>
          </cell>
        </row>
        <row r="333">
          <cell r="B333">
            <v>37152</v>
          </cell>
          <cell r="G333">
            <v>42000</v>
          </cell>
          <cell r="R333">
            <v>23307.555208325033</v>
          </cell>
        </row>
        <row r="334">
          <cell r="B334">
            <v>37153</v>
          </cell>
          <cell r="G334">
            <v>42000</v>
          </cell>
          <cell r="R334">
            <v>23236.330321775433</v>
          </cell>
        </row>
        <row r="335">
          <cell r="B335">
            <v>37154</v>
          </cell>
          <cell r="G335">
            <v>42000</v>
          </cell>
          <cell r="R335">
            <v>23244.106283714234</v>
          </cell>
        </row>
        <row r="336">
          <cell r="B336">
            <v>37155</v>
          </cell>
          <cell r="G336">
            <v>42000</v>
          </cell>
          <cell r="R336">
            <v>23315.746579451035</v>
          </cell>
        </row>
        <row r="337">
          <cell r="B337">
            <v>37156</v>
          </cell>
          <cell r="G337">
            <v>42000</v>
          </cell>
          <cell r="R337">
            <v>23398.280038421435</v>
          </cell>
        </row>
        <row r="338">
          <cell r="B338">
            <v>37157</v>
          </cell>
          <cell r="G338">
            <v>42000</v>
          </cell>
          <cell r="R338">
            <v>23431.539279799836</v>
          </cell>
        </row>
        <row r="339">
          <cell r="B339">
            <v>37158</v>
          </cell>
          <cell r="G339">
            <v>42000</v>
          </cell>
          <cell r="R339">
            <v>23456.341498459435</v>
          </cell>
        </row>
        <row r="340">
          <cell r="B340">
            <v>37159</v>
          </cell>
          <cell r="G340">
            <v>42000</v>
          </cell>
          <cell r="R340">
            <v>23443.957729593036</v>
          </cell>
        </row>
        <row r="341">
          <cell r="B341">
            <v>37160</v>
          </cell>
          <cell r="G341">
            <v>42000</v>
          </cell>
          <cell r="R341">
            <v>23435.719923966637</v>
          </cell>
        </row>
        <row r="342">
          <cell r="B342">
            <v>37161</v>
          </cell>
          <cell r="G342">
            <v>42000</v>
          </cell>
          <cell r="R342">
            <v>23421.820359601836</v>
          </cell>
        </row>
        <row r="343">
          <cell r="B343">
            <v>37162</v>
          </cell>
          <cell r="G343">
            <v>42000</v>
          </cell>
          <cell r="R343">
            <v>23370.847669553037</v>
          </cell>
        </row>
        <row r="344">
          <cell r="B344">
            <v>37163</v>
          </cell>
          <cell r="G344">
            <v>42000</v>
          </cell>
          <cell r="R344">
            <v>23331.176408399439</v>
          </cell>
        </row>
        <row r="345">
          <cell r="B345">
            <v>37164</v>
          </cell>
          <cell r="G345">
            <v>42000</v>
          </cell>
          <cell r="R345">
            <v>23296.80492848824</v>
          </cell>
        </row>
        <row r="346">
          <cell r="B346">
            <v>37165</v>
          </cell>
          <cell r="G346">
            <v>42000</v>
          </cell>
          <cell r="R346">
            <v>23238.86732721304</v>
          </cell>
        </row>
        <row r="347">
          <cell r="B347">
            <v>37166</v>
          </cell>
          <cell r="G347">
            <v>42000</v>
          </cell>
          <cell r="R347">
            <v>23244.763330852242</v>
          </cell>
        </row>
        <row r="348">
          <cell r="B348">
            <v>37167</v>
          </cell>
          <cell r="G348">
            <v>42000</v>
          </cell>
          <cell r="R348">
            <v>23209.814709948241</v>
          </cell>
        </row>
        <row r="349">
          <cell r="B349">
            <v>37168</v>
          </cell>
          <cell r="G349">
            <v>42000</v>
          </cell>
          <cell r="R349">
            <v>23230.95615333864</v>
          </cell>
        </row>
        <row r="350">
          <cell r="B350">
            <v>37169</v>
          </cell>
          <cell r="G350">
            <v>42000</v>
          </cell>
          <cell r="R350">
            <v>23162.260660809839</v>
          </cell>
        </row>
        <row r="351">
          <cell r="B351">
            <v>37170</v>
          </cell>
          <cell r="G351">
            <v>42000</v>
          </cell>
          <cell r="R351">
            <v>23194.672729909038</v>
          </cell>
        </row>
        <row r="352">
          <cell r="B352">
            <v>37171</v>
          </cell>
          <cell r="G352">
            <v>42000</v>
          </cell>
          <cell r="R352">
            <v>23178.152304559037</v>
          </cell>
        </row>
        <row r="353">
          <cell r="B353">
            <v>37172</v>
          </cell>
          <cell r="G353">
            <v>42000</v>
          </cell>
          <cell r="R353">
            <v>23085.191331751037</v>
          </cell>
        </row>
        <row r="354">
          <cell r="B354">
            <v>37173</v>
          </cell>
          <cell r="G354">
            <v>42000</v>
          </cell>
          <cell r="R354">
            <v>22997.227304712236</v>
          </cell>
        </row>
        <row r="355">
          <cell r="B355">
            <v>37174</v>
          </cell>
          <cell r="G355">
            <v>42000</v>
          </cell>
          <cell r="R355">
            <v>22959.270090559436</v>
          </cell>
        </row>
        <row r="356">
          <cell r="B356">
            <v>37175</v>
          </cell>
          <cell r="G356">
            <v>42000</v>
          </cell>
          <cell r="R356">
            <v>22963.666753523834</v>
          </cell>
        </row>
        <row r="357">
          <cell r="B357">
            <v>37176</v>
          </cell>
          <cell r="G357">
            <v>42000</v>
          </cell>
          <cell r="R357">
            <v>22904.185020184636</v>
          </cell>
        </row>
        <row r="358">
          <cell r="B358">
            <v>37177</v>
          </cell>
          <cell r="G358">
            <v>42000</v>
          </cell>
          <cell r="R358">
            <v>22839.879765143836</v>
          </cell>
        </row>
        <row r="359">
          <cell r="B359">
            <v>37178</v>
          </cell>
          <cell r="G359">
            <v>42000</v>
          </cell>
          <cell r="R359">
            <v>22788.951384968237</v>
          </cell>
        </row>
        <row r="360">
          <cell r="B360">
            <v>37179</v>
          </cell>
          <cell r="G360">
            <v>42000</v>
          </cell>
          <cell r="R360">
            <v>22689.949455999838</v>
          </cell>
        </row>
        <row r="361">
          <cell r="B361">
            <v>37180</v>
          </cell>
          <cell r="G361">
            <v>42000</v>
          </cell>
          <cell r="R361">
            <v>22603.699773173037</v>
          </cell>
        </row>
        <row r="362">
          <cell r="B362">
            <v>37181</v>
          </cell>
          <cell r="G362">
            <v>42000</v>
          </cell>
          <cell r="R362">
            <v>22490.179052882639</v>
          </cell>
        </row>
        <row r="363">
          <cell r="B363">
            <v>37182</v>
          </cell>
          <cell r="G363">
            <v>42000</v>
          </cell>
          <cell r="R363">
            <v>22375.697373409039</v>
          </cell>
        </row>
        <row r="364">
          <cell r="B364">
            <v>37183</v>
          </cell>
          <cell r="G364">
            <v>42000</v>
          </cell>
          <cell r="R364">
            <v>22293.139962108238</v>
          </cell>
        </row>
        <row r="365">
          <cell r="B365">
            <v>37184</v>
          </cell>
          <cell r="G365">
            <v>42000</v>
          </cell>
          <cell r="R365">
            <v>22197.690094269037</v>
          </cell>
        </row>
        <row r="366">
          <cell r="B366">
            <v>37185</v>
          </cell>
          <cell r="G366">
            <v>42000</v>
          </cell>
          <cell r="R366">
            <v>22148.175338376237</v>
          </cell>
        </row>
        <row r="367">
          <cell r="B367">
            <v>37186</v>
          </cell>
          <cell r="G367">
            <v>42000</v>
          </cell>
          <cell r="R367">
            <v>22072.433069353436</v>
          </cell>
        </row>
        <row r="368">
          <cell r="B368">
            <v>37187</v>
          </cell>
          <cell r="G368">
            <v>42000</v>
          </cell>
          <cell r="R368">
            <v>21929.001950007834</v>
          </cell>
        </row>
        <row r="369">
          <cell r="B369">
            <v>37188</v>
          </cell>
          <cell r="G369">
            <v>42000</v>
          </cell>
          <cell r="R369">
            <v>21825.117717475034</v>
          </cell>
        </row>
        <row r="370">
          <cell r="B370">
            <v>37189</v>
          </cell>
          <cell r="G370">
            <v>42000</v>
          </cell>
          <cell r="R370">
            <v>21651.225314802236</v>
          </cell>
        </row>
        <row r="371">
          <cell r="B371">
            <v>37190</v>
          </cell>
          <cell r="G371">
            <v>42000</v>
          </cell>
          <cell r="R371">
            <v>21513.625464189434</v>
          </cell>
        </row>
        <row r="372">
          <cell r="B372">
            <v>37191</v>
          </cell>
          <cell r="G372">
            <v>42000</v>
          </cell>
          <cell r="R372">
            <v>21387.498454185035</v>
          </cell>
        </row>
        <row r="373">
          <cell r="B373">
            <v>37192</v>
          </cell>
          <cell r="G373">
            <v>42000</v>
          </cell>
          <cell r="R373">
            <v>21259.798001165036</v>
          </cell>
        </row>
        <row r="374">
          <cell r="B374">
            <v>37193</v>
          </cell>
          <cell r="G374">
            <v>42000</v>
          </cell>
          <cell r="R374">
            <v>21202.930160507036</v>
          </cell>
        </row>
        <row r="375">
          <cell r="B375">
            <v>37194</v>
          </cell>
          <cell r="G375">
            <v>42000</v>
          </cell>
          <cell r="R375">
            <v>20959.836582540236</v>
          </cell>
        </row>
        <row r="376">
          <cell r="B376">
            <v>37195</v>
          </cell>
          <cell r="G376">
            <v>42000</v>
          </cell>
          <cell r="R376">
            <v>20546.359805150638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  <cell r="Y16">
            <v>113.038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  <cell r="Y17">
            <v>98.325000000000003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  <cell r="Y18">
            <v>87.935000000000002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  <cell r="Y19">
            <v>80.007999999999996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  <cell r="Y20">
            <v>69.900999999999996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  <cell r="Y21">
            <v>56.779000000000003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  <cell r="Y22">
            <v>45.472000000000001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  <cell r="Y23">
            <v>37.374000000000002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  <cell r="Y24">
            <v>32.921999999999997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  <cell r="Y25">
            <v>30.469000000000001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  <cell r="Y26">
            <v>26.271999999999998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  <cell r="Y27">
            <v>26.901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  <cell r="Y28">
            <v>32.200000000000003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  <cell r="Y29">
            <v>39.466999999999999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  <cell r="Y30">
            <v>49.497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  <cell r="Y31">
            <v>61.774999999999999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O3" t="str">
            <v>97-98</v>
          </cell>
          <cell r="S3" t="str">
            <v>98-99</v>
          </cell>
          <cell r="W3" t="str">
            <v>99-00</v>
          </cell>
        </row>
        <row r="5">
          <cell r="A5">
            <v>36833</v>
          </cell>
          <cell r="O5">
            <v>232.15839965207371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O6">
            <v>230.01305429570345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O7">
            <v>226.05662839101041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O8">
            <v>218.01348073132297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O9">
            <v>215.06048466808622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O10">
            <v>208.01921360753238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O11">
            <v>201.10693226169028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O12">
            <v>192.47312890781646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O13">
            <v>187.67858756615399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O14">
            <v>179.12809448231846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O15">
            <v>161.92357059345153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O16">
            <v>142.70074951002263</v>
          </cell>
          <cell r="S16">
            <v>195.25615083959809</v>
          </cell>
          <cell r="W16">
            <v>177.6344401832261</v>
          </cell>
          <cell r="Y16">
            <v>110.294</v>
          </cell>
        </row>
        <row r="17">
          <cell r="A17">
            <v>36917</v>
          </cell>
          <cell r="O17">
            <v>132.13460680376619</v>
          </cell>
          <cell r="S17">
            <v>180.63516314692541</v>
          </cell>
          <cell r="W17">
            <v>164.11417178295275</v>
          </cell>
          <cell r="Y17">
            <v>99.632000000000005</v>
          </cell>
        </row>
        <row r="18">
          <cell r="A18">
            <v>36924</v>
          </cell>
          <cell r="O18">
            <v>122.6710190399268</v>
          </cell>
          <cell r="S18">
            <v>169.92516902100547</v>
          </cell>
          <cell r="W18">
            <v>152.46485436235164</v>
          </cell>
          <cell r="Y18">
            <v>96.662999999999997</v>
          </cell>
        </row>
        <row r="19">
          <cell r="A19">
            <v>36931</v>
          </cell>
          <cell r="O19">
            <v>117.07578128088835</v>
          </cell>
          <cell r="S19">
            <v>162.65077040819207</v>
          </cell>
          <cell r="W19">
            <v>144.91044851990128</v>
          </cell>
          <cell r="Y19">
            <v>89.328999999999994</v>
          </cell>
        </row>
        <row r="20">
          <cell r="A20">
            <v>36938</v>
          </cell>
          <cell r="O20">
            <v>107.88867065049789</v>
          </cell>
          <cell r="S20">
            <v>149.00656033075589</v>
          </cell>
          <cell r="W20">
            <v>134.74377149828578</v>
          </cell>
          <cell r="Y20">
            <v>76.936999999999998</v>
          </cell>
        </row>
        <row r="21">
          <cell r="A21">
            <v>36945</v>
          </cell>
          <cell r="O21">
            <v>103.08308010776678</v>
          </cell>
          <cell r="S21">
            <v>141.09459104541679</v>
          </cell>
          <cell r="W21">
            <v>122.49433772571436</v>
          </cell>
          <cell r="Y21">
            <v>65.834000000000003</v>
          </cell>
        </row>
        <row r="22">
          <cell r="A22">
            <v>36952</v>
          </cell>
          <cell r="O22">
            <v>96.995782241074494</v>
          </cell>
          <cell r="S22">
            <v>134.58357573327157</v>
          </cell>
          <cell r="W22">
            <v>114.26921360753238</v>
          </cell>
          <cell r="Y22">
            <v>56.658999999999999</v>
          </cell>
        </row>
        <row r="23">
          <cell r="A23">
            <v>36959</v>
          </cell>
          <cell r="O23">
            <v>92.828009477602251</v>
          </cell>
          <cell r="S23">
            <v>130.00437025908082</v>
          </cell>
          <cell r="W23">
            <v>107.77383662150028</v>
          </cell>
          <cell r="Y23">
            <v>52.601999999999997</v>
          </cell>
        </row>
        <row r="24">
          <cell r="A24">
            <v>36966</v>
          </cell>
          <cell r="O24">
            <v>84.764210755214663</v>
          </cell>
          <cell r="S24">
            <v>123.62566295206412</v>
          </cell>
          <cell r="W24">
            <v>102.23158560624459</v>
          </cell>
          <cell r="Y24">
            <v>50.953000000000003</v>
          </cell>
        </row>
        <row r="25">
          <cell r="A25">
            <v>36973</v>
          </cell>
          <cell r="O25">
            <v>84.253335234878477</v>
          </cell>
          <cell r="S25">
            <v>122.35465181955277</v>
          </cell>
          <cell r="W25">
            <v>94.394772068749333</v>
          </cell>
          <cell r="Y25">
            <v>49.529000000000003</v>
          </cell>
        </row>
        <row r="26">
          <cell r="A26">
            <v>36980</v>
          </cell>
          <cell r="O26">
            <v>75.121082299250489</v>
          </cell>
          <cell r="S26">
            <v>122.41536947398744</v>
          </cell>
          <cell r="W26">
            <v>92.947432631644347</v>
          </cell>
          <cell r="Y26">
            <v>48.085999999999999</v>
          </cell>
        </row>
        <row r="27">
          <cell r="A27">
            <v>36987</v>
          </cell>
          <cell r="O27">
            <v>78.443608831453446</v>
          </cell>
          <cell r="S27">
            <v>123.38769916802693</v>
          </cell>
          <cell r="W27">
            <v>93.053335517286172</v>
          </cell>
          <cell r="Y27">
            <v>51.482999999999997</v>
          </cell>
        </row>
        <row r="28">
          <cell r="A28">
            <v>36994</v>
          </cell>
          <cell r="O28">
            <v>72.662970420618038</v>
          </cell>
          <cell r="S28">
            <v>122.84424085987494</v>
          </cell>
          <cell r="W28">
            <v>96.830538438511368</v>
          </cell>
          <cell r="Y28">
            <v>53.796999999999997</v>
          </cell>
        </row>
        <row r="29">
          <cell r="A29">
            <v>37001</v>
          </cell>
          <cell r="O29">
            <v>80.388374122418085</v>
          </cell>
          <cell r="S29">
            <v>123.6992654575852</v>
          </cell>
          <cell r="W29">
            <v>99.613</v>
          </cell>
          <cell r="Y29">
            <v>60.188000000000002</v>
          </cell>
        </row>
        <row r="30">
          <cell r="A30">
            <v>37008</v>
          </cell>
          <cell r="O30">
            <v>83.081307999480373</v>
          </cell>
          <cell r="S30">
            <v>125.01044908471665</v>
          </cell>
          <cell r="W30">
            <v>100.691</v>
          </cell>
          <cell r="Y30">
            <v>66.06</v>
          </cell>
        </row>
        <row r="31">
          <cell r="A31">
            <v>37015</v>
          </cell>
          <cell r="O31">
            <v>87.811001474168165</v>
          </cell>
          <cell r="S31">
            <v>128.65996842681969</v>
          </cell>
          <cell r="W31">
            <v>108.62105970663488</v>
          </cell>
          <cell r="Y31">
            <v>76.551000000000002</v>
          </cell>
        </row>
        <row r="32">
          <cell r="A32">
            <v>37022</v>
          </cell>
          <cell r="O32">
            <v>92.658670763460961</v>
          </cell>
          <cell r="S32">
            <v>130.89603725522312</v>
          </cell>
          <cell r="W32">
            <v>118.045</v>
          </cell>
        </row>
        <row r="33">
          <cell r="A33">
            <v>37029</v>
          </cell>
          <cell r="O33">
            <v>99.48760653830297</v>
          </cell>
          <cell r="S33">
            <v>132.98723093606856</v>
          </cell>
          <cell r="W33">
            <v>123.563</v>
          </cell>
        </row>
        <row r="34">
          <cell r="A34">
            <v>37036</v>
          </cell>
          <cell r="O34">
            <v>108.26815599071442</v>
          </cell>
          <cell r="S34">
            <v>138.10664702991826</v>
          </cell>
          <cell r="W34">
            <v>128.565</v>
          </cell>
        </row>
        <row r="35">
          <cell r="A35">
            <v>37043</v>
          </cell>
          <cell r="O35">
            <v>111.96109551593062</v>
          </cell>
          <cell r="S35">
            <v>146.08688837553444</v>
          </cell>
          <cell r="W35">
            <v>129.10599999999999</v>
          </cell>
        </row>
        <row r="36">
          <cell r="A36">
            <v>37050</v>
          </cell>
          <cell r="O36">
            <v>119.52937463640008</v>
          </cell>
          <cell r="S36">
            <v>153.51237510519687</v>
          </cell>
          <cell r="W36">
            <v>132.071</v>
          </cell>
        </row>
        <row r="37">
          <cell r="A37">
            <v>37057</v>
          </cell>
          <cell r="O37">
            <v>128.14591581991428</v>
          </cell>
          <cell r="S37">
            <v>157.83910810001751</v>
          </cell>
          <cell r="W37">
            <v>141.905</v>
          </cell>
        </row>
        <row r="38">
          <cell r="A38">
            <v>37064</v>
          </cell>
          <cell r="O38">
            <v>133.45232110884558</v>
          </cell>
          <cell r="S38">
            <v>163.45323187366211</v>
          </cell>
          <cell r="W38">
            <v>146.916</v>
          </cell>
        </row>
        <row r="39">
          <cell r="A39">
            <v>37071</v>
          </cell>
          <cell r="O39">
            <v>139.74694152466265</v>
          </cell>
          <cell r="S39">
            <v>166.88840377522607</v>
          </cell>
          <cell r="W39">
            <v>154.52000000000001</v>
          </cell>
        </row>
        <row r="40">
          <cell r="A40">
            <v>37078</v>
          </cell>
          <cell r="O40">
            <v>146.57884258030262</v>
          </cell>
          <cell r="S40">
            <v>174.95156708029981</v>
          </cell>
          <cell r="W40">
            <v>160.73400000000001</v>
          </cell>
        </row>
        <row r="41">
          <cell r="A41">
            <v>37085</v>
          </cell>
          <cell r="O41">
            <v>157.94755265491474</v>
          </cell>
          <cell r="S41">
            <v>183.42379793164605</v>
          </cell>
          <cell r="W41">
            <v>167.78</v>
          </cell>
        </row>
        <row r="42">
          <cell r="A42">
            <v>37092</v>
          </cell>
          <cell r="O42">
            <v>164.61180944258368</v>
          </cell>
          <cell r="S42">
            <v>191.08410665973827</v>
          </cell>
          <cell r="W42">
            <v>178.93199999999999</v>
          </cell>
        </row>
        <row r="43">
          <cell r="A43">
            <v>37099</v>
          </cell>
          <cell r="O43">
            <v>173.94909036481425</v>
          </cell>
          <cell r="S43">
            <v>196.34394997994903</v>
          </cell>
          <cell r="W43">
            <v>184.40600000000001</v>
          </cell>
        </row>
        <row r="44">
          <cell r="A44">
            <v>37106</v>
          </cell>
          <cell r="O44">
            <v>181.99389716971007</v>
          </cell>
          <cell r="S44">
            <v>204.8161808312953</v>
          </cell>
          <cell r="W44">
            <v>190.874</v>
          </cell>
        </row>
        <row r="45">
          <cell r="A45">
            <v>37113</v>
          </cell>
          <cell r="O45">
            <v>191.50810651288626</v>
          </cell>
          <cell r="S45">
            <v>213.35901360640275</v>
          </cell>
          <cell r="W45">
            <v>195.78800000000001</v>
          </cell>
        </row>
        <row r="46">
          <cell r="A46">
            <v>37120</v>
          </cell>
          <cell r="O46">
            <v>198.65715141006163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O47">
            <v>203.63049212364939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O48">
            <v>211.56530113132521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O49">
            <v>218.67883326084871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O50">
            <v>228.61015876960616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O51">
            <v>237.16559398810497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O52">
            <v>245.19543318516344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O53">
            <v>248.8934913498523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O54">
            <v>253.30402882817751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O55">
            <v>255.13957294308355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O56">
            <v>259.29682601991539</v>
          </cell>
          <cell r="S56">
            <v>255.54366305373088</v>
          </cell>
          <cell r="W56">
            <v>221.316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7"/>
      <sheetName val="Oct8"/>
      <sheetName val="OCT14"/>
      <sheetName val="Jul 1"/>
      <sheetName val="Jul 3"/>
      <sheetName val="Jul 9"/>
      <sheetName val="Apr21"/>
      <sheetName val="Apr22"/>
      <sheetName val="Apr 23"/>
      <sheetName val="April 1"/>
      <sheetName val="April2"/>
      <sheetName val="Apr9"/>
      <sheetName val="Feb 5"/>
      <sheetName val="Jan 1"/>
      <sheetName val="Dec 31"/>
      <sheetName val="Xmas Eve"/>
      <sheetName val="Merry Xmas Joh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stg.cht"/>
      <sheetName val="Sheet1"/>
      <sheetName val="Stg info"/>
      <sheetName val="stg comparison"/>
      <sheetName val="N-update"/>
      <sheetName val="data"/>
      <sheetName val="Plant outages"/>
      <sheetName val="Border Outages"/>
      <sheetName val="TCPLO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stg.cht"/>
      <sheetName val="stg comparison"/>
      <sheetName val="Stg info"/>
      <sheetName val="Nupdate"/>
      <sheetName val="Back"/>
      <sheetName val="data"/>
      <sheetName val="Storage Data"/>
      <sheetName val="Fieldavg"/>
      <sheetName val="Forecast chart"/>
      <sheetName val="Fieldgrph"/>
      <sheetName val="Fieldgrph2"/>
      <sheetName val="Module1"/>
    </sheetNames>
    <definedNames>
      <definedName name="CLEA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_Model"/>
      <sheetName val="Cash Markets"/>
      <sheetName val="P&amp;L_Check"/>
      <sheetName val="DAY_POSN"/>
      <sheetName val="OTHER_POSN"/>
      <sheetName val="Prompt Index"/>
      <sheetName val="Historicals"/>
      <sheetName val="Curves"/>
      <sheetName val="pos_input"/>
      <sheetName val="NOVA"/>
      <sheetName val="TERM AECO FORECAST"/>
      <sheetName val="MAR ACTUALS"/>
      <sheetName val="APR ACTUALS"/>
      <sheetName val="May Forecast"/>
      <sheetName val="June Forecast"/>
      <sheetName val="July Forecast"/>
      <sheetName val="Augy Forecast"/>
      <sheetName val="Sept Forecast"/>
      <sheetName val="Oct Forecast"/>
      <sheetName val="Receipts_Outages"/>
      <sheetName val="In On Day"/>
      <sheetName val="In Out Summer"/>
      <sheetName val="In Out Winter"/>
      <sheetName val="Sheet3"/>
      <sheetName val="Out on Day"/>
      <sheetName val="TVM"/>
      <sheetName val="Deals"/>
      <sheetName val="Clients"/>
      <sheetName val="Storage"/>
      <sheetName val="Costof$"/>
      <sheetName val="Stats"/>
      <sheetName val="Notes"/>
      <sheetName val="MARCH Forecast"/>
      <sheetName val="Plant Out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7">
          <cell r="F37">
            <v>5098.1935483870966</v>
          </cell>
          <cell r="G37">
            <v>1291.0645161290322</v>
          </cell>
          <cell r="H37">
            <v>1875.0967741935483</v>
          </cell>
          <cell r="I37">
            <v>2416.3225806451615</v>
          </cell>
          <cell r="J37">
            <v>44.774193548387096</v>
          </cell>
          <cell r="K37">
            <v>14.903225806451612</v>
          </cell>
          <cell r="L37">
            <v>1206.4193548387098</v>
          </cell>
          <cell r="N37">
            <v>12810.887096774193</v>
          </cell>
          <cell r="O37">
            <v>11533.129032258064</v>
          </cell>
        </row>
      </sheetData>
      <sheetData sheetId="14">
        <row r="36">
          <cell r="F36">
            <v>5100</v>
          </cell>
          <cell r="G36">
            <v>1222.8666666666666</v>
          </cell>
          <cell r="H36">
            <v>2000</v>
          </cell>
          <cell r="I36">
            <v>2424</v>
          </cell>
          <cell r="J36">
            <v>100</v>
          </cell>
          <cell r="K36">
            <v>20</v>
          </cell>
          <cell r="L36">
            <v>1194</v>
          </cell>
          <cell r="N36">
            <v>12819.6</v>
          </cell>
          <cell r="O36">
            <v>11596.733333333334</v>
          </cell>
        </row>
      </sheetData>
      <sheetData sheetId="15">
        <row r="37">
          <cell r="F37">
            <v>5100</v>
          </cell>
          <cell r="G37">
            <v>1250</v>
          </cell>
          <cell r="H37">
            <v>2000</v>
          </cell>
          <cell r="I37">
            <v>2296</v>
          </cell>
          <cell r="J37">
            <v>0</v>
          </cell>
          <cell r="K37">
            <v>20</v>
          </cell>
          <cell r="L37">
            <v>1341</v>
          </cell>
          <cell r="N37">
            <v>12853.225806451614</v>
          </cell>
          <cell r="O37">
            <v>11603.225806451614</v>
          </cell>
        </row>
      </sheetData>
      <sheetData sheetId="16">
        <row r="37">
          <cell r="F37">
            <v>5100</v>
          </cell>
          <cell r="G37">
            <v>1250</v>
          </cell>
          <cell r="H37">
            <v>2000</v>
          </cell>
          <cell r="I37">
            <v>2156</v>
          </cell>
          <cell r="J37">
            <v>0</v>
          </cell>
          <cell r="K37">
            <v>20</v>
          </cell>
          <cell r="L37">
            <v>1438</v>
          </cell>
          <cell r="N37">
            <v>12816.935483870968</v>
          </cell>
          <cell r="O37">
            <v>11566.935483870968</v>
          </cell>
        </row>
      </sheetData>
      <sheetData sheetId="17">
        <row r="36">
          <cell r="F36">
            <v>5150</v>
          </cell>
          <cell r="G36">
            <v>1250</v>
          </cell>
          <cell r="H36">
            <v>2050</v>
          </cell>
          <cell r="I36">
            <v>2264</v>
          </cell>
          <cell r="J36">
            <v>0</v>
          </cell>
          <cell r="K36">
            <v>20</v>
          </cell>
          <cell r="L36">
            <v>1419</v>
          </cell>
          <cell r="N36">
            <v>12695.733333333334</v>
          </cell>
          <cell r="O36">
            <v>11445.733333333334</v>
          </cell>
        </row>
      </sheetData>
      <sheetData sheetId="18">
        <row r="37">
          <cell r="F37">
            <v>5200</v>
          </cell>
          <cell r="G37">
            <v>1250</v>
          </cell>
          <cell r="H37">
            <v>2050</v>
          </cell>
          <cell r="I37">
            <v>2554</v>
          </cell>
          <cell r="J37">
            <v>0</v>
          </cell>
          <cell r="K37">
            <v>20</v>
          </cell>
          <cell r="L37">
            <v>1580</v>
          </cell>
          <cell r="N37">
            <v>12816.129032258064</v>
          </cell>
          <cell r="O37">
            <v>11566.129032258064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9">
          <cell r="A129">
            <v>36770</v>
          </cell>
          <cell r="B129">
            <v>36770</v>
          </cell>
          <cell r="D129">
            <v>60</v>
          </cell>
        </row>
        <row r="130">
          <cell r="A130">
            <v>36771</v>
          </cell>
          <cell r="B130">
            <v>36771</v>
          </cell>
          <cell r="D130">
            <v>0</v>
          </cell>
        </row>
        <row r="131">
          <cell r="A131">
            <v>36772</v>
          </cell>
          <cell r="B131">
            <v>36772</v>
          </cell>
          <cell r="D131">
            <v>0</v>
          </cell>
        </row>
        <row r="132">
          <cell r="A132">
            <v>36773</v>
          </cell>
          <cell r="B132">
            <v>36773</v>
          </cell>
          <cell r="C132">
            <v>100</v>
          </cell>
          <cell r="D132">
            <v>100</v>
          </cell>
        </row>
        <row r="133">
          <cell r="A133">
            <v>36774</v>
          </cell>
          <cell r="B133">
            <v>36774</v>
          </cell>
          <cell r="C133">
            <v>632</v>
          </cell>
          <cell r="D133">
            <v>632</v>
          </cell>
        </row>
        <row r="134">
          <cell r="A134">
            <v>36775</v>
          </cell>
          <cell r="B134">
            <v>36775</v>
          </cell>
          <cell r="C134">
            <v>632</v>
          </cell>
          <cell r="D134">
            <v>632</v>
          </cell>
        </row>
        <row r="135">
          <cell r="A135">
            <v>36776</v>
          </cell>
          <cell r="B135">
            <v>36776</v>
          </cell>
          <cell r="C135">
            <v>724</v>
          </cell>
          <cell r="D135">
            <v>724</v>
          </cell>
        </row>
        <row r="136">
          <cell r="A136">
            <v>36777</v>
          </cell>
          <cell r="B136">
            <v>36777</v>
          </cell>
          <cell r="C136">
            <v>376</v>
          </cell>
          <cell r="D136">
            <v>376</v>
          </cell>
        </row>
        <row r="137">
          <cell r="A137">
            <v>36778</v>
          </cell>
          <cell r="B137">
            <v>36778</v>
          </cell>
          <cell r="C137">
            <v>300</v>
          </cell>
          <cell r="D137">
            <v>300</v>
          </cell>
        </row>
        <row r="138">
          <cell r="A138">
            <v>36779</v>
          </cell>
          <cell r="B138">
            <v>36779</v>
          </cell>
          <cell r="C138">
            <v>300</v>
          </cell>
          <cell r="D138">
            <v>300</v>
          </cell>
        </row>
        <row r="139">
          <cell r="A139">
            <v>36780</v>
          </cell>
          <cell r="B139">
            <v>36780</v>
          </cell>
          <cell r="C139">
            <v>300</v>
          </cell>
          <cell r="D139">
            <v>300</v>
          </cell>
        </row>
        <row r="140">
          <cell r="A140">
            <v>36781</v>
          </cell>
          <cell r="B140">
            <v>36781</v>
          </cell>
          <cell r="C140">
            <v>300</v>
          </cell>
          <cell r="D140">
            <v>300</v>
          </cell>
        </row>
        <row r="141">
          <cell r="A141">
            <v>36782</v>
          </cell>
          <cell r="B141">
            <v>36782</v>
          </cell>
          <cell r="C141">
            <v>300</v>
          </cell>
          <cell r="D141">
            <v>475</v>
          </cell>
        </row>
        <row r="142">
          <cell r="A142">
            <v>36783</v>
          </cell>
          <cell r="B142">
            <v>36783</v>
          </cell>
          <cell r="C142">
            <v>300</v>
          </cell>
          <cell r="D142">
            <v>500</v>
          </cell>
        </row>
        <row r="143">
          <cell r="A143">
            <v>36784</v>
          </cell>
          <cell r="B143">
            <v>36784</v>
          </cell>
          <cell r="C143">
            <v>300</v>
          </cell>
          <cell r="D143">
            <v>500</v>
          </cell>
        </row>
        <row r="144">
          <cell r="A144">
            <v>36785</v>
          </cell>
          <cell r="B144">
            <v>36785</v>
          </cell>
          <cell r="C144">
            <v>300</v>
          </cell>
          <cell r="D144">
            <v>500</v>
          </cell>
        </row>
        <row r="145">
          <cell r="A145">
            <v>36786</v>
          </cell>
          <cell r="B145">
            <v>36786</v>
          </cell>
          <cell r="C145">
            <v>300</v>
          </cell>
          <cell r="D145">
            <v>500</v>
          </cell>
        </row>
        <row r="146">
          <cell r="A146">
            <v>36787</v>
          </cell>
          <cell r="B146">
            <v>36787</v>
          </cell>
          <cell r="C146">
            <v>390</v>
          </cell>
          <cell r="D146">
            <v>490</v>
          </cell>
        </row>
        <row r="147">
          <cell r="A147">
            <v>36788</v>
          </cell>
          <cell r="B147">
            <v>36788</v>
          </cell>
          <cell r="C147">
            <v>390</v>
          </cell>
          <cell r="D147">
            <v>390</v>
          </cell>
        </row>
        <row r="148">
          <cell r="A148">
            <v>36789</v>
          </cell>
          <cell r="B148">
            <v>36789</v>
          </cell>
          <cell r="C148">
            <v>390</v>
          </cell>
          <cell r="D148">
            <v>440</v>
          </cell>
        </row>
        <row r="149">
          <cell r="A149">
            <v>36790</v>
          </cell>
          <cell r="B149">
            <v>36790</v>
          </cell>
          <cell r="C149">
            <v>353</v>
          </cell>
          <cell r="D149">
            <v>453</v>
          </cell>
        </row>
        <row r="150">
          <cell r="A150">
            <v>36791</v>
          </cell>
          <cell r="B150">
            <v>36791</v>
          </cell>
          <cell r="C150">
            <v>353</v>
          </cell>
          <cell r="D150">
            <v>403</v>
          </cell>
        </row>
        <row r="151">
          <cell r="A151">
            <v>36792</v>
          </cell>
          <cell r="B151">
            <v>36792</v>
          </cell>
          <cell r="C151">
            <v>212</v>
          </cell>
          <cell r="D151">
            <v>262</v>
          </cell>
        </row>
        <row r="152">
          <cell r="A152">
            <v>36793</v>
          </cell>
          <cell r="B152">
            <v>36793</v>
          </cell>
          <cell r="C152">
            <v>124</v>
          </cell>
          <cell r="D152">
            <v>174</v>
          </cell>
        </row>
        <row r="153">
          <cell r="A153">
            <v>36794</v>
          </cell>
          <cell r="B153">
            <v>36794</v>
          </cell>
          <cell r="C153">
            <v>300</v>
          </cell>
          <cell r="D153">
            <v>300</v>
          </cell>
        </row>
        <row r="154">
          <cell r="A154">
            <v>36795</v>
          </cell>
          <cell r="B154">
            <v>36795</v>
          </cell>
          <cell r="C154">
            <v>300</v>
          </cell>
          <cell r="D154">
            <v>300</v>
          </cell>
        </row>
        <row r="155">
          <cell r="A155">
            <v>36796</v>
          </cell>
          <cell r="B155">
            <v>36796</v>
          </cell>
          <cell r="C155">
            <v>150</v>
          </cell>
          <cell r="D155">
            <v>150</v>
          </cell>
        </row>
        <row r="156">
          <cell r="A156">
            <v>36797</v>
          </cell>
          <cell r="B156">
            <v>36797</v>
          </cell>
          <cell r="C156">
            <v>125</v>
          </cell>
          <cell r="D156">
            <v>125</v>
          </cell>
        </row>
        <row r="157">
          <cell r="A157">
            <v>36798</v>
          </cell>
          <cell r="B157">
            <v>36798</v>
          </cell>
          <cell r="C157">
            <v>125</v>
          </cell>
          <cell r="D157">
            <v>125</v>
          </cell>
        </row>
        <row r="158">
          <cell r="A158">
            <v>36799</v>
          </cell>
          <cell r="B158">
            <v>36799</v>
          </cell>
          <cell r="C158">
            <v>150</v>
          </cell>
          <cell r="D158">
            <v>150</v>
          </cell>
        </row>
        <row r="159">
          <cell r="A159">
            <v>36800</v>
          </cell>
          <cell r="B159">
            <v>36800</v>
          </cell>
          <cell r="C159">
            <v>155</v>
          </cell>
          <cell r="D159">
            <v>355</v>
          </cell>
        </row>
        <row r="160">
          <cell r="A160">
            <v>36801</v>
          </cell>
          <cell r="B160">
            <v>36801</v>
          </cell>
          <cell r="C160">
            <v>155</v>
          </cell>
          <cell r="D160">
            <v>355</v>
          </cell>
        </row>
        <row r="161">
          <cell r="A161">
            <v>36802</v>
          </cell>
          <cell r="B161">
            <v>36802</v>
          </cell>
          <cell r="C161">
            <v>155</v>
          </cell>
          <cell r="D161">
            <v>355</v>
          </cell>
        </row>
        <row r="162">
          <cell r="A162">
            <v>36803</v>
          </cell>
          <cell r="B162">
            <v>36803</v>
          </cell>
          <cell r="C162">
            <v>250</v>
          </cell>
          <cell r="D162">
            <v>400</v>
          </cell>
        </row>
        <row r="163">
          <cell r="A163">
            <v>36804</v>
          </cell>
          <cell r="B163">
            <v>36804</v>
          </cell>
          <cell r="C163">
            <v>254</v>
          </cell>
          <cell r="D163">
            <v>354</v>
          </cell>
        </row>
        <row r="164">
          <cell r="A164">
            <v>36805</v>
          </cell>
          <cell r="B164">
            <v>36805</v>
          </cell>
          <cell r="C164">
            <v>106</v>
          </cell>
          <cell r="D164">
            <v>256</v>
          </cell>
        </row>
        <row r="165">
          <cell r="A165">
            <v>36806</v>
          </cell>
          <cell r="B165">
            <v>36806</v>
          </cell>
          <cell r="C165">
            <v>106</v>
          </cell>
          <cell r="D165">
            <v>256</v>
          </cell>
        </row>
        <row r="166">
          <cell r="A166">
            <v>36807</v>
          </cell>
          <cell r="B166">
            <v>36807</v>
          </cell>
          <cell r="D166">
            <v>150</v>
          </cell>
        </row>
        <row r="167">
          <cell r="A167">
            <v>36808</v>
          </cell>
          <cell r="B167">
            <v>36808</v>
          </cell>
          <cell r="D167">
            <v>210</v>
          </cell>
        </row>
        <row r="168">
          <cell r="A168">
            <v>36809</v>
          </cell>
          <cell r="B168">
            <v>36809</v>
          </cell>
          <cell r="D168">
            <v>210</v>
          </cell>
        </row>
        <row r="169">
          <cell r="A169">
            <v>36810</v>
          </cell>
          <cell r="B169">
            <v>36810</v>
          </cell>
          <cell r="D169">
            <v>275</v>
          </cell>
        </row>
        <row r="170">
          <cell r="A170">
            <v>36811</v>
          </cell>
          <cell r="B170">
            <v>36811</v>
          </cell>
          <cell r="D170">
            <v>450</v>
          </cell>
        </row>
        <row r="171">
          <cell r="A171">
            <v>36812</v>
          </cell>
          <cell r="B171">
            <v>36812</v>
          </cell>
          <cell r="D171">
            <v>450</v>
          </cell>
        </row>
        <row r="172">
          <cell r="A172">
            <v>36813</v>
          </cell>
          <cell r="B172">
            <v>36813</v>
          </cell>
          <cell r="D172">
            <v>450</v>
          </cell>
        </row>
        <row r="173">
          <cell r="A173">
            <v>36814</v>
          </cell>
          <cell r="B173">
            <v>36814</v>
          </cell>
          <cell r="D173">
            <v>450</v>
          </cell>
        </row>
        <row r="174">
          <cell r="A174">
            <v>36815</v>
          </cell>
          <cell r="B174">
            <v>36815</v>
          </cell>
          <cell r="C174">
            <v>140</v>
          </cell>
          <cell r="D174">
            <v>590</v>
          </cell>
        </row>
        <row r="175">
          <cell r="A175">
            <v>36816</v>
          </cell>
          <cell r="B175">
            <v>36816</v>
          </cell>
          <cell r="C175">
            <v>200</v>
          </cell>
          <cell r="D175">
            <v>650</v>
          </cell>
        </row>
        <row r="176">
          <cell r="A176">
            <v>36817</v>
          </cell>
          <cell r="B176">
            <v>36817</v>
          </cell>
          <cell r="C176">
            <v>200</v>
          </cell>
          <cell r="D176">
            <v>550</v>
          </cell>
        </row>
        <row r="177">
          <cell r="A177">
            <v>36818</v>
          </cell>
          <cell r="B177">
            <v>36818</v>
          </cell>
          <cell r="C177">
            <v>200</v>
          </cell>
          <cell r="D177">
            <v>550</v>
          </cell>
        </row>
        <row r="178">
          <cell r="A178">
            <v>36819</v>
          </cell>
          <cell r="B178">
            <v>36819</v>
          </cell>
          <cell r="C178">
            <v>25</v>
          </cell>
          <cell r="D178">
            <v>375</v>
          </cell>
        </row>
        <row r="179">
          <cell r="A179">
            <v>36820</v>
          </cell>
          <cell r="B179">
            <v>36820</v>
          </cell>
          <cell r="C179">
            <v>25</v>
          </cell>
          <cell r="D179">
            <v>375</v>
          </cell>
        </row>
        <row r="180">
          <cell r="A180">
            <v>36821</v>
          </cell>
          <cell r="B180">
            <v>36821</v>
          </cell>
          <cell r="C180">
            <v>25</v>
          </cell>
          <cell r="D180">
            <v>375</v>
          </cell>
        </row>
        <row r="181">
          <cell r="A181">
            <v>36822</v>
          </cell>
          <cell r="B181">
            <v>36822</v>
          </cell>
          <cell r="C181">
            <v>50</v>
          </cell>
          <cell r="D181">
            <v>400</v>
          </cell>
        </row>
        <row r="182">
          <cell r="A182">
            <v>36823</v>
          </cell>
          <cell r="B182">
            <v>36823</v>
          </cell>
          <cell r="C182">
            <v>100</v>
          </cell>
          <cell r="D182">
            <v>450</v>
          </cell>
        </row>
        <row r="183">
          <cell r="A183">
            <v>36824</v>
          </cell>
          <cell r="B183">
            <v>36824</v>
          </cell>
          <cell r="C183">
            <v>100</v>
          </cell>
          <cell r="D183">
            <v>300</v>
          </cell>
        </row>
        <row r="184">
          <cell r="A184">
            <v>36825</v>
          </cell>
          <cell r="B184">
            <v>36825</v>
          </cell>
          <cell r="C184">
            <v>100</v>
          </cell>
          <cell r="D184">
            <v>250</v>
          </cell>
        </row>
        <row r="185">
          <cell r="A185">
            <v>36826</v>
          </cell>
          <cell r="B185">
            <v>36826</v>
          </cell>
          <cell r="D185">
            <v>300</v>
          </cell>
        </row>
        <row r="186">
          <cell r="A186">
            <v>36827</v>
          </cell>
          <cell r="B186">
            <v>36827</v>
          </cell>
          <cell r="D186">
            <v>300</v>
          </cell>
        </row>
        <row r="187">
          <cell r="A187">
            <v>36828</v>
          </cell>
          <cell r="B187">
            <v>36828</v>
          </cell>
          <cell r="D187">
            <v>300</v>
          </cell>
        </row>
        <row r="188">
          <cell r="A188">
            <v>36829</v>
          </cell>
          <cell r="B188">
            <v>36829</v>
          </cell>
          <cell r="D188">
            <v>300</v>
          </cell>
        </row>
        <row r="189">
          <cell r="A189">
            <v>36830</v>
          </cell>
          <cell r="B189">
            <v>36830</v>
          </cell>
          <cell r="D189">
            <v>300</v>
          </cell>
        </row>
        <row r="190">
          <cell r="A190">
            <v>36831</v>
          </cell>
          <cell r="B190">
            <v>36831</v>
          </cell>
          <cell r="D190">
            <v>500</v>
          </cell>
        </row>
        <row r="191">
          <cell r="A191">
            <v>36832</v>
          </cell>
          <cell r="B191">
            <v>36832</v>
          </cell>
          <cell r="D191">
            <v>500</v>
          </cell>
        </row>
        <row r="192">
          <cell r="A192">
            <v>36833</v>
          </cell>
          <cell r="B192">
            <v>36833</v>
          </cell>
          <cell r="D192">
            <v>500</v>
          </cell>
        </row>
        <row r="193">
          <cell r="A193">
            <v>36834</v>
          </cell>
          <cell r="B193">
            <v>36834</v>
          </cell>
          <cell r="D193">
            <v>500</v>
          </cell>
        </row>
        <row r="194">
          <cell r="A194">
            <v>36835</v>
          </cell>
          <cell r="B194">
            <v>36835</v>
          </cell>
          <cell r="D194">
            <v>500</v>
          </cell>
        </row>
        <row r="195">
          <cell r="A195">
            <v>36836</v>
          </cell>
          <cell r="B195">
            <v>36836</v>
          </cell>
          <cell r="D195">
            <v>650</v>
          </cell>
        </row>
        <row r="196">
          <cell r="A196">
            <v>36837</v>
          </cell>
          <cell r="B196">
            <v>36837</v>
          </cell>
          <cell r="D196">
            <v>800</v>
          </cell>
        </row>
        <row r="197">
          <cell r="A197">
            <v>36838</v>
          </cell>
          <cell r="B197">
            <v>36838</v>
          </cell>
          <cell r="D197">
            <v>800</v>
          </cell>
        </row>
        <row r="198">
          <cell r="A198">
            <v>36839</v>
          </cell>
          <cell r="B198">
            <v>36839</v>
          </cell>
          <cell r="D198">
            <v>500</v>
          </cell>
        </row>
        <row r="199">
          <cell r="A199">
            <v>36840</v>
          </cell>
          <cell r="B199">
            <v>36840</v>
          </cell>
          <cell r="C199">
            <v>250</v>
          </cell>
          <cell r="D199">
            <v>900</v>
          </cell>
        </row>
        <row r="200">
          <cell r="A200">
            <v>36841</v>
          </cell>
          <cell r="B200">
            <v>36841</v>
          </cell>
          <cell r="C200">
            <v>250</v>
          </cell>
          <cell r="D200">
            <v>900</v>
          </cell>
        </row>
        <row r="201">
          <cell r="A201">
            <v>36842</v>
          </cell>
          <cell r="B201">
            <v>36842</v>
          </cell>
          <cell r="C201">
            <v>100</v>
          </cell>
          <cell r="D201">
            <v>750</v>
          </cell>
        </row>
        <row r="202">
          <cell r="A202">
            <v>36843</v>
          </cell>
          <cell r="B202">
            <v>36843</v>
          </cell>
          <cell r="D202">
            <v>650</v>
          </cell>
        </row>
        <row r="203">
          <cell r="A203">
            <v>36844</v>
          </cell>
          <cell r="B203">
            <v>36844</v>
          </cell>
          <cell r="D203">
            <v>250</v>
          </cell>
        </row>
        <row r="204">
          <cell r="A204">
            <v>36845</v>
          </cell>
          <cell r="B204">
            <v>36845</v>
          </cell>
          <cell r="D204">
            <v>500</v>
          </cell>
        </row>
        <row r="205">
          <cell r="A205">
            <v>36846</v>
          </cell>
          <cell r="B205">
            <v>36846</v>
          </cell>
          <cell r="D205">
            <v>600</v>
          </cell>
        </row>
        <row r="206">
          <cell r="A206">
            <v>36847</v>
          </cell>
          <cell r="B206">
            <v>36847</v>
          </cell>
          <cell r="D206">
            <v>600</v>
          </cell>
        </row>
        <row r="207">
          <cell r="A207">
            <v>36848</v>
          </cell>
          <cell r="B207">
            <v>36848</v>
          </cell>
          <cell r="D207">
            <v>600</v>
          </cell>
        </row>
        <row r="208">
          <cell r="A208">
            <v>36849</v>
          </cell>
          <cell r="B208">
            <v>36849</v>
          </cell>
          <cell r="D208">
            <v>600</v>
          </cell>
        </row>
        <row r="209">
          <cell r="A209">
            <v>36850</v>
          </cell>
          <cell r="B209">
            <v>36850</v>
          </cell>
          <cell r="D209">
            <v>500</v>
          </cell>
        </row>
        <row r="210">
          <cell r="A210">
            <v>36851</v>
          </cell>
          <cell r="B210">
            <v>36851</v>
          </cell>
          <cell r="D210">
            <v>500</v>
          </cell>
        </row>
        <row r="211">
          <cell r="A211">
            <v>36852</v>
          </cell>
          <cell r="B211">
            <v>36852</v>
          </cell>
          <cell r="D211">
            <v>500</v>
          </cell>
        </row>
        <row r="212">
          <cell r="A212">
            <v>36853</v>
          </cell>
          <cell r="B212">
            <v>36853</v>
          </cell>
          <cell r="D212">
            <v>500</v>
          </cell>
        </row>
        <row r="213">
          <cell r="A213">
            <v>36854</v>
          </cell>
          <cell r="B213">
            <v>36854</v>
          </cell>
          <cell r="D213">
            <v>500</v>
          </cell>
        </row>
        <row r="214">
          <cell r="A214">
            <v>36855</v>
          </cell>
          <cell r="B214">
            <v>36855</v>
          </cell>
          <cell r="D214">
            <v>500</v>
          </cell>
        </row>
        <row r="215">
          <cell r="A215">
            <v>36856</v>
          </cell>
          <cell r="B215">
            <v>36856</v>
          </cell>
          <cell r="D215">
            <v>500</v>
          </cell>
        </row>
        <row r="216">
          <cell r="A216">
            <v>36857</v>
          </cell>
          <cell r="B216">
            <v>36857</v>
          </cell>
          <cell r="D216">
            <v>500</v>
          </cell>
        </row>
        <row r="217">
          <cell r="A217">
            <v>36858</v>
          </cell>
          <cell r="B217">
            <v>36858</v>
          </cell>
          <cell r="D217">
            <v>600</v>
          </cell>
        </row>
        <row r="218">
          <cell r="A218">
            <v>36859</v>
          </cell>
          <cell r="B218">
            <v>36859</v>
          </cell>
          <cell r="D218">
            <v>600</v>
          </cell>
        </row>
        <row r="219">
          <cell r="A219">
            <v>36860</v>
          </cell>
          <cell r="B219">
            <v>36860</v>
          </cell>
          <cell r="D219">
            <v>600</v>
          </cell>
        </row>
        <row r="220">
          <cell r="A220">
            <v>36861</v>
          </cell>
          <cell r="B220">
            <v>36861</v>
          </cell>
          <cell r="D220">
            <v>90</v>
          </cell>
        </row>
        <row r="221">
          <cell r="A221">
            <v>36862</v>
          </cell>
          <cell r="B221">
            <v>36862</v>
          </cell>
        </row>
        <row r="222">
          <cell r="A222">
            <v>36863</v>
          </cell>
          <cell r="B222">
            <v>36863</v>
          </cell>
        </row>
        <row r="223">
          <cell r="A223">
            <v>36864</v>
          </cell>
          <cell r="B223">
            <v>36864</v>
          </cell>
        </row>
        <row r="224">
          <cell r="A224">
            <v>36865</v>
          </cell>
          <cell r="B224">
            <v>36865</v>
          </cell>
        </row>
        <row r="225">
          <cell r="A225">
            <v>36866</v>
          </cell>
          <cell r="B225">
            <v>36866</v>
          </cell>
        </row>
        <row r="226">
          <cell r="A226">
            <v>36867</v>
          </cell>
          <cell r="B226">
            <v>36867</v>
          </cell>
        </row>
        <row r="227">
          <cell r="A227">
            <v>36868</v>
          </cell>
          <cell r="B227">
            <v>36868</v>
          </cell>
        </row>
        <row r="228">
          <cell r="A228">
            <v>36869</v>
          </cell>
          <cell r="B228">
            <v>36869</v>
          </cell>
        </row>
        <row r="229">
          <cell r="A229">
            <v>36870</v>
          </cell>
          <cell r="B229">
            <v>36870</v>
          </cell>
        </row>
        <row r="230">
          <cell r="A230">
            <v>36871</v>
          </cell>
          <cell r="B230">
            <v>36871</v>
          </cell>
        </row>
        <row r="231">
          <cell r="A231">
            <v>36872</v>
          </cell>
          <cell r="B231">
            <v>36872</v>
          </cell>
        </row>
        <row r="232">
          <cell r="A232">
            <v>36873</v>
          </cell>
          <cell r="B232">
            <v>36873</v>
          </cell>
        </row>
        <row r="233">
          <cell r="A233">
            <v>36874</v>
          </cell>
          <cell r="B233">
            <v>36874</v>
          </cell>
        </row>
        <row r="234">
          <cell r="A234">
            <v>36875</v>
          </cell>
          <cell r="B234">
            <v>36875</v>
          </cell>
        </row>
        <row r="235">
          <cell r="A235">
            <v>36876</v>
          </cell>
          <cell r="B235">
            <v>36876</v>
          </cell>
        </row>
        <row r="236">
          <cell r="A236">
            <v>36877</v>
          </cell>
          <cell r="B236">
            <v>36877</v>
          </cell>
        </row>
        <row r="237">
          <cell r="A237">
            <v>36878</v>
          </cell>
          <cell r="B237">
            <v>36878</v>
          </cell>
        </row>
        <row r="238">
          <cell r="A238">
            <v>36879</v>
          </cell>
          <cell r="B238">
            <v>36879</v>
          </cell>
        </row>
        <row r="239">
          <cell r="A239">
            <v>36880</v>
          </cell>
          <cell r="B239">
            <v>36880</v>
          </cell>
        </row>
        <row r="240">
          <cell r="A240">
            <v>36881</v>
          </cell>
          <cell r="B240">
            <v>36881</v>
          </cell>
        </row>
        <row r="241">
          <cell r="A241">
            <v>36882</v>
          </cell>
          <cell r="B241">
            <v>36882</v>
          </cell>
        </row>
        <row r="242">
          <cell r="A242">
            <v>36883</v>
          </cell>
          <cell r="B242">
            <v>36883</v>
          </cell>
        </row>
        <row r="243">
          <cell r="A243">
            <v>36884</v>
          </cell>
          <cell r="B243">
            <v>36884</v>
          </cell>
        </row>
        <row r="244">
          <cell r="A244">
            <v>36885</v>
          </cell>
          <cell r="B244">
            <v>36885</v>
          </cell>
        </row>
        <row r="245">
          <cell r="A245">
            <v>36886</v>
          </cell>
          <cell r="B245">
            <v>36886</v>
          </cell>
        </row>
        <row r="246">
          <cell r="A246">
            <v>36887</v>
          </cell>
          <cell r="B246">
            <v>36887</v>
          </cell>
        </row>
        <row r="247">
          <cell r="A247">
            <v>36888</v>
          </cell>
          <cell r="B247">
            <v>36888</v>
          </cell>
        </row>
        <row r="248">
          <cell r="A248">
            <v>36889</v>
          </cell>
          <cell r="B248">
            <v>36889</v>
          </cell>
        </row>
        <row r="249">
          <cell r="A249">
            <v>36890</v>
          </cell>
          <cell r="B249">
            <v>36890</v>
          </cell>
        </row>
        <row r="250">
          <cell r="A250">
            <v>36891</v>
          </cell>
          <cell r="B250">
            <v>36891</v>
          </cell>
        </row>
        <row r="251">
          <cell r="A251">
            <v>36892</v>
          </cell>
          <cell r="B251">
            <v>36892</v>
          </cell>
          <cell r="D251">
            <v>0</v>
          </cell>
        </row>
        <row r="252">
          <cell r="A252">
            <v>36893</v>
          </cell>
          <cell r="B252">
            <v>36893</v>
          </cell>
          <cell r="D252">
            <v>0</v>
          </cell>
        </row>
        <row r="253">
          <cell r="A253">
            <v>36894</v>
          </cell>
          <cell r="B253">
            <v>36894</v>
          </cell>
          <cell r="D253">
            <v>0</v>
          </cell>
        </row>
        <row r="254">
          <cell r="A254">
            <v>36895</v>
          </cell>
          <cell r="B254">
            <v>36895</v>
          </cell>
          <cell r="D254">
            <v>0</v>
          </cell>
        </row>
        <row r="255">
          <cell r="A255">
            <v>36896</v>
          </cell>
          <cell r="B255">
            <v>36896</v>
          </cell>
          <cell r="D255">
            <v>0</v>
          </cell>
        </row>
        <row r="256">
          <cell r="A256">
            <v>36897</v>
          </cell>
          <cell r="B256">
            <v>36897</v>
          </cell>
          <cell r="D256">
            <v>0</v>
          </cell>
        </row>
        <row r="257">
          <cell r="A257">
            <v>36898</v>
          </cell>
          <cell r="B257">
            <v>36898</v>
          </cell>
          <cell r="D257">
            <v>0</v>
          </cell>
        </row>
        <row r="258">
          <cell r="A258">
            <v>36899</v>
          </cell>
          <cell r="B258">
            <v>36899</v>
          </cell>
          <cell r="D258">
            <v>0</v>
          </cell>
        </row>
        <row r="259">
          <cell r="A259">
            <v>36900</v>
          </cell>
          <cell r="B259">
            <v>36900</v>
          </cell>
          <cell r="D259">
            <v>0</v>
          </cell>
        </row>
        <row r="260">
          <cell r="A260">
            <v>36901</v>
          </cell>
          <cell r="B260">
            <v>36901</v>
          </cell>
          <cell r="D260">
            <v>0</v>
          </cell>
        </row>
        <row r="261">
          <cell r="A261">
            <v>36902</v>
          </cell>
          <cell r="B261">
            <v>36902</v>
          </cell>
          <cell r="D261">
            <v>0</v>
          </cell>
        </row>
        <row r="262">
          <cell r="A262">
            <v>36903</v>
          </cell>
          <cell r="B262">
            <v>36903</v>
          </cell>
          <cell r="D262">
            <v>0</v>
          </cell>
        </row>
        <row r="263">
          <cell r="A263">
            <v>36904</v>
          </cell>
          <cell r="B263">
            <v>36904</v>
          </cell>
          <cell r="D263">
            <v>0</v>
          </cell>
        </row>
        <row r="264">
          <cell r="A264">
            <v>36905</v>
          </cell>
          <cell r="B264">
            <v>36905</v>
          </cell>
          <cell r="D264">
            <v>0</v>
          </cell>
        </row>
        <row r="265">
          <cell r="A265">
            <v>36906</v>
          </cell>
          <cell r="B265">
            <v>36906</v>
          </cell>
          <cell r="D265">
            <v>0</v>
          </cell>
        </row>
        <row r="266">
          <cell r="A266">
            <v>36907</v>
          </cell>
          <cell r="B266">
            <v>36907</v>
          </cell>
          <cell r="D266">
            <v>0</v>
          </cell>
        </row>
        <row r="267">
          <cell r="A267">
            <v>36908</v>
          </cell>
          <cell r="B267">
            <v>36908</v>
          </cell>
          <cell r="D267">
            <v>0</v>
          </cell>
        </row>
        <row r="268">
          <cell r="A268">
            <v>36909</v>
          </cell>
          <cell r="B268">
            <v>36909</v>
          </cell>
          <cell r="D268">
            <v>0</v>
          </cell>
        </row>
        <row r="269">
          <cell r="A269">
            <v>36910</v>
          </cell>
          <cell r="B269">
            <v>36910</v>
          </cell>
          <cell r="D269">
            <v>0</v>
          </cell>
        </row>
        <row r="270">
          <cell r="A270">
            <v>36911</v>
          </cell>
          <cell r="B270">
            <v>36911</v>
          </cell>
          <cell r="D270">
            <v>0</v>
          </cell>
        </row>
        <row r="271">
          <cell r="A271">
            <v>36912</v>
          </cell>
          <cell r="B271">
            <v>36912</v>
          </cell>
          <cell r="D271">
            <v>0</v>
          </cell>
        </row>
        <row r="272">
          <cell r="A272">
            <v>36913</v>
          </cell>
          <cell r="B272">
            <v>36913</v>
          </cell>
          <cell r="D272">
            <v>0</v>
          </cell>
        </row>
        <row r="273">
          <cell r="A273">
            <v>36914</v>
          </cell>
          <cell r="B273">
            <v>36914</v>
          </cell>
          <cell r="D273">
            <v>0</v>
          </cell>
        </row>
        <row r="274">
          <cell r="A274">
            <v>36915</v>
          </cell>
          <cell r="B274">
            <v>36915</v>
          </cell>
          <cell r="D274">
            <v>0</v>
          </cell>
        </row>
        <row r="275">
          <cell r="A275">
            <v>36916</v>
          </cell>
          <cell r="B275">
            <v>36916</v>
          </cell>
          <cell r="D275">
            <v>0</v>
          </cell>
        </row>
        <row r="276">
          <cell r="A276">
            <v>36917</v>
          </cell>
          <cell r="B276">
            <v>36917</v>
          </cell>
          <cell r="D276">
            <v>0</v>
          </cell>
        </row>
        <row r="277">
          <cell r="A277">
            <v>36918</v>
          </cell>
          <cell r="B277">
            <v>36918</v>
          </cell>
          <cell r="D277">
            <v>0</v>
          </cell>
        </row>
        <row r="278">
          <cell r="A278">
            <v>36919</v>
          </cell>
          <cell r="B278">
            <v>36919</v>
          </cell>
          <cell r="D278">
            <v>0</v>
          </cell>
        </row>
        <row r="279">
          <cell r="A279">
            <v>36920</v>
          </cell>
          <cell r="B279">
            <v>36920</v>
          </cell>
          <cell r="D279">
            <v>0</v>
          </cell>
        </row>
        <row r="280">
          <cell r="A280">
            <v>36921</v>
          </cell>
          <cell r="B280">
            <v>36921</v>
          </cell>
          <cell r="D280">
            <v>0</v>
          </cell>
        </row>
        <row r="281">
          <cell r="A281">
            <v>36922</v>
          </cell>
          <cell r="B281">
            <v>36922</v>
          </cell>
          <cell r="D281">
            <v>0</v>
          </cell>
        </row>
        <row r="282">
          <cell r="A282">
            <v>36923</v>
          </cell>
          <cell r="B282">
            <v>36923</v>
          </cell>
          <cell r="D282">
            <v>60</v>
          </cell>
        </row>
        <row r="283">
          <cell r="A283">
            <v>36924</v>
          </cell>
          <cell r="B283">
            <v>36924</v>
          </cell>
          <cell r="D283">
            <v>60</v>
          </cell>
        </row>
        <row r="284">
          <cell r="A284">
            <v>36925</v>
          </cell>
          <cell r="B284">
            <v>36925</v>
          </cell>
          <cell r="D284">
            <v>60</v>
          </cell>
        </row>
        <row r="285">
          <cell r="A285">
            <v>36926</v>
          </cell>
          <cell r="B285">
            <v>36926</v>
          </cell>
          <cell r="D285">
            <v>60</v>
          </cell>
        </row>
        <row r="286">
          <cell r="A286">
            <v>36927</v>
          </cell>
          <cell r="B286">
            <v>36927</v>
          </cell>
          <cell r="D286">
            <v>60</v>
          </cell>
        </row>
        <row r="287">
          <cell r="A287">
            <v>36928</v>
          </cell>
          <cell r="B287">
            <v>36928</v>
          </cell>
          <cell r="D287">
            <v>160</v>
          </cell>
        </row>
        <row r="288">
          <cell r="A288">
            <v>36929</v>
          </cell>
          <cell r="B288">
            <v>36929</v>
          </cell>
          <cell r="D288">
            <v>360</v>
          </cell>
        </row>
        <row r="289">
          <cell r="A289">
            <v>36930</v>
          </cell>
          <cell r="B289">
            <v>36930</v>
          </cell>
          <cell r="D289">
            <v>260</v>
          </cell>
        </row>
        <row r="290">
          <cell r="A290">
            <v>36931</v>
          </cell>
          <cell r="B290">
            <v>36931</v>
          </cell>
          <cell r="D290">
            <v>260</v>
          </cell>
        </row>
        <row r="291">
          <cell r="A291">
            <v>36932</v>
          </cell>
          <cell r="B291">
            <v>36932</v>
          </cell>
          <cell r="D291">
            <v>260</v>
          </cell>
        </row>
        <row r="292">
          <cell r="A292">
            <v>36933</v>
          </cell>
          <cell r="B292">
            <v>36933</v>
          </cell>
          <cell r="D292">
            <v>200</v>
          </cell>
        </row>
        <row r="293">
          <cell r="A293">
            <v>36934</v>
          </cell>
          <cell r="B293">
            <v>36934</v>
          </cell>
          <cell r="D293">
            <v>230</v>
          </cell>
        </row>
        <row r="294">
          <cell r="A294">
            <v>36935</v>
          </cell>
          <cell r="B294">
            <v>36935</v>
          </cell>
          <cell r="D294">
            <v>100</v>
          </cell>
        </row>
        <row r="295">
          <cell r="A295">
            <v>36936</v>
          </cell>
          <cell r="B295">
            <v>36936</v>
          </cell>
          <cell r="D295">
            <v>300</v>
          </cell>
        </row>
        <row r="296">
          <cell r="A296">
            <v>36937</v>
          </cell>
          <cell r="B296">
            <v>36937</v>
          </cell>
          <cell r="D296">
            <v>200</v>
          </cell>
        </row>
        <row r="297">
          <cell r="A297">
            <v>36938</v>
          </cell>
          <cell r="B297">
            <v>36938</v>
          </cell>
          <cell r="D297">
            <v>200</v>
          </cell>
        </row>
        <row r="298">
          <cell r="A298">
            <v>36939</v>
          </cell>
          <cell r="B298">
            <v>36939</v>
          </cell>
          <cell r="D298">
            <v>200</v>
          </cell>
        </row>
        <row r="299">
          <cell r="A299">
            <v>36940</v>
          </cell>
          <cell r="B299">
            <v>36940</v>
          </cell>
          <cell r="D299">
            <v>150</v>
          </cell>
        </row>
        <row r="300">
          <cell r="A300">
            <v>36941</v>
          </cell>
          <cell r="B300">
            <v>36941</v>
          </cell>
          <cell r="D300">
            <v>150</v>
          </cell>
        </row>
        <row r="301">
          <cell r="A301">
            <v>36942</v>
          </cell>
          <cell r="B301">
            <v>36942</v>
          </cell>
          <cell r="D301">
            <v>150</v>
          </cell>
        </row>
        <row r="302">
          <cell r="A302">
            <v>36943</v>
          </cell>
          <cell r="B302">
            <v>36943</v>
          </cell>
          <cell r="D302">
            <v>150</v>
          </cell>
        </row>
        <row r="303">
          <cell r="A303">
            <v>36944</v>
          </cell>
          <cell r="B303">
            <v>36944</v>
          </cell>
          <cell r="D303">
            <v>300</v>
          </cell>
        </row>
        <row r="304">
          <cell r="A304">
            <v>36945</v>
          </cell>
          <cell r="B304">
            <v>36945</v>
          </cell>
          <cell r="D304">
            <v>320</v>
          </cell>
        </row>
        <row r="305">
          <cell r="A305">
            <v>36946</v>
          </cell>
          <cell r="B305">
            <v>36946</v>
          </cell>
          <cell r="D305">
            <v>320</v>
          </cell>
        </row>
        <row r="306">
          <cell r="A306">
            <v>36947</v>
          </cell>
          <cell r="B306">
            <v>36947</v>
          </cell>
          <cell r="D306">
            <v>320</v>
          </cell>
        </row>
        <row r="307">
          <cell r="A307">
            <v>36948</v>
          </cell>
          <cell r="B307">
            <v>36948</v>
          </cell>
          <cell r="D307">
            <v>350</v>
          </cell>
        </row>
        <row r="308">
          <cell r="A308">
            <v>36949</v>
          </cell>
          <cell r="B308">
            <v>36949</v>
          </cell>
          <cell r="D308">
            <v>335</v>
          </cell>
        </row>
        <row r="309">
          <cell r="A309">
            <v>36950</v>
          </cell>
          <cell r="B309">
            <v>36950</v>
          </cell>
          <cell r="D309">
            <v>420</v>
          </cell>
        </row>
        <row r="310">
          <cell r="A310">
            <v>36951</v>
          </cell>
          <cell r="B310">
            <v>36951</v>
          </cell>
          <cell r="D310">
            <v>420</v>
          </cell>
        </row>
        <row r="311">
          <cell r="A311">
            <v>36952</v>
          </cell>
          <cell r="B311">
            <v>36952</v>
          </cell>
          <cell r="D311">
            <v>290</v>
          </cell>
        </row>
        <row r="312">
          <cell r="A312">
            <v>36953</v>
          </cell>
          <cell r="B312">
            <v>36953</v>
          </cell>
          <cell r="D312">
            <v>250</v>
          </cell>
        </row>
        <row r="313">
          <cell r="A313">
            <v>36954</v>
          </cell>
          <cell r="B313">
            <v>36954</v>
          </cell>
          <cell r="D313">
            <v>275</v>
          </cell>
        </row>
        <row r="314">
          <cell r="A314">
            <v>36955</v>
          </cell>
          <cell r="B314">
            <v>36955</v>
          </cell>
          <cell r="D314">
            <v>500</v>
          </cell>
        </row>
        <row r="315">
          <cell r="A315">
            <v>36956</v>
          </cell>
          <cell r="B315">
            <v>36956</v>
          </cell>
          <cell r="D315">
            <v>250</v>
          </cell>
        </row>
        <row r="316">
          <cell r="A316">
            <v>36957</v>
          </cell>
          <cell r="B316">
            <v>36957</v>
          </cell>
          <cell r="D316">
            <v>250</v>
          </cell>
        </row>
        <row r="317">
          <cell r="A317">
            <v>36958</v>
          </cell>
          <cell r="B317">
            <v>36958</v>
          </cell>
          <cell r="D317">
            <v>270</v>
          </cell>
        </row>
        <row r="318">
          <cell r="A318">
            <v>36959</v>
          </cell>
          <cell r="B318">
            <v>36959</v>
          </cell>
          <cell r="D318">
            <v>250</v>
          </cell>
        </row>
        <row r="319">
          <cell r="A319">
            <v>36960</v>
          </cell>
          <cell r="B319">
            <v>36960</v>
          </cell>
          <cell r="D319">
            <v>150</v>
          </cell>
        </row>
        <row r="320">
          <cell r="A320">
            <v>36961</v>
          </cell>
          <cell r="B320">
            <v>36961</v>
          </cell>
          <cell r="D320">
            <v>150</v>
          </cell>
        </row>
        <row r="321">
          <cell r="A321">
            <v>36962</v>
          </cell>
          <cell r="B321">
            <v>36962</v>
          </cell>
          <cell r="D321">
            <v>0</v>
          </cell>
        </row>
        <row r="322">
          <cell r="A322">
            <v>36963</v>
          </cell>
          <cell r="B322">
            <v>36963</v>
          </cell>
          <cell r="D322">
            <v>0</v>
          </cell>
        </row>
        <row r="323">
          <cell r="A323">
            <v>36964</v>
          </cell>
          <cell r="B323">
            <v>36964</v>
          </cell>
          <cell r="D323">
            <v>0</v>
          </cell>
        </row>
        <row r="324">
          <cell r="A324">
            <v>36965</v>
          </cell>
          <cell r="B324">
            <v>36965</v>
          </cell>
          <cell r="D324">
            <v>0</v>
          </cell>
        </row>
        <row r="325">
          <cell r="A325">
            <v>36966</v>
          </cell>
          <cell r="B325">
            <v>36966</v>
          </cell>
          <cell r="D325">
            <v>0</v>
          </cell>
        </row>
        <row r="326">
          <cell r="A326">
            <v>36967</v>
          </cell>
          <cell r="B326">
            <v>36967</v>
          </cell>
          <cell r="D326">
            <v>0</v>
          </cell>
        </row>
        <row r="327">
          <cell r="A327">
            <v>36968</v>
          </cell>
          <cell r="B327">
            <v>36968</v>
          </cell>
          <cell r="D327">
            <v>0</v>
          </cell>
        </row>
        <row r="328">
          <cell r="A328">
            <v>36969</v>
          </cell>
          <cell r="B328">
            <v>36969</v>
          </cell>
          <cell r="D328">
            <v>0</v>
          </cell>
        </row>
        <row r="329">
          <cell r="A329">
            <v>36970</v>
          </cell>
          <cell r="B329">
            <v>36970</v>
          </cell>
          <cell r="D329">
            <v>0</v>
          </cell>
        </row>
        <row r="330">
          <cell r="A330">
            <v>36971</v>
          </cell>
          <cell r="B330">
            <v>36971</v>
          </cell>
          <cell r="D330">
            <v>0</v>
          </cell>
        </row>
        <row r="331">
          <cell r="A331">
            <v>36972</v>
          </cell>
          <cell r="B331">
            <v>36972</v>
          </cell>
          <cell r="D331">
            <v>0</v>
          </cell>
        </row>
        <row r="332">
          <cell r="A332">
            <v>36973</v>
          </cell>
          <cell r="B332">
            <v>36973</v>
          </cell>
          <cell r="D332">
            <v>0</v>
          </cell>
        </row>
        <row r="333">
          <cell r="A333">
            <v>36974</v>
          </cell>
          <cell r="B333">
            <v>36974</v>
          </cell>
          <cell r="D333">
            <v>0</v>
          </cell>
        </row>
        <row r="334">
          <cell r="A334">
            <v>36975</v>
          </cell>
          <cell r="B334">
            <v>36975</v>
          </cell>
          <cell r="D334">
            <v>0</v>
          </cell>
        </row>
        <row r="335">
          <cell r="A335">
            <v>36976</v>
          </cell>
          <cell r="B335">
            <v>36976</v>
          </cell>
          <cell r="D335">
            <v>0</v>
          </cell>
        </row>
        <row r="336">
          <cell r="A336">
            <v>36977</v>
          </cell>
          <cell r="B336">
            <v>36977</v>
          </cell>
          <cell r="D336">
            <v>0</v>
          </cell>
        </row>
        <row r="337">
          <cell r="A337">
            <v>36978</v>
          </cell>
          <cell r="B337">
            <v>36978</v>
          </cell>
          <cell r="D337">
            <v>0</v>
          </cell>
        </row>
        <row r="338">
          <cell r="A338">
            <v>36979</v>
          </cell>
          <cell r="B338">
            <v>36979</v>
          </cell>
          <cell r="D338">
            <v>0</v>
          </cell>
        </row>
        <row r="339">
          <cell r="A339">
            <v>36980</v>
          </cell>
          <cell r="B339">
            <v>36980</v>
          </cell>
          <cell r="D339">
            <v>0</v>
          </cell>
        </row>
        <row r="340">
          <cell r="A340">
            <v>36981</v>
          </cell>
          <cell r="B340">
            <v>36981</v>
          </cell>
          <cell r="D340">
            <v>0</v>
          </cell>
        </row>
        <row r="341">
          <cell r="A341">
            <v>36982</v>
          </cell>
          <cell r="B341">
            <v>36982</v>
          </cell>
          <cell r="D341">
            <v>0</v>
          </cell>
        </row>
        <row r="342">
          <cell r="A342">
            <v>36983</v>
          </cell>
          <cell r="B342">
            <v>36983</v>
          </cell>
          <cell r="D342">
            <v>0</v>
          </cell>
        </row>
        <row r="343">
          <cell r="A343">
            <v>36984</v>
          </cell>
          <cell r="B343">
            <v>36984</v>
          </cell>
          <cell r="D343">
            <v>0</v>
          </cell>
        </row>
        <row r="344">
          <cell r="A344">
            <v>36985</v>
          </cell>
          <cell r="B344">
            <v>36985</v>
          </cell>
          <cell r="D344">
            <v>0</v>
          </cell>
        </row>
        <row r="345">
          <cell r="A345">
            <v>36986</v>
          </cell>
          <cell r="B345">
            <v>36986</v>
          </cell>
          <cell r="D345">
            <v>0</v>
          </cell>
        </row>
        <row r="346">
          <cell r="A346">
            <v>36987</v>
          </cell>
          <cell r="B346">
            <v>36987</v>
          </cell>
          <cell r="D346">
            <v>0</v>
          </cell>
        </row>
        <row r="347">
          <cell r="A347">
            <v>36988</v>
          </cell>
          <cell r="B347">
            <v>36988</v>
          </cell>
          <cell r="D347">
            <v>0</v>
          </cell>
        </row>
        <row r="348">
          <cell r="A348">
            <v>36989</v>
          </cell>
          <cell r="B348">
            <v>36989</v>
          </cell>
          <cell r="D348">
            <v>0</v>
          </cell>
        </row>
        <row r="349">
          <cell r="A349">
            <v>36990</v>
          </cell>
          <cell r="B349">
            <v>36990</v>
          </cell>
          <cell r="D349">
            <v>0</v>
          </cell>
        </row>
        <row r="350">
          <cell r="A350">
            <v>36991</v>
          </cell>
          <cell r="B350">
            <v>36991</v>
          </cell>
          <cell r="D350">
            <v>0</v>
          </cell>
        </row>
        <row r="351">
          <cell r="A351">
            <v>36992</v>
          </cell>
          <cell r="B351">
            <v>36992</v>
          </cell>
          <cell r="D351">
            <v>0</v>
          </cell>
        </row>
        <row r="352">
          <cell r="A352">
            <v>36993</v>
          </cell>
          <cell r="B352">
            <v>36993</v>
          </cell>
          <cell r="D352">
            <v>0</v>
          </cell>
        </row>
        <row r="353">
          <cell r="A353">
            <v>36994</v>
          </cell>
          <cell r="B353">
            <v>36994</v>
          </cell>
          <cell r="D353">
            <v>0</v>
          </cell>
        </row>
        <row r="354">
          <cell r="A354">
            <v>36995</v>
          </cell>
          <cell r="B354">
            <v>36995</v>
          </cell>
          <cell r="D354">
            <v>0</v>
          </cell>
        </row>
        <row r="355">
          <cell r="A355">
            <v>36996</v>
          </cell>
          <cell r="B355">
            <v>36996</v>
          </cell>
          <cell r="D355">
            <v>0</v>
          </cell>
        </row>
        <row r="356">
          <cell r="A356">
            <v>36997</v>
          </cell>
          <cell r="B356">
            <v>36997</v>
          </cell>
          <cell r="D356">
            <v>0</v>
          </cell>
        </row>
        <row r="357">
          <cell r="A357">
            <v>36998</v>
          </cell>
          <cell r="B357">
            <v>36998</v>
          </cell>
          <cell r="D357">
            <v>0</v>
          </cell>
        </row>
        <row r="358">
          <cell r="A358">
            <v>36999</v>
          </cell>
          <cell r="B358">
            <v>36999</v>
          </cell>
          <cell r="D358">
            <v>0</v>
          </cell>
        </row>
        <row r="359">
          <cell r="A359">
            <v>37000</v>
          </cell>
          <cell r="B359">
            <v>37000</v>
          </cell>
          <cell r="D359">
            <v>0</v>
          </cell>
        </row>
        <row r="360">
          <cell r="A360">
            <v>37001</v>
          </cell>
          <cell r="B360">
            <v>37001</v>
          </cell>
          <cell r="D360">
            <v>0</v>
          </cell>
        </row>
        <row r="361">
          <cell r="A361">
            <v>37002</v>
          </cell>
          <cell r="B361">
            <v>37002</v>
          </cell>
          <cell r="D361">
            <v>0</v>
          </cell>
        </row>
        <row r="362">
          <cell r="A362">
            <v>37003</v>
          </cell>
          <cell r="B362">
            <v>37003</v>
          </cell>
          <cell r="D362">
            <v>0</v>
          </cell>
        </row>
        <row r="363">
          <cell r="A363">
            <v>37004</v>
          </cell>
          <cell r="B363">
            <v>37004</v>
          </cell>
          <cell r="D363">
            <v>0</v>
          </cell>
        </row>
        <row r="364">
          <cell r="A364">
            <v>37005</v>
          </cell>
          <cell r="B364">
            <v>37005</v>
          </cell>
          <cell r="D364">
            <v>0</v>
          </cell>
        </row>
        <row r="365">
          <cell r="A365">
            <v>37006</v>
          </cell>
          <cell r="B365">
            <v>37006</v>
          </cell>
          <cell r="D365">
            <v>0</v>
          </cell>
        </row>
        <row r="366">
          <cell r="A366">
            <v>37007</v>
          </cell>
          <cell r="B366">
            <v>37007</v>
          </cell>
          <cell r="D366">
            <v>0</v>
          </cell>
        </row>
        <row r="367">
          <cell r="A367">
            <v>37008</v>
          </cell>
          <cell r="B367">
            <v>37008</v>
          </cell>
          <cell r="D367">
            <v>0</v>
          </cell>
        </row>
        <row r="368">
          <cell r="A368">
            <v>37009</v>
          </cell>
          <cell r="B368">
            <v>37009</v>
          </cell>
          <cell r="D368">
            <v>0</v>
          </cell>
        </row>
        <row r="369">
          <cell r="A369">
            <v>37010</v>
          </cell>
          <cell r="B369">
            <v>37010</v>
          </cell>
          <cell r="D369">
            <v>0</v>
          </cell>
        </row>
        <row r="370">
          <cell r="A370">
            <v>37011</v>
          </cell>
          <cell r="B370">
            <v>37011</v>
          </cell>
          <cell r="D370">
            <v>0</v>
          </cell>
        </row>
        <row r="371">
          <cell r="A371">
            <v>37012</v>
          </cell>
          <cell r="B371">
            <v>37012</v>
          </cell>
          <cell r="D371">
            <v>0</v>
          </cell>
        </row>
        <row r="372">
          <cell r="A372">
            <v>37013</v>
          </cell>
          <cell r="B372">
            <v>37013</v>
          </cell>
          <cell r="D372">
            <v>0</v>
          </cell>
        </row>
        <row r="377">
          <cell r="D377">
            <v>0</v>
          </cell>
        </row>
        <row r="383">
          <cell r="A383" t="str">
            <v>Mon</v>
          </cell>
          <cell r="B383">
            <v>12600</v>
          </cell>
          <cell r="C383">
            <v>12700</v>
          </cell>
        </row>
        <row r="384">
          <cell r="A384" t="str">
            <v>Tue</v>
          </cell>
          <cell r="B384">
            <v>12600</v>
          </cell>
          <cell r="C384">
            <v>12700</v>
          </cell>
        </row>
        <row r="385">
          <cell r="A385" t="str">
            <v>Wed</v>
          </cell>
          <cell r="B385">
            <v>12600</v>
          </cell>
          <cell r="C385">
            <v>12700</v>
          </cell>
        </row>
        <row r="386">
          <cell r="A386" t="str">
            <v>Thu</v>
          </cell>
          <cell r="B386">
            <v>12600</v>
          </cell>
          <cell r="C386">
            <v>12700</v>
          </cell>
        </row>
        <row r="387">
          <cell r="A387" t="str">
            <v>Fri</v>
          </cell>
          <cell r="B387">
            <v>12650</v>
          </cell>
          <cell r="C387">
            <v>12750</v>
          </cell>
        </row>
        <row r="388">
          <cell r="A388" t="str">
            <v>Sat</v>
          </cell>
          <cell r="B388">
            <v>12750</v>
          </cell>
          <cell r="C388">
            <v>12900</v>
          </cell>
        </row>
        <row r="389">
          <cell r="A389" t="str">
            <v>Sun</v>
          </cell>
          <cell r="B389">
            <v>12750</v>
          </cell>
          <cell r="C389">
            <v>12900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11"/>
  <sheetViews>
    <sheetView tabSelected="1" topLeftCell="D132" workbookViewId="0">
      <selection activeCell="D143" sqref="D143"/>
    </sheetView>
  </sheetViews>
  <sheetFormatPr defaultRowHeight="13.2" x14ac:dyDescent="0.25"/>
  <cols>
    <col min="1" max="3" width="6.44140625" hidden="1" customWidth="1"/>
    <col min="4" max="4" width="7.88671875" customWidth="1"/>
    <col min="5" max="5" width="6.44140625" customWidth="1"/>
    <col min="6" max="6" width="10.44140625" customWidth="1"/>
    <col min="7" max="7" width="9.5546875" customWidth="1"/>
    <col min="8" max="8" width="7" customWidth="1"/>
    <col min="9" max="9" width="8.33203125" customWidth="1"/>
    <col min="10" max="10" width="6.6640625" customWidth="1"/>
    <col min="11" max="11" width="9" customWidth="1"/>
    <col min="12" max="12" width="8.88671875" customWidth="1"/>
    <col min="13" max="13" width="7.6640625" customWidth="1"/>
    <col min="14" max="15" width="9.33203125" customWidth="1"/>
    <col min="16" max="16" width="10" customWidth="1"/>
    <col min="17" max="17" width="13" customWidth="1"/>
    <col min="18" max="18" width="14.33203125" customWidth="1"/>
    <col min="19" max="19" width="15" customWidth="1"/>
    <col min="20" max="20" width="8.33203125" customWidth="1"/>
    <col min="21" max="21" width="9.44140625" customWidth="1"/>
    <col min="22" max="22" width="10.33203125" customWidth="1"/>
    <col min="23" max="23" width="9.6640625" customWidth="1"/>
    <col min="25" max="25" width="9.33203125" customWidth="1"/>
    <col min="26" max="26" width="10.33203125" customWidth="1"/>
    <col min="27" max="28" width="11.44140625" customWidth="1"/>
    <col min="29" max="29" width="13.33203125" customWidth="1"/>
    <col min="30" max="30" width="10.88671875" customWidth="1"/>
    <col min="36" max="36" width="12.44140625" customWidth="1"/>
    <col min="39" max="39" width="12.109375" customWidth="1"/>
    <col min="40" max="40" width="10.109375" customWidth="1"/>
    <col min="41" max="41" width="9.5546875" customWidth="1"/>
    <col min="42" max="42" width="12.6640625" customWidth="1"/>
  </cols>
  <sheetData>
    <row r="1" spans="5:49" s="1" customFormat="1" ht="27.75" hidden="1" customHeight="1" x14ac:dyDescent="0.4">
      <c r="K1" s="2" t="s">
        <v>0</v>
      </c>
    </row>
    <row r="2" spans="5:49" s="1" customFormat="1" ht="17.399999999999999" hidden="1" x14ac:dyDescent="0.25">
      <c r="E2" s="3"/>
      <c r="F2" s="4" t="s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5:49" s="1" customFormat="1" hidden="1" x14ac:dyDescent="0.25">
      <c r="F3" s="5"/>
      <c r="G3" s="6"/>
      <c r="H3" s="6"/>
      <c r="J3" s="6"/>
      <c r="L3" s="7">
        <f ca="1">TODAY()</f>
        <v>37028</v>
      </c>
      <c r="M3" s="6"/>
      <c r="N3" s="6"/>
      <c r="O3" s="6"/>
      <c r="P3" s="6"/>
      <c r="Q3" s="6"/>
      <c r="R3" s="6"/>
      <c r="S3" s="8"/>
    </row>
    <row r="4" spans="5:49" s="1" customFormat="1" hidden="1" x14ac:dyDescent="0.25"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Y4" s="9" t="s">
        <v>2</v>
      </c>
    </row>
    <row r="5" spans="5:49" s="1" customFormat="1" hidden="1" x14ac:dyDescent="0.25">
      <c r="E5" s="10"/>
      <c r="F5" s="11"/>
      <c r="G5" s="12"/>
      <c r="H5" s="12"/>
      <c r="I5" s="12"/>
      <c r="J5" s="12"/>
      <c r="K5" s="12"/>
      <c r="L5" s="12"/>
      <c r="M5" s="12"/>
      <c r="N5" s="12" t="s">
        <v>3</v>
      </c>
      <c r="O5" s="12"/>
      <c r="P5" s="13" t="s">
        <v>4</v>
      </c>
      <c r="Q5" s="14" t="s">
        <v>5</v>
      </c>
      <c r="R5" s="14" t="s">
        <v>6</v>
      </c>
      <c r="S5" s="13" t="s">
        <v>7</v>
      </c>
      <c r="T5" s="13" t="s">
        <v>6</v>
      </c>
      <c r="W5" s="15" t="s">
        <v>8</v>
      </c>
      <c r="X5" s="16"/>
      <c r="Y5" s="16"/>
      <c r="Z5" s="16"/>
      <c r="AA5" s="17"/>
      <c r="AB5" s="18"/>
      <c r="AC5" s="19" t="s">
        <v>9</v>
      </c>
      <c r="AD5" s="19" t="s">
        <v>6</v>
      </c>
      <c r="AE5" s="19" t="s">
        <v>10</v>
      </c>
      <c r="AG5" s="20" t="s">
        <v>11</v>
      </c>
      <c r="AH5" s="20" t="s">
        <v>12</v>
      </c>
      <c r="AI5" s="20" t="s">
        <v>13</v>
      </c>
      <c r="AJ5" s="20" t="s">
        <v>14</v>
      </c>
    </row>
    <row r="6" spans="5:49" s="1" customFormat="1" hidden="1" x14ac:dyDescent="0.25">
      <c r="E6" s="21"/>
      <c r="F6" s="22"/>
      <c r="G6" s="23" t="s">
        <v>15</v>
      </c>
      <c r="H6" s="23" t="s">
        <v>16</v>
      </c>
      <c r="I6" s="23" t="s">
        <v>17</v>
      </c>
      <c r="J6" s="23" t="s">
        <v>18</v>
      </c>
      <c r="K6" s="23" t="s">
        <v>19</v>
      </c>
      <c r="L6" s="23" t="s">
        <v>20</v>
      </c>
      <c r="M6" s="23" t="s">
        <v>21</v>
      </c>
      <c r="N6" s="23" t="s">
        <v>22</v>
      </c>
      <c r="O6" s="23"/>
      <c r="P6" s="24" t="s">
        <v>23</v>
      </c>
      <c r="Q6" s="25" t="s">
        <v>24</v>
      </c>
      <c r="R6" s="25" t="s">
        <v>25</v>
      </c>
      <c r="S6" s="24" t="s">
        <v>26</v>
      </c>
      <c r="T6" s="24" t="s">
        <v>27</v>
      </c>
      <c r="U6" s="26" t="s">
        <v>28</v>
      </c>
      <c r="V6" s="27" t="s">
        <v>29</v>
      </c>
      <c r="W6" s="28" t="s">
        <v>11</v>
      </c>
      <c r="X6" s="28" t="s">
        <v>12</v>
      </c>
      <c r="Y6" s="28" t="s">
        <v>13</v>
      </c>
      <c r="Z6" s="28" t="s">
        <v>30</v>
      </c>
      <c r="AA6" s="28" t="s">
        <v>3</v>
      </c>
      <c r="AB6" s="25"/>
      <c r="AC6" s="29" t="s">
        <v>31</v>
      </c>
      <c r="AD6" s="29" t="s">
        <v>9</v>
      </c>
      <c r="AE6" s="29" t="s">
        <v>32</v>
      </c>
      <c r="AG6" s="25" t="s">
        <v>33</v>
      </c>
      <c r="AH6" s="25" t="s">
        <v>33</v>
      </c>
      <c r="AI6" s="25" t="s">
        <v>33</v>
      </c>
      <c r="AJ6" s="25" t="s">
        <v>33</v>
      </c>
    </row>
    <row r="7" spans="5:49" s="1" customFormat="1" hidden="1" x14ac:dyDescent="0.25">
      <c r="E7" s="30" t="s">
        <v>34</v>
      </c>
      <c r="F7" s="31">
        <v>36923</v>
      </c>
      <c r="G7" s="32">
        <v>6023</v>
      </c>
      <c r="H7" s="32">
        <v>1200</v>
      </c>
      <c r="I7" s="32">
        <v>2299</v>
      </c>
      <c r="J7" s="32">
        <v>2713</v>
      </c>
      <c r="K7" s="32">
        <v>118</v>
      </c>
      <c r="L7" s="32">
        <v>0</v>
      </c>
      <c r="M7" s="32">
        <v>1387</v>
      </c>
      <c r="N7" s="32">
        <f>SUM(I7:M7,G7)</f>
        <v>12540</v>
      </c>
      <c r="O7" s="32"/>
      <c r="P7" s="33">
        <v>11430</v>
      </c>
      <c r="Q7" s="34">
        <f>P7-N7</f>
        <v>-1110</v>
      </c>
      <c r="R7" s="35">
        <f>AA7</f>
        <v>-885</v>
      </c>
      <c r="S7" s="36">
        <f t="shared" ref="S7:S34" si="0">Q7-R7</f>
        <v>-225</v>
      </c>
      <c r="T7" s="37">
        <v>13544</v>
      </c>
      <c r="U7" s="38">
        <v>14200</v>
      </c>
      <c r="V7" s="39">
        <f>T7-U7</f>
        <v>-656</v>
      </c>
      <c r="W7" s="40">
        <v>-383</v>
      </c>
      <c r="X7" s="41">
        <v>82</v>
      </c>
      <c r="Y7" s="41">
        <v>-400</v>
      </c>
      <c r="Z7" s="41">
        <v>-184</v>
      </c>
      <c r="AA7" s="42">
        <f t="shared" ref="AA7:AA34" si="1">SUM(W7:Z7)</f>
        <v>-885</v>
      </c>
      <c r="AB7" s="43"/>
      <c r="AC7" s="44">
        <v>8483</v>
      </c>
      <c r="AD7" s="45">
        <f t="shared" ref="AD7:AD34" si="2">G7+I7+(W7*AG7)+(X7*AH7)+(Y7*AI7)+(Z7*AJ7)</f>
        <v>8155.478260869565</v>
      </c>
      <c r="AE7" s="45">
        <f>AD7-AC7</f>
        <v>-327.52173913043498</v>
      </c>
      <c r="AG7" s="46">
        <f>1/2.3</f>
        <v>0.43478260869565222</v>
      </c>
      <c r="AH7" s="46"/>
      <c r="AI7" s="46"/>
      <c r="AJ7" s="46"/>
      <c r="AN7" s="1">
        <v>-1</v>
      </c>
      <c r="AO7" s="47">
        <v>131.99048168920001</v>
      </c>
      <c r="AP7" s="47">
        <v>393.2668239084</v>
      </c>
      <c r="AQ7" s="47">
        <v>200.328260022357</v>
      </c>
      <c r="AR7" s="47">
        <v>76.414421176400012</v>
      </c>
      <c r="AT7" s="48">
        <f t="shared" ref="AT7:AW25" si="3">$AN$7*AO7</f>
        <v>-131.99048168920001</v>
      </c>
      <c r="AU7" s="48">
        <f t="shared" si="3"/>
        <v>-393.2668239084</v>
      </c>
      <c r="AV7" s="48">
        <f t="shared" si="3"/>
        <v>-200.328260022357</v>
      </c>
      <c r="AW7" s="48">
        <f t="shared" si="3"/>
        <v>-76.414421176400012</v>
      </c>
    </row>
    <row r="8" spans="5:49" s="1" customFormat="1" hidden="1" x14ac:dyDescent="0.25">
      <c r="E8" s="30" t="s">
        <v>35</v>
      </c>
      <c r="F8" s="49">
        <f>F7+1</f>
        <v>36924</v>
      </c>
      <c r="G8" s="32">
        <v>5949</v>
      </c>
      <c r="H8" s="32">
        <v>1200</v>
      </c>
      <c r="I8" s="32">
        <v>2320</v>
      </c>
      <c r="J8" s="32">
        <v>2348</v>
      </c>
      <c r="K8" s="32">
        <v>112</v>
      </c>
      <c r="L8" s="32">
        <v>0</v>
      </c>
      <c r="M8" s="32">
        <v>1414</v>
      </c>
      <c r="N8" s="32">
        <f t="shared" ref="N8:N34" si="4">SUM(I8:M8,G8)</f>
        <v>12143</v>
      </c>
      <c r="O8" s="32"/>
      <c r="P8" s="33">
        <v>11365</v>
      </c>
      <c r="Q8" s="34">
        <f t="shared" ref="Q8:Q34" si="5">P8-N8</f>
        <v>-778</v>
      </c>
      <c r="R8" s="35">
        <f>AA8</f>
        <v>-1252</v>
      </c>
      <c r="S8" s="36">
        <f>Q8-R8</f>
        <v>474</v>
      </c>
      <c r="T8" s="37">
        <f>T7+S8</f>
        <v>14018</v>
      </c>
      <c r="U8" s="50">
        <v>14200</v>
      </c>
      <c r="V8" s="51">
        <f t="shared" ref="V8:V34" si="6">T8-U8</f>
        <v>-182</v>
      </c>
      <c r="W8" s="41">
        <v>-438</v>
      </c>
      <c r="X8" s="41">
        <v>-186</v>
      </c>
      <c r="Y8" s="41">
        <v>-456</v>
      </c>
      <c r="Z8" s="41">
        <v>-172</v>
      </c>
      <c r="AA8" s="42">
        <f t="shared" si="1"/>
        <v>-1252</v>
      </c>
      <c r="AB8" s="43"/>
      <c r="AC8" s="44">
        <v>8483</v>
      </c>
      <c r="AD8" s="45">
        <f t="shared" si="2"/>
        <v>8078.565217391304</v>
      </c>
      <c r="AE8" s="45">
        <f t="shared" ref="AE8:AE34" si="7">AD8-AC8</f>
        <v>-404.43478260869597</v>
      </c>
      <c r="AG8" s="46">
        <f>1/2.3</f>
        <v>0.43478260869565222</v>
      </c>
      <c r="AH8" s="46"/>
      <c r="AI8" s="46"/>
      <c r="AJ8" s="46"/>
      <c r="AN8" s="1">
        <v>-1</v>
      </c>
      <c r="AO8" s="47">
        <v>269.54637804719999</v>
      </c>
      <c r="AP8" s="47">
        <v>251.80661879039999</v>
      </c>
      <c r="AQ8" s="47">
        <v>322.94158042095404</v>
      </c>
      <c r="AR8" s="47">
        <v>85.706676025199997</v>
      </c>
      <c r="AT8" s="48">
        <f t="shared" si="3"/>
        <v>-269.54637804719999</v>
      </c>
      <c r="AU8" s="48">
        <f t="shared" si="3"/>
        <v>-251.80661879039999</v>
      </c>
      <c r="AV8" s="48">
        <f t="shared" si="3"/>
        <v>-322.94158042095404</v>
      </c>
      <c r="AW8" s="48">
        <f t="shared" si="3"/>
        <v>-85.706676025199997</v>
      </c>
    </row>
    <row r="9" spans="5:49" s="1" customFormat="1" hidden="1" x14ac:dyDescent="0.25">
      <c r="E9" s="30" t="s">
        <v>36</v>
      </c>
      <c r="F9" s="49">
        <f>F8+1</f>
        <v>36925</v>
      </c>
      <c r="G9" s="32">
        <v>5957</v>
      </c>
      <c r="H9" s="32">
        <f>H8</f>
        <v>1200</v>
      </c>
      <c r="I9" s="32">
        <v>2328</v>
      </c>
      <c r="J9" s="32">
        <v>2703</v>
      </c>
      <c r="K9" s="32">
        <v>73</v>
      </c>
      <c r="L9" s="32">
        <v>0</v>
      </c>
      <c r="M9" s="32">
        <v>1374</v>
      </c>
      <c r="N9" s="32">
        <f t="shared" si="4"/>
        <v>12435</v>
      </c>
      <c r="O9" s="32"/>
      <c r="P9" s="33">
        <v>11460</v>
      </c>
      <c r="Q9" s="34">
        <f t="shared" si="5"/>
        <v>-975</v>
      </c>
      <c r="R9" s="35">
        <f>AA9</f>
        <v>-1094</v>
      </c>
      <c r="S9" s="36">
        <f t="shared" si="0"/>
        <v>119</v>
      </c>
      <c r="T9" s="37">
        <f t="shared" ref="T9:T34" si="8">T8+S9</f>
        <v>14137</v>
      </c>
      <c r="U9" s="50">
        <v>14200</v>
      </c>
      <c r="V9" s="51">
        <f t="shared" si="6"/>
        <v>-63</v>
      </c>
      <c r="W9" s="41">
        <v>-325</v>
      </c>
      <c r="X9" s="41">
        <v>-203</v>
      </c>
      <c r="Y9" s="41">
        <v>-431</v>
      </c>
      <c r="Z9" s="41">
        <v>-135</v>
      </c>
      <c r="AA9" s="42">
        <f t="shared" si="1"/>
        <v>-1094</v>
      </c>
      <c r="AB9" s="43"/>
      <c r="AC9" s="44">
        <v>8483</v>
      </c>
      <c r="AD9" s="45">
        <f t="shared" si="2"/>
        <v>8143.695652173913</v>
      </c>
      <c r="AE9" s="45">
        <f t="shared" si="7"/>
        <v>-339.304347826087</v>
      </c>
      <c r="AG9" s="46">
        <f>1/2.3</f>
        <v>0.43478260869565222</v>
      </c>
      <c r="AH9" s="46"/>
      <c r="AI9" s="46"/>
      <c r="AJ9" s="46"/>
      <c r="AN9" s="1">
        <v>-1</v>
      </c>
      <c r="AO9" s="47">
        <v>117.42386064280001</v>
      </c>
      <c r="AP9" s="47">
        <v>-32.561935058400003</v>
      </c>
      <c r="AQ9" s="47">
        <v>70.66</v>
      </c>
      <c r="AR9" s="47">
        <v>-224.52259930120002</v>
      </c>
      <c r="AT9" s="48">
        <f t="shared" si="3"/>
        <v>-117.42386064280001</v>
      </c>
      <c r="AU9" s="48">
        <f t="shared" si="3"/>
        <v>32.561935058400003</v>
      </c>
      <c r="AV9" s="48">
        <f t="shared" si="3"/>
        <v>-70.66</v>
      </c>
      <c r="AW9" s="48">
        <f t="shared" si="3"/>
        <v>224.52259930120002</v>
      </c>
    </row>
    <row r="10" spans="5:49" s="1" customFormat="1" hidden="1" x14ac:dyDescent="0.25">
      <c r="E10" s="30" t="s">
        <v>37</v>
      </c>
      <c r="F10" s="49">
        <f>F9+1</f>
        <v>36926</v>
      </c>
      <c r="G10" s="32">
        <v>5937</v>
      </c>
      <c r="H10" s="32">
        <f t="shared" ref="H10:H34" si="9">H9</f>
        <v>1200</v>
      </c>
      <c r="I10" s="32">
        <v>2272</v>
      </c>
      <c r="J10" s="32">
        <v>2424</v>
      </c>
      <c r="K10" s="32">
        <v>79</v>
      </c>
      <c r="L10" s="32">
        <v>1</v>
      </c>
      <c r="M10" s="32">
        <v>1436</v>
      </c>
      <c r="N10" s="32">
        <f t="shared" si="4"/>
        <v>12149</v>
      </c>
      <c r="O10" s="32"/>
      <c r="P10" s="33">
        <v>11422</v>
      </c>
      <c r="Q10" s="34">
        <f t="shared" si="5"/>
        <v>-727</v>
      </c>
      <c r="R10" s="35">
        <f>AA10</f>
        <v>-928</v>
      </c>
      <c r="S10" s="36">
        <f t="shared" si="0"/>
        <v>201</v>
      </c>
      <c r="T10" s="37">
        <f t="shared" si="8"/>
        <v>14338</v>
      </c>
      <c r="U10" s="50">
        <v>14200</v>
      </c>
      <c r="V10" s="51">
        <f t="shared" si="6"/>
        <v>138</v>
      </c>
      <c r="W10" s="41">
        <v>-265</v>
      </c>
      <c r="X10" s="41">
        <v>-208</v>
      </c>
      <c r="Y10" s="41">
        <v>-290</v>
      </c>
      <c r="Z10" s="41">
        <v>-165</v>
      </c>
      <c r="AA10" s="42">
        <f t="shared" si="1"/>
        <v>-928</v>
      </c>
      <c r="AB10" s="43"/>
      <c r="AC10" s="44">
        <v>8483</v>
      </c>
      <c r="AD10" s="45">
        <f t="shared" si="2"/>
        <v>8093.782608695652</v>
      </c>
      <c r="AE10" s="45">
        <f t="shared" si="7"/>
        <v>-389.21739130434798</v>
      </c>
      <c r="AG10" s="46">
        <f>1/2.3</f>
        <v>0.43478260869565222</v>
      </c>
      <c r="AH10" s="46"/>
      <c r="AI10" s="46"/>
      <c r="AJ10" s="46"/>
      <c r="AN10" s="1">
        <v>-1</v>
      </c>
      <c r="AO10" s="47">
        <v>104.2663401216</v>
      </c>
      <c r="AP10" s="47">
        <v>198.81805017400001</v>
      </c>
      <c r="AQ10" s="47">
        <v>18.68</v>
      </c>
      <c r="AR10" s="47">
        <v>-179.76502342520001</v>
      </c>
      <c r="AT10" s="48">
        <f t="shared" si="3"/>
        <v>-104.2663401216</v>
      </c>
      <c r="AU10" s="48">
        <f t="shared" si="3"/>
        <v>-198.81805017400001</v>
      </c>
      <c r="AV10" s="48">
        <f t="shared" si="3"/>
        <v>-18.68</v>
      </c>
      <c r="AW10" s="48">
        <f t="shared" si="3"/>
        <v>179.76502342520001</v>
      </c>
    </row>
    <row r="11" spans="5:49" s="1" customFormat="1" hidden="1" x14ac:dyDescent="0.25">
      <c r="E11" s="30" t="s">
        <v>38</v>
      </c>
      <c r="F11" s="49">
        <f>F10+1</f>
        <v>36927</v>
      </c>
      <c r="G11" s="32">
        <v>5905</v>
      </c>
      <c r="H11" s="32">
        <v>1200</v>
      </c>
      <c r="I11" s="32">
        <v>2285</v>
      </c>
      <c r="J11" s="32">
        <v>2635</v>
      </c>
      <c r="K11" s="32">
        <v>80</v>
      </c>
      <c r="L11" s="32">
        <v>83</v>
      </c>
      <c r="M11" s="32">
        <v>1632</v>
      </c>
      <c r="N11" s="32">
        <f t="shared" si="4"/>
        <v>12620</v>
      </c>
      <c r="O11" s="32"/>
      <c r="P11" s="33">
        <v>11276</v>
      </c>
      <c r="Q11" s="34">
        <f t="shared" si="5"/>
        <v>-1344</v>
      </c>
      <c r="R11" s="35">
        <f>AA11</f>
        <v>-989</v>
      </c>
      <c r="S11" s="36">
        <f t="shared" si="0"/>
        <v>-355</v>
      </c>
      <c r="T11" s="37">
        <f t="shared" si="8"/>
        <v>13983</v>
      </c>
      <c r="U11" s="50">
        <v>14200</v>
      </c>
      <c r="V11" s="51">
        <f t="shared" si="6"/>
        <v>-217</v>
      </c>
      <c r="W11" s="41">
        <v>-196</v>
      </c>
      <c r="X11" s="41">
        <v>-208</v>
      </c>
      <c r="Y11" s="41">
        <v>-362</v>
      </c>
      <c r="Z11" s="41">
        <v>-223</v>
      </c>
      <c r="AA11" s="42">
        <f t="shared" si="1"/>
        <v>-989</v>
      </c>
      <c r="AB11" s="43"/>
      <c r="AC11" s="44">
        <v>8483</v>
      </c>
      <c r="AD11" s="45">
        <f t="shared" si="2"/>
        <v>8104.782608695652</v>
      </c>
      <c r="AE11" s="45">
        <f t="shared" si="7"/>
        <v>-378.21739130434798</v>
      </c>
      <c r="AG11" s="46">
        <f>1/2.3</f>
        <v>0.43478260869565222</v>
      </c>
      <c r="AH11" s="46"/>
      <c r="AI11" s="46"/>
      <c r="AJ11" s="46"/>
      <c r="AN11" s="1">
        <v>-1</v>
      </c>
      <c r="AO11" s="47">
        <v>154.5325407208</v>
      </c>
      <c r="AP11" s="47">
        <v>179.91764640400001</v>
      </c>
      <c r="AQ11" s="47">
        <v>-20.201940588862001</v>
      </c>
      <c r="AR11" s="47">
        <v>-176.24759616960003</v>
      </c>
      <c r="AT11" s="48">
        <f t="shared" si="3"/>
        <v>-154.5325407208</v>
      </c>
      <c r="AU11" s="48">
        <f t="shared" si="3"/>
        <v>-179.91764640400001</v>
      </c>
      <c r="AV11" s="48">
        <f t="shared" si="3"/>
        <v>20.201940588862001</v>
      </c>
      <c r="AW11" s="48">
        <f t="shared" si="3"/>
        <v>176.24759616960003</v>
      </c>
    </row>
    <row r="12" spans="5:49" s="1" customFormat="1" hidden="1" x14ac:dyDescent="0.25">
      <c r="E12" s="30" t="s">
        <v>39</v>
      </c>
      <c r="F12" s="49">
        <f t="shared" ref="F12:F34" si="10">F11+1</f>
        <v>36928</v>
      </c>
      <c r="G12" s="32">
        <v>5631</v>
      </c>
      <c r="H12" s="32">
        <f>H11</f>
        <v>1200</v>
      </c>
      <c r="I12" s="32">
        <v>2157</v>
      </c>
      <c r="J12" s="32">
        <v>2672</v>
      </c>
      <c r="K12" s="32">
        <v>105</v>
      </c>
      <c r="L12" s="32">
        <v>99</v>
      </c>
      <c r="M12" s="32">
        <v>1776</v>
      </c>
      <c r="N12" s="32">
        <f t="shared" si="4"/>
        <v>12440</v>
      </c>
      <c r="O12" s="32"/>
      <c r="P12" s="33">
        <v>10964</v>
      </c>
      <c r="Q12" s="34">
        <f t="shared" si="5"/>
        <v>-1476</v>
      </c>
      <c r="R12" s="35">
        <f>Q12</f>
        <v>-1476</v>
      </c>
      <c r="S12" s="36">
        <f t="shared" si="0"/>
        <v>0</v>
      </c>
      <c r="T12" s="37">
        <f t="shared" si="8"/>
        <v>13983</v>
      </c>
      <c r="U12" s="50">
        <v>14200</v>
      </c>
      <c r="V12" s="51">
        <f t="shared" si="6"/>
        <v>-217</v>
      </c>
      <c r="W12" s="41">
        <v>0</v>
      </c>
      <c r="X12" s="41">
        <v>0</v>
      </c>
      <c r="Y12" s="41">
        <v>0</v>
      </c>
      <c r="Z12" s="41">
        <v>0</v>
      </c>
      <c r="AA12" s="42">
        <f t="shared" si="1"/>
        <v>0</v>
      </c>
      <c r="AB12" s="43"/>
      <c r="AC12" s="44">
        <v>8483</v>
      </c>
      <c r="AD12" s="45">
        <f t="shared" si="2"/>
        <v>7788</v>
      </c>
      <c r="AE12" s="45">
        <f t="shared" si="7"/>
        <v>-695</v>
      </c>
      <c r="AG12" s="46">
        <f>1/2.2</f>
        <v>0.45454545454545453</v>
      </c>
      <c r="AH12" s="46"/>
      <c r="AI12" s="46"/>
      <c r="AJ12" s="46"/>
      <c r="AN12" s="1">
        <v>-1</v>
      </c>
      <c r="AO12" s="47">
        <v>1.0435152504</v>
      </c>
      <c r="AP12" s="47">
        <v>308.04996116400002</v>
      </c>
      <c r="AQ12" s="47">
        <v>153.87512611304803</v>
      </c>
      <c r="AR12" s="47">
        <v>-15.968622828399999</v>
      </c>
      <c r="AT12" s="48">
        <f t="shared" si="3"/>
        <v>-1.0435152504</v>
      </c>
      <c r="AU12" s="48">
        <f t="shared" si="3"/>
        <v>-308.04996116400002</v>
      </c>
      <c r="AV12" s="48">
        <f t="shared" si="3"/>
        <v>-153.87512611304803</v>
      </c>
      <c r="AW12" s="48">
        <f t="shared" si="3"/>
        <v>15.968622828399999</v>
      </c>
    </row>
    <row r="13" spans="5:49" s="1" customFormat="1" hidden="1" x14ac:dyDescent="0.25">
      <c r="E13" s="30" t="s">
        <v>40</v>
      </c>
      <c r="F13" s="49">
        <f t="shared" si="10"/>
        <v>36929</v>
      </c>
      <c r="G13" s="32">
        <v>5506</v>
      </c>
      <c r="H13" s="32">
        <f t="shared" si="9"/>
        <v>1200</v>
      </c>
      <c r="I13" s="32">
        <v>2149</v>
      </c>
      <c r="J13" s="32">
        <v>2670</v>
      </c>
      <c r="K13" s="32">
        <v>70</v>
      </c>
      <c r="L13" s="32">
        <v>54</v>
      </c>
      <c r="M13" s="32">
        <v>1828</v>
      </c>
      <c r="N13" s="32">
        <f>SUM(G13,I13:M13)</f>
        <v>12277</v>
      </c>
      <c r="O13" s="32"/>
      <c r="P13" s="33">
        <v>11126</v>
      </c>
      <c r="Q13" s="34">
        <f t="shared" si="5"/>
        <v>-1151</v>
      </c>
      <c r="R13" s="35">
        <f>Q13</f>
        <v>-1151</v>
      </c>
      <c r="S13" s="36">
        <f t="shared" si="0"/>
        <v>0</v>
      </c>
      <c r="T13" s="37">
        <f t="shared" si="8"/>
        <v>13983</v>
      </c>
      <c r="U13" s="50">
        <v>14200</v>
      </c>
      <c r="V13" s="51">
        <f t="shared" si="6"/>
        <v>-217</v>
      </c>
      <c r="W13" s="41">
        <v>0</v>
      </c>
      <c r="X13" s="41">
        <v>0</v>
      </c>
      <c r="Y13" s="41">
        <v>0</v>
      </c>
      <c r="Z13" s="41">
        <v>0</v>
      </c>
      <c r="AA13" s="42">
        <f t="shared" si="1"/>
        <v>0</v>
      </c>
      <c r="AB13" s="43"/>
      <c r="AC13" s="44">
        <v>8607</v>
      </c>
      <c r="AD13" s="45">
        <f t="shared" si="2"/>
        <v>7655</v>
      </c>
      <c r="AE13" s="45">
        <f t="shared" si="7"/>
        <v>-952</v>
      </c>
      <c r="AG13" s="46">
        <f t="shared" ref="AG13:AG18" si="11">1/5</f>
        <v>0.2</v>
      </c>
      <c r="AH13" s="46"/>
      <c r="AI13" s="46"/>
      <c r="AJ13" s="46"/>
      <c r="AN13" s="1">
        <v>-1</v>
      </c>
      <c r="AO13" s="47">
        <v>-60.641013786000002</v>
      </c>
      <c r="AP13" s="47">
        <v>372.68401800000004</v>
      </c>
      <c r="AQ13" s="47">
        <v>124.95697501637139</v>
      </c>
      <c r="AR13" s="47">
        <v>0</v>
      </c>
      <c r="AT13" s="48">
        <f t="shared" si="3"/>
        <v>60.641013786000002</v>
      </c>
      <c r="AU13" s="48">
        <f t="shared" si="3"/>
        <v>-372.68401800000004</v>
      </c>
      <c r="AV13" s="48">
        <f t="shared" si="3"/>
        <v>-124.95697501637139</v>
      </c>
      <c r="AW13" s="48">
        <f t="shared" si="3"/>
        <v>0</v>
      </c>
    </row>
    <row r="14" spans="5:49" s="1" customFormat="1" hidden="1" x14ac:dyDescent="0.25">
      <c r="E14" s="30" t="s">
        <v>34</v>
      </c>
      <c r="F14" s="49">
        <f t="shared" si="10"/>
        <v>36930</v>
      </c>
      <c r="G14" s="32">
        <v>5310</v>
      </c>
      <c r="H14" s="32">
        <v>1200</v>
      </c>
      <c r="I14" s="32">
        <v>2197</v>
      </c>
      <c r="J14" s="32">
        <v>2711</v>
      </c>
      <c r="K14" s="32">
        <v>73</v>
      </c>
      <c r="L14" s="32">
        <v>11</v>
      </c>
      <c r="M14" s="32">
        <v>1999</v>
      </c>
      <c r="N14" s="32">
        <f>SUM(G14,I14:M14)</f>
        <v>12301</v>
      </c>
      <c r="O14" s="32"/>
      <c r="P14" s="33">
        <v>11063</v>
      </c>
      <c r="Q14" s="34">
        <f t="shared" si="5"/>
        <v>-1238</v>
      </c>
      <c r="R14" s="35">
        <f>Q14</f>
        <v>-1238</v>
      </c>
      <c r="S14" s="36">
        <f t="shared" si="0"/>
        <v>0</v>
      </c>
      <c r="T14" s="37">
        <f t="shared" si="8"/>
        <v>13983</v>
      </c>
      <c r="U14" s="50">
        <v>14200</v>
      </c>
      <c r="V14" s="51">
        <f t="shared" si="6"/>
        <v>-217</v>
      </c>
      <c r="W14" s="41">
        <v>0</v>
      </c>
      <c r="X14" s="41">
        <v>0</v>
      </c>
      <c r="Y14" s="41">
        <v>0</v>
      </c>
      <c r="Z14" s="41">
        <v>0</v>
      </c>
      <c r="AA14" s="42">
        <f t="shared" si="1"/>
        <v>0</v>
      </c>
      <c r="AB14" s="43"/>
      <c r="AC14" s="44">
        <v>8793</v>
      </c>
      <c r="AD14" s="45">
        <f t="shared" si="2"/>
        <v>7507</v>
      </c>
      <c r="AE14" s="45">
        <f t="shared" si="7"/>
        <v>-1286</v>
      </c>
      <c r="AG14" s="46">
        <f t="shared" si="11"/>
        <v>0.2</v>
      </c>
      <c r="AH14" s="46"/>
      <c r="AI14" s="46">
        <f>1/5.3</f>
        <v>0.18867924528301888</v>
      </c>
      <c r="AJ14" s="46"/>
      <c r="AN14" s="1">
        <v>-1</v>
      </c>
      <c r="AO14" s="47">
        <v>148.10462875319999</v>
      </c>
      <c r="AP14" s="47">
        <v>366.96952972400004</v>
      </c>
      <c r="AQ14" s="47">
        <v>57.925814647582818</v>
      </c>
      <c r="AR14" s="47">
        <v>0</v>
      </c>
      <c r="AT14" s="48">
        <f t="shared" si="3"/>
        <v>-148.10462875319999</v>
      </c>
      <c r="AU14" s="48">
        <f t="shared" si="3"/>
        <v>-366.96952972400004</v>
      </c>
      <c r="AV14" s="48">
        <f t="shared" si="3"/>
        <v>-57.925814647582818</v>
      </c>
      <c r="AW14" s="48">
        <f t="shared" si="3"/>
        <v>0</v>
      </c>
    </row>
    <row r="15" spans="5:49" s="1" customFormat="1" hidden="1" x14ac:dyDescent="0.25">
      <c r="E15" s="30" t="s">
        <v>35</v>
      </c>
      <c r="F15" s="49">
        <f t="shared" si="10"/>
        <v>36931</v>
      </c>
      <c r="G15" s="32">
        <v>5529</v>
      </c>
      <c r="H15" s="32">
        <v>1200</v>
      </c>
      <c r="I15" s="32">
        <v>2202</v>
      </c>
      <c r="J15" s="32">
        <v>2703</v>
      </c>
      <c r="K15" s="32">
        <v>111</v>
      </c>
      <c r="L15" s="32">
        <v>0</v>
      </c>
      <c r="M15" s="32">
        <v>2012</v>
      </c>
      <c r="N15" s="32">
        <f>SUM(G15,I15:M15)</f>
        <v>12557</v>
      </c>
      <c r="O15" s="32"/>
      <c r="P15" s="33">
        <v>11093</v>
      </c>
      <c r="Q15" s="34">
        <f t="shared" si="5"/>
        <v>-1464</v>
      </c>
      <c r="R15" s="35">
        <f>AA15</f>
        <v>-1447</v>
      </c>
      <c r="S15" s="36">
        <f t="shared" si="0"/>
        <v>-17</v>
      </c>
      <c r="T15" s="37">
        <f t="shared" si="8"/>
        <v>13966</v>
      </c>
      <c r="U15" s="50">
        <v>14200</v>
      </c>
      <c r="V15" s="51">
        <f t="shared" si="6"/>
        <v>-234</v>
      </c>
      <c r="W15" s="41">
        <v>-840</v>
      </c>
      <c r="X15" s="41">
        <v>-206</v>
      </c>
      <c r="Y15" s="41">
        <v>-335</v>
      </c>
      <c r="Z15" s="41">
        <v>-66</v>
      </c>
      <c r="AA15" s="42">
        <f t="shared" si="1"/>
        <v>-1447</v>
      </c>
      <c r="AB15" s="43"/>
      <c r="AC15" s="44">
        <v>8793</v>
      </c>
      <c r="AD15" s="45">
        <f t="shared" si="2"/>
        <v>7499.7924528301883</v>
      </c>
      <c r="AE15" s="45">
        <f t="shared" si="7"/>
        <v>-1293.2075471698117</v>
      </c>
      <c r="AG15" s="46">
        <f t="shared" si="11"/>
        <v>0.2</v>
      </c>
      <c r="AH15" s="46"/>
      <c r="AI15" s="46">
        <v>0.18867924528301888</v>
      </c>
      <c r="AJ15" s="46"/>
      <c r="AN15" s="1">
        <v>-1</v>
      </c>
      <c r="AO15" s="47">
        <v>335.72086215760004</v>
      </c>
      <c r="AP15" s="47">
        <v>337.60202910560002</v>
      </c>
      <c r="AQ15" s="47">
        <v>94.174481738446801</v>
      </c>
      <c r="AR15" s="47">
        <v>-89.497404893999999</v>
      </c>
      <c r="AT15" s="48">
        <f t="shared" si="3"/>
        <v>-335.72086215760004</v>
      </c>
      <c r="AU15" s="48">
        <f t="shared" si="3"/>
        <v>-337.60202910560002</v>
      </c>
      <c r="AV15" s="48">
        <f t="shared" si="3"/>
        <v>-94.174481738446801</v>
      </c>
      <c r="AW15" s="48">
        <f t="shared" si="3"/>
        <v>89.497404893999999</v>
      </c>
    </row>
    <row r="16" spans="5:49" s="1" customFormat="1" hidden="1" x14ac:dyDescent="0.25">
      <c r="E16" s="30" t="s">
        <v>36</v>
      </c>
      <c r="F16" s="49">
        <f t="shared" si="10"/>
        <v>36932</v>
      </c>
      <c r="G16" s="32">
        <v>5474</v>
      </c>
      <c r="H16" s="32">
        <f t="shared" si="9"/>
        <v>1200</v>
      </c>
      <c r="I16" s="32">
        <v>2181</v>
      </c>
      <c r="J16" s="32">
        <v>2721</v>
      </c>
      <c r="K16" s="32">
        <v>96</v>
      </c>
      <c r="L16" s="32">
        <v>0</v>
      </c>
      <c r="M16" s="32">
        <v>1817</v>
      </c>
      <c r="N16" s="32">
        <f t="shared" si="4"/>
        <v>12289</v>
      </c>
      <c r="O16" s="32"/>
      <c r="P16" s="33">
        <v>11038</v>
      </c>
      <c r="Q16" s="34">
        <f t="shared" si="5"/>
        <v>-1251</v>
      </c>
      <c r="R16" s="35">
        <f t="shared" ref="R16:R33" si="12">AA16</f>
        <v>-1653</v>
      </c>
      <c r="S16" s="36">
        <f t="shared" si="0"/>
        <v>402</v>
      </c>
      <c r="T16" s="37">
        <f t="shared" si="8"/>
        <v>14368</v>
      </c>
      <c r="U16" s="50">
        <v>14200</v>
      </c>
      <c r="V16" s="51">
        <f t="shared" si="6"/>
        <v>168</v>
      </c>
      <c r="W16" s="41">
        <v>-869</v>
      </c>
      <c r="X16" s="41">
        <v>-193</v>
      </c>
      <c r="Y16" s="41">
        <v>-331</v>
      </c>
      <c r="Z16" s="41">
        <v>-260</v>
      </c>
      <c r="AA16" s="42">
        <f t="shared" si="1"/>
        <v>-1653</v>
      </c>
      <c r="AB16" s="43"/>
      <c r="AC16" s="44">
        <v>8793</v>
      </c>
      <c r="AD16" s="45">
        <f t="shared" si="2"/>
        <v>7418.7471698113204</v>
      </c>
      <c r="AE16" s="45">
        <f t="shared" si="7"/>
        <v>-1374.2528301886796</v>
      </c>
      <c r="AG16" s="46">
        <f t="shared" si="11"/>
        <v>0.2</v>
      </c>
      <c r="AH16" s="46"/>
      <c r="AI16" s="46">
        <v>0.18867924528301888</v>
      </c>
      <c r="AJ16" s="46"/>
      <c r="AN16" s="1">
        <v>-1</v>
      </c>
      <c r="AO16" s="47">
        <v>519.97939002839996</v>
      </c>
      <c r="AP16" s="47">
        <v>98.97067769440001</v>
      </c>
      <c r="AQ16" s="47">
        <v>-0.58000000000004093</v>
      </c>
      <c r="AR16" s="47">
        <v>-98.370833894</v>
      </c>
      <c r="AT16" s="48">
        <f t="shared" si="3"/>
        <v>-519.97939002839996</v>
      </c>
      <c r="AU16" s="48">
        <f t="shared" si="3"/>
        <v>-98.97067769440001</v>
      </c>
      <c r="AV16" s="48">
        <f t="shared" si="3"/>
        <v>0.58000000000004093</v>
      </c>
      <c r="AW16" s="48">
        <f t="shared" si="3"/>
        <v>98.370833894</v>
      </c>
    </row>
    <row r="17" spans="5:49" s="1" customFormat="1" hidden="1" x14ac:dyDescent="0.25">
      <c r="E17" s="30" t="s">
        <v>37</v>
      </c>
      <c r="F17" s="49">
        <f t="shared" si="10"/>
        <v>36933</v>
      </c>
      <c r="G17" s="32">
        <v>5482</v>
      </c>
      <c r="H17" s="32">
        <f t="shared" si="9"/>
        <v>1200</v>
      </c>
      <c r="I17" s="32">
        <v>2207</v>
      </c>
      <c r="J17" s="32">
        <v>2726</v>
      </c>
      <c r="K17" s="32">
        <v>131</v>
      </c>
      <c r="L17" s="32">
        <v>5</v>
      </c>
      <c r="M17" s="32">
        <v>1819</v>
      </c>
      <c r="N17" s="32">
        <f t="shared" si="4"/>
        <v>12370</v>
      </c>
      <c r="O17" s="32"/>
      <c r="P17" s="33">
        <v>11191</v>
      </c>
      <c r="Q17" s="34">
        <f t="shared" si="5"/>
        <v>-1179</v>
      </c>
      <c r="R17" s="35">
        <f t="shared" si="12"/>
        <v>-1360</v>
      </c>
      <c r="S17" s="36">
        <f t="shared" si="0"/>
        <v>181</v>
      </c>
      <c r="T17" s="37">
        <f t="shared" si="8"/>
        <v>14549</v>
      </c>
      <c r="U17" s="50">
        <v>14200</v>
      </c>
      <c r="V17" s="51">
        <f t="shared" si="6"/>
        <v>349</v>
      </c>
      <c r="W17" s="41">
        <v>-651</v>
      </c>
      <c r="X17" s="41">
        <v>-193</v>
      </c>
      <c r="Y17" s="41">
        <v>-307</v>
      </c>
      <c r="Z17" s="41">
        <v>-209</v>
      </c>
      <c r="AA17" s="42">
        <f t="shared" si="1"/>
        <v>-1360</v>
      </c>
      <c r="AB17" s="43"/>
      <c r="AC17" s="44">
        <v>8793</v>
      </c>
      <c r="AD17" s="45">
        <f t="shared" si="2"/>
        <v>7500.875471698113</v>
      </c>
      <c r="AE17" s="45">
        <f t="shared" si="7"/>
        <v>-1292.124528301887</v>
      </c>
      <c r="AG17" s="46">
        <f t="shared" si="11"/>
        <v>0.2</v>
      </c>
      <c r="AH17" s="46"/>
      <c r="AI17" s="46">
        <v>0.18867924528301888</v>
      </c>
      <c r="AJ17" s="46"/>
      <c r="AN17" s="1">
        <v>-1</v>
      </c>
      <c r="AO17" s="47">
        <v>521.44173112760006</v>
      </c>
      <c r="AP17" s="47">
        <v>-51.746288556400003</v>
      </c>
      <c r="AQ17" s="47">
        <v>-16.18</v>
      </c>
      <c r="AR17" s="47">
        <v>-117.51614430440002</v>
      </c>
      <c r="AT17" s="48">
        <f t="shared" si="3"/>
        <v>-521.44173112760006</v>
      </c>
      <c r="AU17" s="48">
        <f t="shared" si="3"/>
        <v>51.746288556400003</v>
      </c>
      <c r="AV17" s="48">
        <f t="shared" si="3"/>
        <v>16.18</v>
      </c>
      <c r="AW17" s="48">
        <f t="shared" si="3"/>
        <v>117.51614430440002</v>
      </c>
    </row>
    <row r="18" spans="5:49" s="1" customFormat="1" hidden="1" x14ac:dyDescent="0.25">
      <c r="E18" s="30" t="s">
        <v>38</v>
      </c>
      <c r="F18" s="49">
        <f t="shared" si="10"/>
        <v>36934</v>
      </c>
      <c r="G18" s="32">
        <v>5519</v>
      </c>
      <c r="H18" s="32">
        <f t="shared" si="9"/>
        <v>1200</v>
      </c>
      <c r="I18" s="32">
        <v>2176</v>
      </c>
      <c r="J18" s="32">
        <v>2728</v>
      </c>
      <c r="K18" s="32">
        <v>145</v>
      </c>
      <c r="L18" s="32">
        <v>94</v>
      </c>
      <c r="M18" s="32">
        <v>1703</v>
      </c>
      <c r="N18" s="32">
        <f t="shared" si="4"/>
        <v>12365</v>
      </c>
      <c r="O18" s="32"/>
      <c r="P18" s="33">
        <v>11288</v>
      </c>
      <c r="Q18" s="34">
        <f t="shared" si="5"/>
        <v>-1077</v>
      </c>
      <c r="R18" s="35">
        <f t="shared" si="12"/>
        <v>-1071</v>
      </c>
      <c r="S18" s="36">
        <f t="shared" si="0"/>
        <v>-6</v>
      </c>
      <c r="T18" s="37">
        <f t="shared" si="8"/>
        <v>14543</v>
      </c>
      <c r="U18" s="50">
        <v>14200</v>
      </c>
      <c r="V18" s="51">
        <f t="shared" si="6"/>
        <v>343</v>
      </c>
      <c r="W18" s="41">
        <v>-418</v>
      </c>
      <c r="X18" s="41">
        <v>-193</v>
      </c>
      <c r="Y18" s="41">
        <v>-232</v>
      </c>
      <c r="Z18" s="41">
        <v>-228</v>
      </c>
      <c r="AA18" s="42">
        <f t="shared" si="1"/>
        <v>-1071</v>
      </c>
      <c r="AB18" s="43"/>
      <c r="AC18" s="44">
        <v>8793</v>
      </c>
      <c r="AD18" s="45">
        <f t="shared" si="2"/>
        <v>7611.4</v>
      </c>
      <c r="AE18" s="45">
        <f t="shared" si="7"/>
        <v>-1181.6000000000004</v>
      </c>
      <c r="AG18" s="46">
        <f t="shared" si="11"/>
        <v>0.2</v>
      </c>
      <c r="AH18" s="46"/>
      <c r="AI18" s="46"/>
      <c r="AJ18" s="46"/>
      <c r="AL18" s="1">
        <v>170</v>
      </c>
      <c r="AN18" s="1">
        <v>-1</v>
      </c>
      <c r="AO18" s="47">
        <v>425.41703186120003</v>
      </c>
      <c r="AP18" s="47">
        <v>40.299565146400006</v>
      </c>
      <c r="AQ18" s="47">
        <v>-10.147086427780618</v>
      </c>
      <c r="AR18" s="47">
        <v>-121.5695266716</v>
      </c>
      <c r="AT18" s="48">
        <f t="shared" si="3"/>
        <v>-425.41703186120003</v>
      </c>
      <c r="AU18" s="48">
        <f t="shared" si="3"/>
        <v>-40.299565146400006</v>
      </c>
      <c r="AV18" s="48">
        <f t="shared" si="3"/>
        <v>10.147086427780618</v>
      </c>
      <c r="AW18" s="48">
        <f t="shared" si="3"/>
        <v>121.5695266716</v>
      </c>
    </row>
    <row r="19" spans="5:49" s="1" customFormat="1" hidden="1" x14ac:dyDescent="0.25">
      <c r="E19" s="30" t="s">
        <v>39</v>
      </c>
      <c r="F19" s="49">
        <f t="shared" si="10"/>
        <v>36935</v>
      </c>
      <c r="G19" s="32">
        <v>5651</v>
      </c>
      <c r="H19" s="32">
        <f t="shared" si="9"/>
        <v>1200</v>
      </c>
      <c r="I19" s="32">
        <v>2251</v>
      </c>
      <c r="J19" s="32">
        <v>2765</v>
      </c>
      <c r="K19" s="32">
        <v>131</v>
      </c>
      <c r="L19" s="32">
        <v>75</v>
      </c>
      <c r="M19" s="32">
        <v>1691</v>
      </c>
      <c r="N19" s="32">
        <f t="shared" si="4"/>
        <v>12564</v>
      </c>
      <c r="O19" s="32"/>
      <c r="P19" s="33">
        <v>11123</v>
      </c>
      <c r="Q19" s="34">
        <f t="shared" si="5"/>
        <v>-1441</v>
      </c>
      <c r="R19" s="35">
        <f t="shared" si="12"/>
        <v>-937</v>
      </c>
      <c r="S19" s="36">
        <f t="shared" si="0"/>
        <v>-504</v>
      </c>
      <c r="T19" s="37">
        <f t="shared" si="8"/>
        <v>14039</v>
      </c>
      <c r="U19" s="50">
        <v>14200</v>
      </c>
      <c r="V19" s="51">
        <f t="shared" si="6"/>
        <v>-161</v>
      </c>
      <c r="W19" s="41">
        <v>-301</v>
      </c>
      <c r="X19" s="41">
        <v>-189</v>
      </c>
      <c r="Y19" s="41">
        <v>-273</v>
      </c>
      <c r="Z19" s="41">
        <v>-174</v>
      </c>
      <c r="AA19" s="42">
        <f t="shared" si="1"/>
        <v>-937</v>
      </c>
      <c r="AB19" s="43"/>
      <c r="AC19" s="44">
        <v>8793</v>
      </c>
      <c r="AD19" s="45">
        <f t="shared" si="2"/>
        <v>7794.5</v>
      </c>
      <c r="AE19" s="45">
        <f t="shared" si="7"/>
        <v>-998.5</v>
      </c>
      <c r="AG19" s="46">
        <f>1/2.8</f>
        <v>0.35714285714285715</v>
      </c>
      <c r="AH19" s="46"/>
      <c r="AI19" s="46"/>
      <c r="AJ19" s="46"/>
      <c r="AL19" s="1">
        <v>170</v>
      </c>
      <c r="AN19" s="1">
        <v>-1</v>
      </c>
      <c r="AO19" s="47">
        <v>301.25291455000001</v>
      </c>
      <c r="AP19" s="47">
        <v>328.68245827480001</v>
      </c>
      <c r="AQ19" s="47">
        <v>53.639522445003387</v>
      </c>
      <c r="AR19" s="47">
        <v>-73.574923896400009</v>
      </c>
      <c r="AT19" s="48">
        <f t="shared" si="3"/>
        <v>-301.25291455000001</v>
      </c>
      <c r="AU19" s="48">
        <f t="shared" si="3"/>
        <v>-328.68245827480001</v>
      </c>
      <c r="AV19" s="48">
        <f t="shared" si="3"/>
        <v>-53.639522445003387</v>
      </c>
      <c r="AW19" s="48">
        <f t="shared" si="3"/>
        <v>73.574923896400009</v>
      </c>
    </row>
    <row r="20" spans="5:49" s="1" customFormat="1" hidden="1" x14ac:dyDescent="0.25">
      <c r="E20" s="30" t="s">
        <v>40</v>
      </c>
      <c r="F20" s="49">
        <f t="shared" si="10"/>
        <v>36936</v>
      </c>
      <c r="G20" s="32">
        <v>5351</v>
      </c>
      <c r="H20" s="32">
        <f t="shared" si="9"/>
        <v>1200</v>
      </c>
      <c r="I20" s="32">
        <v>2282</v>
      </c>
      <c r="J20" s="32">
        <v>2715</v>
      </c>
      <c r="K20" s="32">
        <v>96</v>
      </c>
      <c r="L20" s="32">
        <v>57</v>
      </c>
      <c r="M20" s="32">
        <v>1751</v>
      </c>
      <c r="N20" s="32">
        <f t="shared" si="4"/>
        <v>12252</v>
      </c>
      <c r="O20" s="32"/>
      <c r="P20" s="33">
        <v>10905</v>
      </c>
      <c r="Q20" s="34">
        <f t="shared" si="5"/>
        <v>-1347</v>
      </c>
      <c r="R20" s="35">
        <f t="shared" si="12"/>
        <v>-1461</v>
      </c>
      <c r="S20" s="36">
        <f t="shared" si="0"/>
        <v>114</v>
      </c>
      <c r="T20" s="37">
        <f t="shared" si="8"/>
        <v>14153</v>
      </c>
      <c r="U20" s="50">
        <v>14200</v>
      </c>
      <c r="V20" s="51">
        <f t="shared" si="6"/>
        <v>-47</v>
      </c>
      <c r="W20" s="41">
        <v>-685</v>
      </c>
      <c r="X20" s="41">
        <v>-194</v>
      </c>
      <c r="Y20" s="41">
        <v>-379</v>
      </c>
      <c r="Z20" s="41">
        <v>-203</v>
      </c>
      <c r="AA20" s="42">
        <f t="shared" si="1"/>
        <v>-1461</v>
      </c>
      <c r="AB20" s="43"/>
      <c r="AC20" s="44">
        <v>8625</v>
      </c>
      <c r="AD20" s="45">
        <f t="shared" si="2"/>
        <v>7496</v>
      </c>
      <c r="AE20" s="45">
        <f t="shared" si="7"/>
        <v>-1129</v>
      </c>
      <c r="AG20" s="46">
        <f>1/5</f>
        <v>0.2</v>
      </c>
      <c r="AH20" s="46"/>
      <c r="AI20" s="46"/>
      <c r="AJ20" s="46"/>
      <c r="AL20" s="1">
        <v>250</v>
      </c>
      <c r="AN20" s="1">
        <v>-1</v>
      </c>
      <c r="AO20" s="47">
        <v>228.49079675000002</v>
      </c>
      <c r="AP20" s="47">
        <v>134.96840446160002</v>
      </c>
      <c r="AQ20" s="47">
        <v>166.42875569837483</v>
      </c>
      <c r="AR20" s="47">
        <v>-43.887979833999999</v>
      </c>
      <c r="AT20" s="48">
        <f t="shared" si="3"/>
        <v>-228.49079675000002</v>
      </c>
      <c r="AU20" s="48">
        <f t="shared" si="3"/>
        <v>-134.96840446160002</v>
      </c>
      <c r="AV20" s="48">
        <f t="shared" si="3"/>
        <v>-166.42875569837483</v>
      </c>
      <c r="AW20" s="48">
        <f t="shared" si="3"/>
        <v>43.887979833999999</v>
      </c>
    </row>
    <row r="21" spans="5:49" s="1" customFormat="1" hidden="1" x14ac:dyDescent="0.25">
      <c r="E21" s="30" t="s">
        <v>34</v>
      </c>
      <c r="F21" s="49">
        <f t="shared" si="10"/>
        <v>36937</v>
      </c>
      <c r="G21" s="32">
        <v>5457</v>
      </c>
      <c r="H21" s="32">
        <f t="shared" si="9"/>
        <v>1200</v>
      </c>
      <c r="I21" s="32">
        <v>2148</v>
      </c>
      <c r="J21" s="32">
        <v>2746</v>
      </c>
      <c r="K21" s="32">
        <v>108</v>
      </c>
      <c r="L21" s="32">
        <v>57</v>
      </c>
      <c r="M21" s="32">
        <v>1853</v>
      </c>
      <c r="N21" s="32">
        <f t="shared" si="4"/>
        <v>12369</v>
      </c>
      <c r="O21" s="32"/>
      <c r="P21" s="33">
        <v>11131</v>
      </c>
      <c r="Q21" s="34">
        <f t="shared" si="5"/>
        <v>-1238</v>
      </c>
      <c r="R21" s="35">
        <f t="shared" si="12"/>
        <v>-1537</v>
      </c>
      <c r="S21" s="36">
        <f t="shared" si="0"/>
        <v>299</v>
      </c>
      <c r="T21" s="37">
        <v>14136</v>
      </c>
      <c r="U21" s="50">
        <v>14200</v>
      </c>
      <c r="V21" s="51">
        <f t="shared" si="6"/>
        <v>-64</v>
      </c>
      <c r="W21" s="41">
        <v>-786</v>
      </c>
      <c r="X21" s="41">
        <v>-189</v>
      </c>
      <c r="Y21" s="41">
        <v>-316</v>
      </c>
      <c r="Z21" s="41">
        <v>-246</v>
      </c>
      <c r="AA21" s="42">
        <f t="shared" si="1"/>
        <v>-1537</v>
      </c>
      <c r="AB21" s="43"/>
      <c r="AC21" s="44">
        <v>8625</v>
      </c>
      <c r="AD21" s="45">
        <f t="shared" si="2"/>
        <v>7447.8</v>
      </c>
      <c r="AE21" s="45">
        <f t="shared" si="7"/>
        <v>-1177.1999999999998</v>
      </c>
      <c r="AG21" s="46">
        <f>1/5</f>
        <v>0.2</v>
      </c>
      <c r="AH21" s="46"/>
      <c r="AI21" s="46"/>
      <c r="AJ21" s="46"/>
      <c r="AL21" s="1">
        <v>250</v>
      </c>
      <c r="AN21" s="1">
        <v>-1</v>
      </c>
      <c r="AO21" s="47">
        <v>260.0198646728</v>
      </c>
      <c r="AP21" s="47">
        <v>314.24716397760005</v>
      </c>
      <c r="AQ21" s="47">
        <v>127.31673940838397</v>
      </c>
      <c r="AR21" s="47">
        <v>-48.583798460799997</v>
      </c>
      <c r="AT21" s="48">
        <f t="shared" si="3"/>
        <v>-260.0198646728</v>
      </c>
      <c r="AU21" s="48">
        <f t="shared" si="3"/>
        <v>-314.24716397760005</v>
      </c>
      <c r="AV21" s="48">
        <f t="shared" si="3"/>
        <v>-127.31673940838397</v>
      </c>
      <c r="AW21" s="48">
        <f t="shared" si="3"/>
        <v>48.583798460799997</v>
      </c>
    </row>
    <row r="22" spans="5:49" s="1" customFormat="1" hidden="1" x14ac:dyDescent="0.25">
      <c r="E22" s="30" t="s">
        <v>35</v>
      </c>
      <c r="F22" s="49">
        <f t="shared" si="10"/>
        <v>36938</v>
      </c>
      <c r="G22" s="32">
        <v>5385</v>
      </c>
      <c r="H22" s="32">
        <f t="shared" si="9"/>
        <v>1200</v>
      </c>
      <c r="I22" s="32">
        <v>2272</v>
      </c>
      <c r="J22" s="32">
        <v>2724</v>
      </c>
      <c r="K22" s="32">
        <v>110</v>
      </c>
      <c r="L22" s="32">
        <v>72</v>
      </c>
      <c r="M22" s="32">
        <v>1859</v>
      </c>
      <c r="N22" s="32">
        <f t="shared" si="4"/>
        <v>12422</v>
      </c>
      <c r="O22" s="32"/>
      <c r="P22" s="33">
        <v>11205</v>
      </c>
      <c r="Q22" s="34">
        <f t="shared" si="5"/>
        <v>-1217</v>
      </c>
      <c r="R22" s="35">
        <f t="shared" si="12"/>
        <v>-1167</v>
      </c>
      <c r="S22" s="36">
        <f t="shared" si="0"/>
        <v>-50</v>
      </c>
      <c r="T22" s="37">
        <f t="shared" si="8"/>
        <v>14086</v>
      </c>
      <c r="U22" s="50">
        <v>14200</v>
      </c>
      <c r="V22" s="51">
        <f t="shared" si="6"/>
        <v>-114</v>
      </c>
      <c r="W22" s="41">
        <v>-426</v>
      </c>
      <c r="X22" s="41">
        <v>-183</v>
      </c>
      <c r="Y22" s="41">
        <v>-299</v>
      </c>
      <c r="Z22" s="41">
        <v>-259</v>
      </c>
      <c r="AA22" s="42">
        <f t="shared" si="1"/>
        <v>-1167</v>
      </c>
      <c r="AB22" s="43"/>
      <c r="AC22" s="44">
        <v>8625</v>
      </c>
      <c r="AD22" s="45">
        <f t="shared" si="2"/>
        <v>7571.8</v>
      </c>
      <c r="AE22" s="45">
        <f t="shared" si="7"/>
        <v>-1053.1999999999998</v>
      </c>
      <c r="AG22" s="46">
        <f>1/5</f>
        <v>0.2</v>
      </c>
      <c r="AH22" s="46"/>
      <c r="AI22" s="46"/>
      <c r="AJ22" s="46"/>
      <c r="AL22" s="1">
        <v>250</v>
      </c>
      <c r="AN22" s="1">
        <v>-1</v>
      </c>
      <c r="AO22" s="47">
        <v>185.5150054172</v>
      </c>
      <c r="AP22" s="47">
        <v>325.56256063839999</v>
      </c>
      <c r="AQ22" s="47">
        <v>239.25043198931652</v>
      </c>
      <c r="AR22" s="47">
        <v>-17.328032151199999</v>
      </c>
      <c r="AT22" s="48">
        <f t="shared" si="3"/>
        <v>-185.5150054172</v>
      </c>
      <c r="AU22" s="48">
        <f t="shared" si="3"/>
        <v>-325.56256063839999</v>
      </c>
      <c r="AV22" s="48">
        <f t="shared" si="3"/>
        <v>-239.25043198931652</v>
      </c>
      <c r="AW22" s="48">
        <f t="shared" si="3"/>
        <v>17.328032151199999</v>
      </c>
    </row>
    <row r="23" spans="5:49" s="1" customFormat="1" hidden="1" x14ac:dyDescent="0.25">
      <c r="E23" s="30" t="s">
        <v>36</v>
      </c>
      <c r="F23" s="49">
        <f t="shared" si="10"/>
        <v>36939</v>
      </c>
      <c r="G23" s="32">
        <v>5602</v>
      </c>
      <c r="H23" s="32">
        <f t="shared" si="9"/>
        <v>1200</v>
      </c>
      <c r="I23" s="32">
        <v>2273</v>
      </c>
      <c r="J23" s="32">
        <v>2704</v>
      </c>
      <c r="K23" s="32">
        <v>116</v>
      </c>
      <c r="L23" s="32">
        <v>54</v>
      </c>
      <c r="M23" s="32">
        <v>1584</v>
      </c>
      <c r="N23" s="32">
        <f t="shared" si="4"/>
        <v>12333</v>
      </c>
      <c r="O23" s="32"/>
      <c r="P23" s="33">
        <v>11076</v>
      </c>
      <c r="Q23" s="34">
        <f t="shared" si="5"/>
        <v>-1257</v>
      </c>
      <c r="R23" s="35">
        <f t="shared" si="12"/>
        <v>-1113</v>
      </c>
      <c r="S23" s="36">
        <f t="shared" si="0"/>
        <v>-144</v>
      </c>
      <c r="T23" s="37">
        <f t="shared" si="8"/>
        <v>13942</v>
      </c>
      <c r="U23" s="50">
        <v>14200</v>
      </c>
      <c r="V23" s="51">
        <f t="shared" si="6"/>
        <v>-258</v>
      </c>
      <c r="W23" s="41">
        <v>-346</v>
      </c>
      <c r="X23" s="41">
        <v>-161</v>
      </c>
      <c r="Y23" s="41">
        <v>-347</v>
      </c>
      <c r="Z23" s="41">
        <v>-259</v>
      </c>
      <c r="AA23" s="42">
        <f t="shared" si="1"/>
        <v>-1113</v>
      </c>
      <c r="AB23" s="43"/>
      <c r="AC23" s="44">
        <v>8625</v>
      </c>
      <c r="AD23" s="45">
        <f t="shared" si="2"/>
        <v>7805.8</v>
      </c>
      <c r="AE23" s="45">
        <f t="shared" si="7"/>
        <v>-819.19999999999982</v>
      </c>
      <c r="AG23" s="46">
        <f>1/5</f>
        <v>0.2</v>
      </c>
      <c r="AH23" s="46"/>
      <c r="AI23" s="46"/>
      <c r="AJ23" s="46"/>
      <c r="AL23" s="1">
        <v>250</v>
      </c>
      <c r="AN23" s="1">
        <v>-1</v>
      </c>
      <c r="AO23" s="47">
        <v>78.402069272400013</v>
      </c>
      <c r="AP23" s="47">
        <v>167.72910432960003</v>
      </c>
      <c r="AQ23" s="47">
        <v>73.583548869388011</v>
      </c>
      <c r="AR23" s="47">
        <v>-101.25647300480001</v>
      </c>
      <c r="AT23" s="48">
        <f t="shared" si="3"/>
        <v>-78.402069272400013</v>
      </c>
      <c r="AU23" s="48">
        <f t="shared" si="3"/>
        <v>-167.72910432960003</v>
      </c>
      <c r="AV23" s="48">
        <f t="shared" si="3"/>
        <v>-73.583548869388011</v>
      </c>
      <c r="AW23" s="48">
        <f t="shared" si="3"/>
        <v>101.25647300480001</v>
      </c>
    </row>
    <row r="24" spans="5:49" s="1" customFormat="1" hidden="1" x14ac:dyDescent="0.25">
      <c r="E24" s="30" t="s">
        <v>37</v>
      </c>
      <c r="F24" s="49">
        <f t="shared" si="10"/>
        <v>36940</v>
      </c>
      <c r="G24" s="32">
        <v>5526</v>
      </c>
      <c r="H24" s="32">
        <f t="shared" si="9"/>
        <v>1200</v>
      </c>
      <c r="I24" s="32">
        <v>2298</v>
      </c>
      <c r="J24" s="32">
        <v>2676</v>
      </c>
      <c r="K24" s="32">
        <v>117</v>
      </c>
      <c r="L24" s="32">
        <v>54</v>
      </c>
      <c r="M24" s="32">
        <v>1658</v>
      </c>
      <c r="N24" s="32">
        <f t="shared" si="4"/>
        <v>12329</v>
      </c>
      <c r="O24" s="32"/>
      <c r="P24" s="33">
        <v>11186</v>
      </c>
      <c r="Q24" s="34">
        <f>P24-N24</f>
        <v>-1143</v>
      </c>
      <c r="R24" s="35">
        <f t="shared" si="12"/>
        <v>-1130</v>
      </c>
      <c r="S24" s="36">
        <f t="shared" si="0"/>
        <v>-13</v>
      </c>
      <c r="T24" s="37">
        <f t="shared" si="8"/>
        <v>13929</v>
      </c>
      <c r="U24" s="50">
        <v>14200</v>
      </c>
      <c r="V24" s="51">
        <f t="shared" si="6"/>
        <v>-271</v>
      </c>
      <c r="W24" s="41">
        <v>-353</v>
      </c>
      <c r="X24" s="41">
        <v>-191</v>
      </c>
      <c r="Y24" s="41">
        <v>-345</v>
      </c>
      <c r="Z24" s="41">
        <v>-241</v>
      </c>
      <c r="AA24" s="42">
        <f t="shared" si="1"/>
        <v>-1130</v>
      </c>
      <c r="AB24" s="43"/>
      <c r="AC24" s="44">
        <v>8625</v>
      </c>
      <c r="AD24" s="45">
        <f t="shared" si="2"/>
        <v>7753.4</v>
      </c>
      <c r="AE24" s="45">
        <f t="shared" si="7"/>
        <v>-871.60000000000036</v>
      </c>
      <c r="AG24" s="46">
        <f>1/5</f>
        <v>0.2</v>
      </c>
      <c r="AH24" s="46"/>
      <c r="AI24" s="46"/>
      <c r="AJ24" s="46"/>
      <c r="AL24" s="1">
        <v>250</v>
      </c>
      <c r="AN24" s="1">
        <v>-1</v>
      </c>
      <c r="AO24" s="47">
        <v>40.012066046800001</v>
      </c>
      <c r="AP24" s="47">
        <v>112.9161587108</v>
      </c>
      <c r="AQ24" s="47">
        <v>19.84</v>
      </c>
      <c r="AR24" s="47">
        <v>-127.77027885680002</v>
      </c>
      <c r="AT24" s="48">
        <f t="shared" si="3"/>
        <v>-40.012066046800001</v>
      </c>
      <c r="AU24" s="48">
        <f t="shared" si="3"/>
        <v>-112.9161587108</v>
      </c>
      <c r="AV24" s="48">
        <f t="shared" si="3"/>
        <v>-19.84</v>
      </c>
      <c r="AW24" s="48">
        <f t="shared" si="3"/>
        <v>127.77027885680002</v>
      </c>
    </row>
    <row r="25" spans="5:49" s="1" customFormat="1" hidden="1" x14ac:dyDescent="0.25">
      <c r="E25" s="30" t="s">
        <v>38</v>
      </c>
      <c r="F25" s="49">
        <f t="shared" si="10"/>
        <v>36941</v>
      </c>
      <c r="G25" s="32">
        <v>5592</v>
      </c>
      <c r="H25" s="32">
        <f t="shared" si="9"/>
        <v>1200</v>
      </c>
      <c r="I25" s="32">
        <v>2204</v>
      </c>
      <c r="J25" s="32">
        <v>2683</v>
      </c>
      <c r="K25" s="32">
        <f>K24</f>
        <v>117</v>
      </c>
      <c r="L25" s="32">
        <v>69</v>
      </c>
      <c r="M25" s="32">
        <v>1750</v>
      </c>
      <c r="N25" s="32">
        <f t="shared" si="4"/>
        <v>12415</v>
      </c>
      <c r="O25" s="32"/>
      <c r="P25" s="33">
        <v>11205</v>
      </c>
      <c r="Q25" s="34">
        <f t="shared" si="5"/>
        <v>-1210</v>
      </c>
      <c r="R25" s="35">
        <f t="shared" si="12"/>
        <v>-1027</v>
      </c>
      <c r="S25" s="36">
        <f t="shared" si="0"/>
        <v>-183</v>
      </c>
      <c r="T25" s="37">
        <f t="shared" si="8"/>
        <v>13746</v>
      </c>
      <c r="U25" s="50">
        <v>14200</v>
      </c>
      <c r="V25" s="51">
        <f t="shared" si="6"/>
        <v>-454</v>
      </c>
      <c r="W25" s="41">
        <v>-404</v>
      </c>
      <c r="X25" s="41">
        <v>-191</v>
      </c>
      <c r="Y25" s="41">
        <v>-380</v>
      </c>
      <c r="Z25" s="41">
        <v>-52</v>
      </c>
      <c r="AA25" s="42">
        <f t="shared" si="1"/>
        <v>-1027</v>
      </c>
      <c r="AB25" s="43"/>
      <c r="AC25" s="44">
        <v>8625</v>
      </c>
      <c r="AD25" s="45">
        <f t="shared" si="2"/>
        <v>7345.1333333333332</v>
      </c>
      <c r="AE25" s="45">
        <f t="shared" si="7"/>
        <v>-1279.8666666666668</v>
      </c>
      <c r="AG25" s="46">
        <f>1/1.2</f>
        <v>0.83333333333333337</v>
      </c>
      <c r="AH25" s="46">
        <f>1/5</f>
        <v>0.2</v>
      </c>
      <c r="AI25" s="46">
        <f>1/5</f>
        <v>0.2</v>
      </c>
      <c r="AJ25" s="46"/>
      <c r="AL25" s="1">
        <v>300</v>
      </c>
      <c r="AN25" s="1">
        <v>-1</v>
      </c>
      <c r="AO25" s="47">
        <v>47.9271647148</v>
      </c>
      <c r="AP25" s="47">
        <v>88.634907595199991</v>
      </c>
      <c r="AQ25" s="47">
        <v>-3.6143970105486156</v>
      </c>
      <c r="AR25" s="47">
        <v>-100.9476776756</v>
      </c>
      <c r="AT25" s="48">
        <f t="shared" si="3"/>
        <v>-47.9271647148</v>
      </c>
      <c r="AU25" s="48">
        <f t="shared" si="3"/>
        <v>-88.634907595199991</v>
      </c>
      <c r="AV25" s="48">
        <f t="shared" si="3"/>
        <v>3.6143970105486156</v>
      </c>
      <c r="AW25" s="48">
        <f t="shared" si="3"/>
        <v>100.9476776756</v>
      </c>
    </row>
    <row r="26" spans="5:49" s="1" customFormat="1" hidden="1" x14ac:dyDescent="0.25">
      <c r="E26" s="30" t="s">
        <v>39</v>
      </c>
      <c r="F26" s="49">
        <f t="shared" si="10"/>
        <v>36942</v>
      </c>
      <c r="G26" s="32">
        <v>5521</v>
      </c>
      <c r="H26" s="32">
        <f t="shared" si="9"/>
        <v>1200</v>
      </c>
      <c r="I26" s="32">
        <v>2253</v>
      </c>
      <c r="J26" s="32">
        <v>2670</v>
      </c>
      <c r="K26" s="32">
        <v>129</v>
      </c>
      <c r="L26" s="32">
        <v>62</v>
      </c>
      <c r="M26" s="32">
        <v>1754</v>
      </c>
      <c r="N26" s="32">
        <f t="shared" si="4"/>
        <v>12389</v>
      </c>
      <c r="O26" s="32"/>
      <c r="P26" s="33">
        <v>10950</v>
      </c>
      <c r="Q26" s="34">
        <f t="shared" si="5"/>
        <v>-1439</v>
      </c>
      <c r="R26" s="35">
        <f t="shared" si="12"/>
        <v>-1350</v>
      </c>
      <c r="S26" s="36">
        <f t="shared" si="0"/>
        <v>-89</v>
      </c>
      <c r="T26" s="37">
        <f t="shared" si="8"/>
        <v>13657</v>
      </c>
      <c r="U26" s="50">
        <v>14200</v>
      </c>
      <c r="V26" s="51">
        <f t="shared" si="6"/>
        <v>-543</v>
      </c>
      <c r="W26" s="41">
        <v>-577</v>
      </c>
      <c r="X26" s="41">
        <v>-199</v>
      </c>
      <c r="Y26" s="41">
        <v>-343</v>
      </c>
      <c r="Z26" s="41">
        <v>-231</v>
      </c>
      <c r="AA26" s="42">
        <f t="shared" si="1"/>
        <v>-1350</v>
      </c>
      <c r="AB26" s="43"/>
      <c r="AC26" s="44">
        <v>8625</v>
      </c>
      <c r="AD26" s="45">
        <f t="shared" si="2"/>
        <v>7184.7666666666664</v>
      </c>
      <c r="AE26" s="45">
        <f t="shared" si="7"/>
        <v>-1440.2333333333336</v>
      </c>
      <c r="AG26" s="46">
        <f>1/1.2</f>
        <v>0.83333333333333337</v>
      </c>
      <c r="AH26" s="46">
        <f t="shared" ref="AH26:AI28" si="13">1/5</f>
        <v>0.2</v>
      </c>
      <c r="AI26" s="46">
        <f t="shared" si="13"/>
        <v>0.2</v>
      </c>
      <c r="AJ26" s="46"/>
      <c r="AO26" s="47"/>
      <c r="AP26" s="47"/>
      <c r="AQ26" s="47"/>
      <c r="AR26" s="47"/>
      <c r="AT26" s="48"/>
      <c r="AU26" s="48"/>
      <c r="AV26" s="48"/>
      <c r="AW26" s="48"/>
    </row>
    <row r="27" spans="5:49" s="1" customFormat="1" hidden="1" x14ac:dyDescent="0.25">
      <c r="E27" s="30" t="s">
        <v>40</v>
      </c>
      <c r="F27" s="49">
        <f t="shared" si="10"/>
        <v>36943</v>
      </c>
      <c r="G27" s="32">
        <v>5492</v>
      </c>
      <c r="H27" s="32">
        <f t="shared" si="9"/>
        <v>1200</v>
      </c>
      <c r="I27" s="32">
        <v>2270</v>
      </c>
      <c r="J27" s="32">
        <v>2668</v>
      </c>
      <c r="K27" s="32">
        <v>28</v>
      </c>
      <c r="L27" s="32">
        <v>6</v>
      </c>
      <c r="M27" s="32">
        <v>1727</v>
      </c>
      <c r="N27" s="32">
        <f t="shared" si="4"/>
        <v>12191</v>
      </c>
      <c r="O27" s="32"/>
      <c r="P27" s="33">
        <v>11101</v>
      </c>
      <c r="Q27" s="34">
        <f t="shared" si="5"/>
        <v>-1090</v>
      </c>
      <c r="R27" s="35">
        <f t="shared" si="12"/>
        <v>-1491</v>
      </c>
      <c r="S27" s="36">
        <f t="shared" si="0"/>
        <v>401</v>
      </c>
      <c r="T27" s="37">
        <f t="shared" si="8"/>
        <v>14058</v>
      </c>
      <c r="U27" s="50">
        <v>14200</v>
      </c>
      <c r="V27" s="51">
        <f t="shared" si="6"/>
        <v>-142</v>
      </c>
      <c r="W27" s="41">
        <v>-682</v>
      </c>
      <c r="X27" s="41">
        <v>-176</v>
      </c>
      <c r="Y27" s="41">
        <v>-349</v>
      </c>
      <c r="Z27" s="41">
        <v>-284</v>
      </c>
      <c r="AA27" s="42">
        <f t="shared" si="1"/>
        <v>-1491</v>
      </c>
      <c r="AB27" s="43"/>
      <c r="AC27" s="44">
        <v>8625</v>
      </c>
      <c r="AD27" s="45">
        <f t="shared" si="2"/>
        <v>7088.666666666667</v>
      </c>
      <c r="AE27" s="45">
        <f t="shared" si="7"/>
        <v>-1536.333333333333</v>
      </c>
      <c r="AG27" s="46">
        <f>1/1.2</f>
        <v>0.83333333333333337</v>
      </c>
      <c r="AH27" s="46">
        <f t="shared" si="13"/>
        <v>0.2</v>
      </c>
      <c r="AI27" s="46">
        <f t="shared" si="13"/>
        <v>0.2</v>
      </c>
      <c r="AJ27" s="46"/>
      <c r="AO27" s="47"/>
      <c r="AP27" s="47"/>
      <c r="AQ27" s="47"/>
      <c r="AR27" s="47"/>
      <c r="AT27" s="48"/>
      <c r="AU27" s="48"/>
      <c r="AV27" s="48"/>
      <c r="AW27" s="48"/>
    </row>
    <row r="28" spans="5:49" s="1" customFormat="1" hidden="1" x14ac:dyDescent="0.25">
      <c r="E28" s="30" t="s">
        <v>34</v>
      </c>
      <c r="F28" s="49">
        <f t="shared" si="10"/>
        <v>36944</v>
      </c>
      <c r="G28" s="32">
        <v>5459</v>
      </c>
      <c r="H28" s="32">
        <f t="shared" si="9"/>
        <v>1200</v>
      </c>
      <c r="I28" s="32">
        <v>2187</v>
      </c>
      <c r="J28" s="32">
        <v>2637</v>
      </c>
      <c r="K28" s="32">
        <v>98</v>
      </c>
      <c r="L28" s="32">
        <v>0</v>
      </c>
      <c r="M28" s="32">
        <v>1720</v>
      </c>
      <c r="N28" s="32">
        <f t="shared" si="4"/>
        <v>12101</v>
      </c>
      <c r="O28" s="32"/>
      <c r="P28" s="33">
        <v>10985</v>
      </c>
      <c r="Q28" s="34">
        <f t="shared" si="5"/>
        <v>-1116</v>
      </c>
      <c r="R28" s="35">
        <f t="shared" si="12"/>
        <v>-1304</v>
      </c>
      <c r="S28" s="36">
        <f t="shared" si="0"/>
        <v>188</v>
      </c>
      <c r="T28" s="37">
        <f t="shared" si="8"/>
        <v>14246</v>
      </c>
      <c r="U28" s="50">
        <v>14200</v>
      </c>
      <c r="V28" s="51">
        <f t="shared" si="6"/>
        <v>46</v>
      </c>
      <c r="W28" s="41">
        <v>-587</v>
      </c>
      <c r="X28" s="41">
        <v>-172</v>
      </c>
      <c r="Y28" s="41">
        <v>-299</v>
      </c>
      <c r="Z28" s="41">
        <v>-246</v>
      </c>
      <c r="AA28" s="42">
        <f t="shared" si="1"/>
        <v>-1304</v>
      </c>
      <c r="AB28" s="43"/>
      <c r="AC28" s="44">
        <v>8625</v>
      </c>
      <c r="AD28" s="45">
        <f t="shared" si="2"/>
        <v>7062.6333333333332</v>
      </c>
      <c r="AE28" s="45">
        <f t="shared" si="7"/>
        <v>-1562.3666666666668</v>
      </c>
      <c r="AG28" s="46">
        <f>1/1.2</f>
        <v>0.83333333333333337</v>
      </c>
      <c r="AH28" s="46">
        <f t="shared" si="13"/>
        <v>0.2</v>
      </c>
      <c r="AI28" s="46">
        <f t="shared" si="13"/>
        <v>0.2</v>
      </c>
      <c r="AJ28" s="46"/>
      <c r="AO28" s="47"/>
      <c r="AP28" s="47"/>
      <c r="AQ28" s="47"/>
      <c r="AR28" s="47"/>
      <c r="AT28" s="48"/>
      <c r="AU28" s="48"/>
      <c r="AV28" s="48"/>
      <c r="AW28" s="48"/>
    </row>
    <row r="29" spans="5:49" s="1" customFormat="1" hidden="1" x14ac:dyDescent="0.25">
      <c r="E29" s="30" t="s">
        <v>35</v>
      </c>
      <c r="F29" s="49">
        <f t="shared" si="10"/>
        <v>36945</v>
      </c>
      <c r="G29" s="32">
        <v>5441</v>
      </c>
      <c r="H29" s="32">
        <v>1250</v>
      </c>
      <c r="I29" s="32">
        <v>2234</v>
      </c>
      <c r="J29" s="32">
        <v>2520</v>
      </c>
      <c r="K29" s="32">
        <v>46</v>
      </c>
      <c r="L29" s="32">
        <v>29</v>
      </c>
      <c r="M29" s="32">
        <v>1729</v>
      </c>
      <c r="N29" s="32">
        <f t="shared" si="4"/>
        <v>11999</v>
      </c>
      <c r="O29" s="32"/>
      <c r="P29" s="33">
        <v>11161</v>
      </c>
      <c r="Q29" s="34">
        <f t="shared" si="5"/>
        <v>-838</v>
      </c>
      <c r="R29" s="35">
        <f t="shared" si="12"/>
        <v>-959</v>
      </c>
      <c r="S29" s="36">
        <f t="shared" si="0"/>
        <v>121</v>
      </c>
      <c r="T29" s="37">
        <f>T28+S29-77</f>
        <v>14290</v>
      </c>
      <c r="U29" s="50">
        <v>14200</v>
      </c>
      <c r="V29" s="51">
        <f t="shared" si="6"/>
        <v>90</v>
      </c>
      <c r="W29" s="41">
        <v>-526</v>
      </c>
      <c r="X29" s="41">
        <v>64</v>
      </c>
      <c r="Y29" s="41">
        <v>-266</v>
      </c>
      <c r="Z29" s="41">
        <v>-231</v>
      </c>
      <c r="AA29" s="42">
        <f t="shared" si="1"/>
        <v>-959</v>
      </c>
      <c r="AB29" s="43"/>
      <c r="AC29" s="44">
        <v>9193</v>
      </c>
      <c r="AD29" s="45">
        <f t="shared" si="2"/>
        <v>7270.3846153846152</v>
      </c>
      <c r="AE29" s="45">
        <f t="shared" si="7"/>
        <v>-1922.6153846153848</v>
      </c>
      <c r="AG29" s="46">
        <f>1/1.3</f>
        <v>0.76923076923076916</v>
      </c>
      <c r="AH29" s="46"/>
      <c r="AI29" s="46"/>
      <c r="AJ29" s="46"/>
      <c r="AO29" s="47"/>
      <c r="AP29" s="47"/>
      <c r="AQ29" s="47"/>
      <c r="AR29" s="47"/>
      <c r="AT29" s="48"/>
      <c r="AU29" s="48"/>
      <c r="AV29" s="48"/>
      <c r="AW29" s="48"/>
    </row>
    <row r="30" spans="5:49" s="1" customFormat="1" hidden="1" x14ac:dyDescent="0.25">
      <c r="E30" s="30" t="s">
        <v>36</v>
      </c>
      <c r="F30" s="49">
        <f t="shared" si="10"/>
        <v>36946</v>
      </c>
      <c r="G30" s="32">
        <v>5356</v>
      </c>
      <c r="H30" s="32">
        <f t="shared" si="9"/>
        <v>1250</v>
      </c>
      <c r="I30" s="32">
        <v>2169</v>
      </c>
      <c r="J30" s="32">
        <v>2605</v>
      </c>
      <c r="K30" s="32">
        <v>66</v>
      </c>
      <c r="L30" s="32">
        <v>86</v>
      </c>
      <c r="M30" s="32">
        <v>1857</v>
      </c>
      <c r="N30" s="32">
        <f>SUM(I30:M30,G30)</f>
        <v>12139</v>
      </c>
      <c r="O30" s="32"/>
      <c r="P30" s="33">
        <v>10862</v>
      </c>
      <c r="Q30" s="34">
        <f t="shared" si="5"/>
        <v>-1277</v>
      </c>
      <c r="R30" s="35">
        <f t="shared" si="12"/>
        <v>-1148</v>
      </c>
      <c r="S30" s="36">
        <f t="shared" si="0"/>
        <v>-129</v>
      </c>
      <c r="T30" s="37">
        <f t="shared" si="8"/>
        <v>14161</v>
      </c>
      <c r="U30" s="50">
        <v>14200</v>
      </c>
      <c r="V30" s="51">
        <f t="shared" si="6"/>
        <v>-39</v>
      </c>
      <c r="W30" s="41">
        <v>-496</v>
      </c>
      <c r="X30" s="41">
        <v>-65</v>
      </c>
      <c r="Y30" s="41">
        <v>-355</v>
      </c>
      <c r="Z30" s="41">
        <v>-232</v>
      </c>
      <c r="AA30" s="42">
        <f t="shared" si="1"/>
        <v>-1148</v>
      </c>
      <c r="AB30" s="43"/>
      <c r="AC30" s="44">
        <v>9193</v>
      </c>
      <c r="AD30" s="45">
        <f t="shared" si="2"/>
        <v>7143.4615384615381</v>
      </c>
      <c r="AE30" s="45">
        <f t="shared" si="7"/>
        <v>-2049.5384615384619</v>
      </c>
      <c r="AG30" s="46">
        <f>1/1.3</f>
        <v>0.76923076923076916</v>
      </c>
      <c r="AH30" s="46"/>
      <c r="AI30" s="46"/>
      <c r="AJ30" s="46"/>
      <c r="AO30" s="47"/>
      <c r="AP30" s="47"/>
      <c r="AQ30" s="47"/>
      <c r="AR30" s="47"/>
      <c r="AT30" s="48"/>
      <c r="AU30" s="48"/>
      <c r="AV30" s="48"/>
      <c r="AW30" s="48"/>
    </row>
    <row r="31" spans="5:49" s="1" customFormat="1" hidden="1" x14ac:dyDescent="0.25">
      <c r="E31" s="30" t="s">
        <v>37</v>
      </c>
      <c r="F31" s="49">
        <f t="shared" si="10"/>
        <v>36947</v>
      </c>
      <c r="G31" s="32">
        <v>5362</v>
      </c>
      <c r="H31" s="32">
        <f t="shared" si="9"/>
        <v>1250</v>
      </c>
      <c r="I31" s="32">
        <v>2168</v>
      </c>
      <c r="J31" s="32">
        <v>2588</v>
      </c>
      <c r="K31" s="32">
        <v>67</v>
      </c>
      <c r="L31" s="32">
        <v>86</v>
      </c>
      <c r="M31" s="32">
        <v>1834</v>
      </c>
      <c r="N31" s="32">
        <f>SUM(I31:M31,G31)</f>
        <v>12105</v>
      </c>
      <c r="O31" s="32"/>
      <c r="P31" s="33">
        <v>10816</v>
      </c>
      <c r="Q31" s="34">
        <f t="shared" si="5"/>
        <v>-1289</v>
      </c>
      <c r="R31" s="35">
        <f t="shared" si="12"/>
        <v>-1036</v>
      </c>
      <c r="S31" s="36">
        <f t="shared" si="0"/>
        <v>-253</v>
      </c>
      <c r="T31" s="37">
        <f t="shared" si="8"/>
        <v>13908</v>
      </c>
      <c r="U31" s="50">
        <v>14200</v>
      </c>
      <c r="V31" s="51">
        <f t="shared" si="6"/>
        <v>-292</v>
      </c>
      <c r="W31" s="41">
        <v>-581</v>
      </c>
      <c r="X31" s="41">
        <v>41</v>
      </c>
      <c r="Y31" s="41">
        <v>-255</v>
      </c>
      <c r="Z31" s="41">
        <v>-241</v>
      </c>
      <c r="AA31" s="42">
        <f t="shared" si="1"/>
        <v>-1036</v>
      </c>
      <c r="AB31" s="43"/>
      <c r="AC31" s="44">
        <v>9193</v>
      </c>
      <c r="AD31" s="45">
        <f t="shared" si="2"/>
        <v>7083.0769230769229</v>
      </c>
      <c r="AE31" s="45">
        <f t="shared" si="7"/>
        <v>-2109.9230769230771</v>
      </c>
      <c r="AG31" s="46">
        <f>1/1.3</f>
        <v>0.76923076923076916</v>
      </c>
      <c r="AH31" s="46"/>
      <c r="AI31" s="46"/>
      <c r="AJ31" s="46"/>
      <c r="AO31" s="47"/>
      <c r="AP31" s="47"/>
      <c r="AQ31" s="47"/>
      <c r="AR31" s="47"/>
      <c r="AT31" s="48"/>
      <c r="AU31" s="48"/>
      <c r="AV31" s="48"/>
      <c r="AW31" s="48"/>
    </row>
    <row r="32" spans="5:49" s="1" customFormat="1" hidden="1" x14ac:dyDescent="0.25">
      <c r="E32" s="30" t="s">
        <v>38</v>
      </c>
      <c r="F32" s="49">
        <f t="shared" si="10"/>
        <v>36948</v>
      </c>
      <c r="G32" s="32">
        <v>5492</v>
      </c>
      <c r="H32" s="32">
        <f t="shared" si="9"/>
        <v>1250</v>
      </c>
      <c r="I32" s="32">
        <v>2197</v>
      </c>
      <c r="J32" s="32">
        <v>2490</v>
      </c>
      <c r="K32" s="32">
        <v>82</v>
      </c>
      <c r="L32" s="32">
        <v>97</v>
      </c>
      <c r="M32" s="32">
        <v>1815</v>
      </c>
      <c r="N32" s="32">
        <f>SUM(I32:M32,G32)</f>
        <v>12173</v>
      </c>
      <c r="O32" s="32"/>
      <c r="P32" s="33">
        <v>10824</v>
      </c>
      <c r="Q32" s="34">
        <f t="shared" si="5"/>
        <v>-1349</v>
      </c>
      <c r="R32" s="35">
        <f t="shared" si="12"/>
        <v>-1248</v>
      </c>
      <c r="S32" s="36">
        <f t="shared" si="0"/>
        <v>-101</v>
      </c>
      <c r="T32" s="37">
        <f t="shared" si="8"/>
        <v>13807</v>
      </c>
      <c r="U32" s="50">
        <v>14200</v>
      </c>
      <c r="V32" s="51">
        <f t="shared" si="6"/>
        <v>-393</v>
      </c>
      <c r="W32" s="41">
        <v>-554</v>
      </c>
      <c r="X32" s="41">
        <v>-186</v>
      </c>
      <c r="Y32" s="41">
        <v>-274</v>
      </c>
      <c r="Z32" s="41">
        <v>-234</v>
      </c>
      <c r="AA32" s="42">
        <f t="shared" si="1"/>
        <v>-1248</v>
      </c>
      <c r="AB32" s="43"/>
      <c r="AC32" s="44">
        <v>8370</v>
      </c>
      <c r="AD32" s="45">
        <f t="shared" si="2"/>
        <v>7578.2</v>
      </c>
      <c r="AE32" s="45">
        <f t="shared" si="7"/>
        <v>-791.80000000000018</v>
      </c>
      <c r="AG32" s="46">
        <f>1/5</f>
        <v>0.2</v>
      </c>
      <c r="AH32" s="46"/>
      <c r="AI32" s="46"/>
      <c r="AJ32" s="46"/>
      <c r="AO32" s="47"/>
      <c r="AP32" s="47"/>
      <c r="AQ32" s="47"/>
      <c r="AR32" s="47"/>
      <c r="AT32" s="48"/>
      <c r="AU32" s="48"/>
      <c r="AV32" s="48"/>
      <c r="AW32" s="48"/>
    </row>
    <row r="33" spans="1:49" s="1" customFormat="1" hidden="1" x14ac:dyDescent="0.25">
      <c r="E33" s="30" t="s">
        <v>39</v>
      </c>
      <c r="F33" s="49">
        <f t="shared" si="10"/>
        <v>36949</v>
      </c>
      <c r="G33" s="32">
        <v>5602</v>
      </c>
      <c r="H33" s="32">
        <f t="shared" si="9"/>
        <v>1250</v>
      </c>
      <c r="I33" s="32">
        <v>2123</v>
      </c>
      <c r="J33" s="32">
        <v>2564</v>
      </c>
      <c r="K33" s="32">
        <v>132</v>
      </c>
      <c r="L33" s="32">
        <v>110</v>
      </c>
      <c r="M33" s="32">
        <v>1412</v>
      </c>
      <c r="N33" s="32">
        <f t="shared" si="4"/>
        <v>11943</v>
      </c>
      <c r="O33" s="32"/>
      <c r="P33" s="33">
        <v>10919</v>
      </c>
      <c r="Q33" s="34">
        <f t="shared" si="5"/>
        <v>-1024</v>
      </c>
      <c r="R33" s="35">
        <f t="shared" si="12"/>
        <v>-1296</v>
      </c>
      <c r="S33" s="36">
        <f t="shared" si="0"/>
        <v>272</v>
      </c>
      <c r="T33" s="37">
        <f t="shared" si="8"/>
        <v>14079</v>
      </c>
      <c r="U33" s="50">
        <v>14200</v>
      </c>
      <c r="V33" s="51">
        <f t="shared" si="6"/>
        <v>-121</v>
      </c>
      <c r="W33" s="41">
        <v>-1296</v>
      </c>
      <c r="X33" s="41">
        <v>0</v>
      </c>
      <c r="Y33" s="41">
        <v>0</v>
      </c>
      <c r="Z33" s="41">
        <v>0</v>
      </c>
      <c r="AA33" s="42">
        <f t="shared" si="1"/>
        <v>-1296</v>
      </c>
      <c r="AB33" s="43"/>
      <c r="AC33" s="44">
        <v>8370</v>
      </c>
      <c r="AD33" s="45">
        <f t="shared" si="2"/>
        <v>7465.8</v>
      </c>
      <c r="AE33" s="45">
        <f t="shared" si="7"/>
        <v>-904.19999999999982</v>
      </c>
      <c r="AG33" s="46">
        <f>1/5</f>
        <v>0.2</v>
      </c>
      <c r="AH33" s="46"/>
      <c r="AI33" s="46"/>
      <c r="AJ33" s="46"/>
      <c r="AO33" s="47"/>
      <c r="AP33" s="47"/>
      <c r="AQ33" s="47"/>
      <c r="AR33" s="47"/>
      <c r="AT33" s="48"/>
      <c r="AU33" s="48"/>
      <c r="AV33" s="48"/>
      <c r="AW33" s="48"/>
    </row>
    <row r="34" spans="1:49" s="1" customFormat="1" hidden="1" x14ac:dyDescent="0.25">
      <c r="E34" s="30" t="s">
        <v>40</v>
      </c>
      <c r="F34" s="49">
        <f t="shared" si="10"/>
        <v>36950</v>
      </c>
      <c r="G34" s="52">
        <v>5361</v>
      </c>
      <c r="H34" s="52">
        <f t="shared" si="9"/>
        <v>1250</v>
      </c>
      <c r="I34" s="52">
        <v>2105</v>
      </c>
      <c r="J34" s="52">
        <v>2641</v>
      </c>
      <c r="K34" s="52">
        <v>94</v>
      </c>
      <c r="L34" s="52">
        <v>35</v>
      </c>
      <c r="M34" s="52">
        <v>1450</v>
      </c>
      <c r="N34" s="52">
        <f t="shared" si="4"/>
        <v>11686</v>
      </c>
      <c r="O34" s="52"/>
      <c r="P34" s="53">
        <f>VLOOKUP(E34,'[7]Plant Outages'!$A$383:$C$389,2,FALSE)-VLOOKUP(F34,'[7]Plant Outages'!$A$129:$D$377,4,FALSE)-1220</f>
        <v>10960</v>
      </c>
      <c r="Q34" s="34">
        <f t="shared" si="5"/>
        <v>-726</v>
      </c>
      <c r="R34" s="35">
        <f>Q34</f>
        <v>-726</v>
      </c>
      <c r="S34" s="36">
        <f t="shared" si="0"/>
        <v>0</v>
      </c>
      <c r="T34" s="37">
        <f t="shared" si="8"/>
        <v>14079</v>
      </c>
      <c r="U34" s="50">
        <v>14200</v>
      </c>
      <c r="V34" s="51">
        <f t="shared" si="6"/>
        <v>-121</v>
      </c>
      <c r="W34" s="41">
        <v>0</v>
      </c>
      <c r="X34" s="41">
        <v>0</v>
      </c>
      <c r="Y34" s="41">
        <v>0</v>
      </c>
      <c r="Z34" s="41">
        <v>0</v>
      </c>
      <c r="AA34" s="42">
        <f t="shared" si="1"/>
        <v>0</v>
      </c>
      <c r="AB34" s="43"/>
      <c r="AC34" s="44">
        <v>8370</v>
      </c>
      <c r="AD34" s="45">
        <f t="shared" si="2"/>
        <v>7466</v>
      </c>
      <c r="AE34" s="45">
        <f t="shared" si="7"/>
        <v>-904</v>
      </c>
      <c r="AG34" s="46">
        <f>1/5</f>
        <v>0.2</v>
      </c>
      <c r="AH34" s="46"/>
      <c r="AI34" s="46"/>
      <c r="AJ34" s="46"/>
      <c r="AO34" s="47"/>
      <c r="AP34" s="47"/>
      <c r="AQ34" s="47"/>
      <c r="AR34" s="47"/>
      <c r="AT34" s="48"/>
      <c r="AU34" s="48"/>
      <c r="AV34" s="48"/>
      <c r="AW34" s="48"/>
    </row>
    <row r="35" spans="1:49" s="1" customFormat="1" ht="13.8" hidden="1" thickBot="1" x14ac:dyDescent="0.3">
      <c r="F35" s="54" t="s">
        <v>41</v>
      </c>
      <c r="G35" s="55">
        <f t="shared" ref="G35:R35" si="14">AVERAGE(G7:G34)</f>
        <v>5566.8571428571431</v>
      </c>
      <c r="H35" s="55">
        <f t="shared" si="14"/>
        <v>1210.7142857142858</v>
      </c>
      <c r="I35" s="55">
        <f t="shared" si="14"/>
        <v>2221.6785714285716</v>
      </c>
      <c r="J35" s="55">
        <f t="shared" si="14"/>
        <v>2648.2142857142858</v>
      </c>
      <c r="K35" s="55">
        <f t="shared" si="14"/>
        <v>97.5</v>
      </c>
      <c r="L35" s="55">
        <f t="shared" si="14"/>
        <v>46.285714285714285</v>
      </c>
      <c r="M35" s="55">
        <f t="shared" si="14"/>
        <v>1701.4642857142858</v>
      </c>
      <c r="N35" s="55">
        <f t="shared" si="14"/>
        <v>12282</v>
      </c>
      <c r="O35" s="55"/>
      <c r="P35" s="55">
        <f t="shared" si="14"/>
        <v>11111.607142857143</v>
      </c>
      <c r="Q35" s="55">
        <f t="shared" si="14"/>
        <v>-1170.3928571428571</v>
      </c>
      <c r="R35" s="56">
        <f t="shared" si="14"/>
        <v>-1195.5</v>
      </c>
      <c r="S35" s="57"/>
      <c r="T35" s="58"/>
    </row>
    <row r="36" spans="1:49" s="1" customFormat="1" ht="7.5" hidden="1" customHeight="1" x14ac:dyDescent="0.25"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57"/>
      <c r="T36" s="58"/>
    </row>
    <row r="37" spans="1:49" s="1" customFormat="1" hidden="1" x14ac:dyDescent="0.25">
      <c r="F37" s="5"/>
      <c r="G37" s="6"/>
      <c r="H37" s="6"/>
      <c r="I37" s="6"/>
      <c r="J37" s="6"/>
      <c r="K37" s="6"/>
      <c r="L37" s="6"/>
      <c r="M37" s="59"/>
      <c r="N37" s="60" t="s">
        <v>42</v>
      </c>
      <c r="O37" s="60"/>
      <c r="P37" s="61" t="s">
        <v>43</v>
      </c>
      <c r="Q37" s="61">
        <f>'[7]Plant Outages'!B383</f>
        <v>12600</v>
      </c>
      <c r="R37" s="62"/>
      <c r="S37" s="57"/>
      <c r="T37" s="58"/>
    </row>
    <row r="38" spans="1:49" s="1" customFormat="1" hidden="1" x14ac:dyDescent="0.25">
      <c r="F38" s="5"/>
      <c r="G38" s="6"/>
      <c r="H38" s="6"/>
      <c r="I38" s="6"/>
      <c r="J38" s="6"/>
      <c r="K38" s="6"/>
      <c r="L38" s="6"/>
      <c r="M38" s="63"/>
      <c r="N38" s="64"/>
      <c r="O38" s="64"/>
      <c r="P38" s="64" t="s">
        <v>44</v>
      </c>
      <c r="Q38" s="64">
        <f>'[7]Plant Outages'!B389</f>
        <v>12750</v>
      </c>
      <c r="R38" s="65"/>
      <c r="S38" s="8"/>
      <c r="AA38" s="66"/>
      <c r="AB38" s="66"/>
      <c r="AC38" s="66"/>
    </row>
    <row r="39" spans="1:49" s="1" customFormat="1" hidden="1" x14ac:dyDescent="0.25">
      <c r="AO39" s="1">
        <f>AN39/0.028174</f>
        <v>0</v>
      </c>
    </row>
    <row r="40" spans="1:49" s="1" customFormat="1" ht="23.25" hidden="1" customHeight="1" x14ac:dyDescent="0.25">
      <c r="A40" s="1">
        <v>2.7</v>
      </c>
      <c r="B40" s="1">
        <v>0.16</v>
      </c>
      <c r="C40" s="1">
        <f>A40+B40</f>
        <v>2.8600000000000003</v>
      </c>
      <c r="F40" s="67"/>
      <c r="G40" s="68" t="s">
        <v>45</v>
      </c>
      <c r="H40" s="68"/>
      <c r="I40" s="69"/>
      <c r="J40" s="69"/>
      <c r="K40" s="69"/>
      <c r="L40" s="69"/>
      <c r="M40" s="69"/>
      <c r="N40" s="69"/>
      <c r="O40" s="69"/>
      <c r="P40" s="69"/>
      <c r="Q40" s="69"/>
      <c r="R40" s="70"/>
      <c r="AO40" s="1">
        <f>AN40/0.028174</f>
        <v>0</v>
      </c>
    </row>
    <row r="41" spans="1:49" s="1" customFormat="1" ht="13.8" hidden="1" x14ac:dyDescent="0.25">
      <c r="F41" s="71"/>
      <c r="G41" s="72"/>
      <c r="H41" s="72"/>
      <c r="I41" s="73"/>
      <c r="J41" s="73"/>
      <c r="K41" s="73"/>
      <c r="L41" s="73"/>
      <c r="M41" s="73"/>
      <c r="N41" s="73"/>
      <c r="O41" s="73"/>
      <c r="P41" s="73"/>
      <c r="Q41" s="73"/>
      <c r="R41" s="74"/>
      <c r="T41" s="75"/>
      <c r="AO41" s="1">
        <f>AN41/0.028174</f>
        <v>0</v>
      </c>
    </row>
    <row r="42" spans="1:49" s="1" customFormat="1" ht="13.8" hidden="1" x14ac:dyDescent="0.25">
      <c r="A42" s="1">
        <v>2.7</v>
      </c>
      <c r="B42" s="1">
        <v>0.16</v>
      </c>
      <c r="C42" s="1">
        <f>A42+B42</f>
        <v>2.8600000000000003</v>
      </c>
      <c r="F42" s="76"/>
      <c r="G42" s="77" t="s">
        <v>22</v>
      </c>
      <c r="H42" s="78"/>
      <c r="I42" s="78"/>
      <c r="J42" s="78"/>
      <c r="K42" s="78"/>
      <c r="L42" s="78"/>
      <c r="M42" s="78"/>
      <c r="N42" s="79"/>
      <c r="O42" s="79"/>
      <c r="P42" s="80" t="s">
        <v>46</v>
      </c>
      <c r="Q42" s="81" t="s">
        <v>47</v>
      </c>
      <c r="R42" s="79"/>
      <c r="S42" s="82"/>
      <c r="T42" s="75"/>
      <c r="U42" s="83"/>
      <c r="V42" s="83"/>
    </row>
    <row r="43" spans="1:49" s="1" customFormat="1" ht="30.75" hidden="1" customHeight="1" x14ac:dyDescent="0.25">
      <c r="A43" s="1">
        <v>2.7</v>
      </c>
      <c r="B43" s="1">
        <v>0.16</v>
      </c>
      <c r="C43" s="1">
        <f>A43+B43</f>
        <v>2.8600000000000003</v>
      </c>
      <c r="F43" s="84"/>
      <c r="G43" s="85" t="s">
        <v>15</v>
      </c>
      <c r="H43" s="86" t="s">
        <v>16</v>
      </c>
      <c r="I43" s="86" t="s">
        <v>17</v>
      </c>
      <c r="J43" s="86" t="s">
        <v>18</v>
      </c>
      <c r="K43" s="86" t="s">
        <v>48</v>
      </c>
      <c r="L43" s="86" t="s">
        <v>20</v>
      </c>
      <c r="M43" s="86" t="s">
        <v>21</v>
      </c>
      <c r="N43" s="87" t="s">
        <v>49</v>
      </c>
      <c r="O43" s="87"/>
      <c r="P43" s="88" t="s">
        <v>50</v>
      </c>
      <c r="Q43" s="85" t="s">
        <v>51</v>
      </c>
      <c r="R43" s="87" t="s">
        <v>52</v>
      </c>
      <c r="T43" s="75"/>
    </row>
    <row r="44" spans="1:49" s="1" customFormat="1" ht="24" hidden="1" customHeight="1" x14ac:dyDescent="0.25">
      <c r="A44" s="1">
        <v>2.7</v>
      </c>
      <c r="B44" s="1">
        <v>0.16</v>
      </c>
      <c r="C44" s="1">
        <f>A44+B44</f>
        <v>2.8600000000000003</v>
      </c>
      <c r="F44" s="89"/>
      <c r="G44" s="90" t="s">
        <v>53</v>
      </c>
      <c r="H44" s="91"/>
      <c r="I44" s="91" t="s">
        <v>54</v>
      </c>
      <c r="J44" s="91" t="s">
        <v>55</v>
      </c>
      <c r="K44" s="91"/>
      <c r="L44" s="91"/>
      <c r="M44" s="91"/>
      <c r="N44" s="92"/>
      <c r="O44" s="92"/>
      <c r="P44" s="93"/>
      <c r="Q44" s="90"/>
      <c r="R44" s="94"/>
      <c r="V44" s="646" t="s">
        <v>56</v>
      </c>
      <c r="W44" s="646"/>
      <c r="X44" s="646"/>
      <c r="Y44" s="646"/>
      <c r="Z44" s="646"/>
    </row>
    <row r="45" spans="1:49" s="1" customFormat="1" hidden="1" x14ac:dyDescent="0.25">
      <c r="F45" s="95"/>
      <c r="G45" s="96"/>
      <c r="H45" s="96"/>
      <c r="I45" s="96"/>
      <c r="J45" s="96"/>
      <c r="K45" s="96"/>
      <c r="L45" s="96"/>
      <c r="M45" s="96"/>
      <c r="N45" s="97"/>
      <c r="O45" s="97"/>
      <c r="P45" s="96"/>
      <c r="Q45" s="96"/>
      <c r="R45" s="98"/>
      <c r="V45" s="28" t="s">
        <v>3</v>
      </c>
      <c r="W45" s="28" t="s">
        <v>57</v>
      </c>
      <c r="X45" s="28" t="s">
        <v>58</v>
      </c>
      <c r="Y45" s="28" t="s">
        <v>13</v>
      </c>
      <c r="Z45" s="28" t="s">
        <v>30</v>
      </c>
    </row>
    <row r="46" spans="1:49" s="1" customFormat="1" hidden="1" x14ac:dyDescent="0.25">
      <c r="F46" s="95">
        <v>36617</v>
      </c>
      <c r="G46" s="99">
        <v>6314</v>
      </c>
      <c r="H46" s="100">
        <v>0</v>
      </c>
      <c r="I46" s="100">
        <v>2173</v>
      </c>
      <c r="J46" s="100">
        <v>2041</v>
      </c>
      <c r="K46" s="100">
        <v>-80</v>
      </c>
      <c r="L46" s="100">
        <v>29</v>
      </c>
      <c r="M46" s="100">
        <v>1572</v>
      </c>
      <c r="N46" s="101">
        <v>12012</v>
      </c>
      <c r="O46" s="101"/>
      <c r="P46" s="102">
        <v>12486</v>
      </c>
      <c r="Q46" s="99">
        <v>498</v>
      </c>
      <c r="R46" s="101">
        <v>114372</v>
      </c>
      <c r="T46" s="83">
        <f>P46-12808</f>
        <v>-322</v>
      </c>
      <c r="U46" s="103">
        <f>F46</f>
        <v>36617</v>
      </c>
      <c r="V46" s="104">
        <f>SUM(W46:Z46)</f>
        <v>-253</v>
      </c>
      <c r="W46" s="105">
        <v>-16</v>
      </c>
      <c r="X46" s="105">
        <v>-12</v>
      </c>
      <c r="Y46" s="105">
        <v>-153</v>
      </c>
      <c r="Z46" s="105">
        <v>-72</v>
      </c>
    </row>
    <row r="47" spans="1:49" s="1" customFormat="1" hidden="1" x14ac:dyDescent="0.25">
      <c r="F47" s="95">
        <v>36647</v>
      </c>
      <c r="G47" s="106">
        <v>6132</v>
      </c>
      <c r="H47" s="107">
        <f>H35</f>
        <v>1210.7142857142858</v>
      </c>
      <c r="I47" s="107">
        <v>2161</v>
      </c>
      <c r="J47" s="107">
        <v>2141</v>
      </c>
      <c r="K47" s="107">
        <v>-68</v>
      </c>
      <c r="L47" s="107">
        <v>39</v>
      </c>
      <c r="M47" s="107">
        <v>1308</v>
      </c>
      <c r="N47" s="108">
        <v>11715</v>
      </c>
      <c r="O47" s="108"/>
      <c r="P47" s="109">
        <v>12262</v>
      </c>
      <c r="Q47" s="110">
        <f>(R47-R46)/(F48-F47)</f>
        <v>596.45161290322585</v>
      </c>
      <c r="R47" s="111">
        <v>132862</v>
      </c>
      <c r="T47" s="112">
        <f>P47-12552</f>
        <v>-290</v>
      </c>
      <c r="U47" s="103">
        <f t="shared" ref="U47:U52" si="15">F47</f>
        <v>36647</v>
      </c>
      <c r="V47" s="113">
        <f t="shared" ref="V47:V52" si="16">SUM(W47:Z47)</f>
        <v>-319</v>
      </c>
      <c r="W47" s="114">
        <v>-303</v>
      </c>
      <c r="X47" s="114">
        <v>98</v>
      </c>
      <c r="Y47" s="114">
        <v>-77</v>
      </c>
      <c r="Z47" s="114">
        <v>-37</v>
      </c>
    </row>
    <row r="48" spans="1:49" s="1" customFormat="1" hidden="1" x14ac:dyDescent="0.25">
      <c r="F48" s="95">
        <v>36678</v>
      </c>
      <c r="G48" s="106">
        <v>6059</v>
      </c>
      <c r="H48" s="107">
        <f>H35</f>
        <v>1210.7142857142858</v>
      </c>
      <c r="I48" s="107">
        <v>2136</v>
      </c>
      <c r="J48" s="107">
        <v>2295</v>
      </c>
      <c r="K48" s="107">
        <v>-59</v>
      </c>
      <c r="L48" s="107">
        <v>42</v>
      </c>
      <c r="M48" s="107">
        <v>1244</v>
      </c>
      <c r="N48" s="108">
        <f>SUM(G48:M48)</f>
        <v>12927.714285714286</v>
      </c>
      <c r="O48" s="108"/>
      <c r="P48" s="109">
        <v>12096</v>
      </c>
      <c r="Q48" s="110">
        <f>(R48-R47)/(F49-F48)</f>
        <v>394.46666666666664</v>
      </c>
      <c r="R48" s="111">
        <v>144696</v>
      </c>
      <c r="T48" s="112">
        <f>P48-11994</f>
        <v>102</v>
      </c>
      <c r="U48" s="103">
        <f t="shared" si="15"/>
        <v>36678</v>
      </c>
      <c r="V48" s="113">
        <f t="shared" si="16"/>
        <v>-125</v>
      </c>
      <c r="W48" s="114">
        <v>-141</v>
      </c>
      <c r="X48" s="114">
        <v>57</v>
      </c>
      <c r="Y48" s="114">
        <v>-47</v>
      </c>
      <c r="Z48" s="114">
        <v>6</v>
      </c>
    </row>
    <row r="49" spans="5:26" s="1" customFormat="1" hidden="1" x14ac:dyDescent="0.25">
      <c r="F49" s="95">
        <v>36708</v>
      </c>
      <c r="G49" s="106">
        <v>6114</v>
      </c>
      <c r="H49" s="107">
        <f>H35</f>
        <v>1210.7142857142858</v>
      </c>
      <c r="I49" s="107">
        <v>2122</v>
      </c>
      <c r="J49" s="107">
        <v>2397</v>
      </c>
      <c r="K49" s="107">
        <v>-26</v>
      </c>
      <c r="L49" s="107">
        <v>32</v>
      </c>
      <c r="M49" s="107">
        <v>1391</v>
      </c>
      <c r="N49" s="108">
        <v>12030</v>
      </c>
      <c r="O49" s="108"/>
      <c r="P49" s="109">
        <v>12441</v>
      </c>
      <c r="Q49" s="110">
        <v>465</v>
      </c>
      <c r="R49" s="111">
        <f>Q49*(F50-F49)+R48</f>
        <v>159111</v>
      </c>
      <c r="T49" s="83">
        <f>P49-12547</f>
        <v>-106</v>
      </c>
      <c r="U49" s="103">
        <f t="shared" si="15"/>
        <v>36708</v>
      </c>
      <c r="V49" s="113">
        <f t="shared" si="16"/>
        <v>-400</v>
      </c>
      <c r="W49" s="114">
        <v>-309</v>
      </c>
      <c r="X49" s="114">
        <v>-36</v>
      </c>
      <c r="Y49" s="114">
        <v>-41</v>
      </c>
      <c r="Z49" s="114">
        <v>-14</v>
      </c>
    </row>
    <row r="50" spans="5:26" s="1" customFormat="1" hidden="1" x14ac:dyDescent="0.25">
      <c r="F50" s="95">
        <v>36739</v>
      </c>
      <c r="G50" s="106">
        <v>6261</v>
      </c>
      <c r="H50" s="107">
        <v>0</v>
      </c>
      <c r="I50" s="107">
        <v>2149</v>
      </c>
      <c r="J50" s="107">
        <v>2125</v>
      </c>
      <c r="K50" s="107">
        <v>-71</v>
      </c>
      <c r="L50" s="107">
        <v>37</v>
      </c>
      <c r="M50" s="107">
        <v>1488</v>
      </c>
      <c r="N50" s="108">
        <f>SUM(G50:M50)</f>
        <v>11989</v>
      </c>
      <c r="O50" s="108"/>
      <c r="P50" s="109">
        <v>12377</v>
      </c>
      <c r="Q50" s="110">
        <f>P50-N50</f>
        <v>388</v>
      </c>
      <c r="R50" s="111">
        <f>Q50*(F51-F50)+R49</f>
        <v>171139</v>
      </c>
      <c r="T50" s="83">
        <f>P50-12449</f>
        <v>-72</v>
      </c>
      <c r="U50" s="103">
        <f t="shared" si="15"/>
        <v>36739</v>
      </c>
      <c r="V50" s="113">
        <f t="shared" si="16"/>
        <v>-348</v>
      </c>
      <c r="W50" s="114">
        <v>-150</v>
      </c>
      <c r="X50" s="114">
        <v>-98</v>
      </c>
      <c r="Y50" s="114">
        <v>-43</v>
      </c>
      <c r="Z50" s="114">
        <v>-57</v>
      </c>
    </row>
    <row r="51" spans="5:26" s="1" customFormat="1" hidden="1" x14ac:dyDescent="0.25">
      <c r="F51" s="95">
        <v>36770</v>
      </c>
      <c r="G51" s="106">
        <v>6204</v>
      </c>
      <c r="H51" s="107">
        <v>0</v>
      </c>
      <c r="I51" s="107">
        <v>2188</v>
      </c>
      <c r="J51" s="107">
        <v>2296</v>
      </c>
      <c r="K51" s="107">
        <v>-44</v>
      </c>
      <c r="L51" s="107">
        <v>24</v>
      </c>
      <c r="M51" s="107">
        <v>1469</v>
      </c>
      <c r="N51" s="108">
        <f>SUM(G51:M51)</f>
        <v>12137</v>
      </c>
      <c r="O51" s="108"/>
      <c r="P51" s="109">
        <v>12024</v>
      </c>
      <c r="Q51" s="110">
        <f>P51-N51</f>
        <v>-113</v>
      </c>
      <c r="R51" s="111">
        <f>Q51*(F52-F51)+R50</f>
        <v>167749</v>
      </c>
      <c r="S51" s="1">
        <v>191.5</v>
      </c>
      <c r="T51" s="83">
        <f>P51-12394</f>
        <v>-370</v>
      </c>
      <c r="U51" s="103">
        <f t="shared" si="15"/>
        <v>36770</v>
      </c>
      <c r="V51" s="113">
        <f t="shared" si="16"/>
        <v>-258</v>
      </c>
      <c r="W51" s="114">
        <v>-147</v>
      </c>
      <c r="X51" s="114">
        <v>27</v>
      </c>
      <c r="Y51" s="114">
        <v>-109</v>
      </c>
      <c r="Z51" s="114">
        <v>-29</v>
      </c>
    </row>
    <row r="52" spans="5:26" s="1" customFormat="1" hidden="1" x14ac:dyDescent="0.25">
      <c r="F52" s="115">
        <v>36800</v>
      </c>
      <c r="G52" s="106">
        <v>6166</v>
      </c>
      <c r="H52" s="107">
        <v>0</v>
      </c>
      <c r="I52" s="107">
        <v>2169</v>
      </c>
      <c r="J52" s="107">
        <v>2407</v>
      </c>
      <c r="K52" s="107">
        <v>27</v>
      </c>
      <c r="L52" s="107">
        <v>24</v>
      </c>
      <c r="M52" s="107">
        <v>1630</v>
      </c>
      <c r="N52" s="108">
        <f>SUM(G52:M52)</f>
        <v>12423</v>
      </c>
      <c r="O52" s="108"/>
      <c r="P52" s="109">
        <v>11980</v>
      </c>
      <c r="Q52" s="110">
        <f>P52-N52</f>
        <v>-443</v>
      </c>
      <c r="R52" s="111">
        <f>Q52*(F53-F52)+R51</f>
        <v>154016</v>
      </c>
      <c r="T52" s="83">
        <f>P52-12379</f>
        <v>-399</v>
      </c>
      <c r="U52" s="103">
        <f t="shared" si="15"/>
        <v>36800</v>
      </c>
      <c r="V52" s="116">
        <f t="shared" si="16"/>
        <v>175</v>
      </c>
      <c r="W52" s="117">
        <v>32</v>
      </c>
      <c r="X52" s="117">
        <v>180</v>
      </c>
      <c r="Y52" s="117">
        <v>-24</v>
      </c>
      <c r="Z52" s="117">
        <v>-13</v>
      </c>
    </row>
    <row r="53" spans="5:26" s="1" customFormat="1" ht="12.75" hidden="1" customHeight="1" x14ac:dyDescent="0.25">
      <c r="F53" s="95">
        <v>36831</v>
      </c>
      <c r="G53" s="118"/>
      <c r="H53" s="119"/>
      <c r="I53" s="119"/>
      <c r="J53" s="119"/>
      <c r="K53" s="119"/>
      <c r="L53" s="119"/>
      <c r="M53" s="119"/>
      <c r="N53" s="119"/>
      <c r="O53" s="119"/>
      <c r="P53" s="120"/>
      <c r="Q53" s="119"/>
      <c r="R53" s="121"/>
      <c r="V53" s="122"/>
      <c r="W53" s="114"/>
      <c r="X53" s="114"/>
      <c r="Y53" s="114"/>
      <c r="Z53" s="123"/>
    </row>
    <row r="54" spans="5:26" s="1" customFormat="1" ht="13.8" hidden="1" thickBot="1" x14ac:dyDescent="0.3">
      <c r="F54" s="124" t="s">
        <v>59</v>
      </c>
      <c r="G54" s="125">
        <f>AVERAGE(G46:G52)</f>
        <v>6178.5714285714284</v>
      </c>
      <c r="H54" s="126">
        <f t="shared" ref="H54:Q54" si="17">AVERAGE(H46:H52)</f>
        <v>518.87755102040819</v>
      </c>
      <c r="I54" s="126">
        <f t="shared" si="17"/>
        <v>2156.8571428571427</v>
      </c>
      <c r="J54" s="126">
        <f t="shared" si="17"/>
        <v>2243.1428571428573</v>
      </c>
      <c r="K54" s="126">
        <f t="shared" si="17"/>
        <v>-45.857142857142854</v>
      </c>
      <c r="L54" s="126">
        <f t="shared" si="17"/>
        <v>32.428571428571431</v>
      </c>
      <c r="M54" s="126">
        <f t="shared" si="17"/>
        <v>1443.1428571428571</v>
      </c>
      <c r="N54" s="126">
        <f t="shared" si="17"/>
        <v>12176.244897959185</v>
      </c>
      <c r="O54" s="126"/>
      <c r="P54" s="127">
        <f t="shared" si="17"/>
        <v>12238</v>
      </c>
      <c r="Q54" s="126">
        <f t="shared" si="17"/>
        <v>255.13118279569895</v>
      </c>
      <c r="R54" s="128"/>
      <c r="U54" s="129" t="s">
        <v>60</v>
      </c>
      <c r="V54" s="130">
        <f>AVERAGE(V46:V52)</f>
        <v>-218.28571428571428</v>
      </c>
      <c r="W54" s="130">
        <f>AVERAGE(W46:W52)</f>
        <v>-147.71428571428572</v>
      </c>
      <c r="X54" s="130">
        <f>AVERAGE(X46:X52)</f>
        <v>30.857142857142858</v>
      </c>
      <c r="Y54" s="130">
        <f>AVERAGE(Y46:Y52)</f>
        <v>-70.571428571428569</v>
      </c>
      <c r="Z54" s="130">
        <f>AVERAGE(Z46:Z52)</f>
        <v>-30.857142857142858</v>
      </c>
    </row>
    <row r="55" spans="5:26" s="1" customFormat="1" hidden="1" x14ac:dyDescent="0.25">
      <c r="F55" s="131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11"/>
      <c r="U55" s="129"/>
      <c r="V55" s="133"/>
      <c r="W55" s="133"/>
      <c r="X55" s="133"/>
      <c r="Y55" s="133"/>
      <c r="Z55" s="133"/>
    </row>
    <row r="56" spans="5:26" s="1" customFormat="1" ht="18.75" hidden="1" customHeight="1" x14ac:dyDescent="0.25">
      <c r="E56" s="134"/>
      <c r="F56" s="135"/>
      <c r="G56" s="119"/>
      <c r="H56" s="119"/>
      <c r="I56" s="119"/>
      <c r="J56" s="119"/>
      <c r="K56" s="119"/>
      <c r="L56" s="119"/>
      <c r="M56" s="119"/>
      <c r="N56" s="647" t="s">
        <v>61</v>
      </c>
      <c r="O56" s="648"/>
      <c r="P56" s="648"/>
      <c r="Q56" s="648"/>
      <c r="R56" s="136">
        <v>230</v>
      </c>
      <c r="S56" s="134"/>
      <c r="V56" s="137">
        <v>230</v>
      </c>
    </row>
    <row r="57" spans="5:26" s="1" customFormat="1" hidden="1" x14ac:dyDescent="0.25">
      <c r="E57" s="134"/>
      <c r="F57" s="138"/>
      <c r="G57" s="139"/>
      <c r="H57" s="119"/>
      <c r="I57" s="119"/>
      <c r="J57" s="119"/>
      <c r="K57" s="119"/>
      <c r="L57" s="119"/>
      <c r="M57" s="119"/>
      <c r="N57" s="649" t="s">
        <v>62</v>
      </c>
      <c r="O57" s="650"/>
      <c r="P57" s="650"/>
      <c r="Q57" s="650"/>
      <c r="R57" s="22">
        <v>25</v>
      </c>
      <c r="S57" s="134"/>
      <c r="V57" s="140">
        <v>25</v>
      </c>
    </row>
    <row r="58" spans="5:26" s="1" customFormat="1" hidden="1" x14ac:dyDescent="0.25">
      <c r="E58" s="134"/>
      <c r="F58" s="138"/>
      <c r="G58" s="141"/>
      <c r="H58" s="141"/>
      <c r="I58" s="119"/>
      <c r="J58" s="119"/>
      <c r="K58" s="119"/>
      <c r="L58" s="119"/>
      <c r="M58" s="119"/>
      <c r="N58" s="649" t="s">
        <v>63</v>
      </c>
      <c r="O58" s="650"/>
      <c r="P58" s="650"/>
      <c r="Q58" s="650"/>
      <c r="R58" s="142">
        <v>205</v>
      </c>
      <c r="S58" s="134"/>
      <c r="V58" s="143">
        <f>V56-V57</f>
        <v>205</v>
      </c>
      <c r="W58" s="144">
        <v>209</v>
      </c>
      <c r="X58" s="145" t="s">
        <v>64</v>
      </c>
    </row>
    <row r="59" spans="5:26" s="1" customFormat="1" ht="13.8" hidden="1" thickBot="1" x14ac:dyDescent="0.3">
      <c r="E59" s="134"/>
      <c r="F59" s="138"/>
      <c r="G59" s="141"/>
      <c r="H59" s="141"/>
      <c r="I59" s="119"/>
      <c r="J59" s="119"/>
      <c r="K59" s="119"/>
      <c r="L59" s="119"/>
      <c r="M59" s="119"/>
      <c r="N59" s="643" t="s">
        <v>65</v>
      </c>
      <c r="O59" s="644"/>
      <c r="P59" s="644"/>
      <c r="Q59" s="644"/>
      <c r="R59" s="146">
        <f>R52/(R58*1000)</f>
        <v>0.75129756097560974</v>
      </c>
      <c r="S59" s="134"/>
      <c r="V59" s="147">
        <f>W58/V58</f>
        <v>1.0195121951219512</v>
      </c>
    </row>
    <row r="60" spans="5:26" s="1" customFormat="1" hidden="1" x14ac:dyDescent="0.25">
      <c r="E60" s="134"/>
      <c r="F60" s="138"/>
      <c r="G60" s="141"/>
      <c r="H60" s="141"/>
      <c r="I60" s="119"/>
      <c r="J60" s="119"/>
      <c r="K60" s="119"/>
      <c r="L60" s="119"/>
      <c r="M60" s="119"/>
      <c r="N60" s="119"/>
      <c r="O60" s="119"/>
    </row>
    <row r="61" spans="5:26" s="1" customFormat="1" hidden="1" x14ac:dyDescent="0.25">
      <c r="E61" s="134"/>
      <c r="F61" s="138"/>
      <c r="G61" s="141"/>
      <c r="H61" s="141"/>
      <c r="I61" s="119"/>
      <c r="J61" s="119"/>
      <c r="K61" s="119"/>
      <c r="L61" s="119"/>
      <c r="M61" s="119"/>
      <c r="N61" s="119"/>
      <c r="O61" s="119"/>
      <c r="Q61" s="148" t="s">
        <v>66</v>
      </c>
      <c r="R61" s="149">
        <f>R58-(R52/1000)</f>
        <v>50.984000000000009</v>
      </c>
    </row>
    <row r="62" spans="5:26" ht="15.6" x14ac:dyDescent="0.3">
      <c r="E62" s="150"/>
      <c r="F62" s="151"/>
      <c r="G62" s="152"/>
      <c r="H62" s="152"/>
      <c r="I62" s="153"/>
      <c r="J62" s="154" t="s">
        <v>67</v>
      </c>
      <c r="K62" s="155"/>
      <c r="L62" s="153"/>
      <c r="M62" s="153"/>
      <c r="N62" s="153"/>
      <c r="O62" s="153"/>
      <c r="Q62" s="156"/>
      <c r="R62" s="157"/>
    </row>
    <row r="63" spans="5:26" x14ac:dyDescent="0.25">
      <c r="E63" s="151"/>
      <c r="G63" s="152"/>
      <c r="H63" s="153"/>
      <c r="I63" s="153"/>
      <c r="K63" s="153"/>
      <c r="L63" s="153"/>
      <c r="M63" s="153"/>
      <c r="N63" s="153"/>
      <c r="Q63" s="158">
        <v>157000</v>
      </c>
      <c r="R63" s="159" t="s">
        <v>68</v>
      </c>
      <c r="V63" s="645" t="s">
        <v>69</v>
      </c>
      <c r="W63" s="645"/>
      <c r="X63" s="645"/>
      <c r="Y63" s="645"/>
      <c r="Z63" s="645"/>
    </row>
    <row r="64" spans="5:26" hidden="1" x14ac:dyDescent="0.25">
      <c r="E64" s="151"/>
      <c r="F64" s="152"/>
      <c r="G64" s="152"/>
      <c r="H64" s="153"/>
      <c r="I64" s="153"/>
      <c r="J64" s="153"/>
      <c r="L64" s="153"/>
      <c r="M64" s="153"/>
      <c r="N64" s="153"/>
    </row>
    <row r="65" spans="5:26" hidden="1" x14ac:dyDescent="0.25">
      <c r="E65" s="151"/>
      <c r="F65" s="152"/>
      <c r="G65" s="152"/>
      <c r="H65" s="153"/>
      <c r="I65" s="153"/>
      <c r="J65" s="153"/>
      <c r="K65" s="160"/>
      <c r="L65" s="160" t="s">
        <v>70</v>
      </c>
      <c r="M65" s="153"/>
      <c r="N65" s="153"/>
    </row>
    <row r="66" spans="5:26" hidden="1" x14ac:dyDescent="0.25">
      <c r="E66" s="151"/>
      <c r="F66" s="152"/>
      <c r="G66" s="152"/>
      <c r="H66" s="153"/>
      <c r="I66" s="153"/>
      <c r="J66" s="153"/>
      <c r="K66" s="160"/>
      <c r="L66" s="160"/>
      <c r="M66" s="153"/>
      <c r="N66" s="153"/>
    </row>
    <row r="67" spans="5:26" hidden="1" x14ac:dyDescent="0.25">
      <c r="E67" s="151"/>
      <c r="F67" s="152"/>
      <c r="G67" s="152"/>
      <c r="H67" s="153"/>
      <c r="I67" s="153"/>
      <c r="J67" s="153"/>
      <c r="K67" s="160"/>
      <c r="L67" s="160"/>
      <c r="M67" s="153"/>
      <c r="N67" s="153"/>
    </row>
    <row r="68" spans="5:26" ht="13.5" hidden="1" customHeight="1" x14ac:dyDescent="0.25">
      <c r="E68" s="151"/>
      <c r="F68" s="152"/>
      <c r="G68" s="152"/>
      <c r="H68" s="153"/>
      <c r="I68" s="153"/>
      <c r="J68" s="153"/>
      <c r="K68" s="152"/>
      <c r="L68" s="152" t="s">
        <v>71</v>
      </c>
      <c r="M68" s="153"/>
      <c r="N68" s="153"/>
    </row>
    <row r="69" spans="5:26" ht="13.5" hidden="1" customHeight="1" x14ac:dyDescent="0.25">
      <c r="E69" s="161"/>
      <c r="H69" s="153"/>
      <c r="I69" s="153"/>
      <c r="J69" s="153"/>
      <c r="K69" s="152"/>
      <c r="L69" s="152" t="s">
        <v>72</v>
      </c>
      <c r="M69" s="153"/>
      <c r="N69" s="153"/>
    </row>
    <row r="70" spans="5:26" ht="13.5" hidden="1" customHeight="1" x14ac:dyDescent="0.25">
      <c r="E70" s="151"/>
      <c r="H70" s="153"/>
      <c r="I70" s="153"/>
      <c r="J70" s="153"/>
      <c r="M70" s="153"/>
      <c r="N70" s="153"/>
    </row>
    <row r="71" spans="5:26" ht="13.5" hidden="1" customHeight="1" x14ac:dyDescent="0.25">
      <c r="E71" s="162"/>
      <c r="F71" s="152"/>
      <c r="G71" s="152"/>
      <c r="H71" s="163"/>
      <c r="I71" s="163"/>
      <c r="J71" s="164"/>
      <c r="K71" s="152"/>
      <c r="L71" s="152" t="s">
        <v>73</v>
      </c>
      <c r="M71" s="153"/>
      <c r="N71" s="153"/>
    </row>
    <row r="72" spans="5:26" ht="13.5" customHeight="1" x14ac:dyDescent="0.25">
      <c r="E72" s="162"/>
      <c r="F72" s="152"/>
      <c r="G72" s="152"/>
      <c r="H72" s="163"/>
      <c r="I72" s="163"/>
      <c r="J72" s="164"/>
      <c r="K72" s="152"/>
      <c r="L72" s="152"/>
      <c r="M72" s="165" t="s">
        <v>3</v>
      </c>
      <c r="N72" s="166" t="s">
        <v>4</v>
      </c>
      <c r="O72" s="166" t="s">
        <v>74</v>
      </c>
      <c r="P72" s="166" t="s">
        <v>5</v>
      </c>
      <c r="V72" s="167" t="s">
        <v>8</v>
      </c>
      <c r="W72" s="168"/>
      <c r="X72" s="168"/>
      <c r="Y72" s="168"/>
      <c r="Z72" s="169"/>
    </row>
    <row r="73" spans="5:26" ht="13.5" customHeight="1" x14ac:dyDescent="0.25">
      <c r="E73" s="170"/>
      <c r="F73" s="171" t="str">
        <f t="shared" ref="F73:M73" si="18">G6</f>
        <v>Empress</v>
      </c>
      <c r="G73" s="171" t="str">
        <f t="shared" si="18"/>
        <v>Alliance</v>
      </c>
      <c r="H73" s="171" t="str">
        <f t="shared" si="18"/>
        <v>McNeill</v>
      </c>
      <c r="I73" s="171" t="str">
        <f t="shared" si="18"/>
        <v>ABC</v>
      </c>
      <c r="J73" s="171" t="str">
        <f t="shared" si="18"/>
        <v>Gord</v>
      </c>
      <c r="K73" s="171" t="str">
        <f t="shared" si="18"/>
        <v>Other</v>
      </c>
      <c r="L73" s="171" t="str">
        <f t="shared" si="18"/>
        <v>Intra</v>
      </c>
      <c r="M73" s="171" t="str">
        <f t="shared" si="18"/>
        <v>Demand</v>
      </c>
      <c r="N73" s="171" t="s">
        <v>23</v>
      </c>
      <c r="O73" s="171" t="str">
        <f>P6</f>
        <v>Receipts</v>
      </c>
      <c r="P73" s="171" t="str">
        <f>Q6</f>
        <v>for Storage</v>
      </c>
      <c r="Q73" s="172" t="s">
        <v>75</v>
      </c>
      <c r="R73" s="173"/>
      <c r="T73" s="150"/>
      <c r="V73" s="174" t="s">
        <v>3</v>
      </c>
      <c r="W73" s="174" t="s">
        <v>57</v>
      </c>
      <c r="X73" s="174" t="s">
        <v>58</v>
      </c>
      <c r="Y73" s="174" t="s">
        <v>13</v>
      </c>
      <c r="Z73" s="174" t="s">
        <v>30</v>
      </c>
    </row>
    <row r="74" spans="5:26" ht="13.5" customHeight="1" x14ac:dyDescent="0.25">
      <c r="E74" s="175">
        <v>36831</v>
      </c>
      <c r="F74" s="176">
        <v>5903</v>
      </c>
      <c r="G74" s="107">
        <v>535</v>
      </c>
      <c r="H74" s="107">
        <v>2229</v>
      </c>
      <c r="I74" s="107">
        <v>2591</v>
      </c>
      <c r="J74" s="107">
        <v>78</v>
      </c>
      <c r="K74" s="107">
        <v>42</v>
      </c>
      <c r="L74" s="107">
        <v>1796</v>
      </c>
      <c r="M74" s="108">
        <f>SUM(H74:L74,F74)</f>
        <v>12639</v>
      </c>
      <c r="N74" s="108">
        <v>12291</v>
      </c>
      <c r="O74" s="106">
        <v>11785</v>
      </c>
      <c r="P74" s="102">
        <f>O74-M74</f>
        <v>-854</v>
      </c>
      <c r="Q74" s="101">
        <f>(E75-E74)*P74+Q63</f>
        <v>131380</v>
      </c>
      <c r="R74" s="177"/>
      <c r="T74" s="150"/>
      <c r="U74" s="178">
        <f>E74</f>
        <v>36831</v>
      </c>
      <c r="V74" s="179">
        <v>75</v>
      </c>
      <c r="W74" s="180">
        <v>-103</v>
      </c>
      <c r="X74" s="180">
        <v>59</v>
      </c>
      <c r="Y74" s="180">
        <v>101</v>
      </c>
      <c r="Z74" s="180">
        <v>18</v>
      </c>
    </row>
    <row r="75" spans="5:26" ht="13.5" customHeight="1" x14ac:dyDescent="0.25">
      <c r="E75" s="175">
        <v>36861</v>
      </c>
      <c r="F75" s="106">
        <v>5812</v>
      </c>
      <c r="G75" s="107">
        <f>H35</f>
        <v>1210.7142857142858</v>
      </c>
      <c r="H75" s="107">
        <v>2226</v>
      </c>
      <c r="I75" s="107">
        <v>2710</v>
      </c>
      <c r="J75" s="107">
        <v>107</v>
      </c>
      <c r="K75" s="107">
        <v>71</v>
      </c>
      <c r="L75" s="107">
        <v>1850</v>
      </c>
      <c r="M75" s="108">
        <f>SUM(F75:L75)</f>
        <v>13986.714285714286</v>
      </c>
      <c r="N75" s="108">
        <v>12150</v>
      </c>
      <c r="O75" s="106">
        <v>11088</v>
      </c>
      <c r="P75" s="181">
        <f>O75-(SUM(F75,H75:L75))</f>
        <v>-1688</v>
      </c>
      <c r="Q75" s="111">
        <f t="shared" ref="Q75:Q90" si="19">(E76-E75)*P75+Q74</f>
        <v>79052</v>
      </c>
      <c r="R75" s="177"/>
      <c r="T75" s="150"/>
      <c r="U75" s="178">
        <f>E75</f>
        <v>36861</v>
      </c>
      <c r="V75" s="179">
        <v>701</v>
      </c>
      <c r="W75" s="182">
        <v>425</v>
      </c>
      <c r="X75" s="182">
        <v>89</v>
      </c>
      <c r="Y75" s="182">
        <v>162</v>
      </c>
      <c r="Z75" s="182">
        <v>24</v>
      </c>
    </row>
    <row r="76" spans="5:26" ht="13.5" customHeight="1" x14ac:dyDescent="0.25">
      <c r="E76" s="175">
        <v>36892</v>
      </c>
      <c r="F76" s="106">
        <v>6116</v>
      </c>
      <c r="G76" s="107">
        <f>H35</f>
        <v>1210.7142857142858</v>
      </c>
      <c r="H76" s="107">
        <v>2279</v>
      </c>
      <c r="I76" s="107">
        <v>2666</v>
      </c>
      <c r="J76" s="107">
        <v>65</v>
      </c>
      <c r="K76" s="107">
        <v>52</v>
      </c>
      <c r="L76" s="107">
        <v>1377</v>
      </c>
      <c r="M76" s="108">
        <f>SUM(F76:L76)</f>
        <v>13765.714285714286</v>
      </c>
      <c r="N76" s="108">
        <v>12435</v>
      </c>
      <c r="O76" s="106">
        <v>11318</v>
      </c>
      <c r="P76" s="181">
        <f>O76-(SUM(F76,H76:L76))</f>
        <v>-1237</v>
      </c>
      <c r="Q76" s="111">
        <f t="shared" si="19"/>
        <v>40705</v>
      </c>
      <c r="R76" s="177"/>
      <c r="T76" s="150"/>
      <c r="U76" s="178">
        <f>E76</f>
        <v>36892</v>
      </c>
      <c r="V76" s="179">
        <v>1123</v>
      </c>
      <c r="W76" s="182">
        <v>469</v>
      </c>
      <c r="X76" s="182">
        <v>265</v>
      </c>
      <c r="Y76" s="182">
        <v>168</v>
      </c>
      <c r="Z76" s="182">
        <v>220</v>
      </c>
    </row>
    <row r="77" spans="5:26" ht="13.5" customHeight="1" x14ac:dyDescent="0.25">
      <c r="E77" s="175">
        <v>36923</v>
      </c>
      <c r="F77" s="106">
        <v>5574</v>
      </c>
      <c r="G77" s="107">
        <v>1208</v>
      </c>
      <c r="H77" s="107">
        <v>2226</v>
      </c>
      <c r="I77" s="107">
        <v>2648</v>
      </c>
      <c r="J77" s="107">
        <v>98</v>
      </c>
      <c r="K77" s="107">
        <v>45</v>
      </c>
      <c r="L77" s="107">
        <v>1711</v>
      </c>
      <c r="M77" s="108">
        <f>SUM(F77:L77)</f>
        <v>13510</v>
      </c>
      <c r="N77" s="108">
        <v>12334</v>
      </c>
      <c r="O77" s="106">
        <v>11113</v>
      </c>
      <c r="P77" s="181">
        <f>O77-(SUM(F77,H77:L77))</f>
        <v>-1189</v>
      </c>
      <c r="Q77" s="111">
        <f t="shared" si="19"/>
        <v>7413</v>
      </c>
      <c r="R77" s="177"/>
      <c r="T77" s="150"/>
      <c r="U77" s="178">
        <f>E77</f>
        <v>36923</v>
      </c>
      <c r="V77" s="179">
        <v>962</v>
      </c>
      <c r="W77" s="182">
        <v>349</v>
      </c>
      <c r="X77" s="182">
        <v>249</v>
      </c>
      <c r="Y77" s="182">
        <v>245</v>
      </c>
      <c r="Z77" s="182">
        <v>118</v>
      </c>
    </row>
    <row r="78" spans="5:26" ht="13.5" customHeight="1" x14ac:dyDescent="0.25">
      <c r="E78" s="175">
        <v>36951</v>
      </c>
      <c r="F78" s="183">
        <v>5375</v>
      </c>
      <c r="G78" s="107">
        <v>1248</v>
      </c>
      <c r="H78" s="107">
        <v>2191</v>
      </c>
      <c r="I78" s="107">
        <v>2537</v>
      </c>
      <c r="J78" s="107">
        <v>82</v>
      </c>
      <c r="K78" s="107">
        <v>10</v>
      </c>
      <c r="L78" s="107">
        <v>1414</v>
      </c>
      <c r="M78" s="108">
        <f>SUM(F78:L78)</f>
        <v>12857</v>
      </c>
      <c r="N78" s="184">
        <v>12392</v>
      </c>
      <c r="O78" s="183">
        <v>11144</v>
      </c>
      <c r="P78" s="185">
        <f>O78-(SUM(F78,H78:L78))</f>
        <v>-465</v>
      </c>
      <c r="Q78" s="186">
        <f t="shared" si="19"/>
        <v>-7002</v>
      </c>
      <c r="R78" s="177"/>
      <c r="T78" s="150"/>
      <c r="U78" s="178">
        <f>E78</f>
        <v>36951</v>
      </c>
      <c r="V78" s="179">
        <v>207</v>
      </c>
      <c r="W78" s="182">
        <v>86</v>
      </c>
      <c r="X78" s="182">
        <v>142</v>
      </c>
      <c r="Y78" s="182">
        <v>44</v>
      </c>
      <c r="Z78" s="182">
        <v>-65</v>
      </c>
    </row>
    <row r="79" spans="5:26" ht="13.5" customHeight="1" x14ac:dyDescent="0.25">
      <c r="E79" s="175">
        <v>36982</v>
      </c>
      <c r="F79" s="99">
        <v>5101</v>
      </c>
      <c r="G79" s="100">
        <v>1298</v>
      </c>
      <c r="H79" s="100">
        <v>2029</v>
      </c>
      <c r="I79" s="100">
        <v>2457</v>
      </c>
      <c r="J79" s="100">
        <v>38</v>
      </c>
      <c r="K79" s="100">
        <v>26</v>
      </c>
      <c r="L79" s="100">
        <v>1340</v>
      </c>
      <c r="M79" s="101">
        <f t="shared" ref="M79:M85" si="20">SUM(F79:L79)</f>
        <v>12289</v>
      </c>
      <c r="N79" s="102">
        <v>12717</v>
      </c>
      <c r="O79" s="132">
        <v>11419</v>
      </c>
      <c r="P79" s="181">
        <f>O79-SUM(F79,H79:L79)</f>
        <v>428</v>
      </c>
      <c r="Q79" s="111">
        <f>(E80-E79)*P79+Q78+36000</f>
        <v>41838</v>
      </c>
      <c r="R79" s="187"/>
      <c r="T79" s="150"/>
    </row>
    <row r="80" spans="5:26" ht="13.5" customHeight="1" x14ac:dyDescent="0.25">
      <c r="E80" s="175">
        <v>37012</v>
      </c>
      <c r="F80" s="188">
        <f>'[7]May Forecast'!F37</f>
        <v>5098.1935483870966</v>
      </c>
      <c r="G80" s="189">
        <f>'[7]May Forecast'!G37</f>
        <v>1291.0645161290322</v>
      </c>
      <c r="H80" s="189">
        <f>'[7]May Forecast'!H37</f>
        <v>1875.0967741935483</v>
      </c>
      <c r="I80" s="189">
        <f>'[7]May Forecast'!I37</f>
        <v>2416.3225806451615</v>
      </c>
      <c r="J80" s="189">
        <f>'[7]May Forecast'!J37</f>
        <v>44.774193548387096</v>
      </c>
      <c r="K80" s="189">
        <f>'[7]May Forecast'!K37</f>
        <v>14.903225806451612</v>
      </c>
      <c r="L80" s="190">
        <f>'[7]May Forecast'!L37</f>
        <v>1206.4193548387098</v>
      </c>
      <c r="M80" s="191">
        <f t="shared" si="20"/>
        <v>11946.774193548386</v>
      </c>
      <c r="N80" s="192">
        <f>'[7]May Forecast'!N37</f>
        <v>12810.887096774193</v>
      </c>
      <c r="O80" s="189">
        <f>'[7]May Forecast'!O37</f>
        <v>11533.129032258064</v>
      </c>
      <c r="P80" s="192">
        <f t="shared" ref="P80:P85" si="21">O80-SUM(F80,H80:L80)</f>
        <v>877.41935483871021</v>
      </c>
      <c r="Q80" s="193">
        <f t="shared" si="19"/>
        <v>69038.000000000015</v>
      </c>
      <c r="R80" s="177"/>
      <c r="T80" s="150"/>
      <c r="V80" s="194"/>
    </row>
    <row r="81" spans="4:37" ht="13.5" customHeight="1" x14ac:dyDescent="0.25">
      <c r="E81" s="175">
        <v>37043</v>
      </c>
      <c r="F81" s="188">
        <f>'[7]June Forecast'!F36</f>
        <v>5100</v>
      </c>
      <c r="G81" s="189">
        <f>'[7]June Forecast'!G36</f>
        <v>1222.8666666666666</v>
      </c>
      <c r="H81" s="189">
        <f>'[7]June Forecast'!H36</f>
        <v>2000</v>
      </c>
      <c r="I81" s="189">
        <f>'[7]June Forecast'!I36</f>
        <v>2424</v>
      </c>
      <c r="J81" s="189">
        <f>'[7]June Forecast'!J36</f>
        <v>100</v>
      </c>
      <c r="K81" s="189">
        <f>'[7]June Forecast'!K36</f>
        <v>20</v>
      </c>
      <c r="L81" s="190">
        <f>'[7]June Forecast'!L36</f>
        <v>1194</v>
      </c>
      <c r="M81" s="191">
        <f t="shared" si="20"/>
        <v>12060.866666666667</v>
      </c>
      <c r="N81" s="192">
        <f>'[7]June Forecast'!N36</f>
        <v>12819.6</v>
      </c>
      <c r="O81" s="189">
        <f>'[7]June Forecast'!O36</f>
        <v>11596.733333333334</v>
      </c>
      <c r="P81" s="192">
        <f t="shared" si="21"/>
        <v>758.73333333333358</v>
      </c>
      <c r="Q81" s="193">
        <f t="shared" si="19"/>
        <v>91800.000000000029</v>
      </c>
      <c r="R81" s="177"/>
      <c r="T81" s="150"/>
      <c r="V81" s="194"/>
    </row>
    <row r="82" spans="4:37" ht="13.5" customHeight="1" x14ac:dyDescent="0.25">
      <c r="E82" s="175">
        <v>37073</v>
      </c>
      <c r="F82" s="188">
        <f>'[7]July Forecast'!F37</f>
        <v>5100</v>
      </c>
      <c r="G82" s="189">
        <f>'[7]July Forecast'!G37</f>
        <v>1250</v>
      </c>
      <c r="H82" s="189">
        <f>'[7]July Forecast'!H37</f>
        <v>2000</v>
      </c>
      <c r="I82" s="189">
        <f>'[7]July Forecast'!I37</f>
        <v>2296</v>
      </c>
      <c r="J82" s="189">
        <f>'[7]July Forecast'!J37</f>
        <v>0</v>
      </c>
      <c r="K82" s="189">
        <f>'[7]July Forecast'!K37</f>
        <v>20</v>
      </c>
      <c r="L82" s="190">
        <f>'[7]July Forecast'!L37</f>
        <v>1341</v>
      </c>
      <c r="M82" s="191">
        <f t="shared" si="20"/>
        <v>12007</v>
      </c>
      <c r="N82" s="192">
        <f>'[7]July Forecast'!N37</f>
        <v>12853.225806451614</v>
      </c>
      <c r="O82" s="189">
        <f>'[7]July Forecast'!O37</f>
        <v>11603.225806451614</v>
      </c>
      <c r="P82" s="192">
        <f t="shared" si="21"/>
        <v>846.22580645161361</v>
      </c>
      <c r="Q82" s="193">
        <f t="shared" si="19"/>
        <v>118033.00000000006</v>
      </c>
      <c r="R82" s="177"/>
      <c r="T82" s="150"/>
      <c r="V82" s="194"/>
    </row>
    <row r="83" spans="4:37" ht="13.5" customHeight="1" x14ac:dyDescent="0.25">
      <c r="E83" s="175">
        <v>37104</v>
      </c>
      <c r="F83" s="188">
        <f>'[7]Augy Forecast'!F37</f>
        <v>5100</v>
      </c>
      <c r="G83" s="189">
        <f>'[7]Augy Forecast'!G37</f>
        <v>1250</v>
      </c>
      <c r="H83" s="189">
        <f>'[7]Augy Forecast'!H37</f>
        <v>2000</v>
      </c>
      <c r="I83" s="189">
        <f>'[7]Augy Forecast'!I37</f>
        <v>2156</v>
      </c>
      <c r="J83" s="189">
        <f>'[7]Augy Forecast'!J37</f>
        <v>0</v>
      </c>
      <c r="K83" s="189">
        <f>'[7]Augy Forecast'!K37</f>
        <v>20</v>
      </c>
      <c r="L83" s="190">
        <f>'[7]Augy Forecast'!L37</f>
        <v>1438</v>
      </c>
      <c r="M83" s="191">
        <f t="shared" si="20"/>
        <v>11964</v>
      </c>
      <c r="N83" s="192">
        <f>'[7]Augy Forecast'!N37</f>
        <v>12816.935483870968</v>
      </c>
      <c r="O83" s="189">
        <f>'[7]Augy Forecast'!O37</f>
        <v>11566.935483870968</v>
      </c>
      <c r="P83" s="192">
        <f t="shared" si="21"/>
        <v>852.9354838709678</v>
      </c>
      <c r="Q83" s="193">
        <f t="shared" si="19"/>
        <v>144474.00000000006</v>
      </c>
      <c r="R83" s="177"/>
      <c r="T83" s="150"/>
      <c r="V83" s="194">
        <v>1999</v>
      </c>
      <c r="W83">
        <v>1999</v>
      </c>
    </row>
    <row r="84" spans="4:37" ht="13.5" customHeight="1" x14ac:dyDescent="0.25">
      <c r="E84" s="175">
        <v>37135</v>
      </c>
      <c r="F84" s="188">
        <f>'[7]Sept Forecast'!F36</f>
        <v>5150</v>
      </c>
      <c r="G84" s="189">
        <f>'[7]Sept Forecast'!G36</f>
        <v>1250</v>
      </c>
      <c r="H84" s="189">
        <f>'[7]Sept Forecast'!H36</f>
        <v>2050</v>
      </c>
      <c r="I84" s="189">
        <f>'[7]Sept Forecast'!I36</f>
        <v>2264</v>
      </c>
      <c r="J84" s="189">
        <f>'[7]Sept Forecast'!J36</f>
        <v>0</v>
      </c>
      <c r="K84" s="189">
        <f>'[7]Sept Forecast'!K36</f>
        <v>20</v>
      </c>
      <c r="L84" s="190">
        <f>'[7]Sept Forecast'!L36</f>
        <v>1419</v>
      </c>
      <c r="M84" s="191">
        <f t="shared" si="20"/>
        <v>12153</v>
      </c>
      <c r="N84" s="192">
        <f>'[7]Sept Forecast'!N36</f>
        <v>12695.733333333334</v>
      </c>
      <c r="O84" s="189">
        <f>'[7]Sept Forecast'!O36</f>
        <v>11445.733333333334</v>
      </c>
      <c r="P84" s="192">
        <f t="shared" si="21"/>
        <v>542.73333333333358</v>
      </c>
      <c r="Q84" s="193">
        <f t="shared" si="19"/>
        <v>160756.00000000006</v>
      </c>
      <c r="R84" s="177" t="s">
        <v>76</v>
      </c>
      <c r="S84" s="177" t="s">
        <v>77</v>
      </c>
      <c r="T84" s="150"/>
      <c r="V84" s="194" t="s">
        <v>25</v>
      </c>
      <c r="W84" t="s">
        <v>78</v>
      </c>
    </row>
    <row r="85" spans="4:37" ht="13.5" customHeight="1" x14ac:dyDescent="0.25">
      <c r="E85" s="175">
        <v>37165</v>
      </c>
      <c r="F85" s="195">
        <f>'[7]Oct Forecast'!F37</f>
        <v>5200</v>
      </c>
      <c r="G85" s="196">
        <f>'[7]Oct Forecast'!G37</f>
        <v>1250</v>
      </c>
      <c r="H85" s="196">
        <f>'[7]Oct Forecast'!H37</f>
        <v>2050</v>
      </c>
      <c r="I85" s="196">
        <f>'[7]Oct Forecast'!I37</f>
        <v>2554</v>
      </c>
      <c r="J85" s="196">
        <f>'[7]Oct Forecast'!J37</f>
        <v>0</v>
      </c>
      <c r="K85" s="196">
        <f>'[7]Oct Forecast'!K37</f>
        <v>20</v>
      </c>
      <c r="L85" s="197">
        <f>'[7]Oct Forecast'!L37</f>
        <v>1580</v>
      </c>
      <c r="M85" s="198">
        <f t="shared" si="20"/>
        <v>12654</v>
      </c>
      <c r="N85" s="199">
        <f>'[7]Oct Forecast'!N37</f>
        <v>12816.129032258064</v>
      </c>
      <c r="O85" s="196">
        <f>'[7]Oct Forecast'!O37</f>
        <v>11566.129032258064</v>
      </c>
      <c r="P85" s="199">
        <f t="shared" si="21"/>
        <v>162.1290322580644</v>
      </c>
      <c r="Q85" s="200">
        <f t="shared" si="19"/>
        <v>165782.00000000006</v>
      </c>
      <c r="R85" s="177" t="s">
        <v>25</v>
      </c>
      <c r="S85" s="177" t="s">
        <v>79</v>
      </c>
      <c r="T85" s="150"/>
      <c r="V85" s="194">
        <v>156000</v>
      </c>
      <c r="W85">
        <f>V85+25000</f>
        <v>181000</v>
      </c>
    </row>
    <row r="86" spans="4:37" ht="13.5" customHeight="1" x14ac:dyDescent="0.25">
      <c r="D86" s="201" t="s">
        <v>80</v>
      </c>
      <c r="E86" s="175">
        <v>37196</v>
      </c>
      <c r="F86" s="202">
        <f>4950-130+400</f>
        <v>5220</v>
      </c>
      <c r="G86" s="203">
        <v>1300</v>
      </c>
      <c r="H86" s="203">
        <v>2225</v>
      </c>
      <c r="I86" s="203">
        <f>2650</f>
        <v>2650</v>
      </c>
      <c r="J86" s="203">
        <v>75</v>
      </c>
      <c r="K86" s="203">
        <v>50</v>
      </c>
      <c r="L86" s="203">
        <v>1750</v>
      </c>
      <c r="M86" s="203">
        <f>SUM(F86:L86)</f>
        <v>13270</v>
      </c>
      <c r="N86" s="204">
        <v>12500</v>
      </c>
      <c r="O86" s="205">
        <f>N86-G86</f>
        <v>11200</v>
      </c>
      <c r="P86" s="206">
        <f>O86-SUM(F86,H86:L86)</f>
        <v>-770</v>
      </c>
      <c r="Q86" s="207">
        <f t="shared" si="19"/>
        <v>142682.00000000006</v>
      </c>
      <c r="R86" s="206">
        <v>15000</v>
      </c>
      <c r="S86" s="206">
        <f>R86+Q86</f>
        <v>157682.00000000006</v>
      </c>
      <c r="V86" s="194"/>
    </row>
    <row r="87" spans="4:37" ht="13.5" customHeight="1" x14ac:dyDescent="0.25">
      <c r="D87" s="201" t="s">
        <v>81</v>
      </c>
      <c r="E87" s="175">
        <v>37226</v>
      </c>
      <c r="F87" s="208">
        <f>4950-130+400</f>
        <v>5220</v>
      </c>
      <c r="G87" s="209">
        <f t="shared" ref="G87:K90" si="22">G86</f>
        <v>1300</v>
      </c>
      <c r="H87" s="209">
        <f t="shared" si="22"/>
        <v>2225</v>
      </c>
      <c r="I87" s="209">
        <f t="shared" si="22"/>
        <v>2650</v>
      </c>
      <c r="J87" s="209">
        <f t="shared" si="22"/>
        <v>75</v>
      </c>
      <c r="K87" s="209">
        <f t="shared" si="22"/>
        <v>50</v>
      </c>
      <c r="L87" s="209">
        <v>1850</v>
      </c>
      <c r="M87" s="209">
        <f>SUM(F87:L87)</f>
        <v>13370</v>
      </c>
      <c r="N87" s="210">
        <v>12450</v>
      </c>
      <c r="O87" s="209">
        <f>O86</f>
        <v>11200</v>
      </c>
      <c r="P87" s="210">
        <f>O87-SUM(F87,H87:L87)</f>
        <v>-870</v>
      </c>
      <c r="Q87" s="211">
        <f t="shared" si="19"/>
        <v>115712.00000000006</v>
      </c>
      <c r="R87" s="210">
        <f>R86</f>
        <v>15000</v>
      </c>
      <c r="S87" s="210">
        <f>R87+Q87</f>
        <v>130712.00000000006</v>
      </c>
    </row>
    <row r="88" spans="4:37" ht="13.5" customHeight="1" x14ac:dyDescent="0.25">
      <c r="E88" s="175">
        <v>37257</v>
      </c>
      <c r="F88" s="212">
        <f>4950-130+400</f>
        <v>5220</v>
      </c>
      <c r="G88" s="209">
        <f t="shared" si="22"/>
        <v>1300</v>
      </c>
      <c r="H88" s="209">
        <f t="shared" si="22"/>
        <v>2225</v>
      </c>
      <c r="I88" s="209">
        <f t="shared" si="22"/>
        <v>2650</v>
      </c>
      <c r="J88" s="209">
        <f t="shared" si="22"/>
        <v>75</v>
      </c>
      <c r="K88" s="209">
        <f t="shared" si="22"/>
        <v>50</v>
      </c>
      <c r="L88" s="213">
        <v>1950</v>
      </c>
      <c r="M88" s="213">
        <f>SUM(F88:L88)</f>
        <v>13470</v>
      </c>
      <c r="N88" s="210">
        <v>12450</v>
      </c>
      <c r="O88" s="209">
        <f>O87</f>
        <v>11200</v>
      </c>
      <c r="P88" s="214">
        <f>O88-SUM(F88,H88:L88)</f>
        <v>-970</v>
      </c>
      <c r="Q88" s="215">
        <f t="shared" si="19"/>
        <v>85642.000000000058</v>
      </c>
      <c r="R88" s="210">
        <f>R87</f>
        <v>15000</v>
      </c>
      <c r="S88" s="210">
        <f>R88+Q88</f>
        <v>100642.00000000006</v>
      </c>
    </row>
    <row r="89" spans="4:37" ht="13.5" customHeight="1" x14ac:dyDescent="0.25">
      <c r="E89" s="175">
        <v>37288</v>
      </c>
      <c r="F89" s="212">
        <f>4950-130+400</f>
        <v>5220</v>
      </c>
      <c r="G89" s="209">
        <f t="shared" si="22"/>
        <v>1300</v>
      </c>
      <c r="H89" s="209">
        <f t="shared" si="22"/>
        <v>2225</v>
      </c>
      <c r="I89" s="209">
        <f t="shared" si="22"/>
        <v>2650</v>
      </c>
      <c r="J89" s="209">
        <f t="shared" si="22"/>
        <v>75</v>
      </c>
      <c r="K89" s="209">
        <f t="shared" si="22"/>
        <v>50</v>
      </c>
      <c r="L89" s="213">
        <v>1950</v>
      </c>
      <c r="M89" s="213">
        <f>SUM(F89:L89)</f>
        <v>13470</v>
      </c>
      <c r="N89" s="210">
        <v>12450</v>
      </c>
      <c r="O89" s="209">
        <f>O88</f>
        <v>11200</v>
      </c>
      <c r="P89" s="214">
        <f>O89-SUM(F89,H89:L89)</f>
        <v>-970</v>
      </c>
      <c r="Q89" s="215">
        <f t="shared" si="19"/>
        <v>58482.000000000058</v>
      </c>
      <c r="R89" s="210">
        <f>R88</f>
        <v>15000</v>
      </c>
      <c r="S89" s="210">
        <f>R89+Q89</f>
        <v>73482.000000000058</v>
      </c>
    </row>
    <row r="90" spans="4:37" ht="13.5" customHeight="1" x14ac:dyDescent="0.25">
      <c r="E90" s="175">
        <v>37316</v>
      </c>
      <c r="F90" s="216">
        <f>4950-130+400</f>
        <v>5220</v>
      </c>
      <c r="G90" s="217">
        <f t="shared" si="22"/>
        <v>1300</v>
      </c>
      <c r="H90" s="217">
        <f t="shared" si="22"/>
        <v>2225</v>
      </c>
      <c r="I90" s="217">
        <f t="shared" si="22"/>
        <v>2650</v>
      </c>
      <c r="J90" s="217">
        <f t="shared" si="22"/>
        <v>75</v>
      </c>
      <c r="K90" s="217">
        <f t="shared" si="22"/>
        <v>50</v>
      </c>
      <c r="L90" s="218">
        <v>1700</v>
      </c>
      <c r="M90" s="218">
        <f>SUM(F90:L90)</f>
        <v>13220</v>
      </c>
      <c r="N90" s="219">
        <v>12500</v>
      </c>
      <c r="O90" s="217">
        <f>O89</f>
        <v>11200</v>
      </c>
      <c r="P90" s="220">
        <f>O90-SUM(F90,H90:L90)</f>
        <v>-720</v>
      </c>
      <c r="Q90" s="221">
        <f t="shared" si="19"/>
        <v>36162.000000000058</v>
      </c>
      <c r="R90" s="219">
        <f>R89</f>
        <v>15000</v>
      </c>
      <c r="S90" s="219">
        <f>R90+Q90</f>
        <v>51162.000000000058</v>
      </c>
    </row>
    <row r="91" spans="4:37" ht="13.5" customHeight="1" x14ac:dyDescent="0.25">
      <c r="E91" s="222">
        <v>37347</v>
      </c>
      <c r="J91" s="164"/>
      <c r="K91" s="153"/>
      <c r="L91" s="153"/>
      <c r="M91" s="153"/>
      <c r="N91" s="153"/>
    </row>
    <row r="92" spans="4:37" ht="13.5" customHeight="1" x14ac:dyDescent="0.25">
      <c r="E92" s="150"/>
      <c r="F92" s="162"/>
      <c r="K92" s="164"/>
      <c r="L92" s="153"/>
      <c r="M92" s="153"/>
      <c r="N92" s="153"/>
      <c r="O92" s="153"/>
    </row>
    <row r="93" spans="4:37" ht="13.5" customHeight="1" x14ac:dyDescent="0.25">
      <c r="D93" s="234">
        <v>37028</v>
      </c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6"/>
      <c r="AH93" s="236"/>
      <c r="AI93" s="237"/>
      <c r="AJ93" s="238"/>
      <c r="AK93" s="236"/>
    </row>
    <row r="94" spans="4:37" ht="13.5" customHeight="1" x14ac:dyDescent="0.25"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  <c r="Y94" s="239"/>
      <c r="Z94" s="239"/>
      <c r="AA94" s="239"/>
      <c r="AB94" s="239"/>
      <c r="AC94" s="239"/>
      <c r="AD94" s="239"/>
      <c r="AE94" s="239"/>
      <c r="AF94" s="239"/>
      <c r="AG94" s="239"/>
      <c r="AH94" s="239"/>
      <c r="AI94" s="237"/>
      <c r="AJ94" s="239"/>
      <c r="AK94" s="239"/>
    </row>
    <row r="95" spans="4:37" ht="13.5" customHeight="1" x14ac:dyDescent="0.25">
      <c r="D95" s="240"/>
      <c r="E95" s="241" t="s">
        <v>67</v>
      </c>
      <c r="F95" s="242"/>
      <c r="G95" s="242"/>
      <c r="H95" s="242"/>
      <c r="I95" s="242"/>
      <c r="J95" s="242"/>
      <c r="K95" s="242"/>
      <c r="L95" s="242"/>
      <c r="M95" s="242"/>
      <c r="N95" s="242"/>
      <c r="O95" s="243"/>
      <c r="P95" s="243"/>
      <c r="Q95" s="243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243"/>
      <c r="AH95" s="244"/>
      <c r="AI95" s="237"/>
      <c r="AJ95" s="245"/>
      <c r="AK95" s="246"/>
    </row>
    <row r="96" spans="4:37" ht="13.5" customHeight="1" thickBot="1" x14ac:dyDescent="0.3">
      <c r="D96" s="245"/>
      <c r="E96" s="247">
        <v>37028</v>
      </c>
      <c r="F96" s="248"/>
      <c r="G96" s="248"/>
      <c r="H96" s="248"/>
      <c r="I96" s="248"/>
      <c r="J96" s="248"/>
      <c r="K96" s="248"/>
      <c r="L96" s="248"/>
      <c r="M96" s="248"/>
      <c r="N96" s="248"/>
      <c r="O96" s="249"/>
      <c r="P96" s="250"/>
      <c r="Q96" s="251"/>
      <c r="R96" s="252"/>
      <c r="S96" s="253"/>
      <c r="T96" s="253"/>
      <c r="U96" s="253"/>
      <c r="V96" s="253"/>
      <c r="W96" s="253"/>
      <c r="X96" s="253"/>
      <c r="Y96" s="253"/>
      <c r="Z96" s="253"/>
      <c r="AA96" s="254" t="s">
        <v>165</v>
      </c>
      <c r="AB96" s="254" t="s">
        <v>147</v>
      </c>
      <c r="AC96" s="253" t="s">
        <v>41</v>
      </c>
      <c r="AD96" s="255"/>
      <c r="AE96" s="245"/>
      <c r="AF96" s="246"/>
      <c r="AG96" s="246"/>
      <c r="AH96" s="246"/>
      <c r="AI96" s="237"/>
      <c r="AJ96" s="245"/>
      <c r="AK96" s="246"/>
    </row>
    <row r="97" spans="4:37" ht="13.5" customHeight="1" thickBot="1" x14ac:dyDescent="0.3">
      <c r="D97" s="173"/>
      <c r="E97" s="256"/>
      <c r="F97" s="239"/>
      <c r="G97" s="239"/>
      <c r="H97" s="172" t="s">
        <v>87</v>
      </c>
      <c r="I97" s="172" t="s">
        <v>88</v>
      </c>
      <c r="J97" s="172"/>
      <c r="K97" s="172"/>
      <c r="L97" s="172"/>
      <c r="M97" s="172"/>
      <c r="N97" s="172" t="s">
        <v>89</v>
      </c>
      <c r="O97" s="257"/>
      <c r="P97" s="258"/>
      <c r="Q97" s="251"/>
      <c r="R97" s="259"/>
      <c r="S97" s="260" t="s">
        <v>15</v>
      </c>
      <c r="T97" s="260" t="s">
        <v>16</v>
      </c>
      <c r="U97" s="260" t="s">
        <v>17</v>
      </c>
      <c r="V97" s="260" t="s">
        <v>18</v>
      </c>
      <c r="W97" s="260" t="s">
        <v>19</v>
      </c>
      <c r="X97" s="260" t="s">
        <v>20</v>
      </c>
      <c r="Y97" s="260" t="s">
        <v>21</v>
      </c>
      <c r="Z97" s="261" t="s">
        <v>22</v>
      </c>
      <c r="AA97" s="261" t="s">
        <v>50</v>
      </c>
      <c r="AB97" s="261" t="s">
        <v>50</v>
      </c>
      <c r="AC97" s="261" t="s">
        <v>84</v>
      </c>
      <c r="AD97" s="262" t="s">
        <v>85</v>
      </c>
      <c r="AE97" s="245"/>
      <c r="AF97" s="245"/>
      <c r="AG97" s="245"/>
      <c r="AH97" s="245"/>
      <c r="AI97" s="263" t="s">
        <v>181</v>
      </c>
      <c r="AJ97" s="264"/>
      <c r="AK97" s="245"/>
    </row>
    <row r="98" spans="4:37" ht="13.5" customHeight="1" x14ac:dyDescent="0.25">
      <c r="D98" s="265"/>
      <c r="E98" s="256"/>
      <c r="F98" s="239"/>
      <c r="G98" s="173" t="s">
        <v>90</v>
      </c>
      <c r="H98" s="266">
        <v>37028</v>
      </c>
      <c r="I98" s="267">
        <v>37027</v>
      </c>
      <c r="J98" s="267">
        <v>37026</v>
      </c>
      <c r="K98" s="267">
        <v>37025</v>
      </c>
      <c r="L98" s="267">
        <v>37024</v>
      </c>
      <c r="M98" s="267">
        <v>37023</v>
      </c>
      <c r="N98" s="224" t="s">
        <v>91</v>
      </c>
      <c r="O98" s="268" t="s">
        <v>92</v>
      </c>
      <c r="P98" s="269"/>
      <c r="Q98" s="251"/>
      <c r="R98" s="270">
        <v>36526</v>
      </c>
      <c r="S98" s="271">
        <v>6595.1612903225805</v>
      </c>
      <c r="T98" s="271">
        <v>0</v>
      </c>
      <c r="U98" s="271">
        <v>2186.1612903225805</v>
      </c>
      <c r="V98" s="271">
        <v>2651.0967741935483</v>
      </c>
      <c r="W98" s="271">
        <v>-4.806451612903226</v>
      </c>
      <c r="X98" s="271">
        <v>27.29032258064516</v>
      </c>
      <c r="Y98" s="271">
        <v>1870.4898256313809</v>
      </c>
      <c r="Z98" s="271">
        <v>13325.393051437832</v>
      </c>
      <c r="AA98" s="271">
        <v>12211.095413706727</v>
      </c>
      <c r="AB98" s="271">
        <v>12211.095413706727</v>
      </c>
      <c r="AC98" s="271">
        <v>-1163.1112679178689</v>
      </c>
      <c r="AD98" s="272">
        <v>131625.26349759041</v>
      </c>
      <c r="AE98" s="273"/>
      <c r="AF98" s="273"/>
      <c r="AG98" s="273"/>
      <c r="AH98" s="273"/>
      <c r="AI98" s="274">
        <v>37017</v>
      </c>
      <c r="AJ98" s="275">
        <v>171.80521047774545</v>
      </c>
      <c r="AK98" s="273"/>
    </row>
    <row r="99" spans="4:37" ht="13.5" customHeight="1" x14ac:dyDescent="0.25">
      <c r="D99" s="173"/>
      <c r="E99" s="256"/>
      <c r="F99" s="239"/>
      <c r="G99" s="239"/>
      <c r="H99" s="276">
        <v>37028</v>
      </c>
      <c r="I99" s="277">
        <v>37027</v>
      </c>
      <c r="J99" s="278">
        <v>37026</v>
      </c>
      <c r="K99" s="278">
        <v>37025</v>
      </c>
      <c r="L99" s="278">
        <v>37024</v>
      </c>
      <c r="M99" s="278">
        <v>37023</v>
      </c>
      <c r="N99" s="279" t="s">
        <v>93</v>
      </c>
      <c r="O99" s="258" t="s">
        <v>41</v>
      </c>
      <c r="P99" s="280"/>
      <c r="Q99" s="251"/>
      <c r="R99" s="270">
        <v>36557</v>
      </c>
      <c r="S99" s="271">
        <v>6700.7241379310344</v>
      </c>
      <c r="T99" s="281">
        <v>0</v>
      </c>
      <c r="U99" s="282">
        <v>2163.8275862068967</v>
      </c>
      <c r="V99" s="282">
        <v>2606.9310344827586</v>
      </c>
      <c r="W99" s="283">
        <v>-30.689655172413794</v>
      </c>
      <c r="X99" s="282">
        <v>34</v>
      </c>
      <c r="Y99" s="282">
        <v>1745.3269397963447</v>
      </c>
      <c r="Z99" s="271">
        <v>13220.120043244622</v>
      </c>
      <c r="AA99" s="271">
        <v>12243.431251956501</v>
      </c>
      <c r="AB99" s="271">
        <v>12243.431251956501</v>
      </c>
      <c r="AC99" s="271">
        <v>-926.82672231921936</v>
      </c>
      <c r="AD99" s="272">
        <v>104747.28855033305</v>
      </c>
      <c r="AE99" s="273"/>
      <c r="AF99" s="273"/>
      <c r="AG99" s="273"/>
      <c r="AH99" s="273"/>
      <c r="AI99" s="274">
        <v>37018</v>
      </c>
      <c r="AJ99" s="275">
        <v>237.4685880599134</v>
      </c>
      <c r="AK99" s="273"/>
    </row>
    <row r="100" spans="4:37" ht="13.5" customHeight="1" x14ac:dyDescent="0.25">
      <c r="D100" s="284"/>
      <c r="E100" s="285" t="s">
        <v>15</v>
      </c>
      <c r="F100" s="239"/>
      <c r="G100" s="284">
        <v>288</v>
      </c>
      <c r="H100" s="180">
        <v>5123</v>
      </c>
      <c r="I100" s="286">
        <v>4835</v>
      </c>
      <c r="J100" s="287">
        <v>5071</v>
      </c>
      <c r="K100" s="287">
        <v>5045</v>
      </c>
      <c r="L100" s="287">
        <v>5073</v>
      </c>
      <c r="M100" s="288">
        <v>5091</v>
      </c>
      <c r="N100" s="289">
        <v>5074.9375</v>
      </c>
      <c r="O100" s="289">
        <v>6132.2580645161288</v>
      </c>
      <c r="P100" s="280"/>
      <c r="Q100" s="251"/>
      <c r="R100" s="290">
        <v>36586</v>
      </c>
      <c r="S100" s="291">
        <v>6462.4193548387093</v>
      </c>
      <c r="T100" s="292">
        <v>0</v>
      </c>
      <c r="U100" s="293">
        <v>2161.2903225806454</v>
      </c>
      <c r="V100" s="293">
        <v>2368.9677419354839</v>
      </c>
      <c r="W100" s="294">
        <v>-53.645161290322584</v>
      </c>
      <c r="X100" s="293">
        <v>34.548387096774192</v>
      </c>
      <c r="Y100" s="293">
        <v>1592.3871743487928</v>
      </c>
      <c r="Z100" s="291">
        <v>12565.967819510082</v>
      </c>
      <c r="AA100" s="291">
        <v>12371.663277358111</v>
      </c>
      <c r="AB100" s="291">
        <v>12371.663277358111</v>
      </c>
      <c r="AC100" s="291">
        <v>-171.59486472326418</v>
      </c>
      <c r="AD100" s="295">
        <v>99427.847743911858</v>
      </c>
      <c r="AE100" s="273"/>
      <c r="AF100" s="273"/>
      <c r="AG100" s="273"/>
      <c r="AH100" s="273"/>
      <c r="AI100" s="274">
        <v>37019</v>
      </c>
      <c r="AJ100" s="275">
        <v>237.4685880599134</v>
      </c>
      <c r="AK100" s="273"/>
    </row>
    <row r="101" spans="4:37" ht="13.5" customHeight="1" x14ac:dyDescent="0.25">
      <c r="D101" s="173"/>
      <c r="E101" s="285" t="s">
        <v>16</v>
      </c>
      <c r="F101" s="239"/>
      <c r="G101" s="284">
        <v>0</v>
      </c>
      <c r="H101" s="182">
        <v>0</v>
      </c>
      <c r="I101" s="296">
        <v>0</v>
      </c>
      <c r="J101" s="297">
        <v>1158.5999999999999</v>
      </c>
      <c r="K101" s="297">
        <v>1347.3</v>
      </c>
      <c r="L101" s="297">
        <v>1252.3</v>
      </c>
      <c r="M101" s="298">
        <v>1238</v>
      </c>
      <c r="N101" s="299">
        <v>1228.9875</v>
      </c>
      <c r="O101" s="299"/>
      <c r="P101" s="280"/>
      <c r="Q101" s="251"/>
      <c r="R101" s="270">
        <v>36617</v>
      </c>
      <c r="S101" s="271">
        <v>6276.9666666666662</v>
      </c>
      <c r="T101" s="281">
        <v>0</v>
      </c>
      <c r="U101" s="282">
        <v>2173.2333333333331</v>
      </c>
      <c r="V101" s="282">
        <v>2040.6</v>
      </c>
      <c r="W101" s="283">
        <v>-79.666666666666671</v>
      </c>
      <c r="X101" s="282">
        <v>28.633333333333333</v>
      </c>
      <c r="Y101" s="282">
        <v>1572.0593058097422</v>
      </c>
      <c r="Z101" s="271">
        <v>12011.825972476408</v>
      </c>
      <c r="AA101" s="271">
        <v>12485.965121284291</v>
      </c>
      <c r="AB101" s="271">
        <v>12485.965121284291</v>
      </c>
      <c r="AC101" s="271">
        <v>498.13914881688299</v>
      </c>
      <c r="AD101" s="272">
        <v>114372.02220841835</v>
      </c>
      <c r="AE101" s="273"/>
      <c r="AF101" s="273"/>
      <c r="AG101" s="273"/>
      <c r="AH101" s="273"/>
      <c r="AI101" s="274">
        <v>37020</v>
      </c>
      <c r="AJ101" s="275">
        <v>237.4685880599134</v>
      </c>
      <c r="AK101" s="273"/>
    </row>
    <row r="102" spans="4:37" ht="13.5" customHeight="1" x14ac:dyDescent="0.25">
      <c r="D102" s="284"/>
      <c r="E102" s="285" t="s">
        <v>17</v>
      </c>
      <c r="F102" s="239"/>
      <c r="G102" s="284">
        <v>-34</v>
      </c>
      <c r="H102" s="182">
        <v>1839</v>
      </c>
      <c r="I102" s="296">
        <v>1873</v>
      </c>
      <c r="J102" s="297">
        <v>1907</v>
      </c>
      <c r="K102" s="297">
        <v>1950</v>
      </c>
      <c r="L102" s="297">
        <v>1943</v>
      </c>
      <c r="M102" s="298">
        <v>1957</v>
      </c>
      <c r="N102" s="299">
        <v>1908.9375</v>
      </c>
      <c r="O102" s="299">
        <v>2161.3225806451615</v>
      </c>
      <c r="P102" s="280"/>
      <c r="Q102" s="251"/>
      <c r="R102" s="270">
        <v>36647</v>
      </c>
      <c r="S102" s="271">
        <v>6132.2580645161288</v>
      </c>
      <c r="T102" s="281">
        <v>0</v>
      </c>
      <c r="U102" s="282">
        <v>2161.3225806451615</v>
      </c>
      <c r="V102" s="282">
        <v>2141.1935483870966</v>
      </c>
      <c r="W102" s="283">
        <v>-67.516129032258064</v>
      </c>
      <c r="X102" s="282">
        <v>39.225806451612904</v>
      </c>
      <c r="Y102" s="282">
        <v>1308.1496723829475</v>
      </c>
      <c r="Z102" s="271">
        <v>11714.63354335069</v>
      </c>
      <c r="AA102" s="271">
        <v>12262.390224094584</v>
      </c>
      <c r="AB102" s="271">
        <v>12262.390224094584</v>
      </c>
      <c r="AC102" s="271">
        <v>596.46635817205754</v>
      </c>
      <c r="AD102" s="272">
        <v>132862.47931175213</v>
      </c>
      <c r="AE102" s="273"/>
      <c r="AF102" s="273"/>
      <c r="AG102" s="273"/>
      <c r="AH102" s="273"/>
      <c r="AI102" s="274">
        <v>37021</v>
      </c>
      <c r="AJ102" s="275">
        <v>216.17235749272379</v>
      </c>
      <c r="AK102" s="273"/>
    </row>
    <row r="103" spans="4:37" ht="13.5" customHeight="1" x14ac:dyDescent="0.25">
      <c r="D103" s="284"/>
      <c r="E103" s="285" t="s">
        <v>18</v>
      </c>
      <c r="F103" s="239"/>
      <c r="G103" s="284">
        <v>-15</v>
      </c>
      <c r="H103" s="182">
        <v>2429</v>
      </c>
      <c r="I103" s="296">
        <v>2444</v>
      </c>
      <c r="J103" s="297">
        <v>2501</v>
      </c>
      <c r="K103" s="297">
        <v>2416</v>
      </c>
      <c r="L103" s="297">
        <v>2346</v>
      </c>
      <c r="M103" s="298">
        <v>2163</v>
      </c>
      <c r="N103" s="299">
        <v>2404.3125</v>
      </c>
      <c r="O103" s="299">
        <v>2141.1935483870966</v>
      </c>
      <c r="P103" s="280"/>
      <c r="Q103" s="251"/>
      <c r="R103" s="270">
        <v>36678</v>
      </c>
      <c r="S103" s="271">
        <v>6059.3666666666668</v>
      </c>
      <c r="T103" s="281">
        <v>0</v>
      </c>
      <c r="U103" s="282">
        <v>2136.1999999999998</v>
      </c>
      <c r="V103" s="282">
        <v>2295.0333333333333</v>
      </c>
      <c r="W103" s="283">
        <v>-58.7</v>
      </c>
      <c r="X103" s="282">
        <v>42.133333333333333</v>
      </c>
      <c r="Y103" s="282">
        <v>1243.6508388994721</v>
      </c>
      <c r="Z103" s="271">
        <v>11717.684172232803</v>
      </c>
      <c r="AA103" s="271">
        <v>12096.066614721316</v>
      </c>
      <c r="AB103" s="271">
        <v>12096.066614721316</v>
      </c>
      <c r="AC103" s="271">
        <v>394.43782129852917</v>
      </c>
      <c r="AD103" s="272">
        <v>144695.61395070801</v>
      </c>
      <c r="AE103" s="273"/>
      <c r="AF103" s="273"/>
      <c r="AG103" s="273"/>
      <c r="AH103" s="273"/>
      <c r="AI103" s="274">
        <v>37022</v>
      </c>
      <c r="AJ103" s="275">
        <v>216.17235749272379</v>
      </c>
      <c r="AK103" s="273"/>
    </row>
    <row r="104" spans="4:37" ht="13.5" customHeight="1" x14ac:dyDescent="0.25">
      <c r="D104" s="239"/>
      <c r="E104" s="285" t="s">
        <v>94</v>
      </c>
      <c r="F104" s="239"/>
      <c r="G104" s="284">
        <v>4</v>
      </c>
      <c r="H104" s="182">
        <v>38</v>
      </c>
      <c r="I104" s="296">
        <v>34</v>
      </c>
      <c r="J104" s="297">
        <v>29</v>
      </c>
      <c r="K104" s="297">
        <v>13</v>
      </c>
      <c r="L104" s="297">
        <v>13</v>
      </c>
      <c r="M104" s="298">
        <v>13</v>
      </c>
      <c r="N104" s="299">
        <v>51.125</v>
      </c>
      <c r="O104" s="299">
        <v>-67.516129032258064</v>
      </c>
      <c r="P104" s="280"/>
      <c r="Q104" s="251"/>
      <c r="R104" s="270">
        <v>36708</v>
      </c>
      <c r="S104" s="271">
        <v>6114.1935483870966</v>
      </c>
      <c r="T104" s="281">
        <v>0</v>
      </c>
      <c r="U104" s="282">
        <v>2122.2580645161293</v>
      </c>
      <c r="V104" s="282">
        <v>2397.2580645161293</v>
      </c>
      <c r="W104" s="283">
        <v>-25.806451612903224</v>
      </c>
      <c r="X104" s="282">
        <v>31.93548387096774</v>
      </c>
      <c r="Y104" s="282">
        <v>1390.5806451612902</v>
      </c>
      <c r="Z104" s="271">
        <v>12030.419354838708</v>
      </c>
      <c r="AA104" s="271">
        <v>12440.843232656918</v>
      </c>
      <c r="AB104" s="271">
        <v>12440.843232656918</v>
      </c>
      <c r="AC104" s="271">
        <v>465.0367810537939</v>
      </c>
      <c r="AD104" s="272">
        <v>159111.75416337562</v>
      </c>
      <c r="AE104" s="273"/>
      <c r="AF104" s="273"/>
      <c r="AG104" s="273"/>
      <c r="AH104" s="273"/>
      <c r="AI104" s="274">
        <v>37023</v>
      </c>
      <c r="AJ104" s="275">
        <v>216.17235749272379</v>
      </c>
      <c r="AK104" s="273"/>
    </row>
    <row r="105" spans="4:37" ht="13.5" customHeight="1" x14ac:dyDescent="0.25">
      <c r="D105" s="284"/>
      <c r="E105" s="285" t="s">
        <v>95</v>
      </c>
      <c r="F105" s="239"/>
      <c r="G105" s="284">
        <v>9</v>
      </c>
      <c r="H105" s="182">
        <v>18</v>
      </c>
      <c r="I105" s="296">
        <v>9</v>
      </c>
      <c r="J105" s="297">
        <v>0</v>
      </c>
      <c r="K105" s="297">
        <v>0</v>
      </c>
      <c r="L105" s="297">
        <v>7</v>
      </c>
      <c r="M105" s="298">
        <v>7</v>
      </c>
      <c r="N105" s="299">
        <v>12</v>
      </c>
      <c r="O105" s="299">
        <v>39.225806451612904</v>
      </c>
      <c r="P105" s="280"/>
      <c r="Q105" s="251"/>
      <c r="R105" s="270">
        <v>36739</v>
      </c>
      <c r="S105" s="271">
        <v>6260.9032258064517</v>
      </c>
      <c r="T105" s="281">
        <v>0</v>
      </c>
      <c r="U105" s="282">
        <v>2148.7741935483873</v>
      </c>
      <c r="V105" s="282">
        <v>2125.0322580645161</v>
      </c>
      <c r="W105" s="283">
        <v>-71.387096774193552</v>
      </c>
      <c r="X105" s="282">
        <v>36.741935483870968</v>
      </c>
      <c r="Y105" s="282">
        <v>1488.3225806451612</v>
      </c>
      <c r="Z105" s="271">
        <v>11988.387096774195</v>
      </c>
      <c r="AA105" s="271">
        <v>12377.161290313221</v>
      </c>
      <c r="AB105" s="271">
        <v>12377.161290313221</v>
      </c>
      <c r="AC105" s="271">
        <v>419.35483870967556</v>
      </c>
      <c r="AD105" s="272">
        <v>172111.75416337556</v>
      </c>
      <c r="AE105" s="273"/>
      <c r="AF105" s="273"/>
      <c r="AG105" s="273"/>
      <c r="AH105" s="273"/>
      <c r="AI105" s="274">
        <v>37024</v>
      </c>
      <c r="AJ105" s="275">
        <v>143.41023638815929</v>
      </c>
      <c r="AK105" s="273"/>
    </row>
    <row r="106" spans="4:37" ht="13.5" customHeight="1" x14ac:dyDescent="0.25">
      <c r="D106" s="284"/>
      <c r="E106" s="285" t="s">
        <v>96</v>
      </c>
      <c r="F106" s="239"/>
      <c r="G106" s="300">
        <v>0</v>
      </c>
      <c r="H106" s="301">
        <v>1216.4411169016</v>
      </c>
      <c r="I106" s="302">
        <v>1216.4411169016</v>
      </c>
      <c r="J106" s="303">
        <v>1158</v>
      </c>
      <c r="K106" s="303">
        <v>1154</v>
      </c>
      <c r="L106" s="303">
        <v>1145</v>
      </c>
      <c r="M106" s="304">
        <v>1153</v>
      </c>
      <c r="N106" s="305">
        <v>1217.0558331253499</v>
      </c>
      <c r="O106" s="305">
        <v>1308.1496723829475</v>
      </c>
      <c r="P106" s="280"/>
      <c r="Q106" s="251"/>
      <c r="R106" s="270">
        <v>36770</v>
      </c>
      <c r="S106" s="271">
        <v>6204.3666666666668</v>
      </c>
      <c r="T106" s="281">
        <v>0</v>
      </c>
      <c r="U106" s="282">
        <v>2187.8000000000002</v>
      </c>
      <c r="V106" s="282">
        <v>2296</v>
      </c>
      <c r="W106" s="283">
        <v>-43.733333333333334</v>
      </c>
      <c r="X106" s="282">
        <v>23.766666666666666</v>
      </c>
      <c r="Y106" s="282">
        <v>1468.8333333333333</v>
      </c>
      <c r="Z106" s="271">
        <v>12137.033333333335</v>
      </c>
      <c r="AA106" s="271">
        <v>12023.666666660865</v>
      </c>
      <c r="AB106" s="271">
        <v>12023.666666660865</v>
      </c>
      <c r="AC106" s="271">
        <v>-78.266666666664733</v>
      </c>
      <c r="AD106" s="272">
        <v>169763.75416337562</v>
      </c>
      <c r="AE106" s="273"/>
      <c r="AF106" s="273"/>
      <c r="AG106" s="273"/>
      <c r="AH106" s="273"/>
      <c r="AI106" s="274">
        <v>37025</v>
      </c>
      <c r="AJ106" s="275">
        <v>146.41023638815929</v>
      </c>
      <c r="AK106" s="273"/>
    </row>
    <row r="107" spans="4:37" ht="13.5" customHeight="1" x14ac:dyDescent="0.25">
      <c r="D107" s="284"/>
      <c r="E107" s="285" t="s">
        <v>97</v>
      </c>
      <c r="F107" s="239"/>
      <c r="G107" s="284">
        <v>252</v>
      </c>
      <c r="H107" s="306">
        <v>10663.4411169016</v>
      </c>
      <c r="I107" s="307">
        <v>10411.4411169016</v>
      </c>
      <c r="J107" s="308">
        <v>11824.6</v>
      </c>
      <c r="K107" s="308">
        <v>11925.3</v>
      </c>
      <c r="L107" s="308">
        <v>11779.3</v>
      </c>
      <c r="M107" s="309">
        <v>11622</v>
      </c>
      <c r="N107" s="182">
        <v>11897.35583312535</v>
      </c>
      <c r="O107" s="182">
        <v>11714.63354335069</v>
      </c>
      <c r="P107" s="280"/>
      <c r="Q107" s="251"/>
      <c r="R107" s="290">
        <v>36800</v>
      </c>
      <c r="S107" s="291">
        <v>6166.2258064516127</v>
      </c>
      <c r="T107" s="292">
        <v>238.60546235612904</v>
      </c>
      <c r="U107" s="293">
        <v>2168.7741935483873</v>
      </c>
      <c r="V107" s="293">
        <v>2406.9032258064517</v>
      </c>
      <c r="W107" s="294">
        <v>27.258064516129032</v>
      </c>
      <c r="X107" s="293">
        <v>23.70967741935484</v>
      </c>
      <c r="Y107" s="293">
        <v>1629.6556427114451</v>
      </c>
      <c r="Z107" s="291">
        <v>12661.132072809507</v>
      </c>
      <c r="AA107" s="291">
        <v>12218.960301064229</v>
      </c>
      <c r="AB107" s="291">
        <v>11980.354838708101</v>
      </c>
      <c r="AC107" s="291">
        <v>-419.13951367918673</v>
      </c>
      <c r="AD107" s="295">
        <v>156770.42923932083</v>
      </c>
      <c r="AE107" s="273"/>
      <c r="AF107" s="273"/>
      <c r="AG107" s="273"/>
      <c r="AH107" s="273"/>
      <c r="AI107" s="274">
        <v>37026</v>
      </c>
      <c r="AJ107" s="275">
        <v>143.41023638815929</v>
      </c>
      <c r="AK107" s="273"/>
    </row>
    <row r="108" spans="4:37" ht="13.5" customHeight="1" x14ac:dyDescent="0.25">
      <c r="D108" s="239"/>
      <c r="E108" s="285" t="s">
        <v>98</v>
      </c>
      <c r="F108" s="239"/>
      <c r="G108" s="239"/>
      <c r="H108" s="310"/>
      <c r="I108" s="311">
        <v>916.55888309839997</v>
      </c>
      <c r="J108" s="312">
        <v>951</v>
      </c>
      <c r="K108" s="312">
        <v>974</v>
      </c>
      <c r="L108" s="312">
        <v>1024</v>
      </c>
      <c r="M108" s="313">
        <v>1174</v>
      </c>
      <c r="N108" s="305">
        <v>915.00666687465002</v>
      </c>
      <c r="O108" s="305">
        <v>747.78581148802016</v>
      </c>
      <c r="P108" s="280"/>
      <c r="Q108" s="251"/>
      <c r="R108" s="314">
        <v>36831</v>
      </c>
      <c r="S108" s="315">
        <v>5905.1</v>
      </c>
      <c r="T108" s="316">
        <v>505.39940133929628</v>
      </c>
      <c r="U108" s="317">
        <v>2235.5333333333333</v>
      </c>
      <c r="V108" s="317">
        <v>2589.8000000000002</v>
      </c>
      <c r="W108" s="318">
        <v>78.066666666666663</v>
      </c>
      <c r="X108" s="317">
        <v>42.466666666666669</v>
      </c>
      <c r="Y108" s="317">
        <v>1801.1808540611869</v>
      </c>
      <c r="Z108" s="315">
        <v>13157.546922067151</v>
      </c>
      <c r="AA108" s="315">
        <v>12290.580255398854</v>
      </c>
      <c r="AB108" s="315">
        <v>11785.180854059558</v>
      </c>
      <c r="AC108" s="315">
        <v>-818.5666666666657</v>
      </c>
      <c r="AD108" s="319">
        <v>132213.42923932086</v>
      </c>
      <c r="AE108" s="273"/>
      <c r="AF108" s="273"/>
      <c r="AG108" s="273"/>
      <c r="AH108" s="273"/>
      <c r="AI108" s="320">
        <v>37027</v>
      </c>
      <c r="AJ108" s="321">
        <v>143.41023638815929</v>
      </c>
      <c r="AK108" s="273"/>
    </row>
    <row r="109" spans="4:37" ht="13.5" customHeight="1" x14ac:dyDescent="0.25">
      <c r="D109" s="239"/>
      <c r="E109" s="322" t="s">
        <v>49</v>
      </c>
      <c r="F109" s="323"/>
      <c r="G109" s="323"/>
      <c r="H109" s="324"/>
      <c r="I109" s="303">
        <v>11328</v>
      </c>
      <c r="J109" s="303">
        <v>12775.6</v>
      </c>
      <c r="K109" s="303">
        <v>12899.3</v>
      </c>
      <c r="L109" s="303">
        <v>12803.3</v>
      </c>
      <c r="M109" s="303">
        <v>12796</v>
      </c>
      <c r="N109" s="301">
        <v>12812.362499999999</v>
      </c>
      <c r="O109" s="301">
        <v>12462.41935483871</v>
      </c>
      <c r="P109" s="280"/>
      <c r="Q109" s="251"/>
      <c r="R109" s="325">
        <v>36861</v>
      </c>
      <c r="S109" s="271">
        <v>5811.7741935483873</v>
      </c>
      <c r="T109" s="281">
        <v>1062.413263337377</v>
      </c>
      <c r="U109" s="282">
        <v>2226.2903225806454</v>
      </c>
      <c r="V109" s="282">
        <v>2709.516129032258</v>
      </c>
      <c r="W109" s="283">
        <v>106.51612903225806</v>
      </c>
      <c r="X109" s="282">
        <v>70.806451612903231</v>
      </c>
      <c r="Y109" s="282">
        <v>1849.8354305569937</v>
      </c>
      <c r="Z109" s="271">
        <v>13837.151919700822</v>
      </c>
      <c r="AA109" s="271">
        <v>12150.087403570797</v>
      </c>
      <c r="AB109" s="271">
        <v>11087.674140233419</v>
      </c>
      <c r="AC109" s="271">
        <v>-1657.9354838709673</v>
      </c>
      <c r="AD109" s="272">
        <v>80817.429239320874</v>
      </c>
      <c r="AE109" s="273"/>
      <c r="AF109" s="273"/>
      <c r="AG109" s="273"/>
      <c r="AH109" s="273"/>
      <c r="AI109" s="320">
        <v>37028</v>
      </c>
      <c r="AJ109" s="321">
        <v>143.41023638815929</v>
      </c>
      <c r="AK109" s="273"/>
    </row>
    <row r="110" spans="4:37" ht="13.5" customHeight="1" x14ac:dyDescent="0.25">
      <c r="D110" s="239"/>
      <c r="E110" s="285"/>
      <c r="F110" s="239"/>
      <c r="G110" s="239"/>
      <c r="H110" s="251"/>
      <c r="I110" s="297"/>
      <c r="J110" s="297"/>
      <c r="K110" s="297"/>
      <c r="L110" s="297"/>
      <c r="M110" s="297"/>
      <c r="N110" s="297"/>
      <c r="O110" s="287"/>
      <c r="P110" s="326"/>
      <c r="Q110" s="251"/>
      <c r="R110" s="325">
        <v>36892</v>
      </c>
      <c r="S110" s="271">
        <v>6104.1612903225805</v>
      </c>
      <c r="T110" s="281">
        <v>1117.2838709677421</v>
      </c>
      <c r="U110" s="282">
        <v>2278.9354838709678</v>
      </c>
      <c r="V110" s="282">
        <v>2667.3870967741937</v>
      </c>
      <c r="W110" s="283">
        <v>66.354838709677423</v>
      </c>
      <c r="X110" s="282">
        <v>52.677419354838712</v>
      </c>
      <c r="Y110" s="282">
        <v>1379.2511170070841</v>
      </c>
      <c r="Z110" s="271">
        <v>13666.051117007086</v>
      </c>
      <c r="AA110" s="271">
        <v>12435.01377988483</v>
      </c>
      <c r="AB110" s="271">
        <v>11317.729908917088</v>
      </c>
      <c r="AC110" s="271">
        <v>-1192.8760467987101</v>
      </c>
      <c r="AD110" s="272">
        <v>43838.271788560858</v>
      </c>
      <c r="AE110" s="273"/>
      <c r="AF110" s="273"/>
      <c r="AG110" s="273"/>
      <c r="AH110" s="273"/>
      <c r="AI110" s="320">
        <v>37029</v>
      </c>
      <c r="AJ110" s="321">
        <v>38.688152197061122</v>
      </c>
      <c r="AK110" s="273"/>
    </row>
    <row r="111" spans="4:37" ht="13.5" customHeight="1" x14ac:dyDescent="0.25">
      <c r="D111" s="239"/>
      <c r="E111" s="327" t="s">
        <v>103</v>
      </c>
      <c r="F111" s="328"/>
      <c r="G111" s="328"/>
      <c r="H111" s="329">
        <v>-429</v>
      </c>
      <c r="I111" s="329">
        <v>-969</v>
      </c>
      <c r="J111" s="330">
        <v>-456</v>
      </c>
      <c r="K111" s="330">
        <v>-311</v>
      </c>
      <c r="L111" s="330">
        <v>-2005</v>
      </c>
      <c r="M111" s="331">
        <v>-2070</v>
      </c>
      <c r="N111" s="332">
        <v>-683.52941176470586</v>
      </c>
      <c r="O111" s="333"/>
      <c r="P111" s="334"/>
      <c r="Q111" s="239"/>
      <c r="R111" s="325">
        <v>36923</v>
      </c>
      <c r="S111" s="271">
        <v>5569.8214285714284</v>
      </c>
      <c r="T111" s="282">
        <v>1221.0035714285714</v>
      </c>
      <c r="U111" s="282">
        <v>2222.8214285714284</v>
      </c>
      <c r="V111" s="282">
        <v>2645.9642857142858</v>
      </c>
      <c r="W111" s="283">
        <v>97.535714285714292</v>
      </c>
      <c r="X111" s="282">
        <v>45.285714285714285</v>
      </c>
      <c r="Y111" s="282">
        <v>1696.1707605791</v>
      </c>
      <c r="Z111" s="271">
        <v>13498.602903436242</v>
      </c>
      <c r="AA111" s="271">
        <v>12334.495760578104</v>
      </c>
      <c r="AB111" s="271">
        <v>11113.492189149532</v>
      </c>
      <c r="AC111" s="271">
        <v>-1173.25</v>
      </c>
      <c r="AD111" s="272">
        <v>10987.271788560851</v>
      </c>
      <c r="AE111" s="273"/>
      <c r="AF111" s="273"/>
      <c r="AG111" s="273"/>
      <c r="AH111" s="273"/>
      <c r="AI111" s="320">
        <v>37030</v>
      </c>
      <c r="AJ111" s="321">
        <v>19.521544686590474</v>
      </c>
      <c r="AK111" s="273"/>
    </row>
    <row r="112" spans="4:37" ht="13.5" customHeight="1" x14ac:dyDescent="0.25">
      <c r="D112" s="239"/>
      <c r="E112" s="285"/>
      <c r="F112" s="239"/>
      <c r="G112" s="239"/>
      <c r="H112" s="251"/>
      <c r="I112" s="297"/>
      <c r="J112" s="297"/>
      <c r="K112" s="297"/>
      <c r="L112" s="297"/>
      <c r="M112" s="297"/>
      <c r="N112" s="297"/>
      <c r="O112" s="297"/>
      <c r="P112" s="326"/>
      <c r="Q112" s="239"/>
      <c r="R112" s="325">
        <v>36951</v>
      </c>
      <c r="S112" s="271">
        <v>5375.3548387096771</v>
      </c>
      <c r="T112" s="282">
        <v>1248.1677419354837</v>
      </c>
      <c r="U112" s="282">
        <v>2191.4516129032259</v>
      </c>
      <c r="V112" s="282">
        <v>2537.2258064516127</v>
      </c>
      <c r="W112" s="283">
        <v>61.967741935483872</v>
      </c>
      <c r="X112" s="282">
        <v>9.5161290322580641</v>
      </c>
      <c r="Y112" s="282">
        <v>1414.2379840931485</v>
      </c>
      <c r="Z112" s="271">
        <v>12837.921855060889</v>
      </c>
      <c r="AA112" s="271">
        <v>12391.904146165127</v>
      </c>
      <c r="AB112" s="271">
        <v>11143.736404229643</v>
      </c>
      <c r="AC112" s="271">
        <v>-401.29032258064569</v>
      </c>
      <c r="AD112" s="272">
        <v>-1452.7282114391653</v>
      </c>
      <c r="AE112" s="273"/>
      <c r="AF112" s="273"/>
      <c r="AG112" s="273"/>
      <c r="AH112" s="273"/>
      <c r="AI112" s="320">
        <v>37031</v>
      </c>
      <c r="AJ112" s="321">
        <v>19.521544686590474</v>
      </c>
      <c r="AK112" s="273"/>
    </row>
    <row r="113" spans="4:37" ht="13.5" customHeight="1" thickBot="1" x14ac:dyDescent="0.3">
      <c r="D113" s="239"/>
      <c r="E113" s="285"/>
      <c r="F113" s="335"/>
      <c r="G113" s="335"/>
      <c r="H113" s="336"/>
      <c r="I113" s="337"/>
      <c r="J113" s="338"/>
      <c r="K113" s="339" t="s">
        <v>101</v>
      </c>
      <c r="L113" s="339"/>
      <c r="M113" s="340"/>
      <c r="N113" s="341" t="s">
        <v>91</v>
      </c>
      <c r="O113" s="342" t="s">
        <v>92</v>
      </c>
      <c r="P113" s="326"/>
      <c r="Q113" s="239"/>
      <c r="R113" s="343">
        <v>36982</v>
      </c>
      <c r="S113" s="344">
        <v>5101.3666666666668</v>
      </c>
      <c r="T113" s="344">
        <v>1255.9266666666667</v>
      </c>
      <c r="U113" s="344">
        <v>2029.2666666666667</v>
      </c>
      <c r="V113" s="344">
        <v>2456.7666666666669</v>
      </c>
      <c r="W113" s="345">
        <v>37.866666666666667</v>
      </c>
      <c r="X113" s="344">
        <v>26</v>
      </c>
      <c r="Y113" s="344">
        <v>1340.3838864764268</v>
      </c>
      <c r="Z113" s="344">
        <v>12247.57721980976</v>
      </c>
      <c r="AA113" s="344">
        <v>12675.010553140793</v>
      </c>
      <c r="AB113" s="344">
        <v>11419.083886474127</v>
      </c>
      <c r="AC113" s="346">
        <v>660</v>
      </c>
      <c r="AD113" s="347">
        <v>53943.518907678226</v>
      </c>
      <c r="AE113" s="273" t="s">
        <v>177</v>
      </c>
      <c r="AF113" s="273"/>
      <c r="AG113" s="273"/>
      <c r="AH113" s="273"/>
      <c r="AI113" s="320">
        <v>37032</v>
      </c>
      <c r="AJ113" s="321">
        <v>79.860864626961032</v>
      </c>
      <c r="AK113" s="273"/>
    </row>
    <row r="114" spans="4:37" ht="13.5" customHeight="1" x14ac:dyDescent="0.25">
      <c r="D114" s="335"/>
      <c r="E114" s="348"/>
      <c r="F114" s="335"/>
      <c r="G114" s="335"/>
      <c r="H114" s="349"/>
      <c r="I114" s="350"/>
      <c r="J114" s="351"/>
      <c r="K114" s="351"/>
      <c r="L114" s="351"/>
      <c r="M114" s="352"/>
      <c r="N114" s="261" t="s">
        <v>93</v>
      </c>
      <c r="O114" s="353" t="s">
        <v>41</v>
      </c>
      <c r="P114" s="354"/>
      <c r="Q114" s="239">
        <v>1</v>
      </c>
      <c r="R114" s="355">
        <v>37012</v>
      </c>
      <c r="S114" s="284"/>
      <c r="T114" s="356"/>
      <c r="U114" s="284"/>
      <c r="V114" s="284"/>
      <c r="W114" s="284"/>
      <c r="X114" s="284"/>
      <c r="Y114" s="284"/>
      <c r="Z114" s="284"/>
      <c r="AA114" s="357"/>
      <c r="AB114" s="357"/>
      <c r="AC114" s="357"/>
      <c r="AD114" s="357"/>
      <c r="AE114" s="273"/>
      <c r="AF114" s="273"/>
      <c r="AG114" s="273"/>
      <c r="AH114" s="273"/>
      <c r="AI114" s="320">
        <v>37033</v>
      </c>
      <c r="AJ114" s="321">
        <v>79.860864626961032</v>
      </c>
      <c r="AK114" s="273"/>
    </row>
    <row r="115" spans="4:37" ht="13.5" customHeight="1" x14ac:dyDescent="0.25">
      <c r="D115" s="239"/>
      <c r="E115" s="358" t="s">
        <v>57</v>
      </c>
      <c r="F115" s="359"/>
      <c r="G115" s="360"/>
      <c r="H115" s="361">
        <v>0</v>
      </c>
      <c r="I115" s="361">
        <v>-434.32240520560003</v>
      </c>
      <c r="J115" s="362">
        <v>-279.54495784440002</v>
      </c>
      <c r="K115" s="362">
        <v>-302.59102764320005</v>
      </c>
      <c r="L115" s="362">
        <v>-290.7361264992</v>
      </c>
      <c r="M115" s="363">
        <v>-439.71390066600003</v>
      </c>
      <c r="N115" s="299">
        <v>-407.71099163460002</v>
      </c>
      <c r="O115" s="299">
        <v>-310.98620744406458</v>
      </c>
      <c r="P115" s="354"/>
      <c r="Q115" s="239">
        <v>1</v>
      </c>
      <c r="R115" s="355">
        <v>36951</v>
      </c>
      <c r="S115" s="239"/>
      <c r="T115" s="364"/>
      <c r="U115" s="365"/>
      <c r="V115" s="365"/>
      <c r="W115" s="365"/>
      <c r="X115" s="365"/>
      <c r="Y115" s="365"/>
      <c r="Z115" s="365"/>
      <c r="AA115" s="365" t="s">
        <v>3</v>
      </c>
      <c r="AB115" s="268" t="s">
        <v>165</v>
      </c>
      <c r="AC115" s="224" t="s">
        <v>147</v>
      </c>
      <c r="AD115" s="268" t="s">
        <v>5</v>
      </c>
      <c r="AE115" s="224" t="s">
        <v>6</v>
      </c>
      <c r="AF115" s="224" t="s">
        <v>7</v>
      </c>
      <c r="AG115" s="268" t="s">
        <v>6</v>
      </c>
      <c r="AH115" s="366"/>
      <c r="AI115" s="320">
        <v>37034</v>
      </c>
      <c r="AJ115" s="321">
        <v>191.06733158230995</v>
      </c>
      <c r="AK115" s="273"/>
    </row>
    <row r="116" spans="4:37" ht="13.5" customHeight="1" x14ac:dyDescent="0.25">
      <c r="D116" s="239"/>
      <c r="E116" s="367" t="s">
        <v>102</v>
      </c>
      <c r="F116" s="239"/>
      <c r="G116" s="354"/>
      <c r="H116" s="361">
        <v>0</v>
      </c>
      <c r="I116" s="361">
        <v>-57.112938415599999</v>
      </c>
      <c r="J116" s="362">
        <v>-320.23850323840003</v>
      </c>
      <c r="K116" s="362">
        <v>-305.92388757560002</v>
      </c>
      <c r="L116" s="362">
        <v>-359.60458365400001</v>
      </c>
      <c r="M116" s="363">
        <v>-344.18611342360003</v>
      </c>
      <c r="N116" s="299">
        <v>-157.26023279540001</v>
      </c>
      <c r="O116" s="299">
        <v>120.14828958544516</v>
      </c>
      <c r="P116" s="354"/>
      <c r="Q116" s="239">
        <v>1</v>
      </c>
      <c r="R116" s="323"/>
      <c r="S116" s="368"/>
      <c r="T116" s="369" t="s">
        <v>15</v>
      </c>
      <c r="U116" s="172" t="s">
        <v>16</v>
      </c>
      <c r="V116" s="172" t="s">
        <v>17</v>
      </c>
      <c r="W116" s="172" t="s">
        <v>18</v>
      </c>
      <c r="X116" s="172" t="s">
        <v>19</v>
      </c>
      <c r="Y116" s="172" t="s">
        <v>20</v>
      </c>
      <c r="Z116" s="172" t="s">
        <v>21</v>
      </c>
      <c r="AA116" s="172" t="s">
        <v>22</v>
      </c>
      <c r="AB116" s="257" t="s">
        <v>50</v>
      </c>
      <c r="AC116" s="279" t="s">
        <v>50</v>
      </c>
      <c r="AD116" s="172" t="s">
        <v>24</v>
      </c>
      <c r="AE116" s="279" t="s">
        <v>25</v>
      </c>
      <c r="AF116" s="279" t="s">
        <v>26</v>
      </c>
      <c r="AG116" s="257" t="s">
        <v>27</v>
      </c>
      <c r="AH116" s="370" t="s">
        <v>28</v>
      </c>
      <c r="AI116" s="320">
        <v>37035</v>
      </c>
      <c r="AJ116" s="321">
        <v>95.833037552353233</v>
      </c>
      <c r="AK116" s="273"/>
    </row>
    <row r="117" spans="4:37" ht="13.5" customHeight="1" x14ac:dyDescent="0.25">
      <c r="D117" s="239"/>
      <c r="E117" s="367" t="s">
        <v>13</v>
      </c>
      <c r="F117" s="239"/>
      <c r="G117" s="354"/>
      <c r="H117" s="361">
        <v>0</v>
      </c>
      <c r="I117" s="361">
        <v>-425.12353947719998</v>
      </c>
      <c r="J117" s="362">
        <v>-350.72672563639992</v>
      </c>
      <c r="K117" s="362">
        <v>-365.15854259399998</v>
      </c>
      <c r="L117" s="362">
        <v>-351.36923619880002</v>
      </c>
      <c r="M117" s="362">
        <v>-390.09288716719988</v>
      </c>
      <c r="N117" s="299">
        <v>-339.98694960932494</v>
      </c>
      <c r="O117" s="299">
        <v>-172.27043794168469</v>
      </c>
      <c r="P117" s="354"/>
      <c r="Q117" s="239">
        <v>1</v>
      </c>
      <c r="R117" s="371" t="s">
        <v>39</v>
      </c>
      <c r="S117" s="372">
        <v>37012</v>
      </c>
      <c r="T117" s="373">
        <v>5066</v>
      </c>
      <c r="U117" s="373">
        <v>1178.0999999999999</v>
      </c>
      <c r="V117" s="373">
        <v>1751</v>
      </c>
      <c r="W117" s="373">
        <v>2402</v>
      </c>
      <c r="X117" s="373">
        <v>142</v>
      </c>
      <c r="Y117" s="373">
        <v>80</v>
      </c>
      <c r="Z117" s="373">
        <v>1193.568752486</v>
      </c>
      <c r="AA117" s="373">
        <v>10634.568752486</v>
      </c>
      <c r="AB117" s="374">
        <v>12730.668752485</v>
      </c>
      <c r="AC117" s="374">
        <v>11552.568752485</v>
      </c>
      <c r="AD117" s="375">
        <v>917.99999999899956</v>
      </c>
      <c r="AE117" s="375">
        <v>1135</v>
      </c>
      <c r="AF117" s="375">
        <v>-217</v>
      </c>
      <c r="AG117" s="376">
        <v>14230</v>
      </c>
      <c r="AH117" s="377">
        <v>13985</v>
      </c>
      <c r="AI117" s="320">
        <v>37036</v>
      </c>
      <c r="AJ117" s="321">
        <v>95.833037552353233</v>
      </c>
      <c r="AK117" s="273"/>
    </row>
    <row r="118" spans="4:37" ht="13.5" customHeight="1" x14ac:dyDescent="0.25">
      <c r="D118" s="239"/>
      <c r="E118" s="367" t="s">
        <v>14</v>
      </c>
      <c r="F118" s="239"/>
      <c r="G118" s="354"/>
      <c r="H118" s="349">
        <v>0</v>
      </c>
      <c r="I118" s="349">
        <v>21.558883098399999</v>
      </c>
      <c r="J118" s="378">
        <v>-0.48981328080000003</v>
      </c>
      <c r="K118" s="378">
        <v>-0.3265421872</v>
      </c>
      <c r="L118" s="378">
        <v>-22.290053648000001</v>
      </c>
      <c r="M118" s="379">
        <v>-7.0987432000000003E-3</v>
      </c>
      <c r="N118" s="299">
        <v>23.145674039324998</v>
      </c>
      <c r="O118" s="299">
        <v>-97.728970113690352</v>
      </c>
      <c r="P118" s="354"/>
      <c r="Q118" s="239">
        <v>1</v>
      </c>
      <c r="R118" s="371" t="s">
        <v>40</v>
      </c>
      <c r="S118" s="372">
        <v>37013</v>
      </c>
      <c r="T118" s="373">
        <v>4952</v>
      </c>
      <c r="U118" s="373">
        <v>1221.2</v>
      </c>
      <c r="V118" s="373">
        <v>1846</v>
      </c>
      <c r="W118" s="373">
        <v>2425</v>
      </c>
      <c r="X118" s="373">
        <v>100</v>
      </c>
      <c r="Y118" s="373">
        <v>54</v>
      </c>
      <c r="Z118" s="373">
        <v>1279.9992933047997</v>
      </c>
      <c r="AA118" s="373">
        <v>10656.9992933048</v>
      </c>
      <c r="AB118" s="374">
        <v>12590.1992933038</v>
      </c>
      <c r="AC118" s="374">
        <v>11368.999293303799</v>
      </c>
      <c r="AD118" s="375">
        <v>711.99999999899956</v>
      </c>
      <c r="AE118" s="375">
        <v>744</v>
      </c>
      <c r="AF118" s="375">
        <v>-32</v>
      </c>
      <c r="AG118" s="376">
        <v>14013</v>
      </c>
      <c r="AH118" s="377">
        <v>13985</v>
      </c>
      <c r="AI118" s="320">
        <v>37037</v>
      </c>
      <c r="AJ118" s="321">
        <v>95.833037552353233</v>
      </c>
      <c r="AK118" s="273"/>
    </row>
    <row r="119" spans="4:37" ht="13.5" customHeight="1" x14ac:dyDescent="0.25">
      <c r="D119" s="239"/>
      <c r="E119" s="380" t="s">
        <v>51</v>
      </c>
      <c r="F119" s="323"/>
      <c r="G119" s="381"/>
      <c r="H119" s="382">
        <v>0</v>
      </c>
      <c r="I119" s="382">
        <v>-895</v>
      </c>
      <c r="J119" s="383">
        <v>-951</v>
      </c>
      <c r="K119" s="383">
        <v>-974</v>
      </c>
      <c r="L119" s="383">
        <v>-1024</v>
      </c>
      <c r="M119" s="384">
        <v>-1174</v>
      </c>
      <c r="N119" s="385">
        <v>-881.8125</v>
      </c>
      <c r="O119" s="385">
        <v>-460.8373259139945</v>
      </c>
      <c r="P119" s="354"/>
      <c r="Q119" s="239">
        <v>1</v>
      </c>
      <c r="R119" s="371" t="s">
        <v>34</v>
      </c>
      <c r="S119" s="372">
        <v>37014</v>
      </c>
      <c r="T119" s="373">
        <v>5198</v>
      </c>
      <c r="U119" s="373">
        <v>1233.4000000000001</v>
      </c>
      <c r="V119" s="373">
        <v>1932</v>
      </c>
      <c r="W119" s="373">
        <v>2414</v>
      </c>
      <c r="X119" s="373">
        <v>130</v>
      </c>
      <c r="Y119" s="373">
        <v>22</v>
      </c>
      <c r="Z119" s="373">
        <v>1189.8982791428</v>
      </c>
      <c r="AA119" s="373">
        <v>10885.898279142799</v>
      </c>
      <c r="AB119" s="374">
        <v>12795.2982791418</v>
      </c>
      <c r="AC119" s="374">
        <v>11561.8982791418</v>
      </c>
      <c r="AD119" s="375">
        <v>675.99999999900137</v>
      </c>
      <c r="AE119" s="375">
        <v>670</v>
      </c>
      <c r="AF119" s="375">
        <v>6</v>
      </c>
      <c r="AG119" s="376">
        <v>13981</v>
      </c>
      <c r="AH119" s="377">
        <v>13985</v>
      </c>
      <c r="AI119" s="320">
        <v>37038</v>
      </c>
      <c r="AJ119" s="321">
        <v>95.833037552353233</v>
      </c>
      <c r="AK119" s="273"/>
    </row>
    <row r="120" spans="4:37" ht="13.5" customHeight="1" x14ac:dyDescent="0.25">
      <c r="D120" s="273"/>
      <c r="E120" s="256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354"/>
      <c r="Q120" s="239">
        <v>1</v>
      </c>
      <c r="R120" s="371" t="s">
        <v>35</v>
      </c>
      <c r="S120" s="372">
        <v>37015</v>
      </c>
      <c r="T120" s="373">
        <v>5083</v>
      </c>
      <c r="U120" s="373">
        <v>1212.5999999999999</v>
      </c>
      <c r="V120" s="373">
        <v>2017</v>
      </c>
      <c r="W120" s="373">
        <v>2482</v>
      </c>
      <c r="X120" s="373">
        <v>56</v>
      </c>
      <c r="Y120" s="373">
        <v>2</v>
      </c>
      <c r="Z120" s="373">
        <v>1189.6948981063999</v>
      </c>
      <c r="AA120" s="373">
        <v>10829.6948981064</v>
      </c>
      <c r="AB120" s="374">
        <v>12816.2948981054</v>
      </c>
      <c r="AC120" s="374">
        <v>11603.694898105399</v>
      </c>
      <c r="AD120" s="375">
        <v>773.99999999899956</v>
      </c>
      <c r="AE120" s="375">
        <v>785</v>
      </c>
      <c r="AF120" s="375">
        <v>-11</v>
      </c>
      <c r="AG120" s="376">
        <v>13987</v>
      </c>
      <c r="AH120" s="377">
        <v>13985</v>
      </c>
      <c r="AI120" s="320">
        <v>37039</v>
      </c>
      <c r="AJ120" s="321">
        <v>148.47022077092356</v>
      </c>
      <c r="AK120" s="239"/>
    </row>
    <row r="121" spans="4:37" ht="13.5" customHeight="1" x14ac:dyDescent="0.25">
      <c r="D121" s="239"/>
      <c r="E121" s="386" t="s">
        <v>104</v>
      </c>
      <c r="F121" s="328"/>
      <c r="G121" s="328"/>
      <c r="H121" s="382"/>
      <c r="I121" s="387">
        <v>1072</v>
      </c>
      <c r="J121" s="388">
        <v>955</v>
      </c>
      <c r="K121" s="388">
        <v>988</v>
      </c>
      <c r="L121" s="388">
        <v>968</v>
      </c>
      <c r="M121" s="389">
        <v>1143</v>
      </c>
      <c r="N121" s="390">
        <v>881.8125</v>
      </c>
      <c r="O121" s="390">
        <v>460.8373259139945</v>
      </c>
      <c r="P121" s="354"/>
      <c r="Q121" s="239">
        <v>1</v>
      </c>
      <c r="R121" s="371" t="s">
        <v>36</v>
      </c>
      <c r="S121" s="372">
        <v>37016</v>
      </c>
      <c r="T121" s="373">
        <v>5007</v>
      </c>
      <c r="U121" s="373">
        <v>1242.3</v>
      </c>
      <c r="V121" s="373">
        <v>1949</v>
      </c>
      <c r="W121" s="373">
        <v>2442</v>
      </c>
      <c r="X121" s="373">
        <v>35</v>
      </c>
      <c r="Y121" s="373">
        <v>0</v>
      </c>
      <c r="Z121" s="373">
        <v>1218.7290436516</v>
      </c>
      <c r="AA121" s="373">
        <v>10651.7290436516</v>
      </c>
      <c r="AB121" s="374">
        <v>12900.029043650598</v>
      </c>
      <c r="AC121" s="374">
        <v>11657.729043650599</v>
      </c>
      <c r="AD121" s="375">
        <v>1005.9999999989996</v>
      </c>
      <c r="AE121" s="375">
        <v>842</v>
      </c>
      <c r="AF121" s="375">
        <v>164</v>
      </c>
      <c r="AG121" s="376">
        <v>13976</v>
      </c>
      <c r="AH121" s="377">
        <v>13985</v>
      </c>
      <c r="AI121" s="320">
        <v>37040</v>
      </c>
      <c r="AJ121" s="321">
        <v>148.47022077092356</v>
      </c>
      <c r="AK121" s="239"/>
    </row>
    <row r="122" spans="4:37" ht="13.5" customHeight="1" thickBot="1" x14ac:dyDescent="0.3">
      <c r="D122" s="239"/>
      <c r="E122" s="285"/>
      <c r="F122" s="239"/>
      <c r="G122" s="239"/>
      <c r="H122" s="251"/>
      <c r="I122" s="297"/>
      <c r="J122" s="297"/>
      <c r="K122" s="297"/>
      <c r="L122" s="297"/>
      <c r="M122" s="297"/>
      <c r="N122" s="297"/>
      <c r="O122" s="298"/>
      <c r="P122" s="354"/>
      <c r="Q122" s="239">
        <v>1</v>
      </c>
      <c r="R122" s="371" t="s">
        <v>37</v>
      </c>
      <c r="S122" s="372">
        <v>37017</v>
      </c>
      <c r="T122" s="373">
        <v>5065</v>
      </c>
      <c r="U122" s="373">
        <v>1273.4000000000001</v>
      </c>
      <c r="V122" s="373">
        <v>1917</v>
      </c>
      <c r="W122" s="373">
        <v>2350</v>
      </c>
      <c r="X122" s="373">
        <v>39</v>
      </c>
      <c r="Y122" s="373">
        <v>0</v>
      </c>
      <c r="Z122" s="373">
        <v>1363.0012806804</v>
      </c>
      <c r="AA122" s="373">
        <v>10734.001280680401</v>
      </c>
      <c r="AB122" s="374">
        <v>12778.4012806794</v>
      </c>
      <c r="AC122" s="374">
        <v>11505.0012806794</v>
      </c>
      <c r="AD122" s="375">
        <v>770.99999999899956</v>
      </c>
      <c r="AE122" s="375">
        <v>830</v>
      </c>
      <c r="AF122" s="375">
        <v>-59</v>
      </c>
      <c r="AG122" s="376">
        <v>14140</v>
      </c>
      <c r="AH122" s="377">
        <v>13985</v>
      </c>
      <c r="AI122" s="320">
        <v>37041</v>
      </c>
      <c r="AJ122" s="321">
        <v>138.42549868673245</v>
      </c>
      <c r="AK122" s="239"/>
    </row>
    <row r="123" spans="4:37" ht="13.5" customHeight="1" thickTop="1" x14ac:dyDescent="0.25">
      <c r="D123" s="251"/>
      <c r="E123" s="391" t="s">
        <v>105</v>
      </c>
      <c r="F123" s="392"/>
      <c r="G123" s="392"/>
      <c r="H123" s="393"/>
      <c r="I123" s="394">
        <v>12642.0411169006</v>
      </c>
      <c r="J123" s="395">
        <v>12779.599999988999</v>
      </c>
      <c r="K123" s="395">
        <v>12913.299999988998</v>
      </c>
      <c r="L123" s="395">
        <v>12747.299999988998</v>
      </c>
      <c r="M123" s="396">
        <v>12764.999999988999</v>
      </c>
      <c r="N123" s="397">
        <v>12767.230833119285</v>
      </c>
      <c r="O123" s="398">
        <v>12262.390224094584</v>
      </c>
      <c r="P123" s="334"/>
      <c r="Q123" s="239">
        <v>1</v>
      </c>
      <c r="R123" s="371" t="s">
        <v>38</v>
      </c>
      <c r="S123" s="372">
        <v>37018</v>
      </c>
      <c r="T123" s="373">
        <v>5068</v>
      </c>
      <c r="U123" s="373">
        <v>1258.3</v>
      </c>
      <c r="V123" s="373">
        <v>1909</v>
      </c>
      <c r="W123" s="373">
        <v>2397</v>
      </c>
      <c r="X123" s="373">
        <v>51</v>
      </c>
      <c r="Y123" s="373">
        <v>0</v>
      </c>
      <c r="Z123" s="373">
        <v>1286.9814046536001</v>
      </c>
      <c r="AA123" s="373">
        <v>10711.981404653601</v>
      </c>
      <c r="AB123" s="374">
        <v>12682.281404642599</v>
      </c>
      <c r="AC123" s="374">
        <v>11423.9814046426</v>
      </c>
      <c r="AD123" s="375">
        <v>711.99999998899875</v>
      </c>
      <c r="AE123" s="375">
        <v>603</v>
      </c>
      <c r="AF123" s="375">
        <v>109</v>
      </c>
      <c r="AG123" s="376">
        <v>14081</v>
      </c>
      <c r="AH123" s="377">
        <v>13985</v>
      </c>
      <c r="AI123" s="320">
        <v>37042</v>
      </c>
      <c r="AJ123" s="321">
        <v>138.42549868673245</v>
      </c>
      <c r="AK123" s="335"/>
    </row>
    <row r="124" spans="4:37" ht="13.5" customHeight="1" thickBot="1" x14ac:dyDescent="0.3">
      <c r="D124" s="239"/>
      <c r="E124" s="399" t="s">
        <v>154</v>
      </c>
      <c r="F124" s="400"/>
      <c r="G124" s="401"/>
      <c r="H124" s="402"/>
      <c r="I124" s="402">
        <v>11483.4411169006</v>
      </c>
      <c r="J124" s="403">
        <v>11620.999999988999</v>
      </c>
      <c r="K124" s="403">
        <v>11565.999999988999</v>
      </c>
      <c r="L124" s="403">
        <v>11494.999999988999</v>
      </c>
      <c r="M124" s="404">
        <v>11526.999999988999</v>
      </c>
      <c r="N124" s="405">
        <v>11538.243333119286</v>
      </c>
      <c r="O124" s="406">
        <v>12262.390224094584</v>
      </c>
      <c r="P124" s="354"/>
      <c r="Q124" s="239">
        <v>1</v>
      </c>
      <c r="R124" s="371" t="s">
        <v>39</v>
      </c>
      <c r="S124" s="372">
        <v>37019</v>
      </c>
      <c r="T124" s="373">
        <v>5157</v>
      </c>
      <c r="U124" s="373">
        <v>1217</v>
      </c>
      <c r="V124" s="373">
        <v>1948</v>
      </c>
      <c r="W124" s="373">
        <v>2474</v>
      </c>
      <c r="X124" s="373">
        <v>53</v>
      </c>
      <c r="Y124" s="373">
        <v>1</v>
      </c>
      <c r="Z124" s="373">
        <v>1276.1702303144</v>
      </c>
      <c r="AA124" s="373">
        <v>10909.170230314401</v>
      </c>
      <c r="AB124" s="374">
        <v>12703.170230313399</v>
      </c>
      <c r="AC124" s="374">
        <v>11486.170230313399</v>
      </c>
      <c r="AD124" s="375">
        <v>576.99999999899774</v>
      </c>
      <c r="AE124" s="375">
        <v>676</v>
      </c>
      <c r="AF124" s="375">
        <v>-99</v>
      </c>
      <c r="AG124" s="376">
        <v>14190</v>
      </c>
      <c r="AH124" s="377">
        <v>13985</v>
      </c>
      <c r="AI124" s="320">
        <v>37043</v>
      </c>
      <c r="AJ124" s="321">
        <v>120.67863988074112</v>
      </c>
      <c r="AK124" s="239"/>
    </row>
    <row r="125" spans="4:37" ht="13.5" customHeight="1" thickTop="1" x14ac:dyDescent="0.25">
      <c r="D125" s="239"/>
      <c r="E125" s="367" t="s">
        <v>106</v>
      </c>
      <c r="F125" s="239"/>
      <c r="G125" s="284"/>
      <c r="H125" s="407"/>
      <c r="I125" s="407">
        <v>1.0000000000000001E-9</v>
      </c>
      <c r="J125" s="408">
        <v>1.0000000000000001E-9</v>
      </c>
      <c r="K125" s="408">
        <v>1.0000000000000001E-9</v>
      </c>
      <c r="L125" s="408">
        <v>1.0000000000000001E-9</v>
      </c>
      <c r="M125" s="409">
        <v>1.0000000000000001E-9</v>
      </c>
      <c r="N125" s="410"/>
      <c r="O125" s="411"/>
      <c r="P125" s="354"/>
      <c r="Q125" s="239">
        <v>1</v>
      </c>
      <c r="R125" s="371" t="s">
        <v>40</v>
      </c>
      <c r="S125" s="372">
        <v>37020</v>
      </c>
      <c r="T125" s="373">
        <v>5209</v>
      </c>
      <c r="U125" s="373">
        <v>1207</v>
      </c>
      <c r="V125" s="373">
        <v>1839</v>
      </c>
      <c r="W125" s="373">
        <v>2441</v>
      </c>
      <c r="X125" s="373">
        <v>51</v>
      </c>
      <c r="Y125" s="373">
        <v>0</v>
      </c>
      <c r="Z125" s="373">
        <v>1248.4090307639999</v>
      </c>
      <c r="AA125" s="373">
        <v>10788.409030764</v>
      </c>
      <c r="AB125" s="374">
        <v>12659.409030762999</v>
      </c>
      <c r="AC125" s="374">
        <v>11452.409030762999</v>
      </c>
      <c r="AD125" s="375">
        <v>663.99999999899956</v>
      </c>
      <c r="AE125" s="375">
        <v>653</v>
      </c>
      <c r="AF125" s="375">
        <v>11</v>
      </c>
      <c r="AG125" s="376">
        <v>14091</v>
      </c>
      <c r="AH125" s="377">
        <v>13985</v>
      </c>
      <c r="AI125" s="320">
        <v>37044</v>
      </c>
      <c r="AJ125" s="321">
        <v>120.67863988074112</v>
      </c>
      <c r="AK125" s="273"/>
    </row>
    <row r="126" spans="4:37" ht="13.5" customHeight="1" x14ac:dyDescent="0.25">
      <c r="D126" s="412"/>
      <c r="E126" s="367" t="s">
        <v>107</v>
      </c>
      <c r="F126" s="239"/>
      <c r="G126" s="284"/>
      <c r="H126" s="413"/>
      <c r="I126" s="413">
        <v>21.558883098399999</v>
      </c>
      <c r="J126" s="414">
        <v>1E-8</v>
      </c>
      <c r="K126" s="414">
        <v>1E-8</v>
      </c>
      <c r="L126" s="414">
        <v>1E-8</v>
      </c>
      <c r="M126" s="415">
        <v>1E-8</v>
      </c>
      <c r="N126" s="256"/>
      <c r="O126" s="239"/>
      <c r="P126" s="258"/>
      <c r="Q126" s="239">
        <v>1</v>
      </c>
      <c r="R126" s="371" t="s">
        <v>34</v>
      </c>
      <c r="S126" s="372">
        <v>37021</v>
      </c>
      <c r="T126" s="373">
        <v>5178</v>
      </c>
      <c r="U126" s="373">
        <v>1218.9000000000001</v>
      </c>
      <c r="V126" s="373">
        <v>1935</v>
      </c>
      <c r="W126" s="373">
        <v>2461</v>
      </c>
      <c r="X126" s="373">
        <v>23</v>
      </c>
      <c r="Y126" s="373">
        <v>0</v>
      </c>
      <c r="Z126" s="373">
        <v>1214</v>
      </c>
      <c r="AA126" s="373">
        <v>10811</v>
      </c>
      <c r="AB126" s="374">
        <v>12900.899999988998</v>
      </c>
      <c r="AC126" s="374">
        <v>11681.999999988999</v>
      </c>
      <c r="AD126" s="375">
        <v>870.99999998899875</v>
      </c>
      <c r="AE126" s="375">
        <v>923</v>
      </c>
      <c r="AF126" s="375">
        <v>-52</v>
      </c>
      <c r="AG126" s="376">
        <v>14102</v>
      </c>
      <c r="AH126" s="377">
        <v>13985</v>
      </c>
      <c r="AI126" s="320">
        <v>37045</v>
      </c>
      <c r="AJ126" s="321">
        <v>109.21061972030952</v>
      </c>
      <c r="AK126" s="273"/>
    </row>
    <row r="127" spans="4:37" ht="13.5" customHeight="1" x14ac:dyDescent="0.25">
      <c r="D127" s="239"/>
      <c r="E127" s="367" t="s">
        <v>108</v>
      </c>
      <c r="F127" s="239"/>
      <c r="G127" s="284"/>
      <c r="H127" s="413"/>
      <c r="I127" s="413">
        <v>11505</v>
      </c>
      <c r="J127" s="414">
        <v>11621</v>
      </c>
      <c r="K127" s="414">
        <v>11566</v>
      </c>
      <c r="L127" s="414">
        <v>11495</v>
      </c>
      <c r="M127" s="415">
        <v>11527</v>
      </c>
      <c r="N127" s="239"/>
      <c r="O127" s="239"/>
      <c r="P127" s="258"/>
      <c r="Q127" s="239">
        <v>1</v>
      </c>
      <c r="R127" s="371" t="s">
        <v>35</v>
      </c>
      <c r="S127" s="372">
        <v>37022</v>
      </c>
      <c r="T127" s="373">
        <v>5101</v>
      </c>
      <c r="U127" s="373">
        <v>1246.8</v>
      </c>
      <c r="V127" s="373">
        <v>1870</v>
      </c>
      <c r="W127" s="373">
        <v>2311</v>
      </c>
      <c r="X127" s="373">
        <v>36</v>
      </c>
      <c r="Y127" s="373">
        <v>10</v>
      </c>
      <c r="Z127" s="373">
        <v>1186</v>
      </c>
      <c r="AA127" s="373">
        <v>10514</v>
      </c>
      <c r="AB127" s="374">
        <v>12871.799999988998</v>
      </c>
      <c r="AC127" s="374">
        <v>11624.999999988999</v>
      </c>
      <c r="AD127" s="375">
        <v>1110.9999999889988</v>
      </c>
      <c r="AE127" s="375">
        <v>1230</v>
      </c>
      <c r="AF127" s="375">
        <v>-119</v>
      </c>
      <c r="AG127" s="376">
        <v>14050</v>
      </c>
      <c r="AH127" s="377">
        <v>13985</v>
      </c>
      <c r="AI127" s="320">
        <v>37046</v>
      </c>
      <c r="AJ127" s="321">
        <v>228.36501739192164</v>
      </c>
      <c r="AK127" s="273"/>
    </row>
    <row r="128" spans="4:37" ht="13.5" customHeight="1" x14ac:dyDescent="0.25">
      <c r="D128" s="239"/>
      <c r="E128" s="367" t="s">
        <v>109</v>
      </c>
      <c r="F128" s="239"/>
      <c r="G128" s="284"/>
      <c r="H128" s="416"/>
      <c r="I128" s="416">
        <v>-11328</v>
      </c>
      <c r="J128" s="417">
        <v>-11617</v>
      </c>
      <c r="K128" s="417">
        <v>-11552</v>
      </c>
      <c r="L128" s="417">
        <v>-11551</v>
      </c>
      <c r="M128" s="418">
        <v>-11558</v>
      </c>
      <c r="N128" s="256"/>
      <c r="O128" s="239"/>
      <c r="P128" s="334"/>
      <c r="Q128" s="239">
        <v>1</v>
      </c>
      <c r="R128" s="371" t="s">
        <v>36</v>
      </c>
      <c r="S128" s="372">
        <v>37023</v>
      </c>
      <c r="T128" s="373">
        <v>5091</v>
      </c>
      <c r="U128" s="373">
        <v>1238</v>
      </c>
      <c r="V128" s="373">
        <v>1957</v>
      </c>
      <c r="W128" s="373">
        <v>2163</v>
      </c>
      <c r="X128" s="373">
        <v>13</v>
      </c>
      <c r="Y128" s="373">
        <v>7</v>
      </c>
      <c r="Z128" s="373">
        <v>1153</v>
      </c>
      <c r="AA128" s="373">
        <v>10384</v>
      </c>
      <c r="AB128" s="374">
        <v>12764.999999988999</v>
      </c>
      <c r="AC128" s="374">
        <v>11526.999999988999</v>
      </c>
      <c r="AD128" s="375">
        <v>1142.9999999889988</v>
      </c>
      <c r="AE128" s="375">
        <v>1174</v>
      </c>
      <c r="AF128" s="375">
        <v>-31</v>
      </c>
      <c r="AG128" s="376">
        <v>13931</v>
      </c>
      <c r="AH128" s="377">
        <v>13985</v>
      </c>
      <c r="AI128" s="320">
        <v>37047</v>
      </c>
      <c r="AJ128" s="321">
        <v>228.36501739192164</v>
      </c>
      <c r="AK128" s="273"/>
    </row>
    <row r="129" spans="4:37" ht="13.5" customHeight="1" x14ac:dyDescent="0.25">
      <c r="D129" s="239"/>
      <c r="E129" s="367" t="s">
        <v>110</v>
      </c>
      <c r="F129" s="239"/>
      <c r="G129" s="419"/>
      <c r="H129" s="420"/>
      <c r="I129" s="420">
        <v>0</v>
      </c>
      <c r="J129" s="421">
        <v>0</v>
      </c>
      <c r="K129" s="421">
        <v>0</v>
      </c>
      <c r="L129" s="421">
        <v>0</v>
      </c>
      <c r="M129" s="360">
        <v>0</v>
      </c>
      <c r="N129" s="419"/>
      <c r="O129" s="239"/>
      <c r="P129" s="334"/>
      <c r="Q129" s="239">
        <v>1</v>
      </c>
      <c r="R129" s="371" t="s">
        <v>37</v>
      </c>
      <c r="S129" s="372">
        <v>37024</v>
      </c>
      <c r="T129" s="373">
        <v>5073</v>
      </c>
      <c r="U129" s="373">
        <v>1252.3</v>
      </c>
      <c r="V129" s="373">
        <v>1943</v>
      </c>
      <c r="W129" s="373">
        <v>2346</v>
      </c>
      <c r="X129" s="373">
        <v>13</v>
      </c>
      <c r="Y129" s="373">
        <v>7</v>
      </c>
      <c r="Z129" s="373">
        <v>1145</v>
      </c>
      <c r="AA129" s="373">
        <v>10527</v>
      </c>
      <c r="AB129" s="374">
        <v>12747.299999988998</v>
      </c>
      <c r="AC129" s="374">
        <v>11494.999999988999</v>
      </c>
      <c r="AD129" s="375">
        <v>967.99999998899875</v>
      </c>
      <c r="AE129" s="375">
        <v>1024</v>
      </c>
      <c r="AF129" s="375">
        <v>-56</v>
      </c>
      <c r="AG129" s="376">
        <v>13900</v>
      </c>
      <c r="AH129" s="377">
        <v>13985</v>
      </c>
      <c r="AI129" s="320">
        <v>37048</v>
      </c>
      <c r="AJ129" s="321">
        <v>228.36501739192164</v>
      </c>
      <c r="AK129" s="273"/>
    </row>
    <row r="130" spans="4:37" ht="13.5" customHeight="1" thickBot="1" x14ac:dyDescent="0.3">
      <c r="D130" s="239"/>
      <c r="E130" s="422" t="s">
        <v>111</v>
      </c>
      <c r="F130" s="423"/>
      <c r="G130" s="424"/>
      <c r="H130" s="425"/>
      <c r="I130" s="426">
        <v>177</v>
      </c>
      <c r="J130" s="427">
        <v>4</v>
      </c>
      <c r="K130" s="427">
        <v>14</v>
      </c>
      <c r="L130" s="427">
        <v>-56</v>
      </c>
      <c r="M130" s="428">
        <v>-31</v>
      </c>
      <c r="N130" s="419"/>
      <c r="O130" s="419"/>
      <c r="P130" s="334"/>
      <c r="Q130" s="239">
        <v>0</v>
      </c>
      <c r="R130" s="371" t="s">
        <v>38</v>
      </c>
      <c r="S130" s="372">
        <v>37025</v>
      </c>
      <c r="T130" s="373">
        <v>5045</v>
      </c>
      <c r="U130" s="373">
        <v>1347.3</v>
      </c>
      <c r="V130" s="373">
        <v>1950</v>
      </c>
      <c r="W130" s="373">
        <v>2416</v>
      </c>
      <c r="X130" s="373">
        <v>13</v>
      </c>
      <c r="Y130" s="373">
        <v>0</v>
      </c>
      <c r="Z130" s="373">
        <v>1154</v>
      </c>
      <c r="AA130" s="373">
        <v>10578</v>
      </c>
      <c r="AB130" s="374">
        <v>12913.299999988998</v>
      </c>
      <c r="AC130" s="374">
        <v>11565.999999988999</v>
      </c>
      <c r="AD130" s="375">
        <v>987.99999998899875</v>
      </c>
      <c r="AE130" s="375">
        <v>974</v>
      </c>
      <c r="AF130" s="375">
        <v>14</v>
      </c>
      <c r="AG130" s="376">
        <v>13844</v>
      </c>
      <c r="AH130" s="377">
        <v>13985</v>
      </c>
      <c r="AI130" s="320">
        <v>37049</v>
      </c>
      <c r="AJ130" s="321">
        <v>228.36501739192164</v>
      </c>
      <c r="AK130" s="273"/>
    </row>
    <row r="131" spans="4:37" ht="13.5" customHeight="1" thickTop="1" x14ac:dyDescent="0.25">
      <c r="D131" s="239"/>
      <c r="E131" s="429" t="s">
        <v>112</v>
      </c>
      <c r="F131" s="239"/>
      <c r="G131" s="419"/>
      <c r="H131" s="430">
        <v>14039</v>
      </c>
      <c r="I131" s="430">
        <v>13862</v>
      </c>
      <c r="J131" s="419">
        <v>13858</v>
      </c>
      <c r="K131" s="419">
        <v>13844</v>
      </c>
      <c r="L131" s="419">
        <v>13900</v>
      </c>
      <c r="M131" s="419">
        <v>13931</v>
      </c>
      <c r="N131" s="256"/>
      <c r="O131" s="239"/>
      <c r="P131" s="334"/>
      <c r="Q131" s="239">
        <v>0</v>
      </c>
      <c r="R131" s="431" t="s">
        <v>39</v>
      </c>
      <c r="S131" s="432">
        <v>37026</v>
      </c>
      <c r="T131" s="433">
        <v>5112</v>
      </c>
      <c r="U131" s="433">
        <v>1270</v>
      </c>
      <c r="V131" s="433">
        <v>1895</v>
      </c>
      <c r="W131" s="433">
        <v>2481</v>
      </c>
      <c r="X131" s="433">
        <v>50</v>
      </c>
      <c r="Y131" s="433">
        <v>1</v>
      </c>
      <c r="Z131" s="433">
        <v>1250</v>
      </c>
      <c r="AA131" s="433">
        <v>10789</v>
      </c>
      <c r="AB131" s="434">
        <v>11357</v>
      </c>
      <c r="AC131" s="434">
        <v>11337</v>
      </c>
      <c r="AD131" s="435">
        <v>548</v>
      </c>
      <c r="AE131" s="435">
        <v>548</v>
      </c>
      <c r="AF131" s="435">
        <v>0</v>
      </c>
      <c r="AG131" s="436">
        <v>13844</v>
      </c>
      <c r="AH131" s="437">
        <v>13985</v>
      </c>
      <c r="AI131" s="320">
        <v>37050</v>
      </c>
      <c r="AJ131" s="321">
        <v>228.36501739192164</v>
      </c>
      <c r="AK131" s="273"/>
    </row>
    <row r="132" spans="4:37" ht="13.5" customHeight="1" x14ac:dyDescent="0.25">
      <c r="D132" s="239"/>
      <c r="E132" s="438" t="s">
        <v>115</v>
      </c>
      <c r="F132" s="239"/>
      <c r="G132" s="239"/>
      <c r="H132" s="439">
        <v>13984.524104</v>
      </c>
      <c r="I132" s="439">
        <v>13984.524104</v>
      </c>
      <c r="J132" s="440">
        <v>13984.524104</v>
      </c>
      <c r="K132" s="440">
        <v>13984.524104</v>
      </c>
      <c r="L132" s="440">
        <v>13984.524104</v>
      </c>
      <c r="M132" s="440">
        <v>13984.524104</v>
      </c>
      <c r="N132" s="430"/>
      <c r="O132" s="239"/>
      <c r="P132" s="334"/>
      <c r="Q132" s="239">
        <v>0</v>
      </c>
      <c r="R132" s="431" t="s">
        <v>40</v>
      </c>
      <c r="S132" s="432">
        <v>37027</v>
      </c>
      <c r="T132" s="433">
        <v>5112</v>
      </c>
      <c r="U132" s="433">
        <v>1270</v>
      </c>
      <c r="V132" s="433">
        <v>1895</v>
      </c>
      <c r="W132" s="433">
        <v>2481</v>
      </c>
      <c r="X132" s="433">
        <v>50</v>
      </c>
      <c r="Y132" s="433">
        <v>1</v>
      </c>
      <c r="Z132" s="433">
        <v>1250</v>
      </c>
      <c r="AA132" s="433">
        <v>10789</v>
      </c>
      <c r="AB132" s="434">
        <v>11375</v>
      </c>
      <c r="AC132" s="434">
        <v>11337</v>
      </c>
      <c r="AD132" s="435">
        <v>548</v>
      </c>
      <c r="AE132" s="435">
        <v>548</v>
      </c>
      <c r="AF132" s="435">
        <v>0</v>
      </c>
      <c r="AG132" s="436">
        <v>13844</v>
      </c>
      <c r="AH132" s="437">
        <v>13985</v>
      </c>
      <c r="AI132" s="320">
        <v>37051</v>
      </c>
      <c r="AJ132" s="321">
        <v>228.36501739192164</v>
      </c>
      <c r="AK132" s="245"/>
    </row>
    <row r="133" spans="4:37" ht="13.5" customHeight="1" x14ac:dyDescent="0.25">
      <c r="D133" s="239"/>
      <c r="E133" s="327" t="s">
        <v>137</v>
      </c>
      <c r="F133" s="328"/>
      <c r="G133" s="328"/>
      <c r="H133" s="441">
        <v>54.475895999999921</v>
      </c>
      <c r="I133" s="441">
        <v>-122.52410400000008</v>
      </c>
      <c r="J133" s="442">
        <v>-126.52410400000008</v>
      </c>
      <c r="K133" s="442">
        <v>-140.52410400000008</v>
      </c>
      <c r="L133" s="442">
        <v>-84.524104000000079</v>
      </c>
      <c r="M133" s="443">
        <v>-53.524104000000079</v>
      </c>
      <c r="N133" s="430"/>
      <c r="O133" s="239"/>
      <c r="P133" s="298"/>
      <c r="Q133" s="239">
        <v>0</v>
      </c>
      <c r="R133" s="431" t="s">
        <v>34</v>
      </c>
      <c r="S133" s="432">
        <v>37028</v>
      </c>
      <c r="T133" s="433">
        <v>5112</v>
      </c>
      <c r="U133" s="433">
        <v>1270</v>
      </c>
      <c r="V133" s="433">
        <v>1895</v>
      </c>
      <c r="W133" s="433">
        <v>2481</v>
      </c>
      <c r="X133" s="433">
        <v>50</v>
      </c>
      <c r="Y133" s="433">
        <v>1</v>
      </c>
      <c r="Z133" s="433">
        <v>1250</v>
      </c>
      <c r="AA133" s="433">
        <v>10789</v>
      </c>
      <c r="AB133" s="434">
        <v>11479</v>
      </c>
      <c r="AC133" s="434">
        <v>11460</v>
      </c>
      <c r="AD133" s="435">
        <v>671</v>
      </c>
      <c r="AE133" s="435">
        <v>671</v>
      </c>
      <c r="AF133" s="435">
        <v>0</v>
      </c>
      <c r="AG133" s="436">
        <v>13844</v>
      </c>
      <c r="AH133" s="437">
        <v>13985</v>
      </c>
      <c r="AI133" s="320">
        <v>37052</v>
      </c>
      <c r="AJ133" s="321">
        <v>228.36501739192164</v>
      </c>
      <c r="AK133" s="273"/>
    </row>
    <row r="134" spans="4:37" ht="13.5" customHeight="1" x14ac:dyDescent="0.25">
      <c r="D134" s="239"/>
      <c r="E134" s="438"/>
      <c r="F134" s="239"/>
      <c r="G134" s="239"/>
      <c r="H134" s="440"/>
      <c r="I134" s="440"/>
      <c r="J134" s="440"/>
      <c r="K134" s="440"/>
      <c r="L134" s="440"/>
      <c r="M134" s="440"/>
      <c r="N134" s="419"/>
      <c r="O134" s="239"/>
      <c r="P134" s="298"/>
      <c r="Q134" s="239">
        <v>0</v>
      </c>
      <c r="R134" s="431" t="s">
        <v>35</v>
      </c>
      <c r="S134" s="432">
        <v>37029</v>
      </c>
      <c r="T134" s="433">
        <v>5112</v>
      </c>
      <c r="U134" s="433">
        <v>1270</v>
      </c>
      <c r="V134" s="433">
        <v>1895</v>
      </c>
      <c r="W134" s="433">
        <v>2481</v>
      </c>
      <c r="X134" s="433">
        <v>50</v>
      </c>
      <c r="Y134" s="433">
        <v>1</v>
      </c>
      <c r="Z134" s="433">
        <v>1250</v>
      </c>
      <c r="AA134" s="433">
        <v>10789</v>
      </c>
      <c r="AB134" s="434">
        <v>11579</v>
      </c>
      <c r="AC134" s="434">
        <v>11580</v>
      </c>
      <c r="AD134" s="435">
        <v>791</v>
      </c>
      <c r="AE134" s="435">
        <v>791</v>
      </c>
      <c r="AF134" s="435">
        <v>0</v>
      </c>
      <c r="AG134" s="436">
        <v>13844</v>
      </c>
      <c r="AH134" s="437">
        <v>13985</v>
      </c>
      <c r="AI134" s="320">
        <v>37053</v>
      </c>
      <c r="AJ134" s="321">
        <v>228.36501739192164</v>
      </c>
      <c r="AK134" s="273"/>
    </row>
    <row r="135" spans="4:37" ht="13.5" customHeight="1" x14ac:dyDescent="0.25">
      <c r="D135" s="239"/>
      <c r="E135" s="444" t="s">
        <v>113</v>
      </c>
      <c r="F135" s="359"/>
      <c r="G135" s="445"/>
      <c r="H135" s="446">
        <v>0</v>
      </c>
      <c r="I135" s="420">
        <v>-192.69352482505332</v>
      </c>
      <c r="J135" s="421">
        <v>-3.0823491610406006</v>
      </c>
      <c r="K135" s="421">
        <v>-435.73208594710314</v>
      </c>
      <c r="L135" s="421">
        <v>45.020978655199087</v>
      </c>
      <c r="M135" s="360">
        <v>-158.22725693341752</v>
      </c>
      <c r="N135" s="419"/>
      <c r="O135" s="239"/>
      <c r="P135" s="298"/>
      <c r="Q135" s="239">
        <v>0</v>
      </c>
      <c r="R135" s="431" t="s">
        <v>36</v>
      </c>
      <c r="S135" s="432">
        <v>37030</v>
      </c>
      <c r="T135" s="433">
        <v>5112</v>
      </c>
      <c r="U135" s="433">
        <v>1270</v>
      </c>
      <c r="V135" s="433">
        <v>1895</v>
      </c>
      <c r="W135" s="433">
        <v>2481</v>
      </c>
      <c r="X135" s="433">
        <v>50</v>
      </c>
      <c r="Y135" s="433">
        <v>1</v>
      </c>
      <c r="Z135" s="433">
        <v>1250</v>
      </c>
      <c r="AA135" s="433">
        <v>10789</v>
      </c>
      <c r="AB135" s="434">
        <v>11629</v>
      </c>
      <c r="AC135" s="434">
        <v>11630</v>
      </c>
      <c r="AD135" s="435">
        <v>841</v>
      </c>
      <c r="AE135" s="435">
        <v>841</v>
      </c>
      <c r="AF135" s="435">
        <v>0</v>
      </c>
      <c r="AG135" s="436">
        <v>13844</v>
      </c>
      <c r="AH135" s="437">
        <v>13985</v>
      </c>
      <c r="AI135" s="320">
        <v>37054</v>
      </c>
      <c r="AJ135" s="321">
        <v>84.36501739192164</v>
      </c>
      <c r="AK135" s="273"/>
    </row>
    <row r="136" spans="4:37" ht="13.5" customHeight="1" x14ac:dyDescent="0.25">
      <c r="D136" s="239"/>
      <c r="E136" s="438" t="s">
        <v>114</v>
      </c>
      <c r="F136" s="239"/>
      <c r="G136" s="354"/>
      <c r="H136" s="447">
        <v>0</v>
      </c>
      <c r="I136" s="430">
        <v>201.47354970801743</v>
      </c>
      <c r="J136" s="419">
        <v>102.09114039446597</v>
      </c>
      <c r="K136" s="419">
        <v>92.283665791154959</v>
      </c>
      <c r="L136" s="419">
        <v>-110.96456979746164</v>
      </c>
      <c r="M136" s="437">
        <v>20.642398926968873</v>
      </c>
      <c r="N136" s="419"/>
      <c r="O136" s="239"/>
      <c r="P136" s="354"/>
      <c r="Q136" s="239">
        <v>0</v>
      </c>
      <c r="R136" s="431" t="s">
        <v>37</v>
      </c>
      <c r="S136" s="432">
        <v>37031</v>
      </c>
      <c r="T136" s="433">
        <v>5112</v>
      </c>
      <c r="U136" s="433">
        <v>1270</v>
      </c>
      <c r="V136" s="433">
        <v>1895</v>
      </c>
      <c r="W136" s="433">
        <v>2481</v>
      </c>
      <c r="X136" s="433">
        <v>50</v>
      </c>
      <c r="Y136" s="433">
        <v>1</v>
      </c>
      <c r="Z136" s="433">
        <v>1250</v>
      </c>
      <c r="AA136" s="433">
        <v>10789</v>
      </c>
      <c r="AB136" s="434">
        <v>11650</v>
      </c>
      <c r="AC136" s="434">
        <v>11630</v>
      </c>
      <c r="AD136" s="435">
        <v>841</v>
      </c>
      <c r="AE136" s="435">
        <v>841</v>
      </c>
      <c r="AF136" s="435">
        <v>0</v>
      </c>
      <c r="AG136" s="436">
        <v>13844</v>
      </c>
      <c r="AH136" s="437">
        <v>13985</v>
      </c>
      <c r="AI136" s="320">
        <v>37055</v>
      </c>
      <c r="AJ136" s="321">
        <v>84.36501739192164</v>
      </c>
      <c r="AK136" s="273"/>
    </row>
    <row r="137" spans="4:37" ht="13.5" customHeight="1" x14ac:dyDescent="0.25">
      <c r="D137" s="239"/>
      <c r="E137" s="438" t="s">
        <v>160</v>
      </c>
      <c r="F137" s="239"/>
      <c r="G137" s="354"/>
      <c r="H137" s="448">
        <v>-0.1</v>
      </c>
      <c r="I137" s="449">
        <v>-0.1</v>
      </c>
      <c r="J137" s="450">
        <v>-0.1</v>
      </c>
      <c r="K137" s="450">
        <v>-0.1</v>
      </c>
      <c r="L137" s="450">
        <v>-0.1</v>
      </c>
      <c r="M137" s="451">
        <v>-0.1</v>
      </c>
      <c r="N137" s="419"/>
      <c r="O137" s="239"/>
      <c r="P137" s="354"/>
      <c r="Q137" s="239">
        <v>0</v>
      </c>
      <c r="R137" s="431" t="s">
        <v>38</v>
      </c>
      <c r="S137" s="432">
        <v>37032</v>
      </c>
      <c r="T137" s="433">
        <v>5112</v>
      </c>
      <c r="U137" s="433">
        <v>1270</v>
      </c>
      <c r="V137" s="433">
        <v>1895</v>
      </c>
      <c r="W137" s="433">
        <v>2481</v>
      </c>
      <c r="X137" s="433">
        <v>50</v>
      </c>
      <c r="Y137" s="433">
        <v>1</v>
      </c>
      <c r="Z137" s="433">
        <v>1250</v>
      </c>
      <c r="AA137" s="433">
        <v>10789</v>
      </c>
      <c r="AB137" s="434">
        <v>11500</v>
      </c>
      <c r="AC137" s="434">
        <v>11480</v>
      </c>
      <c r="AD137" s="435">
        <v>691</v>
      </c>
      <c r="AE137" s="435">
        <v>691</v>
      </c>
      <c r="AF137" s="435">
        <v>0</v>
      </c>
      <c r="AG137" s="436">
        <v>13844</v>
      </c>
      <c r="AH137" s="437">
        <v>13985</v>
      </c>
      <c r="AI137" s="320">
        <v>37056</v>
      </c>
      <c r="AJ137" s="321">
        <v>84.36501739192164</v>
      </c>
      <c r="AK137" s="273"/>
    </row>
    <row r="138" spans="4:37" ht="13.5" customHeight="1" x14ac:dyDescent="0.25">
      <c r="D138" s="239"/>
      <c r="E138" s="438" t="s">
        <v>160</v>
      </c>
      <c r="F138" s="239"/>
      <c r="G138" s="354"/>
      <c r="H138" s="448">
        <v>0.1</v>
      </c>
      <c r="I138" s="449">
        <v>0.1</v>
      </c>
      <c r="J138" s="450">
        <v>0.1</v>
      </c>
      <c r="K138" s="450">
        <v>0.1</v>
      </c>
      <c r="L138" s="450">
        <v>0.1</v>
      </c>
      <c r="M138" s="451">
        <v>0.1</v>
      </c>
      <c r="N138" s="419"/>
      <c r="O138" s="239"/>
      <c r="P138" s="354"/>
      <c r="Q138" s="239">
        <v>0</v>
      </c>
      <c r="R138" s="431" t="s">
        <v>39</v>
      </c>
      <c r="S138" s="432">
        <v>37033</v>
      </c>
      <c r="T138" s="433">
        <v>5112</v>
      </c>
      <c r="U138" s="433">
        <v>1270</v>
      </c>
      <c r="V138" s="433">
        <v>1895</v>
      </c>
      <c r="W138" s="433">
        <v>2481</v>
      </c>
      <c r="X138" s="433">
        <v>50</v>
      </c>
      <c r="Y138" s="433">
        <v>1</v>
      </c>
      <c r="Z138" s="433">
        <v>1250</v>
      </c>
      <c r="AA138" s="433">
        <v>10789</v>
      </c>
      <c r="AB138" s="434">
        <v>11600</v>
      </c>
      <c r="AC138" s="434">
        <v>11580</v>
      </c>
      <c r="AD138" s="435">
        <v>791</v>
      </c>
      <c r="AE138" s="435">
        <v>791</v>
      </c>
      <c r="AF138" s="435">
        <v>0</v>
      </c>
      <c r="AG138" s="436">
        <v>13844</v>
      </c>
      <c r="AH138" s="437">
        <v>13985</v>
      </c>
      <c r="AI138" s="320">
        <v>37057</v>
      </c>
      <c r="AJ138" s="321">
        <v>84.36501739192164</v>
      </c>
      <c r="AK138" s="273"/>
    </row>
    <row r="139" spans="4:37" ht="13.5" customHeight="1" x14ac:dyDescent="0.25">
      <c r="D139" s="239"/>
      <c r="E139" s="452" t="s">
        <v>159</v>
      </c>
      <c r="F139" s="323"/>
      <c r="G139" s="381"/>
      <c r="H139" s="453">
        <v>0</v>
      </c>
      <c r="I139" s="454">
        <v>-50</v>
      </c>
      <c r="J139" s="455">
        <v>-31</v>
      </c>
      <c r="K139" s="455">
        <v>132</v>
      </c>
      <c r="L139" s="455">
        <v>-164</v>
      </c>
      <c r="M139" s="456">
        <v>-18</v>
      </c>
      <c r="N139" s="457"/>
      <c r="O139" s="239"/>
      <c r="P139" s="334"/>
      <c r="Q139" s="239">
        <v>0</v>
      </c>
      <c r="R139" s="431" t="s">
        <v>40</v>
      </c>
      <c r="S139" s="432">
        <v>37034</v>
      </c>
      <c r="T139" s="433">
        <v>5112</v>
      </c>
      <c r="U139" s="433">
        <v>1270</v>
      </c>
      <c r="V139" s="433">
        <v>1895</v>
      </c>
      <c r="W139" s="433">
        <v>2481</v>
      </c>
      <c r="X139" s="433">
        <v>50</v>
      </c>
      <c r="Y139" s="433">
        <v>1</v>
      </c>
      <c r="Z139" s="433">
        <v>1250</v>
      </c>
      <c r="AA139" s="433">
        <v>10789</v>
      </c>
      <c r="AB139" s="434">
        <v>11523</v>
      </c>
      <c r="AC139" s="434">
        <v>11503</v>
      </c>
      <c r="AD139" s="435">
        <v>714</v>
      </c>
      <c r="AE139" s="435">
        <v>714</v>
      </c>
      <c r="AF139" s="435">
        <v>0</v>
      </c>
      <c r="AG139" s="436">
        <v>13844</v>
      </c>
      <c r="AH139" s="437">
        <v>13985</v>
      </c>
      <c r="AI139" s="320">
        <v>37058</v>
      </c>
      <c r="AJ139" s="321">
        <v>84.36501739192164</v>
      </c>
      <c r="AK139" s="273"/>
    </row>
    <row r="140" spans="4:37" ht="13.5" customHeight="1" x14ac:dyDescent="0.25">
      <c r="D140" s="239"/>
      <c r="E140" s="256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334"/>
      <c r="Q140" s="239">
        <v>0</v>
      </c>
      <c r="R140" s="431" t="s">
        <v>34</v>
      </c>
      <c r="S140" s="432">
        <v>37035</v>
      </c>
      <c r="T140" s="433">
        <v>5112</v>
      </c>
      <c r="U140" s="433">
        <v>1270</v>
      </c>
      <c r="V140" s="433">
        <v>1895</v>
      </c>
      <c r="W140" s="433">
        <v>2481</v>
      </c>
      <c r="X140" s="433">
        <v>50</v>
      </c>
      <c r="Y140" s="433">
        <v>1</v>
      </c>
      <c r="Z140" s="433">
        <v>1250</v>
      </c>
      <c r="AA140" s="433">
        <v>10789</v>
      </c>
      <c r="AB140" s="434">
        <v>11523</v>
      </c>
      <c r="AC140" s="434">
        <v>11503</v>
      </c>
      <c r="AD140" s="435">
        <v>714</v>
      </c>
      <c r="AE140" s="435">
        <v>714</v>
      </c>
      <c r="AF140" s="435">
        <v>0</v>
      </c>
      <c r="AG140" s="436">
        <v>13844</v>
      </c>
      <c r="AH140" s="437">
        <v>13985</v>
      </c>
      <c r="AI140" s="320">
        <v>37059</v>
      </c>
      <c r="AJ140" s="321">
        <v>84.36501739192164</v>
      </c>
      <c r="AK140" s="273"/>
    </row>
    <row r="141" spans="4:37" ht="13.5" customHeight="1" x14ac:dyDescent="0.25">
      <c r="D141" s="239"/>
      <c r="E141" s="386" t="s">
        <v>138</v>
      </c>
      <c r="F141" s="328"/>
      <c r="G141" s="328"/>
      <c r="H141" s="458"/>
      <c r="I141" s="459">
        <v>37027</v>
      </c>
      <c r="J141" s="460">
        <v>37026</v>
      </c>
      <c r="K141" s="460">
        <v>37025</v>
      </c>
      <c r="L141" s="460">
        <v>37024</v>
      </c>
      <c r="M141" s="461">
        <v>37023</v>
      </c>
      <c r="N141" s="227" t="s">
        <v>133</v>
      </c>
      <c r="O141" s="224" t="s">
        <v>15</v>
      </c>
      <c r="P141" s="354"/>
      <c r="Q141" s="239">
        <v>0</v>
      </c>
      <c r="R141" s="431" t="s">
        <v>35</v>
      </c>
      <c r="S141" s="432">
        <v>37036</v>
      </c>
      <c r="T141" s="433">
        <v>5112</v>
      </c>
      <c r="U141" s="433">
        <v>1270</v>
      </c>
      <c r="V141" s="433">
        <v>1895</v>
      </c>
      <c r="W141" s="433">
        <v>2481</v>
      </c>
      <c r="X141" s="433">
        <v>50</v>
      </c>
      <c r="Y141" s="433">
        <v>1</v>
      </c>
      <c r="Z141" s="433">
        <v>1250</v>
      </c>
      <c r="AA141" s="433">
        <v>10789</v>
      </c>
      <c r="AB141" s="434">
        <v>11623</v>
      </c>
      <c r="AC141" s="434">
        <v>11603</v>
      </c>
      <c r="AD141" s="435">
        <v>814</v>
      </c>
      <c r="AE141" s="435">
        <v>814</v>
      </c>
      <c r="AF141" s="435">
        <v>0</v>
      </c>
      <c r="AG141" s="436">
        <v>13844</v>
      </c>
      <c r="AH141" s="437">
        <v>13985</v>
      </c>
      <c r="AI141" s="320">
        <v>37060</v>
      </c>
      <c r="AJ141" s="321">
        <v>99.851707247817131</v>
      </c>
      <c r="AK141" s="273"/>
    </row>
    <row r="142" spans="4:37" ht="13.5" customHeight="1" x14ac:dyDescent="0.25">
      <c r="D142" s="239"/>
      <c r="E142" s="462"/>
      <c r="F142" s="359"/>
      <c r="G142" s="463" t="s">
        <v>141</v>
      </c>
      <c r="H142" s="359"/>
      <c r="I142" s="464">
        <v>4835</v>
      </c>
      <c r="J142" s="465">
        <v>5071</v>
      </c>
      <c r="K142" s="465">
        <v>5045</v>
      </c>
      <c r="L142" s="465">
        <v>5073</v>
      </c>
      <c r="M142" s="466">
        <v>5091</v>
      </c>
      <c r="N142" s="466">
        <v>5074.9375</v>
      </c>
      <c r="O142" s="467" t="s">
        <v>140</v>
      </c>
      <c r="P142" s="334"/>
      <c r="Q142" s="239">
        <v>0</v>
      </c>
      <c r="R142" s="431" t="s">
        <v>36</v>
      </c>
      <c r="S142" s="432">
        <v>37037</v>
      </c>
      <c r="T142" s="433">
        <v>5112</v>
      </c>
      <c r="U142" s="433">
        <v>1270</v>
      </c>
      <c r="V142" s="433">
        <v>1895</v>
      </c>
      <c r="W142" s="433">
        <v>2481</v>
      </c>
      <c r="X142" s="433">
        <v>50</v>
      </c>
      <c r="Y142" s="433">
        <v>1</v>
      </c>
      <c r="Z142" s="433">
        <v>1250</v>
      </c>
      <c r="AA142" s="433">
        <v>10789</v>
      </c>
      <c r="AB142" s="434">
        <v>11673</v>
      </c>
      <c r="AC142" s="434">
        <v>11653</v>
      </c>
      <c r="AD142" s="435">
        <v>864</v>
      </c>
      <c r="AE142" s="435">
        <v>864</v>
      </c>
      <c r="AF142" s="435">
        <v>0</v>
      </c>
      <c r="AG142" s="436">
        <v>13844</v>
      </c>
      <c r="AH142" s="437">
        <v>13985</v>
      </c>
      <c r="AI142" s="320">
        <v>37061</v>
      </c>
      <c r="AJ142" s="321">
        <v>75.006104919429262</v>
      </c>
      <c r="AK142" s="273"/>
    </row>
    <row r="143" spans="4:37" ht="13.5" customHeight="1" thickBot="1" x14ac:dyDescent="0.3">
      <c r="D143" s="239"/>
      <c r="E143" s="468"/>
      <c r="F143" s="323"/>
      <c r="G143" s="469" t="s">
        <v>142</v>
      </c>
      <c r="H143" s="323"/>
      <c r="I143" s="333">
        <v>4647.4629395528063</v>
      </c>
      <c r="J143" s="284">
        <v>4916.0208035341057</v>
      </c>
      <c r="K143" s="284">
        <v>4853.3226331505603</v>
      </c>
      <c r="L143" s="284">
        <v>4885.0865480616931</v>
      </c>
      <c r="M143" s="334">
        <v>4903.1806459344716</v>
      </c>
      <c r="N143" s="300">
        <v>4871.0550855343135</v>
      </c>
      <c r="O143" s="470">
        <v>4950</v>
      </c>
      <c r="P143" s="354"/>
      <c r="Q143" s="239">
        <v>0</v>
      </c>
      <c r="R143" s="431" t="s">
        <v>37</v>
      </c>
      <c r="S143" s="432">
        <v>37038</v>
      </c>
      <c r="T143" s="433">
        <v>5112</v>
      </c>
      <c r="U143" s="433">
        <v>1270</v>
      </c>
      <c r="V143" s="433">
        <v>1895</v>
      </c>
      <c r="W143" s="433">
        <v>2481</v>
      </c>
      <c r="X143" s="433">
        <v>50</v>
      </c>
      <c r="Y143" s="433">
        <v>1</v>
      </c>
      <c r="Z143" s="433">
        <v>1250</v>
      </c>
      <c r="AA143" s="433">
        <v>10789</v>
      </c>
      <c r="AB143" s="434">
        <v>11673</v>
      </c>
      <c r="AC143" s="434">
        <v>11653</v>
      </c>
      <c r="AD143" s="435">
        <v>864</v>
      </c>
      <c r="AE143" s="435">
        <v>864</v>
      </c>
      <c r="AF143" s="435">
        <v>0</v>
      </c>
      <c r="AG143" s="436">
        <v>13844</v>
      </c>
      <c r="AH143" s="437">
        <v>13985</v>
      </c>
      <c r="AI143" s="320">
        <v>37062</v>
      </c>
      <c r="AJ143" s="321">
        <v>75.006104919429262</v>
      </c>
      <c r="AK143" s="273"/>
    </row>
    <row r="144" spans="4:37" ht="13.5" customHeight="1" thickTop="1" x14ac:dyDescent="0.25">
      <c r="D144" s="239"/>
      <c r="E144" s="462"/>
      <c r="F144" s="359"/>
      <c r="G144" s="463" t="s">
        <v>99</v>
      </c>
      <c r="H144" s="359"/>
      <c r="I144" s="471">
        <v>0</v>
      </c>
      <c r="J144" s="472">
        <v>0.9409787277832099</v>
      </c>
      <c r="K144" s="472">
        <v>6.5868510944824692</v>
      </c>
      <c r="L144" s="472">
        <v>4.046208529467803</v>
      </c>
      <c r="M144" s="473">
        <v>3.9521106566894817</v>
      </c>
      <c r="N144" s="474">
        <v>4.9761169192770929</v>
      </c>
      <c r="O144" s="239"/>
      <c r="P144" s="354"/>
      <c r="Q144" s="239"/>
      <c r="R144" s="431" t="s">
        <v>38</v>
      </c>
      <c r="S144" s="432">
        <v>37039</v>
      </c>
      <c r="T144" s="433">
        <v>5112</v>
      </c>
      <c r="U144" s="433">
        <v>1270</v>
      </c>
      <c r="V144" s="433">
        <v>1895</v>
      </c>
      <c r="W144" s="433">
        <v>2481</v>
      </c>
      <c r="X144" s="433">
        <v>50</v>
      </c>
      <c r="Y144" s="433">
        <v>1</v>
      </c>
      <c r="Z144" s="433">
        <v>1250</v>
      </c>
      <c r="AA144" s="433">
        <v>10789</v>
      </c>
      <c r="AB144" s="434">
        <v>11523</v>
      </c>
      <c r="AC144" s="434">
        <v>11503</v>
      </c>
      <c r="AD144" s="435">
        <v>714</v>
      </c>
      <c r="AE144" s="435">
        <v>714</v>
      </c>
      <c r="AF144" s="435">
        <v>0</v>
      </c>
      <c r="AG144" s="436">
        <v>13844</v>
      </c>
      <c r="AH144" s="437">
        <v>13985</v>
      </c>
      <c r="AI144" s="320">
        <v>37063</v>
      </c>
      <c r="AJ144" s="321">
        <v>75.006104919429262</v>
      </c>
      <c r="AK144" s="239"/>
    </row>
    <row r="145" spans="4:37" ht="13.5" customHeight="1" x14ac:dyDescent="0.25">
      <c r="D145" s="239"/>
      <c r="E145" s="256"/>
      <c r="F145" s="239"/>
      <c r="G145" s="475" t="s">
        <v>143</v>
      </c>
      <c r="H145" s="239"/>
      <c r="I145" s="476">
        <v>114.14071968010337</v>
      </c>
      <c r="J145" s="477">
        <v>92.968698304981146</v>
      </c>
      <c r="K145" s="477">
        <v>93.90967703276435</v>
      </c>
      <c r="L145" s="477">
        <v>92.686404686646171</v>
      </c>
      <c r="M145" s="478">
        <v>92.686404686646171</v>
      </c>
      <c r="N145" s="479">
        <v>107.82509186598195</v>
      </c>
      <c r="O145" s="239"/>
      <c r="P145" s="354"/>
      <c r="Q145" s="239"/>
      <c r="R145" s="431" t="s">
        <v>39</v>
      </c>
      <c r="S145" s="432">
        <v>37040</v>
      </c>
      <c r="T145" s="433">
        <v>5112</v>
      </c>
      <c r="U145" s="433">
        <v>1270</v>
      </c>
      <c r="V145" s="433">
        <v>1895</v>
      </c>
      <c r="W145" s="433">
        <v>2481</v>
      </c>
      <c r="X145" s="433">
        <v>50</v>
      </c>
      <c r="Y145" s="433">
        <v>1</v>
      </c>
      <c r="Z145" s="433">
        <v>1250</v>
      </c>
      <c r="AA145" s="433">
        <v>10789</v>
      </c>
      <c r="AB145" s="434">
        <v>11523</v>
      </c>
      <c r="AC145" s="434">
        <v>11503</v>
      </c>
      <c r="AD145" s="435">
        <v>714</v>
      </c>
      <c r="AE145" s="435">
        <v>714</v>
      </c>
      <c r="AF145" s="435">
        <v>0</v>
      </c>
      <c r="AG145" s="436">
        <v>13844</v>
      </c>
      <c r="AH145" s="437">
        <v>13985</v>
      </c>
      <c r="AI145" s="320">
        <v>37064</v>
      </c>
      <c r="AJ145" s="321">
        <v>75.006104919429262</v>
      </c>
      <c r="AK145" s="239"/>
    </row>
    <row r="146" spans="4:37" ht="13.5" customHeight="1" x14ac:dyDescent="0.25">
      <c r="D146" s="239"/>
      <c r="E146" s="256"/>
      <c r="F146" s="239"/>
      <c r="G146" s="475" t="s">
        <v>144</v>
      </c>
      <c r="H146" s="239"/>
      <c r="I146" s="476">
        <v>71.984872675415559</v>
      </c>
      <c r="J146" s="477">
        <v>49.68367682695348</v>
      </c>
      <c r="K146" s="477">
        <v>82.523834426587513</v>
      </c>
      <c r="L146" s="477">
        <v>82.523834426587513</v>
      </c>
      <c r="M146" s="478">
        <v>82.523834426587513</v>
      </c>
      <c r="N146" s="479">
        <v>87.97044070975619</v>
      </c>
      <c r="O146" s="239"/>
      <c r="P146" s="354"/>
      <c r="Q146" s="239"/>
      <c r="R146" s="431" t="s">
        <v>40</v>
      </c>
      <c r="S146" s="432">
        <v>37041</v>
      </c>
      <c r="T146" s="433">
        <v>5112</v>
      </c>
      <c r="U146" s="433">
        <v>1270</v>
      </c>
      <c r="V146" s="433">
        <v>1895</v>
      </c>
      <c r="W146" s="433">
        <v>2481</v>
      </c>
      <c r="X146" s="433">
        <v>50</v>
      </c>
      <c r="Y146" s="433">
        <v>1</v>
      </c>
      <c r="Z146" s="433">
        <v>1250</v>
      </c>
      <c r="AA146" s="433">
        <v>10789</v>
      </c>
      <c r="AB146" s="434">
        <v>11523</v>
      </c>
      <c r="AC146" s="434">
        <v>11503</v>
      </c>
      <c r="AD146" s="435">
        <v>714</v>
      </c>
      <c r="AE146" s="435">
        <v>714</v>
      </c>
      <c r="AF146" s="435">
        <v>0</v>
      </c>
      <c r="AG146" s="436">
        <v>13844</v>
      </c>
      <c r="AH146" s="437">
        <v>13985</v>
      </c>
      <c r="AI146" s="320">
        <v>37065</v>
      </c>
      <c r="AJ146" s="321">
        <v>53</v>
      </c>
      <c r="AK146" s="239"/>
    </row>
    <row r="147" spans="4:37" ht="13.5" customHeight="1" x14ac:dyDescent="0.25">
      <c r="D147" s="239"/>
      <c r="E147" s="468"/>
      <c r="F147" s="323"/>
      <c r="G147" s="469" t="s">
        <v>145</v>
      </c>
      <c r="H147" s="323"/>
      <c r="I147" s="480">
        <v>1.4114680916748148</v>
      </c>
      <c r="J147" s="481">
        <v>11.385842606176839</v>
      </c>
      <c r="K147" s="481">
        <v>8.6570042956055318</v>
      </c>
      <c r="L147" s="481">
        <v>8.6570042956055318</v>
      </c>
      <c r="M147" s="482">
        <v>8.6570042956055318</v>
      </c>
      <c r="N147" s="483">
        <v>3.1107649706715526</v>
      </c>
      <c r="O147" s="239"/>
      <c r="P147" s="354"/>
      <c r="Q147" s="239"/>
      <c r="R147" s="431" t="s">
        <v>34</v>
      </c>
      <c r="S147" s="432">
        <v>37042</v>
      </c>
      <c r="T147" s="433">
        <v>5112</v>
      </c>
      <c r="U147" s="433">
        <v>1270</v>
      </c>
      <c r="V147" s="433">
        <v>1895</v>
      </c>
      <c r="W147" s="433">
        <v>2481</v>
      </c>
      <c r="X147" s="433">
        <v>50</v>
      </c>
      <c r="Y147" s="433">
        <v>1</v>
      </c>
      <c r="Z147" s="433">
        <v>1250</v>
      </c>
      <c r="AA147" s="433">
        <v>10789</v>
      </c>
      <c r="AB147" s="434">
        <v>11523</v>
      </c>
      <c r="AC147" s="434">
        <v>11503</v>
      </c>
      <c r="AD147" s="435">
        <v>714</v>
      </c>
      <c r="AE147" s="435">
        <v>714</v>
      </c>
      <c r="AF147" s="435">
        <v>0</v>
      </c>
      <c r="AG147" s="436">
        <v>13844</v>
      </c>
      <c r="AH147" s="437">
        <v>13986</v>
      </c>
      <c r="AI147" s="320">
        <v>37066</v>
      </c>
      <c r="AJ147" s="321">
        <v>53</v>
      </c>
      <c r="AK147" s="484"/>
    </row>
    <row r="148" spans="4:37" ht="13.5" customHeight="1" thickBot="1" x14ac:dyDescent="0.3">
      <c r="D148" s="239"/>
      <c r="E148" s="485"/>
      <c r="F148" s="328"/>
      <c r="G148" s="486" t="s">
        <v>158</v>
      </c>
      <c r="H148" s="328"/>
      <c r="I148" s="480">
        <v>187.53706044719374</v>
      </c>
      <c r="J148" s="481">
        <v>154.97919646589469</v>
      </c>
      <c r="K148" s="481">
        <v>191.67736684943986</v>
      </c>
      <c r="L148" s="481">
        <v>187.91345193830702</v>
      </c>
      <c r="M148" s="482">
        <v>187.8193540655287</v>
      </c>
      <c r="N148" s="487">
        <v>203.88241446568676</v>
      </c>
      <c r="O148" s="239"/>
      <c r="P148" s="354"/>
      <c r="Q148" s="239"/>
      <c r="R148" s="488"/>
      <c r="S148" s="489" t="s">
        <v>146</v>
      </c>
      <c r="T148" s="490">
        <v>5103.1290322580644</v>
      </c>
      <c r="U148" s="491">
        <v>1256.0193548387097</v>
      </c>
      <c r="V148" s="491">
        <v>1902.516129032258</v>
      </c>
      <c r="W148" s="491">
        <v>2441.9677419354839</v>
      </c>
      <c r="X148" s="491">
        <v>51.774193548387096</v>
      </c>
      <c r="Y148" s="491">
        <v>6.4516129032258061</v>
      </c>
      <c r="Z148" s="491">
        <v>1237.046845584</v>
      </c>
      <c r="AA148" s="491">
        <v>10742.885555261419</v>
      </c>
      <c r="AB148" s="491">
        <v>12100.969426226771</v>
      </c>
      <c r="AC148" s="492">
        <v>11531.240393968708</v>
      </c>
      <c r="AD148" s="492">
        <v>788.35483870729001</v>
      </c>
      <c r="AE148" s="493">
        <v>800.35483870967744</v>
      </c>
      <c r="AF148" s="493"/>
      <c r="AG148" s="494"/>
      <c r="AH148" s="494"/>
      <c r="AI148" s="320">
        <v>37061</v>
      </c>
      <c r="AJ148" s="321">
        <v>75.006104919429262</v>
      </c>
      <c r="AK148" s="239"/>
    </row>
    <row r="149" spans="4:37" ht="13.5" customHeight="1" thickTop="1" x14ac:dyDescent="0.25">
      <c r="D149" s="239"/>
      <c r="E149" s="256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354"/>
      <c r="Q149" s="239"/>
      <c r="R149" s="273"/>
      <c r="S149" s="239"/>
      <c r="T149" s="273"/>
      <c r="U149" s="273"/>
      <c r="V149" s="273"/>
      <c r="W149" s="273"/>
      <c r="X149" s="273"/>
      <c r="Y149" s="273"/>
      <c r="Z149" s="273"/>
      <c r="AA149" s="273"/>
      <c r="AB149" s="273"/>
      <c r="AC149" s="273"/>
      <c r="AD149" s="273"/>
      <c r="AE149" s="273"/>
      <c r="AF149" s="273"/>
      <c r="AG149" s="273"/>
      <c r="AH149" s="273"/>
      <c r="AI149" s="320">
        <v>37062</v>
      </c>
      <c r="AJ149" s="321">
        <v>75.006104919429262</v>
      </c>
      <c r="AK149" s="239"/>
    </row>
    <row r="150" spans="4:37" ht="13.5" customHeight="1" x14ac:dyDescent="0.25">
      <c r="D150" s="239"/>
      <c r="E150" s="285" t="s">
        <v>148</v>
      </c>
      <c r="F150" s="239"/>
      <c r="G150" s="239"/>
      <c r="H150" s="362"/>
      <c r="I150" s="362"/>
      <c r="J150" s="362"/>
      <c r="K150" s="362"/>
      <c r="L150" s="362"/>
      <c r="M150" s="362"/>
      <c r="N150" s="495" t="s">
        <v>133</v>
      </c>
      <c r="O150" s="496" t="s">
        <v>139</v>
      </c>
      <c r="P150" s="354"/>
      <c r="Q150" s="239"/>
      <c r="R150" s="273"/>
      <c r="S150" s="239"/>
      <c r="T150" s="166" t="s">
        <v>15</v>
      </c>
      <c r="U150" s="166" t="s">
        <v>16</v>
      </c>
      <c r="V150" s="166" t="s">
        <v>119</v>
      </c>
      <c r="W150" s="166" t="s">
        <v>18</v>
      </c>
      <c r="X150" s="166" t="s">
        <v>120</v>
      </c>
      <c r="Y150" s="166" t="s">
        <v>86</v>
      </c>
      <c r="Z150" s="166" t="s">
        <v>21</v>
      </c>
      <c r="AA150" s="497" t="s">
        <v>49</v>
      </c>
      <c r="AB150" s="497" t="s">
        <v>163</v>
      </c>
      <c r="AC150" s="497" t="s">
        <v>162</v>
      </c>
      <c r="AD150" s="173" t="s">
        <v>51</v>
      </c>
      <c r="AE150" s="498" t="s">
        <v>52</v>
      </c>
      <c r="AF150" s="273"/>
      <c r="AG150" s="273"/>
      <c r="AH150" s="273"/>
      <c r="AI150" s="320">
        <v>37063</v>
      </c>
      <c r="AJ150" s="321">
        <v>75.006104919429262</v>
      </c>
      <c r="AK150" s="273"/>
    </row>
    <row r="151" spans="4:37" ht="13.5" customHeight="1" x14ac:dyDescent="0.25">
      <c r="D151" s="239"/>
      <c r="E151" s="337" t="s">
        <v>155</v>
      </c>
      <c r="F151" s="359"/>
      <c r="G151" s="359"/>
      <c r="H151" s="499">
        <v>163.19183944528965</v>
      </c>
      <c r="I151" s="499">
        <v>168.02486199594088</v>
      </c>
      <c r="J151" s="499">
        <v>168.02486199594088</v>
      </c>
      <c r="K151" s="499">
        <v>168.02486199594088</v>
      </c>
      <c r="L151" s="499">
        <v>168.02486199594088</v>
      </c>
      <c r="M151" s="499">
        <v>168.02486199594088</v>
      </c>
      <c r="N151" s="474">
        <v>170.33305344997584</v>
      </c>
      <c r="O151" s="317">
        <v>150.23571887382076</v>
      </c>
      <c r="P151" s="354"/>
      <c r="Q151" s="239"/>
      <c r="R151" s="273"/>
      <c r="S151" s="500">
        <v>36982</v>
      </c>
      <c r="T151" s="501">
        <v>5101.3666666666668</v>
      </c>
      <c r="U151" s="502">
        <v>1255.9266666666667</v>
      </c>
      <c r="V151" s="502">
        <v>2029.2666666666667</v>
      </c>
      <c r="W151" s="502">
        <v>2456.7666666666669</v>
      </c>
      <c r="X151" s="502">
        <v>37.866666666666667</v>
      </c>
      <c r="Y151" s="502">
        <v>26</v>
      </c>
      <c r="Z151" s="502">
        <v>1340.3838864764268</v>
      </c>
      <c r="AA151" s="502">
        <v>12247.57721980976</v>
      </c>
      <c r="AB151" s="503">
        <v>12675.010553140793</v>
      </c>
      <c r="AC151" s="504">
        <v>11419.083886474127</v>
      </c>
      <c r="AD151" s="504">
        <v>660</v>
      </c>
      <c r="AE151" s="505">
        <v>53943.518907678226</v>
      </c>
      <c r="AF151" s="273"/>
      <c r="AG151" s="273"/>
      <c r="AH151" s="273"/>
      <c r="AI151" s="320">
        <v>37064</v>
      </c>
      <c r="AJ151" s="321">
        <v>75.006104919429262</v>
      </c>
      <c r="AK151" s="273"/>
    </row>
    <row r="152" spans="4:37" ht="13.5" customHeight="1" x14ac:dyDescent="0.25">
      <c r="D152" s="239"/>
      <c r="E152" s="285" t="s">
        <v>156</v>
      </c>
      <c r="F152" s="239"/>
      <c r="G152" s="239"/>
      <c r="H152" s="362">
        <v>319.17623902991431</v>
      </c>
      <c r="I152" s="362">
        <v>338.32600009503722</v>
      </c>
      <c r="J152" s="362">
        <v>341.22281414563872</v>
      </c>
      <c r="K152" s="362">
        <v>343.65296229637732</v>
      </c>
      <c r="L152" s="362">
        <v>344.08864622778464</v>
      </c>
      <c r="M152" s="362">
        <v>339.22254080722206</v>
      </c>
      <c r="N152" s="479">
        <v>341.64215281059984</v>
      </c>
      <c r="O152" s="282">
        <v>425.51859764427275</v>
      </c>
      <c r="P152" s="354"/>
      <c r="Q152" s="239"/>
      <c r="R152" s="273"/>
      <c r="S152" s="506">
        <v>37012</v>
      </c>
      <c r="T152" s="507">
        <v>5103.1290322580644</v>
      </c>
      <c r="U152" s="508">
        <v>1256.0193548387097</v>
      </c>
      <c r="V152" s="508">
        <v>1902.516129032258</v>
      </c>
      <c r="W152" s="508">
        <v>2441.9677419354839</v>
      </c>
      <c r="X152" s="508">
        <v>51.774193548387096</v>
      </c>
      <c r="Y152" s="508">
        <v>6.4516129032258061</v>
      </c>
      <c r="Z152" s="508">
        <v>1237.046845584</v>
      </c>
      <c r="AA152" s="508">
        <v>11998.904910100129</v>
      </c>
      <c r="AB152" s="509">
        <v>11531.240393968708</v>
      </c>
      <c r="AC152" s="507">
        <v>12100.969426226771</v>
      </c>
      <c r="AD152" s="510">
        <v>788.35483870729001</v>
      </c>
      <c r="AE152" s="511">
        <v>79743.518907678226</v>
      </c>
      <c r="AF152" s="273"/>
      <c r="AG152" s="273"/>
      <c r="AH152" s="273"/>
      <c r="AI152" s="320">
        <v>37065</v>
      </c>
      <c r="AJ152" s="321">
        <v>53</v>
      </c>
      <c r="AK152" s="273"/>
    </row>
    <row r="153" spans="4:37" ht="13.5" customHeight="1" x14ac:dyDescent="0.25">
      <c r="D153" s="239"/>
      <c r="E153" s="322" t="s">
        <v>157</v>
      </c>
      <c r="F153" s="323"/>
      <c r="G153" s="323"/>
      <c r="H153" s="378"/>
      <c r="I153" s="378">
        <v>0</v>
      </c>
      <c r="J153" s="378">
        <v>0</v>
      </c>
      <c r="K153" s="378">
        <v>624</v>
      </c>
      <c r="L153" s="378">
        <v>0</v>
      </c>
      <c r="M153" s="378">
        <v>613</v>
      </c>
      <c r="N153" s="488"/>
      <c r="O153" s="488"/>
      <c r="P153" s="354"/>
      <c r="Q153" s="239"/>
      <c r="R153" s="273"/>
      <c r="S153" s="506">
        <v>37043</v>
      </c>
      <c r="T153" s="507">
        <v>5050</v>
      </c>
      <c r="U153" s="508">
        <v>1250</v>
      </c>
      <c r="V153" s="508">
        <v>2050</v>
      </c>
      <c r="W153" s="508">
        <v>2478.1186877899409</v>
      </c>
      <c r="X153" s="508">
        <v>150</v>
      </c>
      <c r="Y153" s="508">
        <v>25</v>
      </c>
      <c r="Z153" s="508">
        <v>1193.6508388994721</v>
      </c>
      <c r="AA153" s="508">
        <v>12201.769526689413</v>
      </c>
      <c r="AB153" s="509">
        <v>12600</v>
      </c>
      <c r="AC153" s="507">
        <v>11350</v>
      </c>
      <c r="AD153" s="510">
        <v>398.2304733105866</v>
      </c>
      <c r="AE153" s="511">
        <v>91690.433106995828</v>
      </c>
      <c r="AF153" s="273"/>
      <c r="AG153" s="273"/>
      <c r="AH153" s="273"/>
      <c r="AI153" s="320">
        <v>37066</v>
      </c>
      <c r="AJ153" s="321">
        <v>53</v>
      </c>
      <c r="AK153" s="273"/>
    </row>
    <row r="154" spans="4:37" ht="13.5" customHeight="1" x14ac:dyDescent="0.25">
      <c r="D154" s="239"/>
      <c r="E154" s="256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354"/>
      <c r="Q154" s="239"/>
      <c r="R154" s="512"/>
      <c r="S154" s="506">
        <v>37073</v>
      </c>
      <c r="T154" s="507">
        <v>5050</v>
      </c>
      <c r="U154" s="508">
        <v>1250</v>
      </c>
      <c r="V154" s="508">
        <v>2050</v>
      </c>
      <c r="W154" s="508">
        <v>2400</v>
      </c>
      <c r="X154" s="508">
        <v>50</v>
      </c>
      <c r="Y154" s="508">
        <v>25</v>
      </c>
      <c r="Z154" s="508">
        <v>1340.5806451612902</v>
      </c>
      <c r="AA154" s="508">
        <v>12170.58064516129</v>
      </c>
      <c r="AB154" s="509">
        <v>12750</v>
      </c>
      <c r="AC154" s="507">
        <v>11500</v>
      </c>
      <c r="AD154" s="510">
        <v>579.41935483871021</v>
      </c>
      <c r="AE154" s="511">
        <v>109652.43310699584</v>
      </c>
      <c r="AF154" s="273"/>
      <c r="AG154" s="273"/>
      <c r="AH154" s="273"/>
      <c r="AI154" s="320">
        <v>37067</v>
      </c>
      <c r="AJ154" s="321">
        <v>53</v>
      </c>
      <c r="AK154" s="273"/>
    </row>
    <row r="155" spans="4:37" ht="13.5" customHeight="1" x14ac:dyDescent="0.25">
      <c r="D155" s="239"/>
      <c r="E155" s="513" t="s">
        <v>100</v>
      </c>
      <c r="F155" s="328"/>
      <c r="G155" s="328"/>
      <c r="H155" s="328"/>
      <c r="I155" s="514"/>
      <c r="J155" s="515">
        <v>7540.2</v>
      </c>
      <c r="K155" s="515">
        <v>7583.2</v>
      </c>
      <c r="L155" s="515">
        <v>7500.3</v>
      </c>
      <c r="M155" s="516">
        <v>7483</v>
      </c>
      <c r="N155" s="487">
        <v>8720.6214285714286</v>
      </c>
      <c r="O155" s="239"/>
      <c r="P155" s="354"/>
      <c r="Q155" s="239"/>
      <c r="R155" s="512"/>
      <c r="S155" s="506">
        <v>37104</v>
      </c>
      <c r="T155" s="507">
        <v>5050</v>
      </c>
      <c r="U155" s="508">
        <v>1250</v>
      </c>
      <c r="V155" s="508">
        <v>2050</v>
      </c>
      <c r="W155" s="508">
        <v>2400</v>
      </c>
      <c r="X155" s="508">
        <v>50</v>
      </c>
      <c r="Y155" s="508">
        <v>25</v>
      </c>
      <c r="Z155" s="508">
        <v>1438.3225806451612</v>
      </c>
      <c r="AA155" s="508">
        <v>12268.322580645161</v>
      </c>
      <c r="AB155" s="509">
        <v>12700</v>
      </c>
      <c r="AC155" s="507">
        <v>11450</v>
      </c>
      <c r="AD155" s="510">
        <v>431.677419354839</v>
      </c>
      <c r="AE155" s="511">
        <v>123034.43310699586</v>
      </c>
      <c r="AF155" s="273"/>
      <c r="AG155" s="273"/>
      <c r="AH155" s="273"/>
      <c r="AI155" s="320">
        <v>37068</v>
      </c>
      <c r="AJ155" s="321">
        <v>53</v>
      </c>
      <c r="AK155" s="273"/>
    </row>
    <row r="156" spans="4:37" ht="13.5" customHeight="1" x14ac:dyDescent="0.25">
      <c r="D156" s="239"/>
      <c r="E156" s="256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354"/>
      <c r="Q156" s="239"/>
      <c r="R156" s="512"/>
      <c r="S156" s="506">
        <v>37135</v>
      </c>
      <c r="T156" s="507">
        <v>5050</v>
      </c>
      <c r="U156" s="508">
        <v>1250</v>
      </c>
      <c r="V156" s="508">
        <v>2050</v>
      </c>
      <c r="W156" s="508">
        <v>2400</v>
      </c>
      <c r="X156" s="508">
        <v>50</v>
      </c>
      <c r="Y156" s="508">
        <v>25</v>
      </c>
      <c r="Z156" s="508">
        <v>1418.8333333333333</v>
      </c>
      <c r="AA156" s="508">
        <v>12248.833333333334</v>
      </c>
      <c r="AB156" s="509">
        <v>12550</v>
      </c>
      <c r="AC156" s="507">
        <v>11300</v>
      </c>
      <c r="AD156" s="510">
        <v>301.16666666666606</v>
      </c>
      <c r="AE156" s="511">
        <v>132069.43310699583</v>
      </c>
      <c r="AF156" s="273"/>
      <c r="AG156" s="273"/>
      <c r="AH156" s="273"/>
      <c r="AI156" s="273"/>
      <c r="AJ156" s="273"/>
      <c r="AK156" s="273"/>
    </row>
    <row r="157" spans="4:37" ht="13.5" customHeight="1" x14ac:dyDescent="0.25">
      <c r="D157" s="239"/>
      <c r="E157" s="337" t="s">
        <v>116</v>
      </c>
      <c r="F157" s="359"/>
      <c r="G157" s="517" t="s">
        <v>149</v>
      </c>
      <c r="H157" s="359"/>
      <c r="I157" s="518">
        <v>309.10000000000002</v>
      </c>
      <c r="J157" s="519">
        <v>308.8</v>
      </c>
      <c r="K157" s="519">
        <v>305.7</v>
      </c>
      <c r="L157" s="519">
        <v>304.60000000000002</v>
      </c>
      <c r="M157" s="520">
        <v>304</v>
      </c>
      <c r="N157" s="239"/>
      <c r="O157" s="239"/>
      <c r="P157" s="354"/>
      <c r="Q157" s="239"/>
      <c r="R157" s="512"/>
      <c r="S157" s="521">
        <v>37165</v>
      </c>
      <c r="T157" s="522">
        <v>5100</v>
      </c>
      <c r="U157" s="523">
        <v>1250</v>
      </c>
      <c r="V157" s="523">
        <v>2050</v>
      </c>
      <c r="W157" s="523">
        <v>2539.4534124806451</v>
      </c>
      <c r="X157" s="523">
        <v>50</v>
      </c>
      <c r="Y157" s="523">
        <v>25</v>
      </c>
      <c r="Z157" s="523">
        <v>1579.6556427114451</v>
      </c>
      <c r="AA157" s="523">
        <v>12599.10905519209</v>
      </c>
      <c r="AB157" s="524">
        <v>12700</v>
      </c>
      <c r="AC157" s="522">
        <v>11450</v>
      </c>
      <c r="AD157" s="525">
        <v>100.89094480791027</v>
      </c>
      <c r="AE157" s="524">
        <v>135197.05239604105</v>
      </c>
      <c r="AF157" s="166" t="s">
        <v>150</v>
      </c>
      <c r="AG157" s="166" t="s">
        <v>151</v>
      </c>
      <c r="AH157" s="273"/>
      <c r="AI157" s="273"/>
      <c r="AJ157" s="273"/>
      <c r="AK157" s="273"/>
    </row>
    <row r="158" spans="4:37" ht="13.5" customHeight="1" thickBot="1" x14ac:dyDescent="0.3">
      <c r="D158" s="239"/>
      <c r="E158" s="256"/>
      <c r="F158" s="239"/>
      <c r="G158" s="156" t="s">
        <v>161</v>
      </c>
      <c r="H158" s="239"/>
      <c r="I158" s="526">
        <v>2.5</v>
      </c>
      <c r="J158" s="527">
        <v>2.2000000000000002</v>
      </c>
      <c r="K158" s="527">
        <v>-0.9</v>
      </c>
      <c r="L158" s="527">
        <v>-0.4</v>
      </c>
      <c r="M158" s="528">
        <v>0</v>
      </c>
      <c r="N158" s="239"/>
      <c r="O158" s="239"/>
      <c r="P158" s="354"/>
      <c r="Q158" s="239"/>
      <c r="R158" s="273"/>
      <c r="S158" s="529" t="s">
        <v>59</v>
      </c>
      <c r="T158" s="530">
        <v>5072.0708141321038</v>
      </c>
      <c r="U158" s="531">
        <v>1251.7065745007681</v>
      </c>
      <c r="V158" s="531">
        <v>2025.968970814132</v>
      </c>
      <c r="W158" s="531">
        <v>2445.1866441246771</v>
      </c>
      <c r="X158" s="531">
        <v>62.805837173579107</v>
      </c>
      <c r="Y158" s="531">
        <v>22.493087557603683</v>
      </c>
      <c r="Z158" s="531">
        <v>1364.0676818301613</v>
      </c>
      <c r="AA158" s="531">
        <v>12247.871038704454</v>
      </c>
      <c r="AB158" s="532">
        <v>12500.892992444216</v>
      </c>
      <c r="AC158" s="533">
        <v>11510.007616100129</v>
      </c>
      <c r="AD158" s="533">
        <v>465.67709966942891</v>
      </c>
      <c r="AE158" s="532"/>
      <c r="AF158" s="166" t="s">
        <v>125</v>
      </c>
      <c r="AG158" s="166" t="s">
        <v>5</v>
      </c>
      <c r="AH158" s="273"/>
      <c r="AI158" s="273"/>
      <c r="AJ158" s="273"/>
      <c r="AK158" s="273"/>
    </row>
    <row r="159" spans="4:37" ht="13.5" customHeight="1" thickTop="1" x14ac:dyDescent="0.25">
      <c r="D159" s="239"/>
      <c r="E159" s="285"/>
      <c r="F159" s="239"/>
      <c r="G159" s="156" t="s">
        <v>152</v>
      </c>
      <c r="H159" s="534"/>
      <c r="I159" s="439">
        <v>256.89999999999998</v>
      </c>
      <c r="J159" s="440">
        <v>252.7</v>
      </c>
      <c r="K159" s="440">
        <v>257.39999999999998</v>
      </c>
      <c r="L159" s="440">
        <v>254.7</v>
      </c>
      <c r="M159" s="535">
        <v>256.3</v>
      </c>
      <c r="N159" s="534"/>
      <c r="O159" s="477"/>
      <c r="P159" s="354"/>
      <c r="Q159" s="239"/>
      <c r="R159" s="512"/>
      <c r="S159" s="536">
        <v>37196</v>
      </c>
      <c r="T159" s="537">
        <v>5200</v>
      </c>
      <c r="U159" s="537">
        <v>1300</v>
      </c>
      <c r="V159" s="537">
        <v>2225</v>
      </c>
      <c r="W159" s="537">
        <v>2675</v>
      </c>
      <c r="X159" s="537">
        <v>95</v>
      </c>
      <c r="Y159" s="537">
        <v>50</v>
      </c>
      <c r="Z159" s="537">
        <v>1750</v>
      </c>
      <c r="AA159" s="537">
        <v>13295</v>
      </c>
      <c r="AB159" s="538">
        <v>12600</v>
      </c>
      <c r="AC159" s="446">
        <v>11300</v>
      </c>
      <c r="AD159" s="539">
        <v>-695</v>
      </c>
      <c r="AE159" s="540">
        <v>114347.05239604105</v>
      </c>
      <c r="AF159" s="464">
        <v>25000</v>
      </c>
      <c r="AG159" s="315">
        <v>139347.05239604105</v>
      </c>
      <c r="AH159" s="273"/>
      <c r="AI159" s="273"/>
      <c r="AJ159" s="273"/>
      <c r="AK159" s="273"/>
    </row>
    <row r="160" spans="4:37" ht="13.5" customHeight="1" x14ac:dyDescent="0.25">
      <c r="D160" s="239"/>
      <c r="E160" s="322"/>
      <c r="F160" s="323"/>
      <c r="G160" s="541" t="s">
        <v>161</v>
      </c>
      <c r="H160" s="312"/>
      <c r="I160" s="542">
        <v>2.4</v>
      </c>
      <c r="J160" s="543">
        <v>2.7</v>
      </c>
      <c r="K160" s="543">
        <v>1.4</v>
      </c>
      <c r="L160" s="543">
        <v>-0.3</v>
      </c>
      <c r="M160" s="544">
        <v>0.8</v>
      </c>
      <c r="N160" s="534"/>
      <c r="O160" s="239"/>
      <c r="P160" s="354"/>
      <c r="Q160" s="239"/>
      <c r="R160" s="512"/>
      <c r="S160" s="545">
        <v>37226</v>
      </c>
      <c r="T160" s="537">
        <v>5200</v>
      </c>
      <c r="U160" s="537">
        <v>1300</v>
      </c>
      <c r="V160" s="537">
        <v>2225</v>
      </c>
      <c r="W160" s="537">
        <v>2675</v>
      </c>
      <c r="X160" s="537">
        <v>95</v>
      </c>
      <c r="Y160" s="537">
        <v>50</v>
      </c>
      <c r="Z160" s="537">
        <v>1850</v>
      </c>
      <c r="AA160" s="537">
        <v>13395</v>
      </c>
      <c r="AB160" s="419">
        <v>12550</v>
      </c>
      <c r="AC160" s="447">
        <v>11250</v>
      </c>
      <c r="AD160" s="437">
        <v>-845</v>
      </c>
      <c r="AE160" s="437">
        <v>88152.05239604105</v>
      </c>
      <c r="AF160" s="333">
        <v>25000</v>
      </c>
      <c r="AG160" s="271">
        <v>113152.05239604105</v>
      </c>
      <c r="AH160" s="273"/>
      <c r="AI160" s="273"/>
      <c r="AJ160" s="273"/>
      <c r="AK160" s="273"/>
    </row>
    <row r="161" spans="4:37" ht="13.5" customHeight="1" x14ac:dyDescent="0.25">
      <c r="D161" s="239"/>
      <c r="E161" s="285"/>
      <c r="F161" s="239"/>
      <c r="G161" s="239"/>
      <c r="H161" s="297"/>
      <c r="I161" s="297"/>
      <c r="J161" s="297"/>
      <c r="K161" s="297"/>
      <c r="L161" s="297"/>
      <c r="M161" s="297"/>
      <c r="N161" s="297"/>
      <c r="O161" s="239"/>
      <c r="P161" s="354"/>
      <c r="Q161" s="239"/>
      <c r="R161" s="512"/>
      <c r="S161" s="545">
        <v>37257</v>
      </c>
      <c r="T161" s="537">
        <v>5200</v>
      </c>
      <c r="U161" s="537">
        <v>1300</v>
      </c>
      <c r="V161" s="537">
        <v>2225</v>
      </c>
      <c r="W161" s="537">
        <v>2675</v>
      </c>
      <c r="X161" s="537">
        <v>95</v>
      </c>
      <c r="Y161" s="537">
        <v>50</v>
      </c>
      <c r="Z161" s="537">
        <v>1850</v>
      </c>
      <c r="AA161" s="537">
        <v>13395</v>
      </c>
      <c r="AB161" s="419">
        <v>12500</v>
      </c>
      <c r="AC161" s="447">
        <v>11200</v>
      </c>
      <c r="AD161" s="437">
        <v>-895</v>
      </c>
      <c r="AE161" s="437">
        <v>60407.05239604105</v>
      </c>
      <c r="AF161" s="333">
        <v>25000</v>
      </c>
      <c r="AG161" s="271">
        <v>85407.05239604105</v>
      </c>
      <c r="AH161" s="273"/>
      <c r="AI161" s="273"/>
      <c r="AJ161" s="273"/>
      <c r="AK161" s="273"/>
    </row>
    <row r="162" spans="4:37" ht="13.5" customHeight="1" x14ac:dyDescent="0.25">
      <c r="D162" s="239"/>
      <c r="E162" s="285" t="s">
        <v>153</v>
      </c>
      <c r="F162" s="239"/>
      <c r="G162" s="239"/>
      <c r="H162" s="362"/>
      <c r="I162" s="362"/>
      <c r="J162" s="362"/>
      <c r="K162" s="362"/>
      <c r="L162" s="362"/>
      <c r="M162" s="362"/>
      <c r="N162" s="534"/>
      <c r="O162" s="239"/>
      <c r="P162" s="354"/>
      <c r="Q162" s="239"/>
      <c r="R162" s="512"/>
      <c r="S162" s="545">
        <v>37288</v>
      </c>
      <c r="T162" s="537">
        <v>5200</v>
      </c>
      <c r="U162" s="537">
        <v>1300</v>
      </c>
      <c r="V162" s="537">
        <v>2225</v>
      </c>
      <c r="W162" s="537">
        <v>2675</v>
      </c>
      <c r="X162" s="537">
        <v>95</v>
      </c>
      <c r="Y162" s="537">
        <v>50</v>
      </c>
      <c r="Z162" s="537">
        <v>1850</v>
      </c>
      <c r="AA162" s="537">
        <v>13395</v>
      </c>
      <c r="AB162" s="419">
        <v>12400</v>
      </c>
      <c r="AC162" s="447">
        <v>11100</v>
      </c>
      <c r="AD162" s="437">
        <v>-995</v>
      </c>
      <c r="AE162" s="437">
        <v>32547.05239604105</v>
      </c>
      <c r="AF162" s="333">
        <v>25000</v>
      </c>
      <c r="AG162" s="271">
        <v>57547.05239604105</v>
      </c>
      <c r="AH162" s="273"/>
      <c r="AI162" s="273"/>
      <c r="AJ162" s="273"/>
      <c r="AK162" s="273"/>
    </row>
    <row r="163" spans="4:37" ht="13.5" customHeight="1" x14ac:dyDescent="0.25">
      <c r="D163" s="239"/>
      <c r="E163" s="444" t="s">
        <v>121</v>
      </c>
      <c r="F163" s="546"/>
      <c r="G163" s="546"/>
      <c r="H163" s="547"/>
      <c r="I163" s="547">
        <v>3975.29637254206</v>
      </c>
      <c r="J163" s="547">
        <v>3918.5064243628876</v>
      </c>
      <c r="K163" s="547">
        <v>3907.8583090792927</v>
      </c>
      <c r="L163" s="547">
        <v>4046.2838077660253</v>
      </c>
      <c r="M163" s="547">
        <v>4071.1294100944133</v>
      </c>
      <c r="N163" s="548"/>
      <c r="O163" s="445"/>
      <c r="P163" s="354"/>
      <c r="Q163" s="239"/>
      <c r="R163" s="512"/>
      <c r="S163" s="549">
        <v>37316</v>
      </c>
      <c r="T163" s="537">
        <v>5200</v>
      </c>
      <c r="U163" s="537">
        <v>1300</v>
      </c>
      <c r="V163" s="537">
        <v>2225</v>
      </c>
      <c r="W163" s="537">
        <v>2675</v>
      </c>
      <c r="X163" s="537">
        <v>95</v>
      </c>
      <c r="Y163" s="537">
        <v>50</v>
      </c>
      <c r="Z163" s="537">
        <v>1700</v>
      </c>
      <c r="AA163" s="537">
        <v>13245</v>
      </c>
      <c r="AB163" s="417">
        <v>12500</v>
      </c>
      <c r="AC163" s="550">
        <v>11200</v>
      </c>
      <c r="AD163" s="418">
        <v>-745</v>
      </c>
      <c r="AE163" s="437">
        <v>9452.0523960410501</v>
      </c>
      <c r="AF163" s="551">
        <v>25000</v>
      </c>
      <c r="AG163" s="291">
        <v>34452.05239604105</v>
      </c>
      <c r="AH163" s="273"/>
      <c r="AI163" s="245"/>
      <c r="AJ163" s="245"/>
      <c r="AK163" s="245"/>
    </row>
    <row r="164" spans="4:37" ht="13.5" customHeight="1" x14ac:dyDescent="0.25">
      <c r="D164" s="239"/>
      <c r="E164" s="452" t="s">
        <v>122</v>
      </c>
      <c r="F164" s="552"/>
      <c r="G164" s="552"/>
      <c r="H164" s="553"/>
      <c r="I164" s="553">
        <v>5891.9571235891244</v>
      </c>
      <c r="J164" s="553">
        <v>5845.8152906935466</v>
      </c>
      <c r="K164" s="553">
        <v>5916.8027259175124</v>
      </c>
      <c r="L164" s="553">
        <v>5902.6052388727194</v>
      </c>
      <c r="M164" s="553">
        <v>5916.8027259175124</v>
      </c>
      <c r="N164" s="323"/>
      <c r="O164" s="381"/>
      <c r="P164" s="354"/>
      <c r="Q164" s="239"/>
      <c r="R164" s="273"/>
      <c r="S164" s="554" t="s">
        <v>124</v>
      </c>
      <c r="T164" s="555">
        <v>5200</v>
      </c>
      <c r="U164" s="555">
        <v>1300</v>
      </c>
      <c r="V164" s="555">
        <v>2225</v>
      </c>
      <c r="W164" s="555">
        <v>2480</v>
      </c>
      <c r="X164" s="555">
        <v>95</v>
      </c>
      <c r="Y164" s="555">
        <v>50</v>
      </c>
      <c r="Z164" s="555">
        <v>1800</v>
      </c>
      <c r="AA164" s="555">
        <v>13345</v>
      </c>
      <c r="AB164" s="555">
        <v>12510</v>
      </c>
      <c r="AC164" s="556">
        <v>11210</v>
      </c>
      <c r="AD164" s="555">
        <v>-835</v>
      </c>
      <c r="AE164" s="557"/>
      <c r="AF164" s="245"/>
      <c r="AG164" s="245"/>
      <c r="AH164" s="245"/>
      <c r="AI164" s="245"/>
      <c r="AJ164" s="245"/>
      <c r="AK164" s="245"/>
    </row>
    <row r="165" spans="4:37" ht="13.5" customHeight="1" x14ac:dyDescent="0.25">
      <c r="D165" s="239"/>
      <c r="E165" s="444" t="s">
        <v>183</v>
      </c>
      <c r="F165" s="546"/>
      <c r="G165" s="546"/>
      <c r="H165" s="547"/>
      <c r="I165" s="558">
        <v>112</v>
      </c>
      <c r="J165" s="558">
        <v>110.4</v>
      </c>
      <c r="K165" s="558">
        <v>110.1</v>
      </c>
      <c r="L165" s="558">
        <v>114</v>
      </c>
      <c r="M165" s="547">
        <v>114.7</v>
      </c>
      <c r="N165" s="359"/>
      <c r="O165" s="445"/>
      <c r="P165" s="354"/>
      <c r="Q165" s="239"/>
      <c r="R165" s="559"/>
      <c r="S165" s="560">
        <v>36982</v>
      </c>
      <c r="T165" s="561">
        <v>5050</v>
      </c>
      <c r="U165" s="284"/>
      <c r="V165" s="284"/>
      <c r="W165" s="284"/>
      <c r="X165" s="284"/>
      <c r="Y165" s="284"/>
      <c r="Z165" s="284"/>
      <c r="AA165" s="297"/>
      <c r="AB165" s="297"/>
      <c r="AC165" s="297"/>
      <c r="AD165" s="562"/>
      <c r="AE165" s="251"/>
      <c r="AF165" s="245"/>
      <c r="AG165" s="245"/>
      <c r="AH165" s="245"/>
      <c r="AI165" s="273"/>
      <c r="AJ165" s="273"/>
      <c r="AK165" s="273"/>
    </row>
    <row r="166" spans="4:37" ht="13.5" customHeight="1" x14ac:dyDescent="0.25">
      <c r="D166" s="239"/>
      <c r="E166" s="452" t="s">
        <v>184</v>
      </c>
      <c r="F166" s="552"/>
      <c r="G166" s="552"/>
      <c r="H166" s="553"/>
      <c r="I166" s="563">
        <v>166</v>
      </c>
      <c r="J166" s="563">
        <v>164.7</v>
      </c>
      <c r="K166" s="563">
        <v>166.7</v>
      </c>
      <c r="L166" s="563">
        <v>166.3</v>
      </c>
      <c r="M166" s="553">
        <v>166.7</v>
      </c>
      <c r="N166" s="323"/>
      <c r="O166" s="381"/>
      <c r="P166" s="354"/>
      <c r="Q166" s="239"/>
      <c r="R166" s="564" t="e">
        <v>#REF!</v>
      </c>
      <c r="S166" s="273"/>
      <c r="T166" s="273"/>
      <c r="U166" s="273"/>
      <c r="V166" s="273"/>
      <c r="W166" s="273"/>
      <c r="X166" s="273"/>
      <c r="Y166" s="273"/>
      <c r="Z166" s="273"/>
      <c r="AA166" s="273"/>
      <c r="AB166" s="273"/>
      <c r="AC166" s="273"/>
      <c r="AD166" s="273"/>
      <c r="AE166" s="273"/>
      <c r="AF166" s="273"/>
      <c r="AG166" s="273"/>
      <c r="AH166" s="273"/>
      <c r="AI166" s="273"/>
      <c r="AJ166" s="273"/>
      <c r="AK166" s="273"/>
    </row>
    <row r="167" spans="4:37" ht="13.5" customHeight="1" thickBot="1" x14ac:dyDescent="0.3">
      <c r="D167" s="239"/>
      <c r="E167" s="565" t="s">
        <v>123</v>
      </c>
      <c r="F167" s="566"/>
      <c r="G167" s="566"/>
      <c r="H167" s="566"/>
      <c r="I167" s="567" t="s">
        <v>182</v>
      </c>
      <c r="J167" s="567" t="s">
        <v>166</v>
      </c>
      <c r="K167" s="567" t="s">
        <v>166</v>
      </c>
      <c r="L167" s="567" t="s">
        <v>166</v>
      </c>
      <c r="M167" s="567" t="s">
        <v>166</v>
      </c>
      <c r="N167" s="328"/>
      <c r="O167" s="458"/>
      <c r="P167" s="354"/>
      <c r="Q167" s="239"/>
      <c r="R167" s="564" t="e">
        <v>#REF!</v>
      </c>
      <c r="S167" s="273"/>
      <c r="T167" s="273"/>
      <c r="U167" s="273"/>
      <c r="V167" s="273"/>
      <c r="W167" s="273"/>
      <c r="X167" s="273"/>
      <c r="Y167" s="568" t="s">
        <v>170</v>
      </c>
      <c r="Z167" s="239"/>
      <c r="AA167" s="273"/>
      <c r="AB167" s="273"/>
      <c r="AC167" s="273"/>
      <c r="AD167" s="273"/>
      <c r="AE167" s="273"/>
      <c r="AF167" s="273"/>
      <c r="AG167" s="273"/>
      <c r="AH167" s="273"/>
      <c r="AI167" s="273"/>
      <c r="AJ167" s="273"/>
      <c r="AK167" s="273"/>
    </row>
    <row r="168" spans="4:37" ht="13.5" customHeight="1" x14ac:dyDescent="0.25">
      <c r="D168" s="239"/>
      <c r="E168" s="468"/>
      <c r="F168" s="323"/>
      <c r="G168" s="323"/>
      <c r="H168" s="323"/>
      <c r="I168" s="323"/>
      <c r="J168" s="323"/>
      <c r="K168" s="323"/>
      <c r="L168" s="323"/>
      <c r="M168" s="323"/>
      <c r="N168" s="569" t="s">
        <v>133</v>
      </c>
      <c r="O168" s="357"/>
      <c r="P168" s="381"/>
      <c r="Q168" s="239"/>
      <c r="R168" s="564" t="e">
        <v>#REF!</v>
      </c>
      <c r="S168" s="273"/>
      <c r="T168" s="273"/>
      <c r="U168" s="273"/>
      <c r="V168" s="273"/>
      <c r="W168" s="570"/>
      <c r="X168" s="571"/>
      <c r="Y168" s="572" t="s">
        <v>134</v>
      </c>
      <c r="Z168" s="573"/>
      <c r="AA168" s="342" t="s">
        <v>92</v>
      </c>
      <c r="AB168" s="574"/>
      <c r="AC168" s="273"/>
      <c r="AD168" s="273"/>
      <c r="AE168" s="273"/>
      <c r="AF168" s="273"/>
      <c r="AG168" s="273"/>
      <c r="AH168" s="273"/>
      <c r="AI168" s="273"/>
      <c r="AJ168" s="273"/>
      <c r="AK168" s="273"/>
    </row>
    <row r="169" spans="4:37" ht="13.5" customHeight="1" x14ac:dyDescent="0.25">
      <c r="D169" s="239"/>
      <c r="E169" s="322" t="s">
        <v>136</v>
      </c>
      <c r="F169" s="575"/>
      <c r="G169" s="575"/>
      <c r="H169" s="575"/>
      <c r="I169" s="312">
        <v>0</v>
      </c>
      <c r="J169" s="312">
        <v>0</v>
      </c>
      <c r="K169" s="312">
        <v>304.09399167076481</v>
      </c>
      <c r="L169" s="312">
        <v>302.71559496548502</v>
      </c>
      <c r="M169" s="313">
        <v>323.24260287515318</v>
      </c>
      <c r="N169" s="483">
        <v>339.92302127019957</v>
      </c>
      <c r="O169" s="239"/>
      <c r="P169" s="457"/>
      <c r="Q169" s="239"/>
      <c r="R169" s="564" t="e">
        <v>#REF!</v>
      </c>
      <c r="S169" s="273"/>
      <c r="T169" s="273"/>
      <c r="U169" s="273"/>
      <c r="V169" s="273"/>
      <c r="W169" s="570"/>
      <c r="X169" s="576" t="s">
        <v>82</v>
      </c>
      <c r="Y169" s="577" t="s">
        <v>127</v>
      </c>
      <c r="Z169" s="578" t="s">
        <v>65</v>
      </c>
      <c r="AA169" s="579" t="s">
        <v>127</v>
      </c>
      <c r="AB169" s="580" t="s">
        <v>65</v>
      </c>
      <c r="AC169" s="273"/>
      <c r="AD169" s="273"/>
      <c r="AE169" s="273"/>
      <c r="AF169" s="273"/>
      <c r="AG169" s="273"/>
      <c r="AH169" s="273"/>
      <c r="AI169" s="273"/>
      <c r="AJ169" s="273"/>
      <c r="AK169" s="273"/>
    </row>
    <row r="170" spans="4:37" ht="13.5" customHeight="1" x14ac:dyDescent="0.25">
      <c r="D170" s="239"/>
      <c r="E170" s="273"/>
      <c r="F170" s="273"/>
      <c r="G170" s="273"/>
      <c r="H170" s="273"/>
      <c r="I170" s="273"/>
      <c r="J170" s="273"/>
      <c r="K170" s="273"/>
      <c r="L170" s="581" t="s">
        <v>169</v>
      </c>
      <c r="M170" s="273"/>
      <c r="N170" s="239"/>
      <c r="O170" s="534"/>
      <c r="P170" s="457"/>
      <c r="Q170" s="239"/>
      <c r="R170" s="564" t="e">
        <v>#REF!</v>
      </c>
      <c r="S170" s="273"/>
      <c r="T170" s="273"/>
      <c r="U170" s="273"/>
      <c r="V170" s="273"/>
      <c r="W170" s="582" t="s">
        <v>57</v>
      </c>
      <c r="X170" s="583">
        <v>93</v>
      </c>
      <c r="Y170" s="584">
        <v>35.664344071099222</v>
      </c>
      <c r="Z170" s="585">
        <v>0.38348757065698086</v>
      </c>
      <c r="AA170" s="419">
        <v>48.100710096858357</v>
      </c>
      <c r="AB170" s="586">
        <v>0.51721193652535868</v>
      </c>
      <c r="AC170" s="273"/>
      <c r="AD170" s="273"/>
      <c r="AE170" s="273"/>
      <c r="AF170" s="273"/>
      <c r="AG170" s="273"/>
      <c r="AH170" s="273"/>
      <c r="AI170" s="273"/>
      <c r="AJ170" s="273"/>
      <c r="AK170" s="273"/>
    </row>
    <row r="171" spans="4:37" ht="13.5" customHeight="1" x14ac:dyDescent="0.25">
      <c r="D171" s="239"/>
      <c r="E171" s="587" t="s">
        <v>178</v>
      </c>
      <c r="F171" s="588"/>
      <c r="G171" s="224" t="s">
        <v>119</v>
      </c>
      <c r="H171" s="587" t="s">
        <v>180</v>
      </c>
      <c r="I171" s="588"/>
      <c r="J171" s="589"/>
      <c r="K171" s="462"/>
      <c r="L171" s="224"/>
      <c r="M171" s="445"/>
      <c r="N171" s="590" t="s">
        <v>58</v>
      </c>
      <c r="O171" s="590" t="s">
        <v>13</v>
      </c>
      <c r="P171" s="590" t="s">
        <v>126</v>
      </c>
      <c r="Q171" s="239"/>
      <c r="R171" s="564" t="e">
        <v>#REF!</v>
      </c>
      <c r="S171" s="273"/>
      <c r="T171" s="273"/>
      <c r="U171" s="273"/>
      <c r="V171" s="273"/>
      <c r="W171" s="591" t="s">
        <v>58</v>
      </c>
      <c r="X171" s="583">
        <v>50</v>
      </c>
      <c r="Y171" s="584">
        <v>-1.7809222180104107</v>
      </c>
      <c r="Z171" s="585">
        <v>-3.5618444360208217E-2</v>
      </c>
      <c r="AA171" s="419">
        <v>21.960009253417997</v>
      </c>
      <c r="AB171" s="586">
        <v>0.43920018506835995</v>
      </c>
      <c r="AC171" s="273"/>
      <c r="AD171" s="273"/>
      <c r="AE171" s="273"/>
      <c r="AF171" s="273"/>
      <c r="AG171" s="273"/>
      <c r="AH171" s="273"/>
      <c r="AI171" s="273"/>
      <c r="AJ171" s="273"/>
      <c r="AK171" s="273"/>
    </row>
    <row r="172" spans="4:37" ht="13.5" customHeight="1" x14ac:dyDescent="0.25">
      <c r="D172" s="592"/>
      <c r="E172" s="467" t="s">
        <v>140</v>
      </c>
      <c r="F172" s="467" t="s">
        <v>140</v>
      </c>
      <c r="G172" s="467" t="s">
        <v>140</v>
      </c>
      <c r="H172" s="467" t="s">
        <v>117</v>
      </c>
      <c r="I172" s="467" t="s">
        <v>118</v>
      </c>
      <c r="J172" s="239"/>
      <c r="K172" s="593" t="s">
        <v>91</v>
      </c>
      <c r="L172" s="279" t="s">
        <v>3</v>
      </c>
      <c r="M172" s="594" t="s">
        <v>11</v>
      </c>
      <c r="N172" s="595" t="s">
        <v>172</v>
      </c>
      <c r="O172" s="595" t="s">
        <v>173</v>
      </c>
      <c r="P172" s="595" t="s">
        <v>174</v>
      </c>
      <c r="Q172" s="273"/>
      <c r="R172" s="457"/>
      <c r="S172" s="273"/>
      <c r="T172" s="273"/>
      <c r="U172" s="273"/>
      <c r="V172" s="273"/>
      <c r="W172" s="591" t="s">
        <v>128</v>
      </c>
      <c r="X172" s="583">
        <v>68</v>
      </c>
      <c r="Y172" s="584">
        <v>14.401869158878393</v>
      </c>
      <c r="Z172" s="585">
        <v>0.21179219351291753</v>
      </c>
      <c r="AA172" s="419">
        <v>13.311644599710842</v>
      </c>
      <c r="AB172" s="586">
        <v>0.19575947940751237</v>
      </c>
      <c r="AC172" s="273"/>
      <c r="AD172" s="273"/>
      <c r="AE172" s="273"/>
      <c r="AF172" s="273"/>
      <c r="AG172" s="273"/>
      <c r="AH172" s="273"/>
      <c r="AI172" s="273"/>
      <c r="AJ172" s="273"/>
      <c r="AK172" s="273"/>
    </row>
    <row r="173" spans="4:37" ht="13.5" customHeight="1" x14ac:dyDescent="0.25">
      <c r="D173" s="596"/>
      <c r="E173" s="467" t="s">
        <v>117</v>
      </c>
      <c r="F173" s="467" t="s">
        <v>118</v>
      </c>
      <c r="G173" s="467"/>
      <c r="H173" s="597">
        <v>1240</v>
      </c>
      <c r="I173" s="597">
        <v>1330</v>
      </c>
      <c r="J173" s="598">
        <v>7</v>
      </c>
      <c r="K173" s="599">
        <v>36617</v>
      </c>
      <c r="L173" s="600">
        <v>114.37202220841834</v>
      </c>
      <c r="M173" s="333">
        <v>44.176297696115959</v>
      </c>
      <c r="N173" s="284">
        <v>22.563436473952397</v>
      </c>
      <c r="O173" s="284">
        <v>8.3187295160451775</v>
      </c>
      <c r="P173" s="334">
        <v>39.313558522304803</v>
      </c>
      <c r="Q173" s="598"/>
      <c r="R173" s="601"/>
      <c r="S173" s="598"/>
      <c r="T173" s="598"/>
      <c r="U173" s="598"/>
      <c r="V173" s="598"/>
      <c r="W173" s="591" t="s">
        <v>129</v>
      </c>
      <c r="X173" s="583">
        <v>45</v>
      </c>
      <c r="Y173" s="584">
        <v>19.896782496354337</v>
      </c>
      <c r="Z173" s="585">
        <v>0.44215072214120749</v>
      </c>
      <c r="AA173" s="417">
        <v>41.444540891627604</v>
      </c>
      <c r="AB173" s="602">
        <v>0.9209897975917245</v>
      </c>
      <c r="AC173" s="598"/>
      <c r="AD173" s="598"/>
      <c r="AE173" s="598"/>
      <c r="AF173" s="598"/>
      <c r="AG173" s="598"/>
      <c r="AH173" s="598"/>
      <c r="AI173" s="598"/>
      <c r="AJ173" s="598"/>
      <c r="AK173" s="598"/>
    </row>
    <row r="174" spans="4:37" ht="13.5" customHeight="1" thickBot="1" x14ac:dyDescent="0.3">
      <c r="D174" s="239"/>
      <c r="E174" s="470">
        <v>4950</v>
      </c>
      <c r="F174" s="470">
        <v>4825</v>
      </c>
      <c r="G174" s="470">
        <v>2192</v>
      </c>
      <c r="H174" s="603">
        <v>300</v>
      </c>
      <c r="I174" s="603">
        <v>324</v>
      </c>
      <c r="J174" s="419"/>
      <c r="K174" s="599">
        <v>36647</v>
      </c>
      <c r="L174" s="600">
        <v>132.86247931175214</v>
      </c>
      <c r="M174" s="333">
        <v>53.816870126881959</v>
      </c>
      <c r="N174" s="284">
        <v>19.923839496803595</v>
      </c>
      <c r="O174" s="284">
        <v>16.7786130922374</v>
      </c>
      <c r="P174" s="334">
        <v>42.343156595829193</v>
      </c>
      <c r="Q174" s="604"/>
      <c r="R174" s="605"/>
      <c r="S174" s="273"/>
      <c r="T174" s="273"/>
      <c r="U174" s="273"/>
      <c r="V174" s="273"/>
      <c r="W174" s="591" t="s">
        <v>130</v>
      </c>
      <c r="X174" s="606">
        <v>256</v>
      </c>
      <c r="Y174" s="607">
        <v>68.182073508321537</v>
      </c>
      <c r="Z174" s="608">
        <v>0.266336224641881</v>
      </c>
      <c r="AA174" s="424">
        <v>124.81690484161481</v>
      </c>
      <c r="AB174" s="609">
        <v>0.48756603453755787</v>
      </c>
      <c r="AC174" s="273"/>
      <c r="AD174" s="273"/>
      <c r="AE174" s="273"/>
      <c r="AF174" s="273"/>
      <c r="AG174" s="273"/>
      <c r="AH174" s="273"/>
      <c r="AI174" s="273"/>
      <c r="AJ174" s="273"/>
      <c r="AK174" s="273"/>
    </row>
    <row r="175" spans="4:37" ht="13.5" customHeight="1" thickTop="1" x14ac:dyDescent="0.25">
      <c r="D175" s="239"/>
      <c r="E175" s="273"/>
      <c r="F175" s="273"/>
      <c r="G175" s="273"/>
      <c r="H175" s="273"/>
      <c r="I175" s="610" t="s">
        <v>179</v>
      </c>
      <c r="J175" s="273"/>
      <c r="K175" s="599">
        <v>36678</v>
      </c>
      <c r="L175" s="600">
        <v>144.69561395070801</v>
      </c>
      <c r="M175" s="333">
        <v>63.379012093402785</v>
      </c>
      <c r="N175" s="284">
        <v>18.083642992869194</v>
      </c>
      <c r="O175" s="284">
        <v>20.339117264866829</v>
      </c>
      <c r="P175" s="334">
        <v>42.8938415995692</v>
      </c>
      <c r="Q175" s="611"/>
      <c r="R175" s="605"/>
      <c r="S175" s="273"/>
      <c r="T175" s="273"/>
      <c r="U175" s="273"/>
      <c r="V175" s="273"/>
      <c r="W175" s="591" t="s">
        <v>131</v>
      </c>
      <c r="X175" s="583">
        <v>35</v>
      </c>
      <c r="Y175" s="584">
        <v>8.9009999999999998</v>
      </c>
      <c r="Z175" s="585">
        <v>0.25431428571428571</v>
      </c>
      <c r="AA175" s="419">
        <v>21.100000000000257</v>
      </c>
      <c r="AB175" s="612">
        <v>0.6028571428571502</v>
      </c>
      <c r="AC175" s="273"/>
      <c r="AD175" s="273"/>
      <c r="AE175" s="273"/>
      <c r="AF175" s="273"/>
      <c r="AG175" s="273"/>
      <c r="AH175" s="273"/>
      <c r="AI175" s="273"/>
      <c r="AJ175" s="273"/>
      <c r="AK175" s="273"/>
    </row>
    <row r="176" spans="4:37" ht="13.5" customHeight="1" thickBot="1" x14ac:dyDescent="0.3">
      <c r="D176" s="239"/>
      <c r="E176" s="273"/>
      <c r="F176" s="273"/>
      <c r="G176" s="273"/>
      <c r="H176" s="273"/>
      <c r="I176" s="273"/>
      <c r="J176" s="273"/>
      <c r="K176" s="599">
        <v>36708</v>
      </c>
      <c r="L176" s="600">
        <v>159.11175416337562</v>
      </c>
      <c r="M176" s="333">
        <v>73.664242690390381</v>
      </c>
      <c r="N176" s="284">
        <v>18.486592196841599</v>
      </c>
      <c r="O176" s="284">
        <v>22.845511131636833</v>
      </c>
      <c r="P176" s="334">
        <v>44.115408144506794</v>
      </c>
      <c r="Q176" s="611"/>
      <c r="R176" s="601"/>
      <c r="S176" s="273"/>
      <c r="T176" s="273"/>
      <c r="U176" s="273"/>
      <c r="V176" s="273"/>
      <c r="W176" s="613" t="s">
        <v>132</v>
      </c>
      <c r="X176" s="614">
        <v>48</v>
      </c>
      <c r="Y176" s="615" t="e">
        <v>#N/A</v>
      </c>
      <c r="Z176" s="616" t="e">
        <v>#N/A</v>
      </c>
      <c r="AA176" s="417"/>
      <c r="AB176" s="617"/>
      <c r="AC176" s="273"/>
      <c r="AD176" s="273"/>
      <c r="AE176" s="273"/>
      <c r="AF176" s="273"/>
      <c r="AG176" s="273"/>
      <c r="AH176" s="273"/>
      <c r="AI176" s="273"/>
      <c r="AJ176" s="273"/>
      <c r="AK176" s="273"/>
    </row>
    <row r="177" spans="4:37" ht="13.5" customHeight="1" thickBot="1" x14ac:dyDescent="0.3">
      <c r="D177" s="239"/>
      <c r="E177" s="273"/>
      <c r="F177" s="273"/>
      <c r="G177" s="273"/>
      <c r="H177" s="273"/>
      <c r="I177" s="273"/>
      <c r="J177" s="273"/>
      <c r="K177" s="599">
        <v>36739</v>
      </c>
      <c r="L177" s="600">
        <v>172.11175416337556</v>
      </c>
      <c r="M177" s="333">
        <v>71.644909354117161</v>
      </c>
      <c r="N177" s="284">
        <v>29.432371191043195</v>
      </c>
      <c r="O177" s="284">
        <v>24.518309211618874</v>
      </c>
      <c r="P177" s="334">
        <v>46.516164406596346</v>
      </c>
      <c r="Q177" s="611"/>
      <c r="R177" s="618"/>
      <c r="S177" s="273"/>
      <c r="T177" s="273"/>
      <c r="U177" s="273"/>
      <c r="V177" s="273"/>
      <c r="W177" s="619"/>
      <c r="X177" s="619"/>
      <c r="Y177" s="619"/>
      <c r="Z177" s="619"/>
      <c r="AA177" s="273"/>
      <c r="AB177" s="273"/>
      <c r="AC177" s="273"/>
      <c r="AD177" s="273"/>
      <c r="AE177" s="273"/>
      <c r="AF177" s="273"/>
      <c r="AG177" s="273"/>
      <c r="AH177" s="273"/>
      <c r="AI177" s="273"/>
      <c r="AJ177" s="273"/>
      <c r="AK177" s="273"/>
    </row>
    <row r="178" spans="4:37" ht="13.5" customHeight="1" x14ac:dyDescent="0.25">
      <c r="D178" s="239"/>
      <c r="E178" s="273"/>
      <c r="F178" s="273"/>
      <c r="G178" s="273"/>
      <c r="H178" s="273"/>
      <c r="I178" s="273"/>
      <c r="J178" s="273"/>
      <c r="K178" s="599">
        <v>36770</v>
      </c>
      <c r="L178" s="600">
        <v>169.76375416337561</v>
      </c>
      <c r="M178" s="333">
        <v>68.785606580589189</v>
      </c>
      <c r="N178" s="284">
        <v>30.4908577385388</v>
      </c>
      <c r="O178" s="284">
        <v>24.535205769809682</v>
      </c>
      <c r="P178" s="334">
        <v>45.952084074437941</v>
      </c>
      <c r="Q178" s="611"/>
      <c r="R178" s="273"/>
      <c r="S178" s="273"/>
      <c r="T178" s="273"/>
      <c r="U178" s="273"/>
      <c r="V178" s="273"/>
      <c r="W178" s="620" t="s">
        <v>135</v>
      </c>
      <c r="X178" s="621"/>
      <c r="Y178" s="622"/>
      <c r="Z178" s="623"/>
      <c r="AA178" s="273"/>
      <c r="AB178" s="273"/>
      <c r="AC178" s="273"/>
      <c r="AD178" s="273"/>
      <c r="AE178" s="273"/>
      <c r="AF178" s="273"/>
      <c r="AG178" s="273"/>
      <c r="AH178" s="273"/>
      <c r="AI178" s="273"/>
      <c r="AJ178" s="273"/>
      <c r="AK178" s="273"/>
    </row>
    <row r="179" spans="4:37" ht="13.5" customHeight="1" x14ac:dyDescent="0.25">
      <c r="D179" s="239"/>
      <c r="E179" s="273"/>
      <c r="F179" s="273"/>
      <c r="G179" s="273"/>
      <c r="H179" s="273"/>
      <c r="I179" s="273"/>
      <c r="J179" s="273"/>
      <c r="K179" s="624">
        <v>36800</v>
      </c>
      <c r="L179" s="580">
        <v>156.77042923932083</v>
      </c>
      <c r="M179" s="551">
        <v>68.78060906537641</v>
      </c>
      <c r="N179" s="357">
        <v>22.9037455463192</v>
      </c>
      <c r="O179" s="357">
        <v>21.784760646472083</v>
      </c>
      <c r="P179" s="300">
        <v>43.301313981153136</v>
      </c>
      <c r="Q179" s="457"/>
      <c r="R179" s="273"/>
      <c r="S179" s="273"/>
      <c r="T179" s="273"/>
      <c r="U179" s="273"/>
      <c r="V179" s="273"/>
      <c r="W179" s="625"/>
      <c r="X179" s="173" t="s">
        <v>134</v>
      </c>
      <c r="Y179" s="173" t="s">
        <v>82</v>
      </c>
      <c r="Z179" s="626" t="s">
        <v>65</v>
      </c>
      <c r="AA179" s="273"/>
      <c r="AB179" s="273"/>
      <c r="AC179" s="273"/>
      <c r="AD179" s="273"/>
      <c r="AE179" s="273"/>
      <c r="AF179" s="273"/>
      <c r="AG179" s="273"/>
      <c r="AH179" s="273"/>
      <c r="AI179" s="273"/>
      <c r="AJ179" s="273"/>
      <c r="AK179" s="273"/>
    </row>
    <row r="180" spans="4:37" ht="13.5" hidden="1" customHeight="1" x14ac:dyDescent="0.25">
      <c r="D180" s="239"/>
      <c r="E180" s="273"/>
      <c r="F180" s="273"/>
      <c r="G180" s="273"/>
      <c r="H180" s="273"/>
      <c r="I180" s="273"/>
      <c r="J180" s="273"/>
      <c r="K180" s="599">
        <v>36831</v>
      </c>
      <c r="L180" s="600">
        <v>132.21342923932087</v>
      </c>
      <c r="M180" s="333">
        <v>65.431017395254045</v>
      </c>
      <c r="N180" s="284">
        <v>15.442210474655191</v>
      </c>
      <c r="O180" s="284">
        <v>11.818063052500495</v>
      </c>
      <c r="P180" s="334">
        <v>39.522138316911139</v>
      </c>
      <c r="Q180" s="611"/>
      <c r="R180" s="273"/>
      <c r="S180" s="273"/>
      <c r="T180" s="273"/>
      <c r="U180" s="273"/>
      <c r="V180" s="273"/>
      <c r="W180" s="627">
        <v>36952</v>
      </c>
      <c r="X180" s="628">
        <v>56.658999999999999</v>
      </c>
      <c r="Y180" s="629">
        <v>304.27600000000001</v>
      </c>
      <c r="Z180" s="630">
        <v>0.18620923109282361</v>
      </c>
      <c r="AA180" s="273"/>
      <c r="AB180" s="273"/>
      <c r="AC180" s="273"/>
      <c r="AD180" s="273"/>
      <c r="AE180" s="273"/>
      <c r="AF180" s="273"/>
      <c r="AG180" s="273"/>
      <c r="AH180" s="273"/>
      <c r="AI180" s="273"/>
      <c r="AJ180" s="273"/>
      <c r="AK180" s="273"/>
    </row>
    <row r="181" spans="4:37" ht="13.5" customHeight="1" x14ac:dyDescent="0.25">
      <c r="D181" s="239"/>
      <c r="E181" s="273"/>
      <c r="F181" s="273"/>
      <c r="G181" s="273"/>
      <c r="H181" s="273"/>
      <c r="I181" s="273"/>
      <c r="J181" s="273"/>
      <c r="K181" s="599">
        <v>36861</v>
      </c>
      <c r="L181" s="600">
        <v>80.817429239320873</v>
      </c>
      <c r="M181" s="333">
        <v>43.10622604740486</v>
      </c>
      <c r="N181" s="284">
        <v>8.4776012711299877</v>
      </c>
      <c r="O181" s="284">
        <v>-4.0930301821499047</v>
      </c>
      <c r="P181" s="334">
        <v>33.326632102935932</v>
      </c>
      <c r="Q181" s="457"/>
      <c r="R181" s="273"/>
      <c r="S181" s="273"/>
      <c r="T181" s="273"/>
      <c r="U181" s="273"/>
      <c r="V181" s="273"/>
      <c r="W181" s="631" t="s">
        <v>164</v>
      </c>
      <c r="X181" s="631"/>
      <c r="Y181" s="273"/>
      <c r="Z181" s="562"/>
      <c r="AA181" s="273"/>
      <c r="AB181" s="273"/>
      <c r="AC181" s="273"/>
      <c r="AD181" s="273"/>
      <c r="AE181" s="273"/>
      <c r="AF181" s="273"/>
      <c r="AG181" s="273"/>
      <c r="AH181" s="273"/>
      <c r="AI181" s="273"/>
      <c r="AJ181" s="273"/>
      <c r="AK181" s="273"/>
    </row>
    <row r="182" spans="4:37" x14ac:dyDescent="0.25">
      <c r="D182" s="239"/>
      <c r="E182" s="273"/>
      <c r="F182" s="273"/>
      <c r="G182" s="273"/>
      <c r="H182" s="273"/>
      <c r="I182" s="273"/>
      <c r="J182" s="632"/>
      <c r="K182" s="599">
        <v>36892</v>
      </c>
      <c r="L182" s="600">
        <v>43.83827178856086</v>
      </c>
      <c r="M182" s="333">
        <v>26.816935241802835</v>
      </c>
      <c r="N182" s="284">
        <v>2.7836954953775881</v>
      </c>
      <c r="O182" s="284">
        <v>-17.347946195580306</v>
      </c>
      <c r="P182" s="334">
        <v>31.585587246960745</v>
      </c>
      <c r="Q182" s="457"/>
      <c r="R182" s="633"/>
      <c r="S182" s="273"/>
      <c r="T182" s="273"/>
      <c r="U182" s="273"/>
      <c r="V182" s="273"/>
      <c r="W182" s="273"/>
      <c r="X182" s="273"/>
      <c r="Y182" s="273"/>
      <c r="Z182" s="273"/>
      <c r="AA182" s="273"/>
      <c r="AB182" s="273"/>
      <c r="AC182" s="273"/>
      <c r="AD182" s="273"/>
      <c r="AE182" s="273"/>
      <c r="AF182" s="273"/>
      <c r="AG182" s="273"/>
      <c r="AH182" s="273"/>
      <c r="AI182" s="273"/>
      <c r="AJ182" s="273"/>
      <c r="AK182" s="273"/>
    </row>
    <row r="183" spans="4:37" x14ac:dyDescent="0.25">
      <c r="D183" s="239"/>
      <c r="E183" s="273"/>
      <c r="F183" s="273"/>
      <c r="G183" s="273"/>
      <c r="H183" s="273"/>
      <c r="I183" s="273"/>
      <c r="J183" s="273"/>
      <c r="K183" s="599">
        <v>36923</v>
      </c>
      <c r="L183" s="600">
        <v>10.98727178856085</v>
      </c>
      <c r="M183" s="333">
        <v>12.616616443266031</v>
      </c>
      <c r="N183" s="284">
        <v>-0.71580667926041253</v>
      </c>
      <c r="O183" s="284">
        <v>-26.579508113526703</v>
      </c>
      <c r="P183" s="334">
        <v>25.665970138081935</v>
      </c>
      <c r="Q183" s="457"/>
      <c r="R183" s="633"/>
      <c r="S183" s="273"/>
      <c r="T183" s="273"/>
      <c r="U183" s="273"/>
      <c r="V183" s="273"/>
      <c r="W183" s="273"/>
      <c r="X183" s="273"/>
      <c r="Y183" s="273"/>
      <c r="Z183" s="273"/>
      <c r="AA183" s="273"/>
      <c r="AB183" s="273"/>
      <c r="AC183" s="273"/>
      <c r="AD183" s="273"/>
      <c r="AE183" s="273"/>
      <c r="AF183" s="273"/>
      <c r="AG183" s="273"/>
      <c r="AH183" s="634"/>
      <c r="AI183" s="634"/>
      <c r="AJ183" s="634"/>
      <c r="AK183" s="635"/>
    </row>
    <row r="184" spans="4:37" x14ac:dyDescent="0.25">
      <c r="D184" s="239"/>
      <c r="E184" s="273"/>
      <c r="F184" s="273"/>
      <c r="G184" s="273"/>
      <c r="H184" s="273"/>
      <c r="I184" s="273"/>
      <c r="J184" s="273"/>
      <c r="K184" s="599">
        <v>36951</v>
      </c>
      <c r="L184" s="600">
        <v>-1.4527282114391653</v>
      </c>
      <c r="M184" s="333">
        <v>10.311473508274423</v>
      </c>
      <c r="N184" s="284">
        <v>-4.1571996021060125</v>
      </c>
      <c r="O184" s="284">
        <v>-29.616026301236708</v>
      </c>
      <c r="P184" s="334">
        <v>22.009024183629133</v>
      </c>
      <c r="Q184" s="457"/>
      <c r="R184" s="273"/>
      <c r="S184" s="273"/>
      <c r="T184" s="273"/>
      <c r="U184" s="273"/>
      <c r="V184" s="273"/>
      <c r="W184" s="273"/>
      <c r="X184" s="273"/>
      <c r="Y184" s="273"/>
      <c r="Z184" s="273"/>
      <c r="AA184" s="273"/>
      <c r="AB184" s="273"/>
      <c r="AC184" s="273"/>
      <c r="AD184" s="273"/>
      <c r="AE184" s="273"/>
      <c r="AF184" s="273"/>
      <c r="AG184" s="273"/>
      <c r="AH184" s="273"/>
      <c r="AI184" s="634"/>
      <c r="AJ184" s="634"/>
      <c r="AK184" s="635"/>
    </row>
    <row r="185" spans="4:37" x14ac:dyDescent="0.25">
      <c r="D185" s="239"/>
      <c r="E185" s="273"/>
      <c r="F185" s="273"/>
      <c r="G185" s="273"/>
      <c r="H185" s="273"/>
      <c r="I185" s="273"/>
      <c r="J185" s="273"/>
      <c r="K185" s="624">
        <v>36982</v>
      </c>
      <c r="L185" s="580">
        <v>53.943518907678225</v>
      </c>
      <c r="M185" s="551">
        <v>29.140968204945622</v>
      </c>
      <c r="N185" s="357">
        <v>-4.8570859427368109</v>
      </c>
      <c r="O185" s="357">
        <v>9.3925233644858768</v>
      </c>
      <c r="P185" s="300">
        <v>20.267113280983537</v>
      </c>
      <c r="Q185" s="457"/>
      <c r="R185" s="273"/>
      <c r="S185" s="273"/>
      <c r="T185" s="273"/>
      <c r="U185" s="273"/>
      <c r="V185" s="273"/>
      <c r="W185" s="273"/>
      <c r="X185" s="273"/>
      <c r="Y185" s="273"/>
      <c r="Z185" s="273"/>
      <c r="AA185" s="273"/>
      <c r="AB185" s="273"/>
      <c r="AC185" s="273"/>
      <c r="AD185" s="273"/>
      <c r="AE185" s="273"/>
      <c r="AF185" s="273"/>
      <c r="AG185" s="273"/>
      <c r="AH185" s="273"/>
      <c r="AI185" s="273"/>
      <c r="AJ185" s="239"/>
      <c r="AK185" s="635"/>
    </row>
    <row r="186" spans="4:37" x14ac:dyDescent="0.25">
      <c r="D186" s="239"/>
      <c r="E186" s="273"/>
      <c r="F186" s="273"/>
      <c r="G186" s="273"/>
      <c r="H186" s="273"/>
      <c r="I186" s="273"/>
      <c r="J186" s="273"/>
      <c r="K186" s="273" t="s">
        <v>175</v>
      </c>
      <c r="L186" s="273"/>
      <c r="M186" s="273"/>
      <c r="N186" s="273"/>
      <c r="O186" s="273"/>
      <c r="P186" s="273"/>
      <c r="Q186" s="232"/>
      <c r="R186" s="273"/>
      <c r="S186" s="273"/>
      <c r="T186" s="273"/>
      <c r="U186" s="273"/>
      <c r="V186" s="273"/>
      <c r="W186" s="273"/>
      <c r="X186" s="273"/>
      <c r="Y186" s="273"/>
      <c r="Z186" s="273"/>
      <c r="AA186" s="273"/>
      <c r="AB186" s="273"/>
      <c r="AC186" s="273"/>
      <c r="AD186" s="273"/>
      <c r="AE186" s="273"/>
      <c r="AF186" s="273"/>
      <c r="AG186" s="273"/>
      <c r="AH186" s="273"/>
      <c r="AI186" s="273"/>
      <c r="AJ186" s="239"/>
      <c r="AK186" s="635"/>
    </row>
    <row r="187" spans="4:37" x14ac:dyDescent="0.25">
      <c r="D187" s="239"/>
      <c r="E187" s="273"/>
      <c r="F187" s="273"/>
      <c r="G187" s="273"/>
      <c r="H187" s="273"/>
      <c r="I187" s="273"/>
      <c r="J187" s="273"/>
      <c r="K187" s="273"/>
      <c r="L187" s="194" t="s">
        <v>171</v>
      </c>
      <c r="M187" s="273"/>
      <c r="N187" s="273"/>
      <c r="O187" s="273"/>
      <c r="P187" s="619"/>
      <c r="Q187" s="233"/>
      <c r="R187" s="273"/>
      <c r="S187" s="273"/>
      <c r="T187" s="273"/>
      <c r="U187" s="273"/>
      <c r="V187" s="273"/>
      <c r="W187" s="273"/>
      <c r="X187" s="273"/>
      <c r="Y187" s="273"/>
      <c r="Z187" s="273"/>
      <c r="AA187" s="273"/>
      <c r="AB187" s="273"/>
      <c r="AC187" s="273"/>
      <c r="AD187" s="273"/>
      <c r="AE187" s="273"/>
      <c r="AF187" s="273"/>
      <c r="AG187" s="273"/>
      <c r="AH187" s="273"/>
      <c r="AI187" s="273"/>
      <c r="AJ187" s="239"/>
      <c r="AK187" s="636"/>
    </row>
    <row r="188" spans="4:37" ht="21" x14ac:dyDescent="0.25">
      <c r="D188" s="239"/>
      <c r="E188" s="273"/>
      <c r="F188" s="273"/>
      <c r="G188" s="273"/>
      <c r="H188" s="273"/>
      <c r="I188" s="273"/>
      <c r="J188" s="273"/>
      <c r="K188" s="637" t="s">
        <v>91</v>
      </c>
      <c r="L188" s="638" t="s">
        <v>167</v>
      </c>
      <c r="M188" s="639" t="s">
        <v>11</v>
      </c>
      <c r="N188" s="640" t="s">
        <v>168</v>
      </c>
      <c r="O188" s="640" t="s">
        <v>185</v>
      </c>
      <c r="P188" s="638" t="s">
        <v>14</v>
      </c>
      <c r="Q188" s="233"/>
      <c r="R188" s="273"/>
      <c r="S188" s="273"/>
      <c r="T188" s="273"/>
      <c r="U188" s="273"/>
      <c r="V188" s="273"/>
      <c r="W188" s="273"/>
      <c r="X188" s="273"/>
      <c r="Y188" s="273"/>
      <c r="Z188" s="273"/>
      <c r="AA188" s="273"/>
      <c r="AB188" s="273"/>
      <c r="AC188" s="273"/>
      <c r="AD188" s="273"/>
      <c r="AE188" s="273"/>
      <c r="AF188" s="273"/>
      <c r="AG188" s="273"/>
      <c r="AH188" s="273"/>
      <c r="AI188" s="273"/>
      <c r="AJ188" s="239"/>
      <c r="AK188" s="636"/>
    </row>
    <row r="189" spans="4:37" x14ac:dyDescent="0.25">
      <c r="D189" s="239"/>
      <c r="E189" s="273"/>
      <c r="F189" s="273"/>
      <c r="G189" s="273"/>
      <c r="H189" s="273"/>
      <c r="I189" s="273"/>
      <c r="J189" s="273"/>
      <c r="K189" s="599">
        <v>36617</v>
      </c>
      <c r="L189" s="600">
        <v>498.13914881688447</v>
      </c>
      <c r="M189" s="333">
        <v>132.56784613613337</v>
      </c>
      <c r="N189" s="284">
        <v>25.544119120440005</v>
      </c>
      <c r="O189" s="284">
        <v>236.01095582412441</v>
      </c>
      <c r="P189" s="334">
        <v>104.01622773618668</v>
      </c>
      <c r="Q189" s="233"/>
      <c r="R189" s="273"/>
      <c r="S189" s="273"/>
      <c r="T189" s="273"/>
      <c r="U189" s="273"/>
      <c r="V189" s="273"/>
      <c r="W189" s="273"/>
      <c r="X189" s="273"/>
      <c r="Y189" s="273"/>
      <c r="Z189" s="273"/>
      <c r="AA189" s="273"/>
      <c r="AB189" s="273"/>
      <c r="AC189" s="273"/>
      <c r="AD189" s="273"/>
      <c r="AE189" s="273"/>
      <c r="AF189" s="273"/>
      <c r="AG189" s="273"/>
      <c r="AH189" s="273"/>
      <c r="AI189" s="273"/>
      <c r="AJ189" s="239"/>
      <c r="AK189" s="457"/>
    </row>
    <row r="190" spans="4:37" x14ac:dyDescent="0.25">
      <c r="D190" s="239"/>
      <c r="E190" s="273"/>
      <c r="F190" s="273"/>
      <c r="G190" s="273"/>
      <c r="H190" s="273"/>
      <c r="I190" s="273"/>
      <c r="J190" s="273"/>
      <c r="K190" s="599">
        <v>36647</v>
      </c>
      <c r="L190" s="600">
        <v>596.4663581720589</v>
      </c>
      <c r="M190" s="333">
        <v>310.98620744406458</v>
      </c>
      <c r="N190" s="284">
        <v>-85.14828958544517</v>
      </c>
      <c r="O190" s="284">
        <v>272.89947019974915</v>
      </c>
      <c r="P190" s="334">
        <v>97.728970113690352</v>
      </c>
      <c r="Q190" s="233"/>
      <c r="R190" s="273"/>
      <c r="S190" s="273"/>
      <c r="T190" s="273"/>
      <c r="U190" s="273"/>
      <c r="V190" s="273"/>
      <c r="W190" s="273"/>
      <c r="X190" s="273"/>
      <c r="Y190" s="273"/>
      <c r="Z190" s="273"/>
      <c r="AA190" s="273"/>
      <c r="AB190" s="273"/>
      <c r="AC190" s="273"/>
      <c r="AD190" s="273"/>
      <c r="AE190" s="273"/>
      <c r="AF190" s="273"/>
      <c r="AG190" s="273"/>
      <c r="AH190" s="273"/>
      <c r="AI190" s="273"/>
      <c r="AJ190" s="239"/>
      <c r="AK190" s="457"/>
    </row>
    <row r="191" spans="4:37" x14ac:dyDescent="0.25">
      <c r="D191" s="239"/>
      <c r="E191" s="273"/>
      <c r="F191" s="273"/>
      <c r="G191" s="273"/>
      <c r="H191" s="273"/>
      <c r="I191" s="273"/>
      <c r="J191" s="273"/>
      <c r="K191" s="599">
        <v>36678</v>
      </c>
      <c r="L191" s="600">
        <v>394.43782129852804</v>
      </c>
      <c r="M191" s="333">
        <v>318.73806555069336</v>
      </c>
      <c r="N191" s="284">
        <v>-61.339883464480025</v>
      </c>
      <c r="O191" s="284">
        <v>118.68347242098132</v>
      </c>
      <c r="P191" s="334">
        <v>18.35616679133333</v>
      </c>
      <c r="Q191" s="233"/>
      <c r="R191" s="273"/>
      <c r="S191" s="273"/>
      <c r="T191" s="273"/>
      <c r="U191" s="273"/>
      <c r="V191" s="273"/>
      <c r="W191" s="273"/>
      <c r="X191" s="273"/>
      <c r="Y191" s="273"/>
      <c r="Z191" s="273"/>
      <c r="AA191" s="273"/>
      <c r="AB191" s="273"/>
      <c r="AC191" s="273"/>
      <c r="AD191" s="273"/>
      <c r="AE191" s="273"/>
      <c r="AF191" s="273"/>
      <c r="AG191" s="273"/>
      <c r="AH191" s="273"/>
      <c r="AI191" s="273"/>
      <c r="AJ191" s="239"/>
      <c r="AK191" s="636"/>
    </row>
    <row r="192" spans="4:37" x14ac:dyDescent="0.25">
      <c r="D192" s="239"/>
      <c r="E192" s="273"/>
      <c r="F192" s="273"/>
      <c r="G192" s="273"/>
      <c r="H192" s="273"/>
      <c r="I192" s="273"/>
      <c r="J192" s="273"/>
      <c r="K192" s="599">
        <v>36708</v>
      </c>
      <c r="L192" s="600">
        <v>465.03678105379356</v>
      </c>
      <c r="M192" s="333">
        <v>331.78163216089035</v>
      </c>
      <c r="N192" s="284">
        <v>12.998361418464523</v>
      </c>
      <c r="O192" s="284">
        <v>80.851415057096773</v>
      </c>
      <c r="P192" s="334">
        <v>39.405372417341944</v>
      </c>
      <c r="Q192" s="233"/>
      <c r="R192" s="273"/>
      <c r="S192" s="273"/>
      <c r="T192" s="273"/>
      <c r="U192" s="273"/>
      <c r="V192" s="273"/>
      <c r="W192" s="273"/>
      <c r="X192" s="273"/>
      <c r="Y192" s="273"/>
      <c r="Z192" s="273"/>
      <c r="AA192" s="273"/>
      <c r="AB192" s="273"/>
      <c r="AC192" s="273"/>
      <c r="AD192" s="273"/>
      <c r="AE192" s="273"/>
      <c r="AF192" s="273"/>
      <c r="AG192" s="273"/>
      <c r="AH192" s="273"/>
      <c r="AI192" s="273"/>
      <c r="AJ192" s="273"/>
      <c r="AK192" s="457"/>
    </row>
    <row r="193" spans="4:37" x14ac:dyDescent="0.25">
      <c r="D193" s="239"/>
      <c r="E193" s="273"/>
      <c r="F193" s="273"/>
      <c r="G193" s="273"/>
      <c r="H193" s="273"/>
      <c r="I193" s="273"/>
      <c r="J193" s="273"/>
      <c r="K193" s="599">
        <v>36739</v>
      </c>
      <c r="L193" s="600">
        <v>419.35483870967738</v>
      </c>
      <c r="M193" s="333">
        <v>-65.139785041070979</v>
      </c>
      <c r="N193" s="284">
        <v>353.08964497424518</v>
      </c>
      <c r="O193" s="284">
        <v>53.961228386517398</v>
      </c>
      <c r="P193" s="334">
        <v>77.443750389985794</v>
      </c>
      <c r="Q193" s="273"/>
      <c r="R193" s="273"/>
      <c r="S193" s="273"/>
      <c r="T193" s="273"/>
      <c r="U193" s="273"/>
      <c r="V193" s="273"/>
      <c r="W193" s="273"/>
      <c r="X193" s="273"/>
      <c r="Y193" s="273"/>
      <c r="Z193" s="273"/>
      <c r="AA193" s="273"/>
      <c r="AB193" s="273"/>
      <c r="AC193" s="273"/>
      <c r="AD193" s="273"/>
      <c r="AE193" s="273"/>
      <c r="AF193" s="273"/>
      <c r="AG193" s="273"/>
      <c r="AH193" s="273"/>
      <c r="AI193" s="273"/>
      <c r="AJ193" s="273"/>
      <c r="AK193" s="636"/>
    </row>
    <row r="194" spans="4:37" x14ac:dyDescent="0.25">
      <c r="D194" s="239"/>
      <c r="E194" s="273"/>
      <c r="F194" s="273"/>
      <c r="G194" s="273"/>
      <c r="H194" s="273"/>
      <c r="I194" s="273"/>
      <c r="J194" s="273"/>
      <c r="K194" s="599">
        <v>36770</v>
      </c>
      <c r="L194" s="600">
        <v>-78.266666666666666</v>
      </c>
      <c r="M194" s="333">
        <v>-95.310092450933311</v>
      </c>
      <c r="N194" s="284">
        <v>35.282884916519983</v>
      </c>
      <c r="O194" s="284">
        <v>0.56321860636000665</v>
      </c>
      <c r="P194" s="334">
        <v>-18.802677738613337</v>
      </c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  <c r="AA194" s="273"/>
      <c r="AB194" s="273"/>
      <c r="AC194" s="273"/>
      <c r="AD194" s="273"/>
      <c r="AE194" s="273"/>
      <c r="AF194" s="273"/>
      <c r="AG194" s="273"/>
      <c r="AH194" s="273"/>
      <c r="AI194" s="273"/>
      <c r="AJ194" s="273"/>
      <c r="AK194" s="641"/>
    </row>
    <row r="195" spans="4:37" x14ac:dyDescent="0.25">
      <c r="D195" s="239"/>
      <c r="E195" s="273"/>
      <c r="F195" s="273"/>
      <c r="G195" s="273"/>
      <c r="H195" s="273"/>
      <c r="I195" s="273"/>
      <c r="J195" s="273"/>
      <c r="K195" s="624">
        <v>36800</v>
      </c>
      <c r="L195" s="580">
        <v>-419.13951367918708</v>
      </c>
      <c r="M195" s="551">
        <v>-0.16121016815483652</v>
      </c>
      <c r="N195" s="357">
        <v>-244.74555458772903</v>
      </c>
      <c r="O195" s="357">
        <v>-88.724036236696762</v>
      </c>
      <c r="P195" s="300">
        <v>-85.508712686606458</v>
      </c>
      <c r="Q195" s="273"/>
      <c r="R195" s="273"/>
      <c r="S195" s="273"/>
      <c r="T195" s="273"/>
      <c r="U195" s="273"/>
      <c r="V195" s="273"/>
      <c r="W195" s="273"/>
      <c r="X195" s="273"/>
      <c r="Y195" s="273"/>
      <c r="Z195" s="273"/>
      <c r="AA195" s="273"/>
      <c r="AB195" s="273"/>
      <c r="AC195" s="273"/>
      <c r="AD195" s="273"/>
      <c r="AE195" s="273"/>
      <c r="AF195" s="273"/>
      <c r="AG195" s="273"/>
      <c r="AH195" s="273"/>
      <c r="AI195" s="273"/>
      <c r="AJ195" s="273"/>
      <c r="AK195" s="457"/>
    </row>
    <row r="196" spans="4:37" x14ac:dyDescent="0.25">
      <c r="D196" s="239"/>
      <c r="E196" s="273"/>
      <c r="F196" s="273"/>
      <c r="G196" s="273"/>
      <c r="H196" s="273"/>
      <c r="I196" s="273"/>
      <c r="J196" s="273"/>
      <c r="K196" s="599">
        <v>36831</v>
      </c>
      <c r="L196" s="600">
        <v>-818.56666666666661</v>
      </c>
      <c r="M196" s="333">
        <v>-111.65305567074668</v>
      </c>
      <c r="N196" s="284">
        <v>-248.71783572213334</v>
      </c>
      <c r="O196" s="284">
        <v>-332.22325313238656</v>
      </c>
      <c r="P196" s="334">
        <v>-125.97252214140005</v>
      </c>
      <c r="Q196" s="273"/>
      <c r="R196" s="273"/>
      <c r="S196" s="273"/>
      <c r="T196" s="273"/>
      <c r="U196" s="273"/>
      <c r="V196" s="273"/>
      <c r="W196" s="273"/>
      <c r="X196" s="273"/>
      <c r="Y196" s="273"/>
      <c r="Z196" s="273"/>
      <c r="AA196" s="273"/>
      <c r="AB196" s="273"/>
      <c r="AC196" s="273"/>
      <c r="AD196" s="273"/>
      <c r="AE196" s="273"/>
      <c r="AF196" s="273"/>
      <c r="AG196" s="273"/>
      <c r="AH196" s="273"/>
      <c r="AI196" s="273"/>
      <c r="AJ196" s="273"/>
      <c r="AK196" s="635"/>
    </row>
    <row r="197" spans="4:37" x14ac:dyDescent="0.25">
      <c r="D197" s="239"/>
      <c r="E197" s="273"/>
      <c r="F197" s="273"/>
      <c r="G197" s="273"/>
      <c r="H197" s="273"/>
      <c r="I197" s="273"/>
      <c r="J197" s="273"/>
      <c r="K197" s="599">
        <v>36861</v>
      </c>
      <c r="L197" s="600">
        <v>-1657.9354838709678</v>
      </c>
      <c r="M197" s="333">
        <v>-720.15455960803877</v>
      </c>
      <c r="N197" s="284">
        <v>-224.66481301694202</v>
      </c>
      <c r="O197" s="284">
        <v>-513.26107208549672</v>
      </c>
      <c r="P197" s="334">
        <v>-199.85503916049029</v>
      </c>
      <c r="Q197" s="273"/>
      <c r="R197" s="273"/>
      <c r="S197" s="273"/>
      <c r="T197" s="273"/>
      <c r="U197" s="273"/>
      <c r="V197" s="273"/>
      <c r="W197" s="273"/>
      <c r="X197" s="273"/>
      <c r="Y197" s="273"/>
      <c r="Z197" s="273"/>
      <c r="AA197" s="273"/>
      <c r="AB197" s="273"/>
      <c r="AC197" s="273"/>
      <c r="AD197" s="273"/>
      <c r="AE197" s="273"/>
      <c r="AF197" s="273"/>
      <c r="AG197" s="273"/>
      <c r="AH197" s="273"/>
      <c r="AI197" s="273"/>
      <c r="AJ197" s="273"/>
      <c r="AK197" s="635"/>
    </row>
    <row r="198" spans="4:37" x14ac:dyDescent="0.25">
      <c r="D198" s="239"/>
      <c r="E198" s="273"/>
      <c r="F198" s="273"/>
      <c r="G198" s="273"/>
      <c r="H198" s="273"/>
      <c r="I198" s="273"/>
      <c r="J198" s="273"/>
      <c r="K198" s="599">
        <v>36892</v>
      </c>
      <c r="L198" s="600">
        <v>-1192.8760467987097</v>
      </c>
      <c r="M198" s="333">
        <v>-525.46099372909691</v>
      </c>
      <c r="N198" s="284">
        <v>-183.67437986298063</v>
      </c>
      <c r="O198" s="284">
        <v>-427.5779359171097</v>
      </c>
      <c r="P198" s="334">
        <v>-56.162737289522589</v>
      </c>
      <c r="Q198" s="273"/>
      <c r="R198" s="273"/>
      <c r="S198" s="273"/>
      <c r="T198" s="273"/>
      <c r="U198" s="273"/>
      <c r="V198" s="273"/>
      <c r="W198" s="273"/>
      <c r="X198" s="273"/>
      <c r="Y198" s="273"/>
      <c r="Z198" s="273"/>
      <c r="AA198" s="273"/>
      <c r="AB198" s="273"/>
      <c r="AC198" s="273"/>
      <c r="AD198" s="273"/>
      <c r="AE198" s="273"/>
      <c r="AF198" s="273"/>
      <c r="AG198" s="273"/>
      <c r="AH198" s="273"/>
      <c r="AI198" s="273"/>
      <c r="AJ198" s="273"/>
      <c r="AK198" s="273"/>
    </row>
    <row r="199" spans="4:37" x14ac:dyDescent="0.25">
      <c r="D199" s="239"/>
      <c r="E199" s="273"/>
      <c r="F199" s="273"/>
      <c r="G199" s="273"/>
      <c r="H199" s="273"/>
      <c r="I199" s="273"/>
      <c r="J199" s="273"/>
      <c r="K199" s="599">
        <v>36923</v>
      </c>
      <c r="L199" s="600">
        <v>-1173.25</v>
      </c>
      <c r="M199" s="333">
        <v>-507.15424280488566</v>
      </c>
      <c r="N199" s="284">
        <v>-124.98222052278571</v>
      </c>
      <c r="O199" s="284">
        <v>-329.69863992665705</v>
      </c>
      <c r="P199" s="334">
        <v>-211.41489674567146</v>
      </c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  <c r="AA199" s="273"/>
      <c r="AB199" s="273"/>
      <c r="AC199" s="273"/>
      <c r="AD199" s="273"/>
      <c r="AE199" s="273"/>
      <c r="AF199" s="273"/>
      <c r="AG199" s="273"/>
      <c r="AH199" s="273"/>
      <c r="AI199" s="273"/>
      <c r="AJ199" s="273"/>
      <c r="AK199" s="273"/>
    </row>
    <row r="200" spans="4:37" x14ac:dyDescent="0.25">
      <c r="D200" s="239"/>
      <c r="E200" s="273"/>
      <c r="F200" s="273"/>
      <c r="G200" s="273"/>
      <c r="H200" s="273"/>
      <c r="I200" s="273"/>
      <c r="J200" s="273"/>
      <c r="K200" s="599">
        <v>36951</v>
      </c>
      <c r="L200" s="600">
        <v>-401.29032258064524</v>
      </c>
      <c r="M200" s="333">
        <v>-74.359449515858088</v>
      </c>
      <c r="N200" s="284">
        <v>-111.01267493050325</v>
      </c>
      <c r="O200" s="284">
        <v>-97.952199603548365</v>
      </c>
      <c r="P200" s="334">
        <v>-117.9659985307355</v>
      </c>
      <c r="Q200" s="642"/>
      <c r="R200" s="297"/>
      <c r="S200" s="273"/>
      <c r="T200" s="273"/>
      <c r="U200" s="273"/>
      <c r="V200" s="273"/>
      <c r="W200" s="273"/>
      <c r="X200" s="273"/>
      <c r="Y200" s="273"/>
      <c r="Z200" s="273"/>
      <c r="AA200" s="273"/>
      <c r="AB200" s="273"/>
      <c r="AC200" s="273"/>
      <c r="AD200" s="273"/>
      <c r="AE200" s="273"/>
      <c r="AF200" s="273"/>
      <c r="AG200" s="273"/>
      <c r="AH200" s="273"/>
      <c r="AI200" s="273"/>
      <c r="AJ200" s="273"/>
      <c r="AK200" s="273"/>
    </row>
    <row r="201" spans="4:37" x14ac:dyDescent="0.25">
      <c r="D201" s="239"/>
      <c r="E201" s="273"/>
      <c r="F201" s="273"/>
      <c r="G201" s="273"/>
      <c r="H201" s="273"/>
      <c r="I201" s="273"/>
      <c r="J201" s="273"/>
      <c r="K201" s="624">
        <v>36982</v>
      </c>
      <c r="L201" s="580">
        <v>463.86666666666667</v>
      </c>
      <c r="M201" s="551">
        <v>427.64982322237336</v>
      </c>
      <c r="N201" s="357">
        <v>-23.329544687693335</v>
      </c>
      <c r="O201" s="357">
        <v>117.61008488683999</v>
      </c>
      <c r="P201" s="300">
        <v>-58.063696754853346</v>
      </c>
      <c r="Q201" s="457"/>
      <c r="R201" s="611"/>
      <c r="S201" s="273"/>
      <c r="T201" s="273"/>
      <c r="U201" s="273"/>
      <c r="V201" s="273"/>
      <c r="W201" s="273"/>
      <c r="X201" s="273"/>
      <c r="Y201" s="273"/>
      <c r="Z201" s="273"/>
      <c r="AA201" s="273"/>
      <c r="AB201" s="273"/>
      <c r="AC201" s="273"/>
      <c r="AD201" s="273"/>
      <c r="AE201" s="273"/>
      <c r="AF201" s="273"/>
      <c r="AG201" s="273"/>
      <c r="AH201" s="273"/>
      <c r="AI201" s="273"/>
      <c r="AJ201" s="273"/>
      <c r="AK201" s="273"/>
    </row>
    <row r="202" spans="4:37" x14ac:dyDescent="0.25">
      <c r="D202" s="239"/>
      <c r="E202" s="273"/>
      <c r="F202" s="273"/>
      <c r="G202" s="273"/>
      <c r="H202" s="273"/>
      <c r="I202" s="273"/>
      <c r="J202" s="273"/>
      <c r="K202" s="273" t="s">
        <v>176</v>
      </c>
      <c r="L202" s="273"/>
      <c r="M202" s="273"/>
      <c r="N202" s="273"/>
      <c r="O202" s="273"/>
      <c r="P202" s="273"/>
      <c r="Q202" s="457"/>
      <c r="R202" s="611"/>
      <c r="S202" s="273"/>
      <c r="T202" s="273"/>
      <c r="U202" s="273"/>
      <c r="V202" s="273"/>
      <c r="W202" s="273"/>
      <c r="X202" s="273"/>
      <c r="Y202" s="273"/>
      <c r="Z202" s="273"/>
      <c r="AA202" s="273"/>
      <c r="AB202" s="273"/>
      <c r="AC202" s="273"/>
      <c r="AD202" s="273"/>
      <c r="AE202" s="273"/>
      <c r="AF202" s="273"/>
      <c r="AG202" s="273"/>
      <c r="AH202" s="273"/>
      <c r="AI202" s="273"/>
      <c r="AJ202" s="273"/>
      <c r="AK202" s="633"/>
    </row>
    <row r="203" spans="4:37" x14ac:dyDescent="0.25">
      <c r="D203" s="239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73"/>
      <c r="P203" s="273"/>
      <c r="Q203" s="457"/>
      <c r="R203" s="611"/>
      <c r="S203" s="273"/>
      <c r="T203" s="273"/>
      <c r="U203" s="273"/>
      <c r="V203" s="273"/>
      <c r="W203" s="273"/>
      <c r="X203" s="273"/>
      <c r="Y203" s="273"/>
      <c r="Z203" s="273"/>
      <c r="AA203" s="273"/>
      <c r="AB203" s="273"/>
      <c r="AC203" s="273"/>
      <c r="AD203" s="273"/>
      <c r="AE203" s="273"/>
      <c r="AF203" s="273"/>
      <c r="AG203" s="273"/>
      <c r="AH203" s="273"/>
      <c r="AI203" s="273"/>
      <c r="AJ203" s="273"/>
      <c r="AK203" s="633"/>
    </row>
    <row r="204" spans="4:37" x14ac:dyDescent="0.25">
      <c r="D204" s="239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  <c r="AA204" s="273"/>
      <c r="AB204" s="273"/>
      <c r="AC204" s="273"/>
      <c r="AD204" s="273"/>
      <c r="AE204" s="273"/>
      <c r="AF204" s="273"/>
      <c r="AG204" s="273"/>
      <c r="AH204" s="273"/>
      <c r="AI204" s="273"/>
      <c r="AJ204" s="273"/>
      <c r="AK204" s="633"/>
    </row>
    <row r="205" spans="4:37" x14ac:dyDescent="0.25">
      <c r="D205" s="239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  <c r="AA205" s="273"/>
      <c r="AB205" s="273"/>
      <c r="AC205" s="273"/>
      <c r="AD205" s="273"/>
      <c r="AE205" s="273"/>
      <c r="AF205" s="273"/>
      <c r="AG205" s="273"/>
      <c r="AH205" s="273"/>
      <c r="AI205" s="273"/>
      <c r="AJ205" s="273"/>
      <c r="AK205" s="633"/>
    </row>
    <row r="206" spans="4:37" x14ac:dyDescent="0.25">
      <c r="X206" s="228">
        <v>36739</v>
      </c>
      <c r="Y206" s="225">
        <f t="shared" ref="Y206:Y208" si="23">Y187-Y197</f>
        <v>0</v>
      </c>
      <c r="Z206" s="229">
        <f t="shared" ref="Z206:Z208" si="24">Y206*(X207-X206)</f>
        <v>0</v>
      </c>
      <c r="AC206" s="223"/>
    </row>
    <row r="207" spans="4:37" x14ac:dyDescent="0.25">
      <c r="X207" s="228">
        <v>36770</v>
      </c>
      <c r="Y207" s="225">
        <f t="shared" si="23"/>
        <v>0</v>
      </c>
      <c r="Z207" s="229">
        <f t="shared" si="24"/>
        <v>0</v>
      </c>
      <c r="AC207" s="223"/>
    </row>
    <row r="208" spans="4:37" x14ac:dyDescent="0.25">
      <c r="X208" s="228">
        <v>36800</v>
      </c>
      <c r="Y208" s="225">
        <f t="shared" si="23"/>
        <v>0</v>
      </c>
      <c r="Z208" s="229">
        <f t="shared" si="24"/>
        <v>0</v>
      </c>
      <c r="AC208" s="223"/>
    </row>
    <row r="209" spans="24:29" x14ac:dyDescent="0.25">
      <c r="X209" s="230">
        <v>36831</v>
      </c>
      <c r="AC209" s="223"/>
    </row>
    <row r="210" spans="24:29" ht="13.8" thickBot="1" x14ac:dyDescent="0.3">
      <c r="Y210" s="226" t="s">
        <v>83</v>
      </c>
      <c r="Z210" s="231">
        <f>SUM(Z202:Z208)</f>
        <v>0</v>
      </c>
    </row>
    <row r="211" spans="24:29" ht="13.8" thickTop="1" x14ac:dyDescent="0.25"/>
  </sheetData>
  <mergeCells count="6">
    <mergeCell ref="N59:Q59"/>
    <mergeCell ref="V63:Z63"/>
    <mergeCell ref="V44:Z44"/>
    <mergeCell ref="N56:Q56"/>
    <mergeCell ref="N57:Q57"/>
    <mergeCell ref="N58:Q58"/>
  </mergeCells>
  <phoneticPr fontId="0" type="noConversion"/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>
                <anchor moveWithCells="1" sizeWithCells="1">
                  <from>
                    <xdr:col>42</xdr:col>
                    <xdr:colOff>68580</xdr:colOff>
                    <xdr:row>2</xdr:row>
                    <xdr:rowOff>0</xdr:rowOff>
                  </from>
                  <to>
                    <xdr:col>42</xdr:col>
                    <xdr:colOff>68580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6]!CLEAR">
                <anchor moveWithCells="1" sizeWithCells="1">
                  <from>
                    <xdr:col>41</xdr:col>
                    <xdr:colOff>830580</xdr:colOff>
                    <xdr:row>2</xdr:row>
                    <xdr:rowOff>0</xdr:rowOff>
                  </from>
                  <to>
                    <xdr:col>43</xdr:col>
                    <xdr:colOff>327660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>
                <anchor moveWithCells="1" sizeWithCells="1">
                  <from>
                    <xdr:col>42</xdr:col>
                    <xdr:colOff>68580</xdr:colOff>
                    <xdr:row>2</xdr:row>
                    <xdr:rowOff>0</xdr:rowOff>
                  </from>
                  <to>
                    <xdr:col>42</xdr:col>
                    <xdr:colOff>68580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6]!CLEAR">
                <anchor moveWithCells="1" sizeWithCells="1">
                  <from>
                    <xdr:col>41</xdr:col>
                    <xdr:colOff>830580</xdr:colOff>
                    <xdr:row>2</xdr:row>
                    <xdr:rowOff>0</xdr:rowOff>
                  </from>
                  <to>
                    <xdr:col>43</xdr:col>
                    <xdr:colOff>327660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Button 18">
              <controlPr defaultSize="0" print="0" autoFill="0" autoPict="0" macro="[1]!GetOutages">
                <anchor moveWithCells="1" sizeWithCells="1">
                  <from>
                    <xdr:col>4</xdr:col>
                    <xdr:colOff>723900</xdr:colOff>
                    <xdr:row>92</xdr:row>
                    <xdr:rowOff>114300</xdr:rowOff>
                  </from>
                  <to>
                    <xdr:col>5</xdr:col>
                    <xdr:colOff>609600</xdr:colOff>
                    <xdr:row>94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mcowan1</dc:creator>
  <cp:lastModifiedBy>Havlíček Jan</cp:lastModifiedBy>
  <dcterms:created xsi:type="dcterms:W3CDTF">2001-05-17T16:49:30Z</dcterms:created>
  <dcterms:modified xsi:type="dcterms:W3CDTF">2023-09-10T15:36:10Z</dcterms:modified>
</cp:coreProperties>
</file>