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36" windowWidth="14940" windowHeight="8640"/>
  </bookViews>
  <sheets>
    <sheet name="March 01" sheetId="1" r:id="rId1"/>
  </sheets>
  <definedNames>
    <definedName name="DAYS">#REF!</definedName>
    <definedName name="DEMAND">#REF!</definedName>
    <definedName name="demandcalc">#REF!</definedName>
    <definedName name="DUEDATE">#REF!</definedName>
    <definedName name="FROMDATE">#REF!</definedName>
    <definedName name="HSC">#REF!</definedName>
    <definedName name="INCRATE">#REF!</definedName>
    <definedName name="INCVOL">#REF!</definedName>
    <definedName name="INVDATE">#REF!</definedName>
    <definedName name="T1RATE">#REF!</definedName>
    <definedName name="T1VOL">#REF!</definedName>
    <definedName name="T2RATE">#REF!</definedName>
    <definedName name="T2VOL">#REF!</definedName>
    <definedName name="T3RATE">#REF!</definedName>
    <definedName name="T3VOL">#REF!</definedName>
    <definedName name="TODATE">#REF!</definedName>
    <definedName name="WACOG">#REF!</definedName>
  </definedNames>
  <calcPr calcId="92512"/>
</workbook>
</file>

<file path=xl/calcChain.xml><?xml version="1.0" encoding="utf-8"?>
<calcChain xmlns="http://schemas.openxmlformats.org/spreadsheetml/2006/main">
  <c r="Q19" i="1" l="1"/>
  <c r="H20" i="1"/>
  <c r="I20" i="1"/>
  <c r="Q20" i="1"/>
  <c r="H21" i="1"/>
  <c r="I21" i="1"/>
  <c r="Q21" i="1"/>
  <c r="H22" i="1"/>
  <c r="I22" i="1"/>
  <c r="N22" i="1"/>
  <c r="Q22" i="1"/>
  <c r="R22" i="1"/>
  <c r="N23" i="1"/>
  <c r="R23" i="1"/>
  <c r="H24" i="1"/>
  <c r="I24" i="1"/>
  <c r="Q24" i="1"/>
  <c r="H25" i="1"/>
  <c r="I25" i="1"/>
  <c r="Q25" i="1"/>
  <c r="H26" i="1"/>
  <c r="I26" i="1"/>
  <c r="Q26" i="1"/>
  <c r="R29" i="1"/>
</calcChain>
</file>

<file path=xl/sharedStrings.xml><?xml version="1.0" encoding="utf-8"?>
<sst xmlns="http://schemas.openxmlformats.org/spreadsheetml/2006/main" count="56" uniqueCount="54">
  <si>
    <t>ENRON NORTH AMERICA CORP.</t>
  </si>
  <si>
    <t xml:space="preserve">PAGE 1 OF 1 </t>
  </si>
  <si>
    <t>INVOICE INFORMATION</t>
  </si>
  <si>
    <t>CONTRACT INFORMATION</t>
  </si>
  <si>
    <t>CUSTOMER INFORMATION</t>
  </si>
  <si>
    <t>PAYMENT INFORMATION</t>
  </si>
  <si>
    <t>INVOICE NUMBER:</t>
  </si>
  <si>
    <t>U-0301-26176SA</t>
  </si>
  <si>
    <t>CONTRACT NUMBER:</t>
  </si>
  <si>
    <t>City of Pasadena Water and Power</t>
  </si>
  <si>
    <t>WIRE TRANSFER BY 10:00 AM-CST</t>
  </si>
  <si>
    <t>INVOICE DATE:</t>
  </si>
  <si>
    <t>016-67729-301</t>
  </si>
  <si>
    <t>Attn:  Steven Endo</t>
  </si>
  <si>
    <t>NATIONS BANK - DALLAS, TEXAS</t>
  </si>
  <si>
    <t>DUE DATE:</t>
  </si>
  <si>
    <t>VOLUME BASIS:</t>
  </si>
  <si>
    <t>Water and Power Department</t>
  </si>
  <si>
    <t>MMBTU 14.73 DRY</t>
  </si>
  <si>
    <t>45 E Gelnarm Avenue</t>
  </si>
  <si>
    <t>ACCT. #3750494099 ABA ROUTING #111000012</t>
  </si>
  <si>
    <t>Pasadena, CA   91105</t>
  </si>
  <si>
    <t>FAX#(626) 792-9647&amp; (626) 744-7132</t>
  </si>
  <si>
    <t>FOR FURTHER INFORMATION CALL: JANINE CASHIN   (713) 345-8472  FAX (713) 646-8420</t>
  </si>
  <si>
    <t>FACILITY</t>
  </si>
  <si>
    <t>DATES</t>
  </si>
  <si>
    <t>VOLUMES</t>
  </si>
  <si>
    <t>PRICE</t>
  </si>
  <si>
    <t>TOTAL</t>
  </si>
  <si>
    <t xml:space="preserve"> FACILITY</t>
  </si>
  <si>
    <t xml:space="preserve">     PIPE/METER</t>
  </si>
  <si>
    <t>DESCRIPTION</t>
  </si>
  <si>
    <t>START</t>
  </si>
  <si>
    <t>END</t>
  </si>
  <si>
    <t>TIER</t>
  </si>
  <si>
    <t>TIER VOL</t>
  </si>
  <si>
    <t>PER</t>
  </si>
  <si>
    <t>MMBTU</t>
  </si>
  <si>
    <t>INDEX</t>
  </si>
  <si>
    <t>ADJUST.</t>
  </si>
  <si>
    <t>FINAL</t>
  </si>
  <si>
    <t>DOLLARS</t>
  </si>
  <si>
    <t>TO INVOICE YOU FOR NATURAL GAS SALES:</t>
  </si>
  <si>
    <t>NGI Deliveries</t>
  </si>
  <si>
    <t>EPNG</t>
  </si>
  <si>
    <t>Gas Daily Purchase</t>
  </si>
  <si>
    <t>Gas Daily Sale</t>
  </si>
  <si>
    <t>Fixed Price Delivery</t>
  </si>
  <si>
    <t>Net Usage</t>
  </si>
  <si>
    <t>Kern River Station Purchase</t>
  </si>
  <si>
    <t xml:space="preserve">Fixed   </t>
  </si>
  <si>
    <t>Variable</t>
  </si>
  <si>
    <t xml:space="preserve"> </t>
  </si>
  <si>
    <t>TOTAL DUE ENRON NORTH AMERICA / (CITY OF PASADENA)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</si>
</sst>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7" formatCode="&quot;$&quot;#,##0.00_);\(&quot;$&quot;#,##0.00\)"/>
    <numFmt numFmtId="8" formatCode="&quot;$&quot;#,##0.00_);[Red]\(&quot;$&quot;#,##0.00\)"/>
    <numFmt numFmtId="165" formatCode="&quot;$&quot;#,##0.0000_);[Red]\(&quot;$&quot;#,##0.0000\)"/>
    <numFmt numFmtId="172" formatCode="&quot;$&quot;#,##0.000_);[Red]\(&quot;$&quot;#,##0.000\)"/>
    <numFmt numFmtId="181" formatCode="mmmm\ d\,\ yyyy"/>
    <numFmt numFmtId="182" formatCode="m/d/yy"/>
  </numFmts>
  <fonts count="11" x14ac:knownFonts="1">
    <font>
      <sz val="12"/>
      <name val="Arial"/>
    </font>
    <font>
      <sz val="12"/>
      <name val="Arial"/>
    </font>
    <font>
      <sz val="12"/>
      <name val="Times New Roman"/>
      <family val="1"/>
    </font>
    <font>
      <b/>
      <sz val="24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14"/>
      <color indexed="18"/>
      <name val="Times New Roman"/>
      <family val="1"/>
    </font>
    <font>
      <sz val="14"/>
      <name val="Arial"/>
    </font>
    <font>
      <b/>
      <sz val="14"/>
      <name val="Times New Roman"/>
    </font>
    <font>
      <b/>
      <sz val="12"/>
      <name val="Times New Roman"/>
    </font>
  </fonts>
  <fills count="3">
    <fill>
      <patternFill patternType="none"/>
    </fill>
    <fill>
      <patternFill patternType="gray125"/>
    </fill>
    <fill>
      <patternFill patternType="gray125">
        <bgColor indexed="9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0" fontId="1" fillId="0" borderId="0" applyFont="0" applyFill="0" applyBorder="0" applyAlignment="0" applyProtection="0"/>
    <xf numFmtId="8" fontId="1" fillId="0" borderId="0" applyFont="0" applyFill="0" applyBorder="0" applyAlignment="0" applyProtection="0"/>
  </cellStyleXfs>
  <cellXfs count="90">
    <xf numFmtId="0" fontId="0" fillId="0" borderId="0" xfId="0"/>
    <xf numFmtId="0" fontId="2" fillId="0" borderId="0" xfId="0" applyFont="1"/>
    <xf numFmtId="0" fontId="2" fillId="0" borderId="0" xfId="0" applyFont="1" applyBorder="1"/>
    <xf numFmtId="0" fontId="3" fillId="0" borderId="1" xfId="0" applyFont="1" applyBorder="1"/>
    <xf numFmtId="0" fontId="4" fillId="0" borderId="1" xfId="0" applyFont="1" applyBorder="1"/>
    <xf numFmtId="0" fontId="2" fillId="0" borderId="1" xfId="0" applyFont="1" applyBorder="1"/>
    <xf numFmtId="0" fontId="2" fillId="0" borderId="2" xfId="0" applyFont="1" applyBorder="1"/>
    <xf numFmtId="0" fontId="4" fillId="0" borderId="3" xfId="0" applyFont="1" applyBorder="1" applyAlignment="1">
      <alignment horizontal="center"/>
    </xf>
    <xf numFmtId="0" fontId="5" fillId="2" borderId="4" xfId="0" applyFont="1" applyFill="1" applyBorder="1" applyAlignment="1">
      <alignment horizontal="centerContinuous"/>
    </xf>
    <xf numFmtId="0" fontId="6" fillId="2" borderId="1" xfId="0" applyFont="1" applyFill="1" applyBorder="1" applyAlignment="1">
      <alignment horizontal="centerContinuous"/>
    </xf>
    <xf numFmtId="0" fontId="5" fillId="2" borderId="2" xfId="0" applyFont="1" applyFill="1" applyBorder="1" applyAlignment="1">
      <alignment horizontal="centerContinuous"/>
    </xf>
    <xf numFmtId="0" fontId="5" fillId="2" borderId="5" xfId="0" applyFont="1" applyFill="1" applyBorder="1" applyAlignment="1">
      <alignment horizontal="centerContinuous"/>
    </xf>
    <xf numFmtId="0" fontId="5" fillId="2" borderId="6" xfId="0" applyFont="1" applyFill="1" applyBorder="1" applyAlignment="1">
      <alignment horizontal="centerContinuous"/>
    </xf>
    <xf numFmtId="0" fontId="5" fillId="0" borderId="7" xfId="0" applyFont="1" applyFill="1" applyBorder="1"/>
    <xf numFmtId="0" fontId="5" fillId="0" borderId="0" xfId="0" applyFont="1" applyFill="1" applyBorder="1"/>
    <xf numFmtId="0" fontId="7" fillId="0" borderId="0" xfId="0" applyFont="1" applyFill="1" applyBorder="1"/>
    <xf numFmtId="0" fontId="5" fillId="0" borderId="7" xfId="0" applyFont="1" applyBorder="1"/>
    <xf numFmtId="0" fontId="8" fillId="0" borderId="0" xfId="0" applyFont="1"/>
    <xf numFmtId="0" fontId="4" fillId="0" borderId="7" xfId="0" applyFont="1" applyBorder="1" applyAlignment="1">
      <alignment horizontal="left"/>
    </xf>
    <xf numFmtId="0" fontId="4" fillId="0" borderId="8" xfId="0" applyFont="1" applyBorder="1"/>
    <xf numFmtId="0" fontId="5" fillId="0" borderId="0" xfId="0" applyFont="1" applyBorder="1"/>
    <xf numFmtId="0" fontId="0" fillId="0" borderId="7" xfId="0" applyBorder="1"/>
    <xf numFmtId="15" fontId="5" fillId="0" borderId="0" xfId="0" applyNumberFormat="1" applyFont="1" applyBorder="1"/>
    <xf numFmtId="0" fontId="9" fillId="0" borderId="7" xfId="0" applyFont="1" applyBorder="1" applyAlignment="1">
      <alignment horizontal="left"/>
    </xf>
    <xf numFmtId="0" fontId="5" fillId="0" borderId="8" xfId="0" applyFont="1" applyBorder="1"/>
    <xf numFmtId="0" fontId="10" fillId="0" borderId="7" xfId="0" applyFont="1" applyBorder="1"/>
    <xf numFmtId="0" fontId="6" fillId="0" borderId="0" xfId="0" applyFont="1" applyAlignment="1"/>
    <xf numFmtId="0" fontId="6" fillId="0" borderId="0" xfId="0" applyFont="1"/>
    <xf numFmtId="15" fontId="5" fillId="0" borderId="0" xfId="0" quotePrefix="1" applyNumberFormat="1" applyFont="1" applyBorder="1"/>
    <xf numFmtId="0" fontId="5" fillId="0" borderId="7" xfId="0" applyFont="1" applyBorder="1" applyAlignment="1">
      <alignment horizontal="left"/>
    </xf>
    <xf numFmtId="0" fontId="8" fillId="0" borderId="7" xfId="0" applyFont="1" applyBorder="1"/>
    <xf numFmtId="0" fontId="6" fillId="0" borderId="0" xfId="0" applyFont="1" applyBorder="1"/>
    <xf numFmtId="0" fontId="6" fillId="0" borderId="7" xfId="0" applyFont="1" applyBorder="1"/>
    <xf numFmtId="0" fontId="6" fillId="0" borderId="8" xfId="0" applyFont="1" applyBorder="1"/>
    <xf numFmtId="0" fontId="4" fillId="0" borderId="0" xfId="0" applyFont="1" applyBorder="1"/>
    <xf numFmtId="0" fontId="5" fillId="0" borderId="9" xfId="0" applyFont="1" applyBorder="1" applyAlignment="1">
      <alignment horizontal="left"/>
    </xf>
    <xf numFmtId="0" fontId="6" fillId="0" borderId="1" xfId="0" applyFont="1" applyBorder="1"/>
    <xf numFmtId="0" fontId="5" fillId="0" borderId="9" xfId="0" applyFont="1" applyBorder="1"/>
    <xf numFmtId="0" fontId="5" fillId="0" borderId="1" xfId="0" applyFont="1" applyBorder="1"/>
    <xf numFmtId="0" fontId="5" fillId="0" borderId="2" xfId="0" applyFont="1" applyBorder="1"/>
    <xf numFmtId="0" fontId="4" fillId="0" borderId="9" xfId="0" applyFont="1" applyBorder="1" applyAlignment="1">
      <alignment horizontal="centerContinuous"/>
    </xf>
    <xf numFmtId="0" fontId="4" fillId="0" borderId="1" xfId="0" applyFont="1" applyBorder="1" applyAlignment="1">
      <alignment horizontal="centerContinuous"/>
    </xf>
    <xf numFmtId="0" fontId="2" fillId="0" borderId="1" xfId="0" applyFont="1" applyBorder="1" applyAlignment="1">
      <alignment horizontal="centerContinuous"/>
    </xf>
    <xf numFmtId="0" fontId="0" fillId="0" borderId="0" xfId="0" applyAlignment="1">
      <alignment horizontal="centerContinuous"/>
    </xf>
    <xf numFmtId="0" fontId="4" fillId="0" borderId="7" xfId="0" applyFont="1" applyBorder="1"/>
    <xf numFmtId="0" fontId="4" fillId="0" borderId="2" xfId="0" applyFont="1" applyBorder="1"/>
    <xf numFmtId="0" fontId="4" fillId="2" borderId="7" xfId="0" applyFont="1" applyFill="1" applyBorder="1" applyAlignment="1">
      <alignment horizontal="centerContinuous"/>
    </xf>
    <xf numFmtId="0" fontId="4" fillId="2" borderId="10" xfId="0" applyFont="1" applyFill="1" applyBorder="1" applyAlignment="1">
      <alignment horizontal="centerContinuous"/>
    </xf>
    <xf numFmtId="0" fontId="4" fillId="2" borderId="11" xfId="0" applyFont="1" applyFill="1" applyBorder="1" applyAlignment="1">
      <alignment horizontal="centerContinuous"/>
    </xf>
    <xf numFmtId="0" fontId="4" fillId="2" borderId="12" xfId="0" applyFont="1" applyFill="1" applyBorder="1" applyAlignment="1">
      <alignment horizontal="centerContinuous"/>
    </xf>
    <xf numFmtId="0" fontId="4" fillId="2" borderId="13" xfId="0" applyFont="1" applyFill="1" applyBorder="1" applyAlignment="1">
      <alignment horizontal="center"/>
    </xf>
    <xf numFmtId="0" fontId="2" fillId="0" borderId="8" xfId="0" applyFont="1" applyBorder="1"/>
    <xf numFmtId="0" fontId="4" fillId="2" borderId="9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Continuous"/>
    </xf>
    <xf numFmtId="0" fontId="4" fillId="2" borderId="9" xfId="0" applyFont="1" applyFill="1" applyBorder="1" applyAlignment="1">
      <alignment horizontal="centerContinuous"/>
    </xf>
    <xf numFmtId="0" fontId="4" fillId="2" borderId="2" xfId="0" applyFont="1" applyFill="1" applyBorder="1" applyAlignment="1">
      <alignment horizontal="centerContinuous"/>
    </xf>
    <xf numFmtId="0" fontId="4" fillId="2" borderId="14" xfId="0" applyFont="1" applyFill="1" applyBorder="1" applyAlignment="1">
      <alignment horizontal="centerContinuous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Continuous"/>
    </xf>
    <xf numFmtId="0" fontId="5" fillId="0" borderId="0" xfId="0" applyFont="1" applyBorder="1" applyAlignment="1">
      <alignment horizontal="left"/>
    </xf>
    <xf numFmtId="0" fontId="0" fillId="0" borderId="0" xfId="0" applyBorder="1"/>
    <xf numFmtId="182" fontId="7" fillId="0" borderId="0" xfId="0" quotePrefix="1" applyNumberFormat="1" applyFont="1" applyBorder="1" applyAlignment="1">
      <alignment horizontal="center"/>
    </xf>
    <xf numFmtId="182" fontId="7" fillId="0" borderId="0" xfId="0" applyNumberFormat="1" applyFont="1" applyBorder="1" applyAlignment="1">
      <alignment horizontal="center"/>
    </xf>
    <xf numFmtId="38" fontId="7" fillId="0" borderId="0" xfId="1" applyNumberFormat="1" applyFont="1" applyBorder="1" applyAlignment="1">
      <alignment horizontal="right"/>
    </xf>
    <xf numFmtId="165" fontId="5" fillId="0" borderId="0" xfId="0" applyNumberFormat="1" applyFont="1" applyBorder="1" applyAlignment="1">
      <alignment horizontal="right"/>
    </xf>
    <xf numFmtId="40" fontId="7" fillId="0" borderId="0" xfId="1" applyFont="1" applyBorder="1" applyAlignment="1">
      <alignment horizontal="right"/>
    </xf>
    <xf numFmtId="0" fontId="5" fillId="0" borderId="0" xfId="0" applyFont="1" applyBorder="1" applyAlignment="1">
      <alignment horizontal="center"/>
    </xf>
    <xf numFmtId="0" fontId="8" fillId="0" borderId="0" xfId="0" applyFont="1" applyBorder="1"/>
    <xf numFmtId="182" fontId="5" fillId="0" borderId="0" xfId="0" quotePrefix="1" applyNumberFormat="1" applyFont="1" applyBorder="1" applyAlignment="1">
      <alignment horizontal="center"/>
    </xf>
    <xf numFmtId="182" fontId="5" fillId="0" borderId="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right"/>
    </xf>
    <xf numFmtId="3" fontId="7" fillId="0" borderId="0" xfId="0" applyNumberFormat="1" applyFont="1" applyBorder="1" applyAlignment="1">
      <alignment horizontal="centerContinuous"/>
    </xf>
    <xf numFmtId="38" fontId="5" fillId="0" borderId="0" xfId="1" applyNumberFormat="1" applyFont="1" applyBorder="1" applyAlignment="1">
      <alignment horizontal="right"/>
    </xf>
    <xf numFmtId="165" fontId="5" fillId="0" borderId="0" xfId="2" applyNumberFormat="1" applyFont="1" applyBorder="1" applyAlignment="1">
      <alignment horizontal="right"/>
    </xf>
    <xf numFmtId="40" fontId="5" fillId="0" borderId="0" xfId="0" applyNumberFormat="1" applyFont="1" applyBorder="1" applyAlignment="1">
      <alignment horizontal="right"/>
    </xf>
    <xf numFmtId="38" fontId="7" fillId="0" borderId="5" xfId="1" applyNumberFormat="1" applyFont="1" applyBorder="1" applyAlignment="1">
      <alignment horizontal="right"/>
    </xf>
    <xf numFmtId="40" fontId="7" fillId="0" borderId="5" xfId="1" applyFont="1" applyBorder="1" applyAlignment="1">
      <alignment horizontal="right"/>
    </xf>
    <xf numFmtId="14" fontId="7" fillId="0" borderId="0" xfId="0" quotePrefix="1" applyNumberFormat="1" applyFont="1" applyBorder="1" applyAlignment="1">
      <alignment horizontal="center"/>
    </xf>
    <xf numFmtId="172" fontId="5" fillId="0" borderId="0" xfId="0" applyNumberFormat="1" applyFont="1" applyBorder="1" applyAlignment="1">
      <alignment horizontal="right"/>
    </xf>
    <xf numFmtId="7" fontId="5" fillId="0" borderId="0" xfId="0" applyNumberFormat="1" applyFont="1" applyBorder="1" applyAlignment="1">
      <alignment horizontal="right"/>
    </xf>
    <xf numFmtId="37" fontId="4" fillId="0" borderId="0" xfId="0" applyNumberFormat="1" applyFont="1" applyBorder="1" applyAlignment="1">
      <alignment horizontal="right"/>
    </xf>
    <xf numFmtId="7" fontId="4" fillId="0" borderId="0" xfId="0" applyNumberFormat="1" applyFont="1" applyBorder="1" applyAlignment="1">
      <alignment horizontal="right"/>
    </xf>
    <xf numFmtId="0" fontId="9" fillId="0" borderId="0" xfId="0" applyFont="1" applyBorder="1"/>
    <xf numFmtId="37" fontId="7" fillId="0" borderId="0" xfId="0" applyNumberFormat="1" applyFont="1" applyBorder="1" applyAlignment="1">
      <alignment horizontal="right"/>
    </xf>
    <xf numFmtId="8" fontId="5" fillId="0" borderId="15" xfId="0" applyNumberFormat="1" applyFont="1" applyBorder="1"/>
    <xf numFmtId="0" fontId="5" fillId="0" borderId="0" xfId="0" applyFont="1"/>
    <xf numFmtId="181" fontId="7" fillId="0" borderId="0" xfId="0" quotePrefix="1" applyNumberFormat="1" applyFont="1" applyBorder="1" applyAlignment="1">
      <alignment horizontal="center"/>
    </xf>
    <xf numFmtId="181" fontId="7" fillId="0" borderId="8" xfId="0" quotePrefix="1" applyNumberFormat="1" applyFont="1" applyBorder="1" applyAlignment="1">
      <alignment horizontal="center"/>
    </xf>
    <xf numFmtId="181" fontId="7" fillId="0" borderId="0" xfId="0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259080</xdr:colOff>
      <xdr:row>1</xdr:row>
      <xdr:rowOff>0</xdr:rowOff>
    </xdr:from>
    <xdr:to>
      <xdr:col>3</xdr:col>
      <xdr:colOff>236220</xdr:colOff>
      <xdr:row>3</xdr:row>
      <xdr:rowOff>167640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" y="198120"/>
          <a:ext cx="1805940" cy="154686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4"/>
  <sheetViews>
    <sheetView showGridLines="0" tabSelected="1" workbookViewId="0"/>
  </sheetViews>
  <sheetFormatPr defaultColWidth="8.90625" defaultRowHeight="15.6" x14ac:dyDescent="0.3"/>
  <cols>
    <col min="1" max="1" width="1.1796875" style="1" customWidth="1"/>
    <col min="2" max="2" width="10.81640625" style="1" customWidth="1"/>
    <col min="3" max="3" width="11" style="1" customWidth="1"/>
    <col min="4" max="4" width="8.08984375" style="1" customWidth="1"/>
    <col min="5" max="5" width="10.81640625" style="1" customWidth="1"/>
    <col min="6" max="6" width="8.90625" style="1"/>
    <col min="7" max="7" width="7.08984375" style="1" customWidth="1"/>
    <col min="8" max="8" width="8.81640625" style="1" customWidth="1"/>
    <col min="9" max="9" width="10.08984375" style="1" customWidth="1"/>
    <col min="10" max="10" width="12.81640625" style="1" customWidth="1"/>
    <col min="11" max="11" width="10.90625" style="1" customWidth="1"/>
    <col min="12" max="12" width="7.36328125" style="1" customWidth="1"/>
    <col min="13" max="13" width="1.1796875" style="1" customWidth="1"/>
    <col min="14" max="14" width="12.453125" style="1" customWidth="1"/>
    <col min="15" max="16" width="8.81640625" style="1" customWidth="1"/>
    <col min="17" max="17" width="10.1796875" style="1" customWidth="1"/>
    <col min="18" max="18" width="16.90625" style="1" customWidth="1"/>
    <col min="19" max="19" width="10.81640625" style="1" customWidth="1"/>
    <col min="20" max="16384" width="8.90625" style="1"/>
  </cols>
  <sheetData>
    <row r="1" spans="1:18" x14ac:dyDescent="0.3">
      <c r="B1"/>
    </row>
    <row r="2" spans="1:18" ht="33" customHeight="1" x14ac:dyDescent="0.3"/>
    <row r="3" spans="1:18" ht="75.75" customHeight="1" x14ac:dyDescent="0.3">
      <c r="B3" s="2"/>
      <c r="C3" s="2"/>
      <c r="D3" s="2"/>
      <c r="E3" s="2"/>
      <c r="F3" s="2"/>
      <c r="G3" s="2"/>
      <c r="H3" s="2"/>
    </row>
    <row r="4" spans="1:18" ht="30" x14ac:dyDescent="0.5">
      <c r="B4" s="3" t="s">
        <v>0</v>
      </c>
      <c r="C4" s="4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6"/>
      <c r="R4" s="7" t="s">
        <v>1</v>
      </c>
    </row>
    <row r="5" spans="1:18" ht="17.100000000000001" customHeight="1" x14ac:dyDescent="0.35">
      <c r="B5" s="8" t="s">
        <v>2</v>
      </c>
      <c r="C5" s="9"/>
      <c r="D5" s="9"/>
      <c r="E5" s="10"/>
      <c r="F5" s="8" t="s">
        <v>3</v>
      </c>
      <c r="G5" s="11"/>
      <c r="H5" s="11"/>
      <c r="I5" s="12"/>
      <c r="J5" s="8" t="s">
        <v>4</v>
      </c>
      <c r="K5" s="11"/>
      <c r="L5" s="11"/>
      <c r="M5" s="11"/>
      <c r="N5" s="12"/>
      <c r="O5" s="8" t="s">
        <v>5</v>
      </c>
      <c r="P5" s="11"/>
      <c r="Q5" s="11"/>
      <c r="R5" s="12"/>
    </row>
    <row r="6" spans="1:18" ht="17.100000000000001" customHeight="1" x14ac:dyDescent="0.3">
      <c r="B6" s="13" t="s">
        <v>6</v>
      </c>
      <c r="C6" s="14"/>
      <c r="D6" s="15" t="s">
        <v>7</v>
      </c>
      <c r="E6"/>
      <c r="F6" s="16" t="s">
        <v>8</v>
      </c>
      <c r="G6"/>
      <c r="H6"/>
      <c r="I6" s="17"/>
      <c r="J6" s="16" t="s">
        <v>9</v>
      </c>
      <c r="K6"/>
      <c r="L6"/>
      <c r="M6"/>
      <c r="N6"/>
      <c r="O6" s="18" t="s">
        <v>10</v>
      </c>
      <c r="R6" s="19"/>
    </row>
    <row r="7" spans="1:18" ht="17.100000000000001" customHeight="1" x14ac:dyDescent="0.3">
      <c r="B7" s="16" t="s">
        <v>11</v>
      </c>
      <c r="C7" s="20"/>
      <c r="D7" s="87">
        <v>37088</v>
      </c>
      <c r="E7" s="88"/>
      <c r="F7" s="21"/>
      <c r="G7" s="22" t="s">
        <v>12</v>
      </c>
      <c r="H7"/>
      <c r="I7"/>
      <c r="J7" s="23" t="s">
        <v>13</v>
      </c>
      <c r="K7"/>
      <c r="L7"/>
      <c r="M7"/>
      <c r="N7"/>
      <c r="O7" s="18" t="s">
        <v>14</v>
      </c>
      <c r="R7" s="19"/>
    </row>
    <row r="8" spans="1:18" ht="17.100000000000001" customHeight="1" x14ac:dyDescent="0.3">
      <c r="B8" s="16" t="s">
        <v>15</v>
      </c>
      <c r="C8" s="20"/>
      <c r="D8" s="89">
        <v>37097</v>
      </c>
      <c r="E8" s="88"/>
      <c r="F8" s="16" t="s">
        <v>16</v>
      </c>
      <c r="G8"/>
      <c r="H8" s="20"/>
      <c r="I8" s="24"/>
      <c r="J8" s="23" t="s">
        <v>17</v>
      </c>
      <c r="K8"/>
      <c r="L8"/>
      <c r="M8"/>
      <c r="N8"/>
      <c r="O8" s="25" t="s">
        <v>0</v>
      </c>
      <c r="R8" s="19"/>
    </row>
    <row r="9" spans="1:18" ht="17.100000000000001" customHeight="1" x14ac:dyDescent="0.35">
      <c r="B9" s="21"/>
      <c r="C9" s="26"/>
      <c r="D9" s="27"/>
      <c r="E9" s="27"/>
      <c r="F9" s="21"/>
      <c r="G9" s="20" t="s">
        <v>18</v>
      </c>
      <c r="H9" s="28"/>
      <c r="I9" s="24"/>
      <c r="J9" s="29" t="s">
        <v>19</v>
      </c>
      <c r="K9" s="20"/>
      <c r="L9" s="20"/>
      <c r="M9" s="20"/>
      <c r="N9" s="24"/>
      <c r="O9" s="18" t="s">
        <v>20</v>
      </c>
      <c r="R9" s="19"/>
    </row>
    <row r="10" spans="1:18" ht="17.100000000000001" customHeight="1" x14ac:dyDescent="0.35">
      <c r="B10" s="30"/>
      <c r="C10" s="27"/>
      <c r="D10" s="27"/>
      <c r="E10" s="31"/>
      <c r="F10" s="32"/>
      <c r="G10" s="31"/>
      <c r="H10" s="31"/>
      <c r="I10" s="33"/>
      <c r="J10" s="29" t="s">
        <v>21</v>
      </c>
      <c r="K10" s="31"/>
      <c r="L10" s="31"/>
      <c r="M10" s="31"/>
      <c r="N10" s="33"/>
      <c r="O10" s="18"/>
      <c r="P10" s="34"/>
      <c r="Q10" s="34"/>
      <c r="R10" s="19"/>
    </row>
    <row r="11" spans="1:18" ht="17.100000000000001" customHeight="1" x14ac:dyDescent="0.35">
      <c r="B11" s="35"/>
      <c r="C11" s="36"/>
      <c r="D11" s="36"/>
      <c r="E11" s="36"/>
      <c r="F11" s="37"/>
      <c r="G11" s="38"/>
      <c r="H11" s="38"/>
      <c r="I11" s="39"/>
      <c r="J11" s="38"/>
      <c r="K11" s="38"/>
      <c r="L11" s="38"/>
      <c r="M11" s="38"/>
      <c r="N11" s="39"/>
      <c r="O11" s="4"/>
      <c r="P11" s="5"/>
      <c r="Q11" s="5"/>
      <c r="R11" s="6"/>
    </row>
    <row r="12" spans="1:18" ht="17.100000000000001" customHeight="1" x14ac:dyDescent="0.3">
      <c r="B12" s="40" t="s">
        <v>22</v>
      </c>
      <c r="C12" s="41"/>
      <c r="D12" s="42"/>
      <c r="E12" s="43"/>
      <c r="F12" s="44" t="s">
        <v>23</v>
      </c>
      <c r="G12" s="5"/>
      <c r="H12" s="5"/>
      <c r="I12" s="5"/>
      <c r="J12" s="5"/>
      <c r="K12" s="5"/>
      <c r="L12" s="5"/>
      <c r="M12" s="5"/>
      <c r="N12" s="4"/>
      <c r="O12" s="4"/>
      <c r="P12" s="4"/>
      <c r="Q12" s="4"/>
      <c r="R12" s="45"/>
    </row>
    <row r="13" spans="1:18" ht="17.100000000000001" customHeight="1" x14ac:dyDescent="0.3">
      <c r="B13" s="46" t="s">
        <v>24</v>
      </c>
      <c r="C13" s="47"/>
      <c r="D13" s="47"/>
      <c r="E13" s="47"/>
      <c r="F13" s="47"/>
      <c r="G13" s="47"/>
      <c r="H13" s="48" t="s">
        <v>25</v>
      </c>
      <c r="I13" s="49"/>
      <c r="J13" s="48" t="s">
        <v>26</v>
      </c>
      <c r="K13" s="47"/>
      <c r="L13" s="47"/>
      <c r="M13" s="47"/>
      <c r="N13" s="47"/>
      <c r="O13" s="48" t="s">
        <v>27</v>
      </c>
      <c r="P13" s="47"/>
      <c r="Q13" s="49"/>
      <c r="R13" s="50" t="s">
        <v>28</v>
      </c>
    </row>
    <row r="14" spans="1:18" ht="17.100000000000001" customHeight="1" x14ac:dyDescent="0.3">
      <c r="A14" s="51"/>
      <c r="B14" s="52" t="s">
        <v>29</v>
      </c>
      <c r="C14" s="53" t="s">
        <v>30</v>
      </c>
      <c r="D14" s="53"/>
      <c r="E14" s="54" t="s">
        <v>31</v>
      </c>
      <c r="F14" s="54"/>
      <c r="G14" s="54"/>
      <c r="H14" s="55" t="s">
        <v>32</v>
      </c>
      <c r="I14" s="56" t="s">
        <v>33</v>
      </c>
      <c r="J14" s="55" t="s">
        <v>34</v>
      </c>
      <c r="K14" s="54" t="s">
        <v>35</v>
      </c>
      <c r="L14" s="54" t="s">
        <v>36</v>
      </c>
      <c r="M14" s="54"/>
      <c r="N14" s="56" t="s">
        <v>37</v>
      </c>
      <c r="O14" s="52" t="s">
        <v>38</v>
      </c>
      <c r="P14" s="54" t="s">
        <v>39</v>
      </c>
      <c r="Q14" s="56" t="s">
        <v>40</v>
      </c>
      <c r="R14" s="57" t="s">
        <v>41</v>
      </c>
    </row>
    <row r="15" spans="1:18" ht="17.100000000000001" customHeight="1" x14ac:dyDescent="0.3">
      <c r="B15" s="58"/>
      <c r="C15" s="58"/>
      <c r="D15" s="58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8"/>
      <c r="P15" s="59"/>
      <c r="Q15" s="59"/>
      <c r="R15" s="59"/>
    </row>
    <row r="16" spans="1:18" ht="17.100000000000001" customHeight="1" x14ac:dyDescent="0.3">
      <c r="B16" s="60" t="s">
        <v>42</v>
      </c>
      <c r="C16" s="58"/>
      <c r="D16" s="58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8"/>
      <c r="P16" s="59"/>
      <c r="Q16" s="59"/>
      <c r="R16" s="59"/>
    </row>
    <row r="17" spans="1:18" ht="17.100000000000001" customHeight="1" x14ac:dyDescent="0.3">
      <c r="B17" s="58"/>
      <c r="C17" s="58"/>
      <c r="D17" s="58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8"/>
      <c r="P17" s="59"/>
      <c r="Q17" s="59"/>
      <c r="R17" s="59"/>
    </row>
    <row r="18" spans="1:18" s="31" customFormat="1" ht="17.100000000000001" customHeight="1" x14ac:dyDescent="0.35">
      <c r="B18"/>
      <c r="C18"/>
      <c r="D18"/>
      <c r="E18"/>
      <c r="F18"/>
      <c r="G18" s="20"/>
      <c r="H18"/>
      <c r="I18"/>
      <c r="J18" s="61"/>
      <c r="K18" s="61"/>
      <c r="L18" s="61"/>
      <c r="M18" s="61"/>
      <c r="N18"/>
      <c r="O18" s="61"/>
      <c r="P18" s="61"/>
      <c r="Q18" s="61"/>
      <c r="R18" s="61"/>
    </row>
    <row r="19" spans="1:18" s="31" customFormat="1" ht="17.100000000000001" customHeight="1" x14ac:dyDescent="0.35">
      <c r="B19"/>
      <c r="C19"/>
      <c r="D19"/>
      <c r="E19" s="60" t="s">
        <v>43</v>
      </c>
      <c r="F19"/>
      <c r="G19" s="20"/>
      <c r="H19" s="62">
        <v>36951</v>
      </c>
      <c r="I19" s="63">
        <v>36981</v>
      </c>
      <c r="J19" s="61"/>
      <c r="K19" s="61"/>
      <c r="L19" s="61"/>
      <c r="M19" s="61"/>
      <c r="N19" s="64">
        <v>170500</v>
      </c>
      <c r="O19" s="61"/>
      <c r="P19" s="61"/>
      <c r="Q19" s="65">
        <f>R19/N19</f>
        <v>12.63</v>
      </c>
      <c r="R19" s="66">
        <v>2153415</v>
      </c>
    </row>
    <row r="20" spans="1:18" s="2" customFormat="1" ht="17.100000000000001" customHeight="1" x14ac:dyDescent="0.35">
      <c r="B20" s="67"/>
      <c r="C20" s="60" t="s">
        <v>44</v>
      </c>
      <c r="D20" s="68"/>
      <c r="E20" s="60" t="s">
        <v>45</v>
      </c>
      <c r="F20" s="31"/>
      <c r="H20" s="69">
        <f>H19</f>
        <v>36951</v>
      </c>
      <c r="I20" s="70">
        <f>I19</f>
        <v>36981</v>
      </c>
      <c r="J20" s="67"/>
      <c r="K20" s="71"/>
      <c r="L20" s="72"/>
      <c r="M20" s="72"/>
      <c r="N20" s="73">
        <v>-86202</v>
      </c>
      <c r="O20" s="74"/>
      <c r="P20" s="75"/>
      <c r="Q20" s="65">
        <f>R20/N20</f>
        <v>13.455764019396302</v>
      </c>
      <c r="R20" s="66">
        <v>-1159913.77</v>
      </c>
    </row>
    <row r="21" spans="1:18" s="2" customFormat="1" ht="17.100000000000001" customHeight="1" x14ac:dyDescent="0.35">
      <c r="B21" s="67"/>
      <c r="C21" s="60"/>
      <c r="D21" s="68"/>
      <c r="E21" s="60" t="s">
        <v>46</v>
      </c>
      <c r="F21" s="31"/>
      <c r="H21" s="69">
        <f>H19</f>
        <v>36951</v>
      </c>
      <c r="I21" s="69">
        <f>I19</f>
        <v>36981</v>
      </c>
      <c r="J21" s="67"/>
      <c r="K21" s="71"/>
      <c r="L21" s="72"/>
      <c r="M21" s="72"/>
      <c r="N21" s="64">
        <v>1121</v>
      </c>
      <c r="O21" s="74"/>
      <c r="P21" s="75"/>
      <c r="Q21" s="65">
        <f>R21/N21</f>
        <v>9.9450044603033003</v>
      </c>
      <c r="R21" s="66">
        <v>11148.35</v>
      </c>
    </row>
    <row r="22" spans="1:18" s="2" customFormat="1" ht="17.100000000000001" customHeight="1" x14ac:dyDescent="0.35">
      <c r="B22" s="67"/>
      <c r="C22" s="60"/>
      <c r="D22" s="68"/>
      <c r="E22" s="60" t="s">
        <v>47</v>
      </c>
      <c r="F22" s="31"/>
      <c r="H22" s="69">
        <f>+H21</f>
        <v>36951</v>
      </c>
      <c r="I22" s="69">
        <f>+I21</f>
        <v>36981</v>
      </c>
      <c r="J22" s="67"/>
      <c r="K22" s="71"/>
      <c r="L22" s="72"/>
      <c r="M22" s="72"/>
      <c r="N22" s="64">
        <f>15500+31000</f>
        <v>46500</v>
      </c>
      <c r="O22" s="74"/>
      <c r="P22" s="75"/>
      <c r="Q22" s="65">
        <f>R22/N22</f>
        <v>7.6833333333333336</v>
      </c>
      <c r="R22" s="66">
        <f>118265+239010</f>
        <v>357275</v>
      </c>
    </row>
    <row r="23" spans="1:18" s="2" customFormat="1" ht="17.100000000000001" customHeight="1" x14ac:dyDescent="0.35">
      <c r="B23" s="67"/>
      <c r="C23" s="60"/>
      <c r="D23" s="68"/>
      <c r="E23" s="60" t="s">
        <v>48</v>
      </c>
      <c r="F23" s="31"/>
      <c r="H23" s="69"/>
      <c r="I23" s="69"/>
      <c r="J23" s="67"/>
      <c r="K23" s="71"/>
      <c r="L23" s="72"/>
      <c r="M23" s="72"/>
      <c r="N23" s="76">
        <f>SUM(N19:N22)</f>
        <v>131919</v>
      </c>
      <c r="O23" s="74"/>
      <c r="P23" s="75"/>
      <c r="Q23" s="65"/>
      <c r="R23" s="77">
        <f>SUM(R19:R22)</f>
        <v>1361924.58</v>
      </c>
    </row>
    <row r="24" spans="1:18" s="2" customFormat="1" ht="17.100000000000001" customHeight="1" x14ac:dyDescent="0.35">
      <c r="B24" s="67"/>
      <c r="C24" s="60"/>
      <c r="D24" s="68"/>
      <c r="E24" s="60" t="s">
        <v>49</v>
      </c>
      <c r="F24" s="31"/>
      <c r="H24" s="69">
        <f>+H22</f>
        <v>36951</v>
      </c>
      <c r="I24" s="69">
        <f>+I22</f>
        <v>36981</v>
      </c>
      <c r="J24" s="67"/>
      <c r="K24" s="71"/>
      <c r="L24" s="72"/>
      <c r="M24" s="72"/>
      <c r="N24" s="64">
        <v>-123501</v>
      </c>
      <c r="O24" s="74"/>
      <c r="P24" s="75"/>
      <c r="Q24" s="65">
        <f>R24/N24</f>
        <v>12.620000000000001</v>
      </c>
      <c r="R24" s="66">
        <v>-1558582.62</v>
      </c>
    </row>
    <row r="25" spans="1:18" s="2" customFormat="1" ht="17.100000000000001" customHeight="1" x14ac:dyDescent="0.35">
      <c r="B25" s="67"/>
      <c r="C25" s="60"/>
      <c r="D25" s="68"/>
      <c r="E25" s="60" t="s">
        <v>50</v>
      </c>
      <c r="F25" s="31"/>
      <c r="H25" s="69">
        <f>+H24</f>
        <v>36951</v>
      </c>
      <c r="I25" s="69">
        <f>+I24</f>
        <v>36981</v>
      </c>
      <c r="J25" s="67"/>
      <c r="K25" s="71"/>
      <c r="L25" s="72"/>
      <c r="M25" s="72"/>
      <c r="N25" s="64">
        <v>-120466</v>
      </c>
      <c r="O25" s="74"/>
      <c r="P25" s="75"/>
      <c r="Q25" s="65">
        <f>R25/N25</f>
        <v>7</v>
      </c>
      <c r="R25" s="66">
        <v>-843262</v>
      </c>
    </row>
    <row r="26" spans="1:18" s="2" customFormat="1" ht="17.100000000000001" customHeight="1" x14ac:dyDescent="0.3">
      <c r="B26" s="67"/>
      <c r="C26" s="60"/>
      <c r="D26" s="68"/>
      <c r="E26" s="60" t="s">
        <v>51</v>
      </c>
      <c r="H26" s="69">
        <f>+H25</f>
        <v>36951</v>
      </c>
      <c r="I26" s="69">
        <f>+I25</f>
        <v>36981</v>
      </c>
      <c r="J26" s="67"/>
      <c r="K26" s="71"/>
      <c r="L26" s="72"/>
      <c r="M26" s="72"/>
      <c r="N26" s="64">
        <v>-113558</v>
      </c>
      <c r="O26" s="74"/>
      <c r="P26" s="75"/>
      <c r="Q26" s="65">
        <f>R26/N26</f>
        <v>0.21340398738970393</v>
      </c>
      <c r="R26" s="66">
        <v>-24233.73</v>
      </c>
    </row>
    <row r="27" spans="1:18" s="2" customFormat="1" ht="17.100000000000001" customHeight="1" x14ac:dyDescent="0.35">
      <c r="B27" s="67"/>
      <c r="C27" s="60"/>
      <c r="D27" s="68"/>
      <c r="E27" s="60"/>
      <c r="F27" s="31"/>
      <c r="H27" s="78"/>
      <c r="I27" s="78"/>
      <c r="J27" s="67"/>
      <c r="K27" s="71"/>
      <c r="L27" s="72"/>
      <c r="M27" s="72"/>
      <c r="N27" s="64"/>
      <c r="O27" s="74"/>
      <c r="P27" s="75"/>
      <c r="Q27" s="79"/>
      <c r="R27" s="80"/>
    </row>
    <row r="28" spans="1:18" s="2" customFormat="1" ht="17.100000000000001" customHeight="1" x14ac:dyDescent="0.3">
      <c r="E28" s="34"/>
      <c r="N28" s="81"/>
      <c r="O28" s="34"/>
      <c r="R28" s="82"/>
    </row>
    <row r="29" spans="1:18" s="31" customFormat="1" ht="17.100000000000001" customHeight="1" thickBot="1" x14ac:dyDescent="0.4">
      <c r="A29" s="31" t="s">
        <v>52</v>
      </c>
      <c r="B29" s="83" t="s">
        <v>53</v>
      </c>
      <c r="E29" s="60"/>
      <c r="N29" s="84"/>
      <c r="R29" s="85">
        <f>SUM(R23:R28)</f>
        <v>-1064153.77</v>
      </c>
    </row>
    <row r="30" spans="1:18" s="2" customFormat="1" ht="17.100000000000001" customHeight="1" thickTop="1" x14ac:dyDescent="0.3">
      <c r="A30" s="2" t="s">
        <v>52</v>
      </c>
      <c r="B30" s="60"/>
    </row>
    <row r="31" spans="1:18" s="2" customFormat="1" ht="17.100000000000001" customHeight="1" x14ac:dyDescent="0.3">
      <c r="B31" s="60"/>
      <c r="H31" s="78"/>
      <c r="I31" s="78"/>
      <c r="P31" s="34"/>
      <c r="Q31" s="34"/>
      <c r="R31" s="80"/>
    </row>
    <row r="33" spans="2:18" s="2" customFormat="1" ht="17.399999999999999" x14ac:dyDescent="0.3">
      <c r="E33" s="60"/>
      <c r="R33" s="80"/>
    </row>
    <row r="35" spans="2:18" ht="17.399999999999999" x14ac:dyDescent="0.3">
      <c r="B35"/>
      <c r="N35" s="71"/>
      <c r="R35" s="80"/>
    </row>
    <row r="37" spans="2:18" ht="17.399999999999999" x14ac:dyDescent="0.3">
      <c r="B37" s="86"/>
      <c r="C37" s="86"/>
    </row>
    <row r="38" spans="2:18" ht="17.399999999999999" x14ac:dyDescent="0.3">
      <c r="B38" s="86"/>
      <c r="C38" s="86"/>
      <c r="H38" s="86"/>
    </row>
    <row r="39" spans="2:18" ht="17.399999999999999" x14ac:dyDescent="0.3">
      <c r="B39" s="86"/>
      <c r="C39" s="86"/>
      <c r="H39" s="86"/>
    </row>
    <row r="40" spans="2:18" ht="17.399999999999999" x14ac:dyDescent="0.3">
      <c r="B40" s="86"/>
      <c r="C40" s="86"/>
      <c r="H40" s="86"/>
    </row>
    <row r="41" spans="2:18" ht="17.399999999999999" x14ac:dyDescent="0.3">
      <c r="B41" s="86"/>
      <c r="C41" s="86"/>
      <c r="H41" s="86"/>
    </row>
    <row r="42" spans="2:18" ht="17.399999999999999" x14ac:dyDescent="0.3">
      <c r="B42" s="86"/>
      <c r="C42" s="86"/>
      <c r="H42" s="86"/>
    </row>
    <row r="43" spans="2:18" x14ac:dyDescent="0.3">
      <c r="F43"/>
    </row>
    <row r="44" spans="2:18" x14ac:dyDescent="0.3">
      <c r="F44"/>
    </row>
  </sheetData>
  <mergeCells count="2">
    <mergeCell ref="D7:E7"/>
    <mergeCell ref="D8:E8"/>
  </mergeCells>
  <phoneticPr fontId="0" type="noConversion"/>
  <printOptions gridLinesSet="0"/>
  <pageMargins left="0" right="0.49" top="0.55000000000000004" bottom="1" header="0.5" footer="0.5"/>
  <pageSetup scale="66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March 01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jcashin</dc:creator>
  <cp:lastModifiedBy>Havlíček Jan</cp:lastModifiedBy>
  <dcterms:created xsi:type="dcterms:W3CDTF">2001-07-16T21:18:14Z</dcterms:created>
  <dcterms:modified xsi:type="dcterms:W3CDTF">2023-09-10T15:37:06Z</dcterms:modified>
</cp:coreProperties>
</file>