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R3" i="1" l="1"/>
  <c r="T3" i="1"/>
  <c r="R4" i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D21" i="1"/>
  <c r="P21" i="1"/>
  <c r="Q21" i="1"/>
  <c r="S21" i="1"/>
  <c r="T21" i="1"/>
  <c r="U21" i="1"/>
  <c r="V21" i="1"/>
  <c r="W21" i="1"/>
  <c r="X21" i="1"/>
  <c r="Y21" i="1"/>
  <c r="Z21" i="1"/>
  <c r="AA21" i="1"/>
  <c r="V22" i="1"/>
  <c r="X22" i="1"/>
  <c r="Z22" i="1"/>
  <c r="S23" i="1"/>
</calcChain>
</file>

<file path=xl/sharedStrings.xml><?xml version="1.0" encoding="utf-8"?>
<sst xmlns="http://schemas.openxmlformats.org/spreadsheetml/2006/main" count="205" uniqueCount="86">
  <si>
    <t>LastName</t>
  </si>
  <si>
    <t>FirstName</t>
  </si>
  <si>
    <t>Status</t>
  </si>
  <si>
    <t>HIRE DATE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</si>
  <si>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</si>
  <si>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</si>
  <si>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</si>
  <si>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</si>
  <si>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</si>
  <si>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</si>
  <si>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</si>
  <si>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</si>
  <si>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Budgeted Merit (3.75%)</t>
  </si>
  <si>
    <t>Proposed Merit (3.75%)</t>
  </si>
  <si>
    <t>New Annual Salary</t>
  </si>
  <si>
    <t>Lump Sum</t>
  </si>
  <si>
    <t>Supervisor Proposed Merit/Lump Sum</t>
  </si>
  <si>
    <t>MD Adjusted</t>
  </si>
  <si>
    <t>Final</t>
  </si>
  <si>
    <t>GISID</t>
  </si>
  <si>
    <t>Personnel No</t>
  </si>
  <si>
    <t>HR Rep</t>
  </si>
  <si>
    <t>Division</t>
  </si>
  <si>
    <t>Comp Plus Flag</t>
  </si>
  <si>
    <t>Merit</t>
  </si>
  <si>
    <t xml:space="preserve">Merit </t>
  </si>
  <si>
    <t>Hasenjager</t>
  </si>
  <si>
    <t>Bianchi</t>
  </si>
  <si>
    <t>Rita</t>
  </si>
  <si>
    <t>FRE</t>
  </si>
  <si>
    <t>ETSCOMMEREXE</t>
  </si>
  <si>
    <t>Kirk, Steven</t>
  </si>
  <si>
    <t>Rates &amp; Tariffs</t>
  </si>
  <si>
    <t>Senior Specialist</t>
  </si>
  <si>
    <t>CP17</t>
  </si>
  <si>
    <t/>
  </si>
  <si>
    <t>Darveaux</t>
  </si>
  <si>
    <t>Mary</t>
  </si>
  <si>
    <t>CP18</t>
  </si>
  <si>
    <t>Winckowski</t>
  </si>
  <si>
    <t>Michele</t>
  </si>
  <si>
    <t>Bischoff</t>
  </si>
  <si>
    <t>Barbara</t>
  </si>
  <si>
    <t>FRN</t>
  </si>
  <si>
    <t>Sr. Admin. Support</t>
  </si>
  <si>
    <t>CP10</t>
  </si>
  <si>
    <t>Bourg</t>
  </si>
  <si>
    <t>Naomi</t>
  </si>
  <si>
    <t>Thurber</t>
  </si>
  <si>
    <t>Robert</t>
  </si>
  <si>
    <t>Kissner, Tim</t>
  </si>
  <si>
    <t>Cost Of Svcs</t>
  </si>
  <si>
    <t>Brennan</t>
  </si>
  <si>
    <t>Patrick</t>
  </si>
  <si>
    <t>Specialist</t>
  </si>
  <si>
    <t>CP15</t>
  </si>
  <si>
    <t>Kirk</t>
  </si>
  <si>
    <t>Steven</t>
  </si>
  <si>
    <t>Miller, Mary Kay</t>
  </si>
  <si>
    <t>Director</t>
  </si>
  <si>
    <t>ML03</t>
  </si>
  <si>
    <t>Petersen</t>
  </si>
  <si>
    <t>Keith</t>
  </si>
  <si>
    <t>Certificates And Reporting</t>
  </si>
  <si>
    <t>Hass</t>
  </si>
  <si>
    <t>Glen</t>
  </si>
  <si>
    <t>State Govt Affairs</t>
  </si>
  <si>
    <t>Manager</t>
  </si>
  <si>
    <t>ML02</t>
  </si>
  <si>
    <t>Kissner</t>
  </si>
  <si>
    <t>Tim</t>
  </si>
  <si>
    <t>Loeffler</t>
  </si>
  <si>
    <t>Michael</t>
  </si>
  <si>
    <t>Stanton</t>
  </si>
  <si>
    <t>Lon</t>
  </si>
  <si>
    <t>Fritch</t>
  </si>
  <si>
    <t>Bret</t>
  </si>
  <si>
    <t>Petersen, Keith</t>
  </si>
  <si>
    <t>Martens</t>
  </si>
  <si>
    <t>Donna</t>
  </si>
  <si>
    <t>Vignaroli</t>
  </si>
  <si>
    <t>Donald</t>
  </si>
  <si>
    <t>Call</t>
  </si>
  <si>
    <t>Josie</t>
  </si>
  <si>
    <t>Total Pool $s</t>
  </si>
  <si>
    <t>Proposed Merit &amp;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</si>
</sst>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8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166" fontId="6" fillId="3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7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Continuous" wrapText="1"/>
    </xf>
    <xf numFmtId="0" fontId="0" fillId="0" borderId="1" xfId="0" applyBorder="1" applyAlignment="1"/>
    <xf numFmtId="0" fontId="2" fillId="6" borderId="1" xfId="3" applyFont="1" applyFill="1" applyBorder="1" applyAlignment="1">
      <alignment horizontal="centerContinuous" wrapText="1"/>
    </xf>
    <xf numFmtId="164" fontId="2" fillId="2" borderId="1" xfId="1" applyNumberFormat="1" applyFont="1" applyFill="1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4" fontId="5" fillId="0" borderId="1" xfId="0" applyNumberFormat="1" applyFont="1" applyBorder="1" applyAlignment="1">
      <alignment horizontal="centerContinuous"/>
    </xf>
    <xf numFmtId="4" fontId="2" fillId="4" borderId="1" xfId="3" applyNumberFormat="1" applyFont="1" applyFill="1" applyBorder="1" applyAlignment="1">
      <alignment horizontal="centerContinuous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R1" workbookViewId="0">
      <selection activeCell="AB24" sqref="AB24"/>
    </sheetView>
  </sheetViews>
  <sheetFormatPr defaultColWidth="36.109375" defaultRowHeight="10.199999999999999" x14ac:dyDescent="0.2"/>
  <cols>
    <col min="1" max="1" width="7.88671875" style="1" hidden="1" customWidth="1"/>
    <col min="2" max="2" width="8.6640625" style="1" hidden="1" customWidth="1"/>
    <col min="3" max="3" width="8.88671875" style="1" hidden="1" customWidth="1"/>
    <col min="4" max="4" width="9.33203125" style="1" customWidth="1"/>
    <col min="5" max="5" width="8.44140625" style="1" customWidth="1"/>
    <col min="6" max="6" width="5.109375" style="1" hidden="1" customWidth="1"/>
    <col min="7" max="7" width="8.44140625" style="1" hidden="1" customWidth="1"/>
    <col min="8" max="8" width="12.6640625" style="1" hidden="1" customWidth="1"/>
    <col min="9" max="9" width="11.88671875" style="1" customWidth="1"/>
    <col min="10" max="10" width="19.44140625" style="1" hidden="1" customWidth="1"/>
    <col min="11" max="11" width="14.109375" style="1" customWidth="1"/>
    <col min="12" max="12" width="5.33203125" style="15" customWidth="1"/>
    <col min="13" max="13" width="7.88671875" style="16" hidden="1" customWidth="1"/>
    <col min="14" max="14" width="8.44140625" style="1" hidden="1" customWidth="1"/>
    <col min="15" max="15" width="5.6640625" style="1" customWidth="1"/>
    <col min="16" max="16" width="8.6640625" style="1" customWidth="1"/>
    <col min="17" max="17" width="11.44140625" style="1" hidden="1" customWidth="1"/>
    <col min="18" max="18" width="9.44140625" style="1" customWidth="1"/>
    <col min="19" max="19" width="8.44140625" style="1" customWidth="1"/>
    <col min="20" max="20" width="9.6640625" style="1" customWidth="1"/>
    <col min="21" max="21" width="8.6640625" style="1" customWidth="1"/>
    <col min="22" max="22" width="8.5546875" style="21" customWidth="1"/>
    <col min="23" max="23" width="9.109375" style="21" customWidth="1"/>
    <col min="24" max="24" width="7.6640625" style="21" customWidth="1"/>
    <col min="25" max="25" width="10.88671875" style="21" customWidth="1"/>
    <col min="26" max="26" width="8.5546875" style="21" customWidth="1"/>
    <col min="27" max="27" width="10" style="21" customWidth="1"/>
    <col min="28" max="16384" width="36.109375" style="1"/>
  </cols>
  <sheetData>
    <row r="1" spans="1:27" ht="43.5" customHeight="1" x14ac:dyDescent="0.2">
      <c r="D1" s="23" t="s">
        <v>0</v>
      </c>
      <c r="E1" s="23" t="s">
        <v>1</v>
      </c>
      <c r="F1" s="23" t="s">
        <v>2</v>
      </c>
      <c r="G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  <c r="M1" s="26" t="s">
        <v>8</v>
      </c>
      <c r="N1" s="23" t="s">
        <v>9</v>
      </c>
      <c r="O1" s="23" t="s">
        <v>10</v>
      </c>
      <c r="P1" s="23" t="s">
        <v>11</v>
      </c>
      <c r="R1" s="23" t="s">
        <v>12</v>
      </c>
      <c r="S1" s="25" t="s">
        <v>13</v>
      </c>
      <c r="T1" s="23" t="s">
        <v>14</v>
      </c>
      <c r="U1" s="23" t="s">
        <v>15</v>
      </c>
      <c r="V1" s="29" t="s">
        <v>16</v>
      </c>
      <c r="W1" s="29"/>
      <c r="X1" s="29" t="s">
        <v>17</v>
      </c>
      <c r="Y1" s="29"/>
      <c r="Z1" s="29" t="s">
        <v>18</v>
      </c>
      <c r="AA1" s="29"/>
    </row>
    <row r="2" spans="1:27" s="4" customFormat="1" ht="19.8" x14ac:dyDescent="0.25">
      <c r="A2" s="2" t="s">
        <v>19</v>
      </c>
      <c r="B2" s="2" t="s">
        <v>20</v>
      </c>
      <c r="C2" s="2" t="s">
        <v>21</v>
      </c>
      <c r="D2" s="24"/>
      <c r="E2" s="24"/>
      <c r="F2" s="24"/>
      <c r="G2" s="24"/>
      <c r="H2" s="2" t="s">
        <v>22</v>
      </c>
      <c r="I2" s="24"/>
      <c r="J2" s="24"/>
      <c r="K2" s="24"/>
      <c r="L2" s="27"/>
      <c r="M2" s="24"/>
      <c r="N2" s="24"/>
      <c r="O2" s="24"/>
      <c r="P2" s="24"/>
      <c r="Q2" s="3" t="s">
        <v>23</v>
      </c>
      <c r="R2" s="24"/>
      <c r="S2" s="24"/>
      <c r="T2" s="24"/>
      <c r="U2" s="24"/>
      <c r="V2" s="19" t="s">
        <v>24</v>
      </c>
      <c r="W2" s="19" t="s">
        <v>15</v>
      </c>
      <c r="X2" s="19" t="s">
        <v>24</v>
      </c>
      <c r="Y2" s="19" t="s">
        <v>15</v>
      </c>
      <c r="Z2" s="19" t="s">
        <v>25</v>
      </c>
      <c r="AA2" s="19" t="s">
        <v>15</v>
      </c>
    </row>
    <row r="3" spans="1:27" ht="20.399999999999999" x14ac:dyDescent="0.2">
      <c r="A3" s="5">
        <v>90008377</v>
      </c>
      <c r="B3" s="5">
        <v>504654</v>
      </c>
      <c r="C3" s="6" t="s">
        <v>26</v>
      </c>
      <c r="D3" s="6" t="s">
        <v>27</v>
      </c>
      <c r="E3" s="6" t="s">
        <v>28</v>
      </c>
      <c r="F3" s="6" t="s">
        <v>29</v>
      </c>
      <c r="G3" s="7">
        <v>27181</v>
      </c>
      <c r="H3" s="6" t="s">
        <v>30</v>
      </c>
      <c r="I3" s="6" t="s">
        <v>31</v>
      </c>
      <c r="J3" s="6" t="s">
        <v>32</v>
      </c>
      <c r="K3" s="6" t="s">
        <v>33</v>
      </c>
      <c r="L3" s="8" t="s">
        <v>34</v>
      </c>
      <c r="M3" s="9">
        <v>82092</v>
      </c>
      <c r="N3" s="7">
        <v>36922</v>
      </c>
      <c r="O3" s="5">
        <v>4.5</v>
      </c>
      <c r="P3" s="10">
        <v>85786</v>
      </c>
      <c r="Q3" s="11" t="s">
        <v>35</v>
      </c>
      <c r="R3" s="10">
        <f t="shared" ref="R3:R15" si="0">P3*0.0375</f>
        <v>3216.9749999999999</v>
      </c>
      <c r="S3" s="14">
        <v>1958</v>
      </c>
      <c r="T3" s="10">
        <f t="shared" ref="T3:T15" si="1">S3+P3</f>
        <v>87744</v>
      </c>
      <c r="U3" s="13"/>
      <c r="V3" s="20">
        <v>1958</v>
      </c>
      <c r="W3" s="20">
        <v>1275</v>
      </c>
      <c r="X3" s="20"/>
      <c r="Y3" s="20"/>
      <c r="Z3" s="20"/>
      <c r="AA3" s="20"/>
    </row>
    <row r="4" spans="1:27" ht="20.399999999999999" x14ac:dyDescent="0.2">
      <c r="A4" s="5">
        <v>90008374</v>
      </c>
      <c r="B4" s="5">
        <v>504674</v>
      </c>
      <c r="C4" s="6" t="s">
        <v>26</v>
      </c>
      <c r="D4" s="6" t="s">
        <v>36</v>
      </c>
      <c r="E4" s="6" t="s">
        <v>37</v>
      </c>
      <c r="F4" s="6" t="s">
        <v>29</v>
      </c>
      <c r="G4" s="7">
        <v>27806</v>
      </c>
      <c r="H4" s="6" t="s">
        <v>30</v>
      </c>
      <c r="I4" s="6" t="s">
        <v>31</v>
      </c>
      <c r="J4" s="6" t="s">
        <v>32</v>
      </c>
      <c r="K4" s="6" t="s">
        <v>33</v>
      </c>
      <c r="L4" s="8" t="s">
        <v>38</v>
      </c>
      <c r="M4" s="9">
        <v>81984</v>
      </c>
      <c r="N4" s="7">
        <v>36922</v>
      </c>
      <c r="O4" s="5">
        <v>4.5</v>
      </c>
      <c r="P4" s="10">
        <v>85673</v>
      </c>
      <c r="Q4" s="11" t="s">
        <v>35</v>
      </c>
      <c r="R4" s="10">
        <f t="shared" si="0"/>
        <v>3212.7374999999997</v>
      </c>
      <c r="S4" s="12">
        <v>3212.7374999999997</v>
      </c>
      <c r="T4" s="10">
        <f t="shared" si="1"/>
        <v>88885.737500000003</v>
      </c>
      <c r="U4" s="13"/>
      <c r="V4" s="20">
        <v>3200</v>
      </c>
      <c r="W4" s="20"/>
      <c r="X4" s="20"/>
      <c r="Y4" s="20"/>
      <c r="Z4" s="20"/>
      <c r="AA4" s="20"/>
    </row>
    <row r="5" spans="1:27" ht="20.399999999999999" x14ac:dyDescent="0.2">
      <c r="A5" s="5">
        <v>90008385</v>
      </c>
      <c r="B5" s="5">
        <v>504814</v>
      </c>
      <c r="C5" s="6" t="s">
        <v>26</v>
      </c>
      <c r="D5" s="6" t="s">
        <v>39</v>
      </c>
      <c r="E5" s="6" t="s">
        <v>40</v>
      </c>
      <c r="F5" s="6" t="s">
        <v>29</v>
      </c>
      <c r="G5" s="7">
        <v>29108</v>
      </c>
      <c r="H5" s="6" t="s">
        <v>30</v>
      </c>
      <c r="I5" s="6" t="s">
        <v>31</v>
      </c>
      <c r="J5" s="6" t="s">
        <v>32</v>
      </c>
      <c r="K5" s="6" t="s">
        <v>33</v>
      </c>
      <c r="L5" s="8" t="s">
        <v>34</v>
      </c>
      <c r="M5" s="9">
        <v>72636</v>
      </c>
      <c r="N5" s="7">
        <v>37134</v>
      </c>
      <c r="O5" s="5">
        <v>3.25</v>
      </c>
      <c r="P5" s="10">
        <v>75000</v>
      </c>
      <c r="Q5" s="11" t="s">
        <v>35</v>
      </c>
      <c r="R5" s="10">
        <f t="shared" si="0"/>
        <v>2812.5</v>
      </c>
      <c r="S5" s="12">
        <v>2812.5</v>
      </c>
      <c r="T5" s="10">
        <f t="shared" si="1"/>
        <v>77812.5</v>
      </c>
      <c r="U5" s="13"/>
      <c r="V5" s="20">
        <v>2800</v>
      </c>
      <c r="W5" s="20"/>
      <c r="X5" s="20"/>
      <c r="Y5" s="20"/>
      <c r="Z5" s="20"/>
      <c r="AA5" s="20"/>
    </row>
    <row r="6" spans="1:27" ht="20.399999999999999" x14ac:dyDescent="0.2">
      <c r="A6" s="5">
        <v>90008379</v>
      </c>
      <c r="B6" s="5">
        <v>504656</v>
      </c>
      <c r="C6" s="6" t="s">
        <v>26</v>
      </c>
      <c r="D6" s="6" t="s">
        <v>41</v>
      </c>
      <c r="E6" s="6" t="s">
        <v>42</v>
      </c>
      <c r="F6" s="6" t="s">
        <v>43</v>
      </c>
      <c r="G6" s="7">
        <v>29332</v>
      </c>
      <c r="H6" s="6" t="s">
        <v>30</v>
      </c>
      <c r="I6" s="6" t="s">
        <v>31</v>
      </c>
      <c r="J6" s="6" t="s">
        <v>32</v>
      </c>
      <c r="K6" s="6" t="s">
        <v>44</v>
      </c>
      <c r="L6" s="8" t="s">
        <v>45</v>
      </c>
      <c r="M6" s="9">
        <v>40476</v>
      </c>
      <c r="N6" s="7">
        <v>36922</v>
      </c>
      <c r="O6" s="5">
        <v>3.23</v>
      </c>
      <c r="P6" s="10">
        <v>41784</v>
      </c>
      <c r="Q6" s="11" t="s">
        <v>35</v>
      </c>
      <c r="R6" s="10">
        <f t="shared" si="0"/>
        <v>1566.8999999999999</v>
      </c>
      <c r="S6" s="14">
        <v>0</v>
      </c>
      <c r="T6" s="10">
        <f t="shared" si="1"/>
        <v>41784</v>
      </c>
      <c r="U6" s="13"/>
      <c r="V6" s="20"/>
      <c r="W6" s="20">
        <v>1500</v>
      </c>
      <c r="X6" s="20"/>
      <c r="Y6" s="20"/>
      <c r="Z6" s="20"/>
      <c r="AA6" s="20"/>
    </row>
    <row r="7" spans="1:27" ht="20.399999999999999" x14ac:dyDescent="0.2">
      <c r="A7" s="5">
        <v>90008378</v>
      </c>
      <c r="B7" s="5">
        <v>504659</v>
      </c>
      <c r="C7" s="6" t="s">
        <v>26</v>
      </c>
      <c r="D7" s="6" t="s">
        <v>46</v>
      </c>
      <c r="E7" s="6" t="s">
        <v>47</v>
      </c>
      <c r="F7" s="6" t="s">
        <v>43</v>
      </c>
      <c r="G7" s="7">
        <v>27334</v>
      </c>
      <c r="H7" s="6" t="s">
        <v>30</v>
      </c>
      <c r="I7" s="6" t="s">
        <v>31</v>
      </c>
      <c r="J7" s="6" t="s">
        <v>32</v>
      </c>
      <c r="K7" s="6" t="s">
        <v>44</v>
      </c>
      <c r="L7" s="8" t="s">
        <v>45</v>
      </c>
      <c r="M7" s="9">
        <v>40572</v>
      </c>
      <c r="N7" s="7">
        <v>36922</v>
      </c>
      <c r="O7" s="5">
        <v>2.99</v>
      </c>
      <c r="P7" s="10">
        <v>41784</v>
      </c>
      <c r="Q7" s="11" t="s">
        <v>35</v>
      </c>
      <c r="R7" s="10">
        <f t="shared" si="0"/>
        <v>1566.8999999999999</v>
      </c>
      <c r="S7" s="14">
        <v>0</v>
      </c>
      <c r="T7" s="10">
        <f t="shared" si="1"/>
        <v>41784</v>
      </c>
      <c r="U7" s="13"/>
      <c r="V7" s="20"/>
      <c r="W7" s="20">
        <v>1500</v>
      </c>
      <c r="X7" s="20"/>
      <c r="Y7" s="20"/>
      <c r="Z7" s="20"/>
      <c r="AA7" s="20"/>
    </row>
    <row r="8" spans="1:27" ht="20.399999999999999" x14ac:dyDescent="0.2">
      <c r="A8" s="5">
        <v>90011409</v>
      </c>
      <c r="B8" s="5">
        <v>504577</v>
      </c>
      <c r="C8" s="6" t="s">
        <v>26</v>
      </c>
      <c r="D8" s="6" t="s">
        <v>48</v>
      </c>
      <c r="E8" s="6" t="s">
        <v>49</v>
      </c>
      <c r="F8" s="6" t="s">
        <v>29</v>
      </c>
      <c r="G8" s="7">
        <v>22433</v>
      </c>
      <c r="H8" s="6" t="s">
        <v>30</v>
      </c>
      <c r="I8" s="6" t="s">
        <v>50</v>
      </c>
      <c r="J8" s="6" t="s">
        <v>51</v>
      </c>
      <c r="K8" s="6" t="s">
        <v>33</v>
      </c>
      <c r="L8" s="8" t="s">
        <v>34</v>
      </c>
      <c r="M8" s="9">
        <v>77532</v>
      </c>
      <c r="N8" s="7">
        <v>36922</v>
      </c>
      <c r="O8" s="5">
        <v>4.25</v>
      </c>
      <c r="P8" s="10">
        <v>80827</v>
      </c>
      <c r="Q8" s="11" t="s">
        <v>35</v>
      </c>
      <c r="R8" s="10">
        <f t="shared" si="0"/>
        <v>3031.0124999999998</v>
      </c>
      <c r="S8" s="12">
        <v>3031.0124999999998</v>
      </c>
      <c r="T8" s="10">
        <f t="shared" si="1"/>
        <v>83858.012499999997</v>
      </c>
      <c r="U8" s="13"/>
      <c r="V8" s="20">
        <v>2500</v>
      </c>
      <c r="W8" s="20"/>
      <c r="X8" s="20"/>
      <c r="Y8" s="20"/>
      <c r="Z8" s="20"/>
      <c r="AA8" s="20"/>
    </row>
    <row r="9" spans="1:27" ht="20.399999999999999" x14ac:dyDescent="0.2">
      <c r="A9" s="5">
        <v>90127433</v>
      </c>
      <c r="B9" s="5">
        <v>400048</v>
      </c>
      <c r="C9" s="6" t="s">
        <v>26</v>
      </c>
      <c r="D9" s="6" t="s">
        <v>52</v>
      </c>
      <c r="E9" s="6" t="s">
        <v>53</v>
      </c>
      <c r="F9" s="6" t="s">
        <v>29</v>
      </c>
      <c r="G9" s="7">
        <v>29691</v>
      </c>
      <c r="H9" s="6" t="s">
        <v>30</v>
      </c>
      <c r="I9" s="6" t="s">
        <v>50</v>
      </c>
      <c r="J9" s="6" t="s">
        <v>51</v>
      </c>
      <c r="K9" s="6" t="s">
        <v>54</v>
      </c>
      <c r="L9" s="8" t="s">
        <v>55</v>
      </c>
      <c r="M9" s="9">
        <v>64800</v>
      </c>
      <c r="N9" s="7">
        <v>36922</v>
      </c>
      <c r="O9" s="5">
        <v>4.25</v>
      </c>
      <c r="P9" s="10">
        <v>67554</v>
      </c>
      <c r="Q9" s="11" t="s">
        <v>35</v>
      </c>
      <c r="R9" s="10">
        <f t="shared" si="0"/>
        <v>2533.2750000000001</v>
      </c>
      <c r="S9" s="12">
        <v>2533.2750000000001</v>
      </c>
      <c r="T9" s="10">
        <f t="shared" si="1"/>
        <v>70087.274999999994</v>
      </c>
      <c r="U9" s="13"/>
      <c r="V9" s="20">
        <v>3750</v>
      </c>
      <c r="W9" s="20"/>
      <c r="X9" s="20"/>
      <c r="Y9" s="20"/>
      <c r="Z9" s="20"/>
      <c r="AA9" s="20"/>
    </row>
    <row r="10" spans="1:27" ht="20.399999999999999" x14ac:dyDescent="0.2">
      <c r="A10" s="5">
        <v>90013440</v>
      </c>
      <c r="B10" s="5">
        <v>503978</v>
      </c>
      <c r="C10" s="6" t="s">
        <v>26</v>
      </c>
      <c r="D10" s="6" t="s">
        <v>56</v>
      </c>
      <c r="E10" s="6" t="s">
        <v>57</v>
      </c>
      <c r="F10" s="6" t="s">
        <v>29</v>
      </c>
      <c r="G10" s="7">
        <v>26854</v>
      </c>
      <c r="H10" s="6" t="s">
        <v>30</v>
      </c>
      <c r="I10" s="6" t="s">
        <v>58</v>
      </c>
      <c r="J10" s="6" t="s">
        <v>32</v>
      </c>
      <c r="K10" s="6" t="s">
        <v>59</v>
      </c>
      <c r="L10" s="8" t="s">
        <v>60</v>
      </c>
      <c r="M10" s="9">
        <v>111780</v>
      </c>
      <c r="N10" s="7">
        <v>36922</v>
      </c>
      <c r="O10" s="5">
        <v>3.75</v>
      </c>
      <c r="P10" s="10">
        <v>115972</v>
      </c>
      <c r="Q10" s="11" t="s">
        <v>35</v>
      </c>
      <c r="R10" s="10">
        <f t="shared" si="0"/>
        <v>4348.95</v>
      </c>
      <c r="S10" s="12">
        <v>4348.95</v>
      </c>
      <c r="T10" s="10">
        <f t="shared" si="1"/>
        <v>120320.95</v>
      </c>
      <c r="U10" s="13"/>
      <c r="V10" s="20">
        <v>5800</v>
      </c>
      <c r="W10" s="20"/>
      <c r="X10" s="20"/>
      <c r="Y10" s="20"/>
      <c r="Z10" s="20"/>
      <c r="AA10" s="20"/>
    </row>
    <row r="11" spans="1:27" ht="20.399999999999999" x14ac:dyDescent="0.2">
      <c r="A11" s="5">
        <v>90008384</v>
      </c>
      <c r="B11" s="5">
        <v>504133</v>
      </c>
      <c r="C11" s="6" t="s">
        <v>26</v>
      </c>
      <c r="D11" s="6" t="s">
        <v>61</v>
      </c>
      <c r="E11" s="6" t="s">
        <v>62</v>
      </c>
      <c r="F11" s="6" t="s">
        <v>29</v>
      </c>
      <c r="G11" s="7">
        <v>27533</v>
      </c>
      <c r="H11" s="6" t="s">
        <v>30</v>
      </c>
      <c r="I11" s="6" t="s">
        <v>58</v>
      </c>
      <c r="J11" s="6" t="s">
        <v>63</v>
      </c>
      <c r="K11" s="6" t="s">
        <v>59</v>
      </c>
      <c r="L11" s="8" t="s">
        <v>60</v>
      </c>
      <c r="M11" s="9">
        <v>85200</v>
      </c>
      <c r="N11" s="7">
        <v>36922</v>
      </c>
      <c r="O11" s="5">
        <v>4.25</v>
      </c>
      <c r="P11" s="10">
        <v>88821</v>
      </c>
      <c r="Q11" s="11" t="s">
        <v>35</v>
      </c>
      <c r="R11" s="10">
        <f t="shared" si="0"/>
        <v>3330.7874999999999</v>
      </c>
      <c r="S11" s="12">
        <v>3330.7874999999999</v>
      </c>
      <c r="T11" s="10">
        <f t="shared" si="1"/>
        <v>92151.787500000006</v>
      </c>
      <c r="U11" s="13"/>
      <c r="V11" s="20">
        <v>3500</v>
      </c>
      <c r="W11" s="20"/>
      <c r="X11" s="20"/>
      <c r="Y11" s="20"/>
      <c r="Z11" s="20"/>
      <c r="AA11" s="20"/>
    </row>
    <row r="12" spans="1:27" ht="20.399999999999999" x14ac:dyDescent="0.2">
      <c r="A12" s="5">
        <v>90008375</v>
      </c>
      <c r="B12" s="5">
        <v>504343</v>
      </c>
      <c r="C12" s="6" t="s">
        <v>26</v>
      </c>
      <c r="D12" s="6" t="s">
        <v>64</v>
      </c>
      <c r="E12" s="6" t="s">
        <v>65</v>
      </c>
      <c r="F12" s="6" t="s">
        <v>29</v>
      </c>
      <c r="G12" s="7">
        <v>27190</v>
      </c>
      <c r="H12" s="6" t="s">
        <v>30</v>
      </c>
      <c r="I12" s="6" t="s">
        <v>58</v>
      </c>
      <c r="J12" s="6" t="s">
        <v>66</v>
      </c>
      <c r="K12" s="6" t="s">
        <v>67</v>
      </c>
      <c r="L12" s="8" t="s">
        <v>68</v>
      </c>
      <c r="M12" s="9">
        <v>108744</v>
      </c>
      <c r="N12" s="7">
        <v>36922</v>
      </c>
      <c r="O12" s="5">
        <v>3.53</v>
      </c>
      <c r="P12" s="10">
        <v>112583</v>
      </c>
      <c r="Q12" s="11" t="s">
        <v>35</v>
      </c>
      <c r="R12" s="10">
        <f t="shared" si="0"/>
        <v>4221.8625000000002</v>
      </c>
      <c r="S12" s="14">
        <v>0</v>
      </c>
      <c r="T12" s="10">
        <f t="shared" si="1"/>
        <v>112583</v>
      </c>
      <c r="U12" s="13"/>
      <c r="V12" s="20"/>
      <c r="W12" s="20">
        <v>3000</v>
      </c>
      <c r="X12" s="20"/>
      <c r="Y12" s="20"/>
      <c r="Z12" s="20"/>
      <c r="AA12" s="20"/>
    </row>
    <row r="13" spans="1:27" ht="20.399999999999999" x14ac:dyDescent="0.2">
      <c r="A13" s="5">
        <v>90008364</v>
      </c>
      <c r="B13" s="5">
        <v>504561</v>
      </c>
      <c r="C13" s="6" t="s">
        <v>26</v>
      </c>
      <c r="D13" s="6" t="s">
        <v>69</v>
      </c>
      <c r="E13" s="6" t="s">
        <v>70</v>
      </c>
      <c r="F13" s="6" t="s">
        <v>29</v>
      </c>
      <c r="G13" s="7">
        <v>31152</v>
      </c>
      <c r="H13" s="6" t="s">
        <v>30</v>
      </c>
      <c r="I13" s="6" t="s">
        <v>58</v>
      </c>
      <c r="J13" s="6" t="s">
        <v>51</v>
      </c>
      <c r="K13" s="6" t="s">
        <v>67</v>
      </c>
      <c r="L13" s="8" t="s">
        <v>68</v>
      </c>
      <c r="M13" s="9">
        <v>88752</v>
      </c>
      <c r="N13" s="7">
        <v>36922</v>
      </c>
      <c r="O13" s="5">
        <v>4.5</v>
      </c>
      <c r="P13" s="10">
        <v>92746</v>
      </c>
      <c r="Q13" s="11" t="s">
        <v>35</v>
      </c>
      <c r="R13" s="10">
        <f t="shared" si="0"/>
        <v>3477.9749999999999</v>
      </c>
      <c r="S13" s="12">
        <v>3477.9749999999999</v>
      </c>
      <c r="T13" s="10">
        <f t="shared" si="1"/>
        <v>96223.975000000006</v>
      </c>
      <c r="U13" s="13"/>
      <c r="V13" s="20">
        <v>4000</v>
      </c>
      <c r="W13" s="20"/>
      <c r="X13" s="20"/>
      <c r="Y13" s="20"/>
      <c r="Z13" s="20"/>
      <c r="AA13" s="20"/>
    </row>
    <row r="14" spans="1:27" ht="20.399999999999999" x14ac:dyDescent="0.2">
      <c r="A14" s="5">
        <v>90151023</v>
      </c>
      <c r="B14" s="5">
        <v>570222</v>
      </c>
      <c r="C14" s="6" t="s">
        <v>26</v>
      </c>
      <c r="D14" s="6" t="s">
        <v>71</v>
      </c>
      <c r="E14" s="6" t="s">
        <v>72</v>
      </c>
      <c r="F14" s="6" t="s">
        <v>29</v>
      </c>
      <c r="G14" s="7">
        <v>37040</v>
      </c>
      <c r="H14" s="6" t="s">
        <v>30</v>
      </c>
      <c r="I14" s="6" t="s">
        <v>58</v>
      </c>
      <c r="J14" s="6" t="s">
        <v>66</v>
      </c>
      <c r="K14" s="6" t="s">
        <v>67</v>
      </c>
      <c r="L14" s="8" t="s">
        <v>68</v>
      </c>
      <c r="M14" s="9" t="s">
        <v>35</v>
      </c>
      <c r="N14" s="7" t="s">
        <v>35</v>
      </c>
      <c r="O14" s="5" t="s">
        <v>35</v>
      </c>
      <c r="P14" s="10">
        <v>64000</v>
      </c>
      <c r="Q14" s="11" t="s">
        <v>35</v>
      </c>
      <c r="R14" s="10">
        <f t="shared" si="0"/>
        <v>2400</v>
      </c>
      <c r="S14" s="12">
        <v>2400</v>
      </c>
      <c r="T14" s="10">
        <f t="shared" si="1"/>
        <v>66400</v>
      </c>
      <c r="U14" s="13"/>
      <c r="V14" s="20">
        <v>2750</v>
      </c>
      <c r="W14" s="20"/>
      <c r="X14" s="20"/>
      <c r="Y14" s="20"/>
      <c r="Z14" s="20"/>
      <c r="AA14" s="20"/>
    </row>
    <row r="15" spans="1:27" ht="20.399999999999999" x14ac:dyDescent="0.2">
      <c r="A15" s="5">
        <v>90008777</v>
      </c>
      <c r="B15" s="5">
        <v>504782</v>
      </c>
      <c r="C15" s="6" t="s">
        <v>26</v>
      </c>
      <c r="D15" s="6" t="s">
        <v>73</v>
      </c>
      <c r="E15" s="6" t="s">
        <v>74</v>
      </c>
      <c r="F15" s="6" t="s">
        <v>29</v>
      </c>
      <c r="G15" s="7">
        <v>30483</v>
      </c>
      <c r="H15" s="6" t="s">
        <v>30</v>
      </c>
      <c r="I15" s="6" t="s">
        <v>58</v>
      </c>
      <c r="J15" s="6" t="s">
        <v>66</v>
      </c>
      <c r="K15" s="6" t="s">
        <v>67</v>
      </c>
      <c r="L15" s="8" t="s">
        <v>68</v>
      </c>
      <c r="M15" s="9">
        <v>93840</v>
      </c>
      <c r="N15" s="7">
        <v>36922</v>
      </c>
      <c r="O15" s="5">
        <v>3.76</v>
      </c>
      <c r="P15" s="10">
        <v>97368</v>
      </c>
      <c r="Q15" s="11" t="s">
        <v>35</v>
      </c>
      <c r="R15" s="10">
        <f t="shared" si="0"/>
        <v>3651.2999999999997</v>
      </c>
      <c r="S15" s="12">
        <v>3651.3</v>
      </c>
      <c r="T15" s="10">
        <f t="shared" si="1"/>
        <v>101019.3</v>
      </c>
      <c r="U15" s="13"/>
      <c r="V15" s="20">
        <v>3500</v>
      </c>
      <c r="W15" s="20"/>
      <c r="X15" s="20"/>
      <c r="Y15" s="20"/>
      <c r="Z15" s="20"/>
      <c r="AA15" s="20"/>
    </row>
    <row r="16" spans="1:27" ht="20.399999999999999" x14ac:dyDescent="0.2">
      <c r="A16" s="5">
        <v>90025768</v>
      </c>
      <c r="B16" s="5">
        <v>504571</v>
      </c>
      <c r="C16" s="6" t="s">
        <v>26</v>
      </c>
      <c r="D16" s="6" t="s">
        <v>75</v>
      </c>
      <c r="E16" s="6" t="s">
        <v>76</v>
      </c>
      <c r="F16" s="6" t="s">
        <v>29</v>
      </c>
      <c r="G16" s="7">
        <v>31567</v>
      </c>
      <c r="H16" s="6" t="s">
        <v>30</v>
      </c>
      <c r="I16" s="6" t="s">
        <v>77</v>
      </c>
      <c r="J16" s="6" t="s">
        <v>63</v>
      </c>
      <c r="K16" s="6" t="s">
        <v>33</v>
      </c>
      <c r="L16" s="8" t="s">
        <v>34</v>
      </c>
      <c r="M16" s="9">
        <v>57672</v>
      </c>
      <c r="N16" s="7">
        <v>36922</v>
      </c>
      <c r="O16" s="5">
        <v>5.2</v>
      </c>
      <c r="P16" s="10">
        <v>60672</v>
      </c>
      <c r="Q16" s="11" t="s">
        <v>35</v>
      </c>
      <c r="R16" s="10">
        <f>P16*0.0375</f>
        <v>2275.1999999999998</v>
      </c>
      <c r="S16" s="12">
        <v>2275.1999999999998</v>
      </c>
      <c r="T16" s="10">
        <f>S16+P16</f>
        <v>62947.199999999997</v>
      </c>
      <c r="U16" s="13"/>
      <c r="V16" s="20">
        <v>2275</v>
      </c>
      <c r="W16" s="20"/>
      <c r="X16" s="20"/>
      <c r="Y16" s="20"/>
      <c r="Z16" s="20"/>
      <c r="AA16" s="20"/>
    </row>
    <row r="17" spans="1:27" ht="20.399999999999999" x14ac:dyDescent="0.2">
      <c r="A17" s="5">
        <v>90008383</v>
      </c>
      <c r="B17" s="5">
        <v>504735</v>
      </c>
      <c r="C17" s="6" t="s">
        <v>26</v>
      </c>
      <c r="D17" s="6" t="s">
        <v>78</v>
      </c>
      <c r="E17" s="6" t="s">
        <v>79</v>
      </c>
      <c r="F17" s="6" t="s">
        <v>29</v>
      </c>
      <c r="G17" s="7">
        <v>26390</v>
      </c>
      <c r="H17" s="6" t="s">
        <v>30</v>
      </c>
      <c r="I17" s="6" t="s">
        <v>77</v>
      </c>
      <c r="J17" s="6" t="s">
        <v>63</v>
      </c>
      <c r="K17" s="6" t="s">
        <v>33</v>
      </c>
      <c r="L17" s="8" t="s">
        <v>34</v>
      </c>
      <c r="M17" s="9">
        <v>69144</v>
      </c>
      <c r="N17" s="7">
        <v>36922</v>
      </c>
      <c r="O17" s="5">
        <v>4.7699999999999996</v>
      </c>
      <c r="P17" s="10">
        <v>72444</v>
      </c>
      <c r="Q17" s="11" t="s">
        <v>35</v>
      </c>
      <c r="R17" s="10">
        <f>P17*0.0375</f>
        <v>2716.65</v>
      </c>
      <c r="S17" s="12">
        <v>2716.65</v>
      </c>
      <c r="T17" s="10">
        <f>S17+P17</f>
        <v>75160.649999999994</v>
      </c>
      <c r="U17" s="13"/>
      <c r="V17" s="20">
        <v>2900</v>
      </c>
      <c r="W17" s="20"/>
      <c r="X17" s="20"/>
      <c r="Y17" s="20"/>
      <c r="Z17" s="20"/>
      <c r="AA17" s="20"/>
    </row>
    <row r="18" spans="1:27" ht="20.399999999999999" x14ac:dyDescent="0.2">
      <c r="A18" s="5">
        <v>90008382</v>
      </c>
      <c r="B18" s="5">
        <v>504801</v>
      </c>
      <c r="C18" s="6" t="s">
        <v>26</v>
      </c>
      <c r="D18" s="6" t="s">
        <v>80</v>
      </c>
      <c r="E18" s="6" t="s">
        <v>81</v>
      </c>
      <c r="F18" s="6" t="s">
        <v>29</v>
      </c>
      <c r="G18" s="7">
        <v>24761</v>
      </c>
      <c r="H18" s="6" t="s">
        <v>30</v>
      </c>
      <c r="I18" s="6" t="s">
        <v>77</v>
      </c>
      <c r="J18" s="6" t="s">
        <v>63</v>
      </c>
      <c r="K18" s="6" t="s">
        <v>33</v>
      </c>
      <c r="L18" s="8" t="s">
        <v>34</v>
      </c>
      <c r="M18" s="9">
        <v>85176</v>
      </c>
      <c r="N18" s="7">
        <v>36922</v>
      </c>
      <c r="O18" s="5">
        <v>3</v>
      </c>
      <c r="P18" s="10">
        <v>87732</v>
      </c>
      <c r="Q18" s="11" t="s">
        <v>35</v>
      </c>
      <c r="R18" s="10">
        <f>P18*0.0375</f>
        <v>3289.95</v>
      </c>
      <c r="S18" s="14">
        <v>12</v>
      </c>
      <c r="T18" s="10">
        <f>S18+P18</f>
        <v>87744</v>
      </c>
      <c r="U18" s="13"/>
      <c r="V18" s="20">
        <v>12</v>
      </c>
      <c r="W18" s="20">
        <v>3000</v>
      </c>
      <c r="X18" s="20"/>
      <c r="Y18" s="20"/>
      <c r="Z18" s="20"/>
      <c r="AA18" s="20"/>
    </row>
    <row r="19" spans="1:27" ht="20.399999999999999" x14ac:dyDescent="0.2">
      <c r="A19" s="5">
        <v>90008386</v>
      </c>
      <c r="B19" s="5">
        <v>504667</v>
      </c>
      <c r="C19" s="6" t="s">
        <v>26</v>
      </c>
      <c r="D19" s="6" t="s">
        <v>82</v>
      </c>
      <c r="E19" s="6" t="s">
        <v>83</v>
      </c>
      <c r="F19" s="6" t="s">
        <v>43</v>
      </c>
      <c r="G19" s="7">
        <v>26120</v>
      </c>
      <c r="H19" s="6" t="s">
        <v>30</v>
      </c>
      <c r="I19" s="6" t="s">
        <v>77</v>
      </c>
      <c r="J19" s="6" t="s">
        <v>63</v>
      </c>
      <c r="K19" s="6" t="s">
        <v>44</v>
      </c>
      <c r="L19" s="8" t="s">
        <v>45</v>
      </c>
      <c r="M19" s="9">
        <v>40548</v>
      </c>
      <c r="N19" s="7">
        <v>36922</v>
      </c>
      <c r="O19" s="5">
        <v>2.96</v>
      </c>
      <c r="P19" s="10">
        <v>41748</v>
      </c>
      <c r="Q19" s="11" t="s">
        <v>35</v>
      </c>
      <c r="R19" s="10">
        <f>P19*0.0375</f>
        <v>1565.55</v>
      </c>
      <c r="S19" s="14">
        <v>36</v>
      </c>
      <c r="T19" s="10">
        <f>S19+P19</f>
        <v>41784</v>
      </c>
      <c r="U19" s="13"/>
      <c r="V19" s="20">
        <v>0</v>
      </c>
      <c r="W19" s="20">
        <v>0</v>
      </c>
      <c r="X19" s="20"/>
      <c r="Y19" s="20"/>
      <c r="Z19" s="20"/>
      <c r="AA19" s="20"/>
    </row>
    <row r="20" spans="1:27" x14ac:dyDescent="0.2">
      <c r="P20" s="17"/>
      <c r="Q20" s="17"/>
      <c r="R20" s="17"/>
      <c r="S20" s="17"/>
      <c r="T20" s="17"/>
      <c r="U20" s="10"/>
    </row>
    <row r="21" spans="1:27" x14ac:dyDescent="0.2">
      <c r="D21" s="1">
        <f>COUNTA(D3:D19)</f>
        <v>17</v>
      </c>
      <c r="P21" s="17">
        <f>SUM(P3:P20)</f>
        <v>1312494</v>
      </c>
      <c r="Q21" s="17">
        <f>SUM(Q3:Q20)</f>
        <v>0</v>
      </c>
      <c r="R21" s="17"/>
      <c r="S21" s="17">
        <f>SUM(S3:S20)</f>
        <v>35796.387499999997</v>
      </c>
      <c r="T21" s="17">
        <f>SUM(T3:T20)</f>
        <v>1348290.3874999997</v>
      </c>
      <c r="U21" s="10">
        <f t="shared" ref="U21:AA21" si="2">SUM(U3:U19)</f>
        <v>0</v>
      </c>
      <c r="V21" s="22">
        <f t="shared" si="2"/>
        <v>38945</v>
      </c>
      <c r="W21" s="22">
        <f t="shared" si="2"/>
        <v>10275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2"/>
        <v>0</v>
      </c>
    </row>
    <row r="22" spans="1:27" x14ac:dyDescent="0.2">
      <c r="R22" s="18" t="s">
        <v>84</v>
      </c>
      <c r="S22" s="17">
        <v>49219</v>
      </c>
      <c r="T22" s="17"/>
      <c r="V22" s="28">
        <f>SUM(V21+W21)</f>
        <v>49220</v>
      </c>
      <c r="W22" s="28"/>
      <c r="X22" s="28">
        <f>SUM(X21+Y21)</f>
        <v>0</v>
      </c>
      <c r="Y22" s="28"/>
      <c r="Z22" s="28">
        <f>SUM(Z21+AA21)</f>
        <v>0</v>
      </c>
      <c r="AA22" s="28"/>
    </row>
    <row r="23" spans="1:27" x14ac:dyDescent="0.2">
      <c r="R23" s="18" t="s">
        <v>85</v>
      </c>
      <c r="S23" s="17">
        <f>SUM(S3:S20)+U21</f>
        <v>35796.387499999997</v>
      </c>
    </row>
  </sheetData>
  <pageMargins left="0.5" right="0.5" top="1.08" bottom="0.75" header="0.5" footer="0.5"/>
  <pageSetup paperSize="5" orientation="landscape" r:id="rId1"/>
  <headerFooter alignWithMargins="0">
    <oddHeader>&amp;LNeubauer/Miller&amp;C&amp;"Arial,Bold"&amp;14ETS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Havlíček Jan</cp:lastModifiedBy>
  <cp:lastPrinted>2001-12-28T00:29:37Z</cp:lastPrinted>
  <dcterms:created xsi:type="dcterms:W3CDTF">2001-12-20T14:35:50Z</dcterms:created>
  <dcterms:modified xsi:type="dcterms:W3CDTF">2023-09-10T15:41:48Z</dcterms:modified>
</cp:coreProperties>
</file>