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16" windowWidth="11100" windowHeight="6348" firstSheet="3" activeTab="9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  <sheet name="September 2001" sheetId="11" r:id="rId10"/>
  </sheets>
  <definedNames>
    <definedName name="_xlnm.Print_Area" localSheetId="0">'All Inclusive'!$B$493:$P$644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92512" fullCalcOnLoad="1"/>
</workbook>
</file>

<file path=xl/calcChain.xml><?xml version="1.0" encoding="utf-8"?>
<calcChain xmlns="http://schemas.openxmlformats.org/spreadsheetml/2006/main">
  <c r="C19" i="1" l="1"/>
  <c r="J21" i="1"/>
  <c r="L21" i="1"/>
  <c r="G24" i="1"/>
  <c r="J24" i="1"/>
  <c r="L24" i="1"/>
  <c r="L25" i="1"/>
  <c r="G26" i="1"/>
  <c r="J26" i="1"/>
  <c r="L26" i="1"/>
  <c r="G27" i="1"/>
  <c r="J27" i="1"/>
  <c r="L27" i="1"/>
  <c r="C28" i="1"/>
  <c r="E28" i="1"/>
  <c r="F28" i="1"/>
  <c r="L28" i="1"/>
  <c r="C30" i="1"/>
  <c r="D30" i="1"/>
  <c r="E30" i="1"/>
  <c r="L30" i="1"/>
  <c r="C36" i="1"/>
  <c r="D36" i="1"/>
  <c r="E36" i="1"/>
  <c r="L36" i="1"/>
  <c r="J38" i="1"/>
  <c r="L38" i="1"/>
  <c r="G41" i="1"/>
  <c r="J41" i="1"/>
  <c r="L41" i="1"/>
  <c r="L42" i="1"/>
  <c r="G43" i="1"/>
  <c r="J43" i="1"/>
  <c r="L43" i="1"/>
  <c r="G44" i="1"/>
  <c r="J44" i="1"/>
  <c r="L44" i="1"/>
  <c r="C45" i="1"/>
  <c r="E45" i="1"/>
  <c r="F45" i="1"/>
  <c r="L45" i="1"/>
  <c r="C47" i="1"/>
  <c r="D47" i="1"/>
  <c r="E47" i="1"/>
  <c r="L47" i="1"/>
  <c r="C53" i="1"/>
  <c r="D53" i="1"/>
  <c r="E53" i="1"/>
  <c r="L53" i="1"/>
  <c r="J55" i="1"/>
  <c r="L55" i="1"/>
  <c r="G58" i="1"/>
  <c r="J58" i="1"/>
  <c r="L58" i="1"/>
  <c r="L59" i="1"/>
  <c r="G60" i="1"/>
  <c r="J60" i="1"/>
  <c r="L60" i="1"/>
  <c r="G61" i="1"/>
  <c r="J61" i="1"/>
  <c r="L61" i="1"/>
  <c r="C62" i="1"/>
  <c r="E62" i="1"/>
  <c r="F62" i="1"/>
  <c r="L62" i="1"/>
  <c r="C64" i="1"/>
  <c r="D64" i="1"/>
  <c r="E64" i="1"/>
  <c r="L64" i="1"/>
  <c r="C70" i="1"/>
  <c r="D70" i="1"/>
  <c r="E70" i="1"/>
  <c r="L70" i="1"/>
  <c r="J72" i="1"/>
  <c r="L72" i="1"/>
  <c r="G75" i="1"/>
  <c r="J75" i="1"/>
  <c r="L75" i="1"/>
  <c r="L76" i="1"/>
  <c r="G77" i="1"/>
  <c r="J77" i="1"/>
  <c r="L77" i="1"/>
  <c r="G78" i="1"/>
  <c r="J78" i="1"/>
  <c r="L78" i="1"/>
  <c r="C79" i="1"/>
  <c r="E79" i="1"/>
  <c r="F79" i="1"/>
  <c r="L79" i="1"/>
  <c r="C81" i="1"/>
  <c r="D81" i="1"/>
  <c r="E81" i="1"/>
  <c r="L81" i="1"/>
  <c r="C87" i="1"/>
  <c r="D87" i="1"/>
  <c r="E87" i="1"/>
  <c r="L87" i="1"/>
  <c r="J89" i="1"/>
  <c r="L89" i="1"/>
  <c r="G92" i="1"/>
  <c r="J92" i="1"/>
  <c r="L92" i="1"/>
  <c r="L93" i="1"/>
  <c r="G94" i="1"/>
  <c r="J94" i="1"/>
  <c r="L94" i="1"/>
  <c r="G95" i="1"/>
  <c r="J95" i="1"/>
  <c r="L95" i="1"/>
  <c r="C96" i="1"/>
  <c r="E96" i="1"/>
  <c r="F96" i="1"/>
  <c r="L96" i="1"/>
  <c r="C98" i="1"/>
  <c r="D98" i="1"/>
  <c r="E98" i="1"/>
  <c r="L98" i="1"/>
  <c r="C104" i="1"/>
  <c r="D104" i="1"/>
  <c r="E104" i="1"/>
  <c r="L104" i="1"/>
  <c r="J106" i="1"/>
  <c r="L106" i="1"/>
  <c r="G109" i="1"/>
  <c r="J109" i="1"/>
  <c r="L109" i="1"/>
  <c r="L110" i="1"/>
  <c r="J111" i="1"/>
  <c r="L111" i="1"/>
  <c r="G112" i="1"/>
  <c r="J112" i="1"/>
  <c r="L112" i="1"/>
  <c r="C113" i="1"/>
  <c r="E113" i="1"/>
  <c r="F113" i="1"/>
  <c r="L113" i="1"/>
  <c r="C115" i="1"/>
  <c r="D115" i="1"/>
  <c r="E115" i="1"/>
  <c r="L115" i="1"/>
  <c r="C121" i="1"/>
  <c r="D121" i="1"/>
  <c r="E121" i="1"/>
  <c r="L121" i="1"/>
  <c r="J123" i="1"/>
  <c r="L123" i="1"/>
  <c r="G126" i="1"/>
  <c r="J126" i="1"/>
  <c r="L126" i="1"/>
  <c r="L127" i="1"/>
  <c r="J128" i="1"/>
  <c r="L128" i="1"/>
  <c r="G129" i="1"/>
  <c r="J129" i="1"/>
  <c r="L129" i="1"/>
  <c r="C130" i="1"/>
  <c r="E130" i="1"/>
  <c r="F130" i="1"/>
  <c r="L130" i="1"/>
  <c r="C132" i="1"/>
  <c r="D132" i="1"/>
  <c r="E132" i="1"/>
  <c r="L132" i="1"/>
  <c r="C138" i="1"/>
  <c r="D138" i="1"/>
  <c r="E138" i="1"/>
  <c r="L138" i="1"/>
  <c r="J140" i="1"/>
  <c r="L140" i="1"/>
  <c r="G143" i="1"/>
  <c r="J143" i="1"/>
  <c r="L143" i="1"/>
  <c r="L144" i="1"/>
  <c r="J145" i="1"/>
  <c r="L145" i="1"/>
  <c r="G146" i="1"/>
  <c r="J146" i="1"/>
  <c r="L146" i="1"/>
  <c r="C147" i="1"/>
  <c r="E147" i="1"/>
  <c r="F147" i="1"/>
  <c r="L147" i="1"/>
  <c r="C149" i="1"/>
  <c r="D149" i="1"/>
  <c r="E149" i="1"/>
  <c r="L149" i="1"/>
  <c r="B155" i="1"/>
  <c r="C155" i="1"/>
  <c r="D155" i="1"/>
  <c r="E155" i="1"/>
  <c r="L155" i="1"/>
  <c r="J157" i="1"/>
  <c r="L157" i="1"/>
  <c r="G160" i="1"/>
  <c r="J160" i="1"/>
  <c r="L160" i="1"/>
  <c r="L161" i="1"/>
  <c r="J162" i="1"/>
  <c r="L162" i="1"/>
  <c r="G163" i="1"/>
  <c r="J163" i="1"/>
  <c r="L163" i="1"/>
  <c r="C164" i="1"/>
  <c r="E164" i="1"/>
  <c r="F164" i="1"/>
  <c r="L164" i="1"/>
  <c r="C166" i="1"/>
  <c r="D166" i="1"/>
  <c r="E166" i="1"/>
  <c r="L166" i="1"/>
  <c r="B172" i="1"/>
  <c r="C172" i="1"/>
  <c r="D172" i="1"/>
  <c r="E172" i="1"/>
  <c r="L172" i="1"/>
  <c r="J174" i="1"/>
  <c r="L174" i="1"/>
  <c r="G177" i="1"/>
  <c r="J177" i="1"/>
  <c r="L177" i="1"/>
  <c r="L178" i="1"/>
  <c r="J179" i="1"/>
  <c r="L179" i="1"/>
  <c r="G180" i="1"/>
  <c r="J180" i="1"/>
  <c r="L180" i="1"/>
  <c r="C181" i="1"/>
  <c r="E181" i="1"/>
  <c r="F181" i="1"/>
  <c r="L181" i="1"/>
  <c r="C183" i="1"/>
  <c r="D183" i="1"/>
  <c r="E183" i="1"/>
  <c r="L183" i="1"/>
  <c r="B189" i="1"/>
  <c r="C189" i="1"/>
  <c r="D189" i="1"/>
  <c r="E189" i="1"/>
  <c r="L189" i="1"/>
  <c r="J191" i="1"/>
  <c r="L191" i="1"/>
  <c r="G194" i="1"/>
  <c r="J194" i="1"/>
  <c r="L194" i="1"/>
  <c r="L195" i="1"/>
  <c r="J196" i="1"/>
  <c r="L196" i="1"/>
  <c r="G197" i="1"/>
  <c r="J197" i="1"/>
  <c r="L197" i="1"/>
  <c r="C198" i="1"/>
  <c r="E198" i="1"/>
  <c r="F198" i="1"/>
  <c r="L198" i="1"/>
  <c r="C200" i="1"/>
  <c r="D200" i="1"/>
  <c r="E200" i="1"/>
  <c r="L200" i="1"/>
  <c r="B206" i="1"/>
  <c r="C206" i="1"/>
  <c r="D206" i="1"/>
  <c r="E206" i="1"/>
  <c r="L206" i="1"/>
  <c r="J208" i="1"/>
  <c r="L208" i="1"/>
  <c r="G211" i="1"/>
  <c r="J211" i="1"/>
  <c r="L211" i="1"/>
  <c r="L212" i="1"/>
  <c r="G213" i="1"/>
  <c r="J213" i="1"/>
  <c r="L213" i="1"/>
  <c r="G214" i="1"/>
  <c r="J214" i="1"/>
  <c r="L214" i="1"/>
  <c r="C215" i="1"/>
  <c r="E215" i="1"/>
  <c r="F215" i="1"/>
  <c r="L215" i="1"/>
  <c r="C217" i="1"/>
  <c r="D217" i="1"/>
  <c r="E217" i="1"/>
  <c r="L217" i="1"/>
  <c r="B223" i="1"/>
  <c r="C223" i="1"/>
  <c r="D223" i="1"/>
  <c r="E223" i="1"/>
  <c r="L223" i="1"/>
  <c r="J225" i="1"/>
  <c r="L225" i="1"/>
  <c r="G228" i="1"/>
  <c r="J228" i="1"/>
  <c r="L228" i="1"/>
  <c r="L229" i="1"/>
  <c r="G230" i="1"/>
  <c r="J230" i="1"/>
  <c r="L230" i="1"/>
  <c r="G231" i="1"/>
  <c r="J231" i="1"/>
  <c r="L231" i="1"/>
  <c r="C232" i="1"/>
  <c r="E232" i="1"/>
  <c r="F232" i="1"/>
  <c r="L232" i="1"/>
  <c r="C234" i="1"/>
  <c r="D234" i="1"/>
  <c r="E234" i="1"/>
  <c r="L234" i="1"/>
  <c r="B240" i="1"/>
  <c r="C240" i="1"/>
  <c r="D240" i="1"/>
  <c r="E240" i="1"/>
  <c r="L240" i="1"/>
  <c r="J242" i="1"/>
  <c r="L242" i="1"/>
  <c r="G245" i="1"/>
  <c r="J245" i="1"/>
  <c r="L245" i="1"/>
  <c r="L246" i="1"/>
  <c r="G247" i="1"/>
  <c r="J247" i="1"/>
  <c r="L247" i="1"/>
  <c r="G248" i="1"/>
  <c r="J248" i="1"/>
  <c r="L248" i="1"/>
  <c r="C249" i="1"/>
  <c r="E249" i="1"/>
  <c r="F249" i="1"/>
  <c r="L249" i="1"/>
  <c r="C251" i="1"/>
  <c r="D251" i="1"/>
  <c r="E251" i="1"/>
  <c r="L251" i="1"/>
  <c r="B257" i="1"/>
  <c r="C257" i="1"/>
  <c r="D257" i="1"/>
  <c r="E257" i="1"/>
  <c r="L257" i="1"/>
  <c r="J259" i="1"/>
  <c r="L259" i="1"/>
  <c r="G262" i="1"/>
  <c r="J262" i="1"/>
  <c r="L262" i="1"/>
  <c r="L263" i="1"/>
  <c r="G264" i="1"/>
  <c r="J264" i="1"/>
  <c r="L264" i="1"/>
  <c r="G265" i="1"/>
  <c r="J265" i="1"/>
  <c r="L265" i="1"/>
  <c r="C266" i="1"/>
  <c r="E266" i="1"/>
  <c r="F266" i="1"/>
  <c r="L266" i="1"/>
  <c r="C268" i="1"/>
  <c r="D268" i="1"/>
  <c r="E268" i="1"/>
  <c r="L268" i="1"/>
  <c r="B274" i="1"/>
  <c r="C274" i="1"/>
  <c r="D274" i="1"/>
  <c r="E274" i="1"/>
  <c r="L274" i="1"/>
  <c r="J276" i="1"/>
  <c r="L276" i="1"/>
  <c r="G279" i="1"/>
  <c r="J279" i="1"/>
  <c r="L279" i="1"/>
  <c r="L280" i="1"/>
  <c r="G281" i="1"/>
  <c r="J281" i="1"/>
  <c r="L281" i="1"/>
  <c r="G282" i="1"/>
  <c r="J282" i="1"/>
  <c r="L282" i="1"/>
  <c r="C283" i="1"/>
  <c r="E283" i="1"/>
  <c r="F283" i="1"/>
  <c r="L283" i="1"/>
  <c r="C285" i="1"/>
  <c r="D285" i="1"/>
  <c r="E285" i="1"/>
  <c r="L285" i="1"/>
  <c r="B291" i="1"/>
  <c r="C291" i="1"/>
  <c r="D291" i="1"/>
  <c r="E291" i="1"/>
  <c r="L291" i="1"/>
  <c r="J293" i="1"/>
  <c r="L293" i="1"/>
  <c r="G296" i="1"/>
  <c r="J296" i="1"/>
  <c r="L296" i="1"/>
  <c r="L297" i="1"/>
  <c r="G298" i="1"/>
  <c r="J298" i="1"/>
  <c r="L298" i="1"/>
  <c r="G299" i="1"/>
  <c r="J299" i="1"/>
  <c r="L299" i="1"/>
  <c r="C300" i="1"/>
  <c r="E300" i="1"/>
  <c r="F300" i="1"/>
  <c r="L300" i="1"/>
  <c r="C302" i="1"/>
  <c r="D302" i="1"/>
  <c r="E302" i="1"/>
  <c r="L302" i="1"/>
  <c r="B308" i="1"/>
  <c r="C308" i="1"/>
  <c r="D308" i="1"/>
  <c r="E308" i="1"/>
  <c r="L308" i="1"/>
  <c r="J310" i="1"/>
  <c r="L310" i="1"/>
  <c r="G313" i="1"/>
  <c r="J313" i="1"/>
  <c r="L313" i="1"/>
  <c r="L314" i="1"/>
  <c r="G315" i="1"/>
  <c r="J315" i="1"/>
  <c r="L315" i="1"/>
  <c r="G316" i="1"/>
  <c r="J316" i="1"/>
  <c r="L316" i="1"/>
  <c r="C317" i="1"/>
  <c r="E317" i="1"/>
  <c r="F317" i="1"/>
  <c r="L317" i="1"/>
  <c r="C319" i="1"/>
  <c r="D319" i="1"/>
  <c r="E319" i="1"/>
  <c r="L319" i="1"/>
  <c r="B325" i="1"/>
  <c r="C325" i="1"/>
  <c r="D325" i="1"/>
  <c r="E325" i="1"/>
  <c r="L325" i="1"/>
  <c r="J327" i="1"/>
  <c r="L327" i="1"/>
  <c r="G330" i="1"/>
  <c r="J330" i="1"/>
  <c r="L330" i="1"/>
  <c r="L331" i="1"/>
  <c r="G332" i="1"/>
  <c r="J332" i="1"/>
  <c r="L332" i="1"/>
  <c r="G333" i="1"/>
  <c r="J333" i="1"/>
  <c r="L333" i="1"/>
  <c r="C334" i="1"/>
  <c r="E334" i="1"/>
  <c r="F334" i="1"/>
  <c r="L334" i="1"/>
  <c r="C336" i="1"/>
  <c r="D336" i="1"/>
  <c r="E336" i="1"/>
  <c r="L336" i="1"/>
  <c r="C342" i="1"/>
  <c r="D342" i="1"/>
  <c r="E342" i="1"/>
  <c r="L342" i="1"/>
  <c r="E344" i="1"/>
  <c r="J344" i="1"/>
  <c r="L344" i="1"/>
  <c r="G347" i="1"/>
  <c r="I347" i="1"/>
  <c r="J347" i="1"/>
  <c r="L347" i="1"/>
  <c r="L348" i="1"/>
  <c r="G349" i="1"/>
  <c r="I349" i="1"/>
  <c r="J349" i="1"/>
  <c r="L349" i="1"/>
  <c r="G350" i="1"/>
  <c r="I350" i="1"/>
  <c r="J350" i="1"/>
  <c r="L350" i="1"/>
  <c r="C351" i="1"/>
  <c r="E351" i="1"/>
  <c r="F351" i="1"/>
  <c r="L351" i="1"/>
  <c r="C353" i="1"/>
  <c r="D353" i="1"/>
  <c r="E353" i="1"/>
  <c r="L353" i="1"/>
  <c r="B359" i="1"/>
  <c r="C359" i="1"/>
  <c r="D359" i="1"/>
  <c r="E359" i="1"/>
  <c r="L359" i="1"/>
  <c r="E361" i="1"/>
  <c r="J361" i="1"/>
  <c r="L361" i="1"/>
  <c r="G364" i="1"/>
  <c r="I364" i="1"/>
  <c r="J364" i="1"/>
  <c r="L364" i="1"/>
  <c r="L365" i="1"/>
  <c r="G366" i="1"/>
  <c r="I366" i="1"/>
  <c r="J366" i="1"/>
  <c r="L366" i="1"/>
  <c r="G367" i="1"/>
  <c r="I367" i="1"/>
  <c r="J367" i="1"/>
  <c r="L367" i="1"/>
  <c r="C368" i="1"/>
  <c r="E368" i="1"/>
  <c r="F368" i="1"/>
  <c r="L368" i="1"/>
  <c r="C370" i="1"/>
  <c r="D370" i="1"/>
  <c r="E370" i="1"/>
  <c r="L370" i="1"/>
  <c r="B376" i="1"/>
  <c r="C376" i="1"/>
  <c r="D376" i="1"/>
  <c r="E376" i="1"/>
  <c r="L376" i="1"/>
  <c r="E378" i="1"/>
  <c r="J378" i="1"/>
  <c r="L378" i="1"/>
  <c r="G381" i="1"/>
  <c r="I381" i="1"/>
  <c r="J381" i="1"/>
  <c r="L381" i="1"/>
  <c r="L382" i="1"/>
  <c r="G383" i="1"/>
  <c r="I383" i="1"/>
  <c r="J383" i="1"/>
  <c r="L383" i="1"/>
  <c r="G384" i="1"/>
  <c r="I384" i="1"/>
  <c r="J384" i="1"/>
  <c r="L384" i="1"/>
  <c r="C385" i="1"/>
  <c r="E385" i="1"/>
  <c r="F385" i="1"/>
  <c r="L385" i="1"/>
  <c r="C387" i="1"/>
  <c r="D387" i="1"/>
  <c r="E387" i="1"/>
  <c r="L387" i="1"/>
  <c r="B393" i="1"/>
  <c r="C393" i="1"/>
  <c r="D393" i="1"/>
  <c r="E393" i="1"/>
  <c r="L393" i="1"/>
  <c r="E395" i="1"/>
  <c r="J395" i="1"/>
  <c r="L395" i="1"/>
  <c r="G398" i="1"/>
  <c r="I398" i="1"/>
  <c r="J398" i="1"/>
  <c r="L398" i="1"/>
  <c r="L399" i="1"/>
  <c r="G400" i="1"/>
  <c r="I400" i="1"/>
  <c r="J400" i="1"/>
  <c r="L400" i="1"/>
  <c r="G401" i="1"/>
  <c r="I401" i="1"/>
  <c r="J401" i="1"/>
  <c r="L401" i="1"/>
  <c r="C402" i="1"/>
  <c r="E402" i="1"/>
  <c r="F402" i="1"/>
  <c r="L402" i="1"/>
  <c r="C404" i="1"/>
  <c r="D404" i="1"/>
  <c r="E404" i="1"/>
  <c r="L404" i="1"/>
  <c r="B410" i="1"/>
  <c r="C410" i="1"/>
  <c r="D410" i="1"/>
  <c r="E410" i="1"/>
  <c r="L410" i="1"/>
  <c r="E412" i="1"/>
  <c r="J412" i="1"/>
  <c r="L412" i="1"/>
  <c r="G415" i="1"/>
  <c r="I415" i="1"/>
  <c r="J415" i="1"/>
  <c r="L415" i="1"/>
  <c r="L416" i="1"/>
  <c r="G417" i="1"/>
  <c r="I417" i="1"/>
  <c r="J417" i="1"/>
  <c r="L417" i="1"/>
  <c r="G418" i="1"/>
  <c r="I418" i="1"/>
  <c r="J418" i="1"/>
  <c r="L418" i="1"/>
  <c r="C419" i="1"/>
  <c r="E419" i="1"/>
  <c r="F419" i="1"/>
  <c r="L419" i="1"/>
  <c r="C421" i="1"/>
  <c r="D421" i="1"/>
  <c r="E421" i="1"/>
  <c r="L421" i="1"/>
  <c r="B427" i="1"/>
  <c r="C427" i="1"/>
  <c r="D427" i="1"/>
  <c r="E427" i="1"/>
  <c r="L427" i="1"/>
  <c r="E429" i="1"/>
  <c r="J429" i="1"/>
  <c r="L429" i="1"/>
  <c r="G432" i="1"/>
  <c r="I432" i="1"/>
  <c r="J432" i="1"/>
  <c r="L432" i="1"/>
  <c r="L433" i="1"/>
  <c r="I434" i="1"/>
  <c r="J434" i="1"/>
  <c r="L434" i="1"/>
  <c r="G435" i="1"/>
  <c r="I435" i="1"/>
  <c r="J435" i="1"/>
  <c r="L435" i="1"/>
  <c r="C436" i="1"/>
  <c r="E436" i="1"/>
  <c r="F436" i="1"/>
  <c r="L436" i="1"/>
  <c r="C438" i="1"/>
  <c r="D438" i="1"/>
  <c r="E438" i="1"/>
  <c r="L438" i="1"/>
  <c r="B444" i="1"/>
  <c r="C444" i="1"/>
  <c r="D444" i="1"/>
  <c r="E444" i="1"/>
  <c r="L444" i="1"/>
  <c r="E446" i="1"/>
  <c r="J446" i="1"/>
  <c r="L446" i="1"/>
  <c r="G449" i="1"/>
  <c r="I449" i="1"/>
  <c r="J449" i="1"/>
  <c r="L449" i="1"/>
  <c r="L450" i="1"/>
  <c r="G451" i="1"/>
  <c r="I451" i="1"/>
  <c r="J451" i="1"/>
  <c r="L451" i="1"/>
  <c r="G452" i="1"/>
  <c r="I452" i="1"/>
  <c r="J452" i="1"/>
  <c r="L452" i="1"/>
  <c r="C453" i="1"/>
  <c r="E453" i="1"/>
  <c r="F453" i="1"/>
  <c r="L453" i="1"/>
  <c r="C455" i="1"/>
  <c r="D455" i="1"/>
  <c r="E455" i="1"/>
  <c r="L455" i="1"/>
  <c r="B461" i="1"/>
  <c r="C461" i="1"/>
  <c r="D461" i="1"/>
  <c r="E461" i="1"/>
  <c r="L461" i="1"/>
  <c r="E463" i="1"/>
  <c r="J463" i="1"/>
  <c r="L463" i="1"/>
  <c r="G466" i="1"/>
  <c r="I466" i="1"/>
  <c r="J466" i="1"/>
  <c r="L466" i="1"/>
  <c r="L467" i="1"/>
  <c r="G468" i="1"/>
  <c r="I468" i="1"/>
  <c r="J468" i="1"/>
  <c r="L468" i="1"/>
  <c r="G469" i="1"/>
  <c r="I469" i="1"/>
  <c r="J469" i="1"/>
  <c r="L469" i="1"/>
  <c r="C470" i="1"/>
  <c r="E470" i="1"/>
  <c r="F470" i="1"/>
  <c r="L470" i="1"/>
  <c r="C472" i="1"/>
  <c r="D472" i="1"/>
  <c r="E472" i="1"/>
  <c r="L472" i="1"/>
  <c r="B478" i="1"/>
  <c r="C478" i="1"/>
  <c r="D478" i="1"/>
  <c r="E478" i="1"/>
  <c r="L478" i="1"/>
  <c r="E480" i="1"/>
  <c r="J480" i="1"/>
  <c r="L480" i="1"/>
  <c r="G483" i="1"/>
  <c r="I483" i="1"/>
  <c r="J483" i="1"/>
  <c r="L483" i="1"/>
  <c r="L484" i="1"/>
  <c r="G485" i="1"/>
  <c r="I485" i="1"/>
  <c r="J485" i="1"/>
  <c r="L485" i="1"/>
  <c r="G486" i="1"/>
  <c r="I486" i="1"/>
  <c r="J486" i="1"/>
  <c r="L486" i="1"/>
  <c r="C487" i="1"/>
  <c r="E487" i="1"/>
  <c r="F487" i="1"/>
  <c r="L487" i="1"/>
  <c r="C489" i="1"/>
  <c r="D489" i="1"/>
  <c r="E489" i="1"/>
  <c r="L489" i="1"/>
  <c r="B495" i="1"/>
  <c r="C495" i="1"/>
  <c r="D495" i="1"/>
  <c r="E495" i="1"/>
  <c r="L495" i="1"/>
  <c r="P495" i="1"/>
  <c r="E497" i="1"/>
  <c r="J497" i="1"/>
  <c r="L497" i="1"/>
  <c r="P497" i="1"/>
  <c r="G500" i="1"/>
  <c r="I500" i="1"/>
  <c r="J500" i="1"/>
  <c r="L500" i="1"/>
  <c r="L501" i="1"/>
  <c r="G502" i="1"/>
  <c r="I502" i="1"/>
  <c r="J502" i="1"/>
  <c r="L502" i="1"/>
  <c r="G503" i="1"/>
  <c r="I503" i="1"/>
  <c r="J503" i="1"/>
  <c r="L503" i="1"/>
  <c r="C504" i="1"/>
  <c r="E504" i="1"/>
  <c r="F504" i="1"/>
  <c r="L504" i="1"/>
  <c r="N504" i="1"/>
  <c r="P504" i="1"/>
  <c r="P505" i="1"/>
  <c r="C506" i="1"/>
  <c r="D506" i="1"/>
  <c r="E506" i="1"/>
  <c r="F506" i="1"/>
  <c r="L506" i="1"/>
  <c r="N506" i="1"/>
  <c r="P506" i="1"/>
  <c r="B512" i="1"/>
  <c r="C512" i="1"/>
  <c r="D512" i="1"/>
  <c r="E512" i="1"/>
  <c r="F512" i="1"/>
  <c r="L512" i="1"/>
  <c r="N512" i="1"/>
  <c r="P512" i="1"/>
  <c r="E514" i="1"/>
  <c r="J514" i="1"/>
  <c r="L514" i="1"/>
  <c r="P514" i="1"/>
  <c r="F517" i="1"/>
  <c r="G517" i="1"/>
  <c r="I517" i="1"/>
  <c r="J517" i="1"/>
  <c r="L517" i="1"/>
  <c r="L518" i="1"/>
  <c r="I519" i="1"/>
  <c r="J519" i="1"/>
  <c r="L519" i="1"/>
  <c r="E520" i="1"/>
  <c r="F520" i="1"/>
  <c r="G520" i="1"/>
  <c r="I520" i="1"/>
  <c r="J520" i="1"/>
  <c r="L520" i="1"/>
  <c r="C521" i="1"/>
  <c r="E521" i="1"/>
  <c r="F521" i="1"/>
  <c r="L521" i="1"/>
  <c r="N521" i="1"/>
  <c r="P521" i="1"/>
  <c r="P522" i="1"/>
  <c r="C523" i="1"/>
  <c r="D523" i="1"/>
  <c r="E523" i="1"/>
  <c r="F523" i="1"/>
  <c r="L523" i="1"/>
  <c r="N523" i="1"/>
  <c r="P523" i="1"/>
  <c r="B529" i="1"/>
  <c r="C529" i="1"/>
  <c r="D529" i="1"/>
  <c r="E529" i="1"/>
  <c r="F529" i="1"/>
  <c r="I529" i="1"/>
  <c r="L529" i="1"/>
  <c r="N529" i="1"/>
  <c r="P529" i="1"/>
  <c r="E531" i="1"/>
  <c r="G531" i="1"/>
  <c r="J531" i="1"/>
  <c r="L531" i="1"/>
  <c r="P531" i="1"/>
  <c r="F534" i="1"/>
  <c r="G534" i="1"/>
  <c r="I534" i="1"/>
  <c r="J534" i="1"/>
  <c r="L534" i="1"/>
  <c r="L535" i="1"/>
  <c r="I536" i="1"/>
  <c r="J536" i="1"/>
  <c r="L536" i="1"/>
  <c r="E537" i="1"/>
  <c r="F537" i="1"/>
  <c r="G537" i="1"/>
  <c r="I537" i="1"/>
  <c r="J537" i="1"/>
  <c r="L537" i="1"/>
  <c r="C538" i="1"/>
  <c r="E538" i="1"/>
  <c r="F538" i="1"/>
  <c r="L538" i="1"/>
  <c r="N538" i="1"/>
  <c r="P538" i="1"/>
  <c r="P539" i="1"/>
  <c r="C540" i="1"/>
  <c r="D540" i="1"/>
  <c r="E540" i="1"/>
  <c r="F540" i="1"/>
  <c r="I540" i="1"/>
  <c r="L540" i="1"/>
  <c r="N540" i="1"/>
  <c r="P540" i="1"/>
  <c r="B546" i="1"/>
  <c r="C546" i="1"/>
  <c r="D546" i="1"/>
  <c r="E546" i="1"/>
  <c r="F546" i="1"/>
  <c r="I546" i="1"/>
  <c r="L546" i="1"/>
  <c r="N546" i="1"/>
  <c r="P546" i="1"/>
  <c r="E548" i="1"/>
  <c r="G548" i="1"/>
  <c r="J548" i="1"/>
  <c r="L548" i="1"/>
  <c r="P548" i="1"/>
  <c r="F551" i="1"/>
  <c r="G551" i="1"/>
  <c r="I551" i="1"/>
  <c r="J551" i="1"/>
  <c r="L551" i="1"/>
  <c r="L552" i="1"/>
  <c r="I553" i="1"/>
  <c r="J553" i="1"/>
  <c r="L553" i="1"/>
  <c r="E554" i="1"/>
  <c r="F554" i="1"/>
  <c r="G554" i="1"/>
  <c r="I554" i="1"/>
  <c r="J554" i="1"/>
  <c r="L554" i="1"/>
  <c r="C555" i="1"/>
  <c r="E555" i="1"/>
  <c r="F555" i="1"/>
  <c r="L555" i="1"/>
  <c r="N555" i="1"/>
  <c r="P555" i="1"/>
  <c r="P556" i="1"/>
  <c r="C557" i="1"/>
  <c r="D557" i="1"/>
  <c r="E557" i="1"/>
  <c r="F557" i="1"/>
  <c r="I557" i="1"/>
  <c r="L557" i="1"/>
  <c r="N557" i="1"/>
  <c r="P557" i="1"/>
  <c r="B563" i="1"/>
  <c r="C563" i="1"/>
  <c r="D563" i="1"/>
  <c r="E563" i="1"/>
  <c r="F563" i="1"/>
  <c r="I563" i="1"/>
  <c r="L563" i="1"/>
  <c r="N563" i="1"/>
  <c r="P563" i="1"/>
  <c r="E565" i="1"/>
  <c r="G565" i="1"/>
  <c r="J565" i="1"/>
  <c r="L565" i="1"/>
  <c r="P565" i="1"/>
  <c r="F568" i="1"/>
  <c r="G568" i="1"/>
  <c r="I568" i="1"/>
  <c r="J568" i="1"/>
  <c r="L568" i="1"/>
  <c r="L569" i="1"/>
  <c r="I570" i="1"/>
  <c r="J570" i="1"/>
  <c r="L570" i="1"/>
  <c r="E571" i="1"/>
  <c r="F571" i="1"/>
  <c r="G571" i="1"/>
  <c r="I571" i="1"/>
  <c r="J571" i="1"/>
  <c r="L571" i="1"/>
  <c r="C572" i="1"/>
  <c r="E572" i="1"/>
  <c r="F572" i="1"/>
  <c r="L572" i="1"/>
  <c r="N572" i="1"/>
  <c r="P572" i="1"/>
  <c r="P573" i="1"/>
  <c r="C574" i="1"/>
  <c r="D574" i="1"/>
  <c r="E574" i="1"/>
  <c r="F574" i="1"/>
  <c r="I574" i="1"/>
  <c r="L574" i="1"/>
  <c r="N574" i="1"/>
  <c r="P574" i="1"/>
  <c r="B580" i="1"/>
  <c r="C580" i="1"/>
  <c r="D580" i="1"/>
  <c r="E580" i="1"/>
  <c r="F580" i="1"/>
  <c r="I580" i="1"/>
  <c r="L580" i="1"/>
  <c r="N580" i="1"/>
  <c r="P580" i="1"/>
  <c r="E582" i="1"/>
  <c r="G582" i="1"/>
  <c r="J582" i="1"/>
  <c r="L582" i="1"/>
  <c r="P582" i="1"/>
  <c r="F585" i="1"/>
  <c r="G585" i="1"/>
  <c r="I585" i="1"/>
  <c r="J585" i="1"/>
  <c r="L585" i="1"/>
  <c r="L586" i="1"/>
  <c r="I587" i="1"/>
  <c r="J587" i="1"/>
  <c r="L587" i="1"/>
  <c r="E588" i="1"/>
  <c r="F588" i="1"/>
  <c r="G588" i="1"/>
  <c r="I588" i="1"/>
  <c r="J588" i="1"/>
  <c r="L588" i="1"/>
  <c r="C589" i="1"/>
  <c r="E589" i="1"/>
  <c r="F589" i="1"/>
  <c r="L589" i="1"/>
  <c r="N589" i="1"/>
  <c r="P589" i="1"/>
  <c r="P590" i="1"/>
  <c r="C591" i="1"/>
  <c r="D591" i="1"/>
  <c r="E591" i="1"/>
  <c r="F591" i="1"/>
  <c r="I591" i="1"/>
  <c r="L591" i="1"/>
  <c r="N591" i="1"/>
  <c r="P591" i="1"/>
  <c r="B597" i="1"/>
  <c r="C597" i="1"/>
  <c r="D597" i="1"/>
  <c r="E597" i="1"/>
  <c r="F597" i="1"/>
  <c r="I597" i="1"/>
  <c r="L597" i="1"/>
  <c r="N597" i="1"/>
  <c r="P597" i="1"/>
  <c r="E599" i="1"/>
  <c r="G599" i="1"/>
  <c r="J599" i="1"/>
  <c r="L599" i="1"/>
  <c r="P599" i="1"/>
  <c r="F602" i="1"/>
  <c r="G602" i="1"/>
  <c r="I602" i="1"/>
  <c r="J602" i="1"/>
  <c r="L602" i="1"/>
  <c r="L603" i="1"/>
  <c r="I604" i="1"/>
  <c r="J604" i="1"/>
  <c r="L604" i="1"/>
  <c r="E605" i="1"/>
  <c r="F605" i="1"/>
  <c r="G605" i="1"/>
  <c r="I605" i="1"/>
  <c r="J605" i="1"/>
  <c r="L605" i="1"/>
  <c r="C606" i="1"/>
  <c r="E606" i="1"/>
  <c r="F606" i="1"/>
  <c r="L606" i="1"/>
  <c r="N606" i="1"/>
  <c r="P606" i="1"/>
  <c r="P607" i="1"/>
  <c r="C608" i="1"/>
  <c r="D608" i="1"/>
  <c r="E608" i="1"/>
  <c r="F608" i="1"/>
  <c r="I608" i="1"/>
  <c r="L608" i="1"/>
  <c r="N608" i="1"/>
  <c r="P608" i="1"/>
  <c r="B614" i="1"/>
  <c r="C614" i="1"/>
  <c r="D614" i="1"/>
  <c r="E614" i="1"/>
  <c r="F614" i="1"/>
  <c r="I614" i="1"/>
  <c r="L614" i="1"/>
  <c r="N614" i="1"/>
  <c r="P614" i="1"/>
  <c r="E616" i="1"/>
  <c r="G616" i="1"/>
  <c r="J616" i="1"/>
  <c r="L616" i="1"/>
  <c r="P616" i="1"/>
  <c r="F619" i="1"/>
  <c r="G619" i="1"/>
  <c r="I619" i="1"/>
  <c r="J619" i="1"/>
  <c r="L619" i="1"/>
  <c r="L620" i="1"/>
  <c r="I621" i="1"/>
  <c r="J621" i="1"/>
  <c r="L621" i="1"/>
  <c r="E622" i="1"/>
  <c r="F622" i="1"/>
  <c r="G622" i="1"/>
  <c r="I622" i="1"/>
  <c r="J622" i="1"/>
  <c r="L622" i="1"/>
  <c r="C623" i="1"/>
  <c r="E623" i="1"/>
  <c r="F623" i="1"/>
  <c r="L623" i="1"/>
  <c r="N623" i="1"/>
  <c r="P623" i="1"/>
  <c r="P624" i="1"/>
  <c r="C625" i="1"/>
  <c r="D625" i="1"/>
  <c r="E625" i="1"/>
  <c r="F625" i="1"/>
  <c r="I625" i="1"/>
  <c r="L625" i="1"/>
  <c r="N625" i="1"/>
  <c r="P625" i="1"/>
  <c r="B631" i="1"/>
  <c r="C631" i="1"/>
  <c r="D631" i="1"/>
  <c r="E631" i="1"/>
  <c r="F631" i="1"/>
  <c r="I631" i="1"/>
  <c r="L631" i="1"/>
  <c r="N631" i="1"/>
  <c r="P631" i="1"/>
  <c r="E633" i="1"/>
  <c r="G633" i="1"/>
  <c r="J633" i="1"/>
  <c r="L633" i="1"/>
  <c r="P633" i="1"/>
  <c r="F636" i="1"/>
  <c r="G636" i="1"/>
  <c r="I636" i="1"/>
  <c r="J636" i="1"/>
  <c r="L636" i="1"/>
  <c r="L637" i="1"/>
  <c r="G638" i="1"/>
  <c r="I638" i="1"/>
  <c r="J638" i="1"/>
  <c r="L638" i="1"/>
  <c r="E639" i="1"/>
  <c r="F639" i="1"/>
  <c r="G639" i="1"/>
  <c r="I639" i="1"/>
  <c r="J639" i="1"/>
  <c r="L639" i="1"/>
  <c r="C640" i="1"/>
  <c r="E640" i="1"/>
  <c r="F640" i="1"/>
  <c r="L640" i="1"/>
  <c r="N640" i="1"/>
  <c r="P640" i="1"/>
  <c r="P641" i="1"/>
  <c r="C642" i="1"/>
  <c r="D642" i="1"/>
  <c r="E642" i="1"/>
  <c r="F642" i="1"/>
  <c r="I642" i="1"/>
  <c r="L642" i="1"/>
  <c r="N642" i="1"/>
  <c r="P642" i="1"/>
  <c r="C19" i="5"/>
  <c r="P19" i="5"/>
  <c r="E21" i="5"/>
  <c r="G21" i="5"/>
  <c r="J21" i="5"/>
  <c r="L21" i="5"/>
  <c r="P21" i="5"/>
  <c r="F24" i="5"/>
  <c r="G24" i="5"/>
  <c r="I24" i="5"/>
  <c r="J24" i="5"/>
  <c r="L24" i="5"/>
  <c r="L25" i="5"/>
  <c r="I26" i="5"/>
  <c r="J26" i="5"/>
  <c r="L26" i="5"/>
  <c r="E27" i="5"/>
  <c r="F27" i="5"/>
  <c r="G27" i="5"/>
  <c r="I27" i="5"/>
  <c r="J27" i="5"/>
  <c r="L27" i="5"/>
  <c r="C28" i="5"/>
  <c r="E28" i="5"/>
  <c r="F28" i="5"/>
  <c r="L28" i="5"/>
  <c r="N28" i="5"/>
  <c r="P28" i="5"/>
  <c r="P29" i="5"/>
  <c r="C30" i="5"/>
  <c r="D30" i="5"/>
  <c r="E30" i="5"/>
  <c r="F30" i="5"/>
  <c r="I30" i="5"/>
  <c r="L30" i="5"/>
  <c r="N30" i="5"/>
  <c r="P30" i="5"/>
  <c r="C19" i="8"/>
  <c r="L19" i="8"/>
  <c r="E21" i="8"/>
  <c r="G21" i="8"/>
  <c r="J21" i="8"/>
  <c r="L21" i="8"/>
  <c r="P21" i="8"/>
  <c r="F24" i="8"/>
  <c r="G24" i="8"/>
  <c r="I24" i="8"/>
  <c r="J24" i="8"/>
  <c r="L24" i="8"/>
  <c r="L25" i="8"/>
  <c r="I26" i="8"/>
  <c r="J26" i="8"/>
  <c r="L26" i="8"/>
  <c r="E27" i="8"/>
  <c r="F27" i="8"/>
  <c r="G27" i="8"/>
  <c r="I27" i="8"/>
  <c r="J27" i="8"/>
  <c r="L27" i="8"/>
  <c r="C28" i="8"/>
  <c r="E28" i="8"/>
  <c r="F28" i="8"/>
  <c r="L28" i="8"/>
  <c r="N28" i="8"/>
  <c r="P28" i="8"/>
  <c r="P29" i="8"/>
  <c r="C30" i="8"/>
  <c r="D30" i="8"/>
  <c r="E30" i="8"/>
  <c r="F30" i="8"/>
  <c r="I30" i="8"/>
  <c r="L30" i="8"/>
  <c r="N30" i="8"/>
  <c r="P30" i="8"/>
  <c r="P19" i="2"/>
  <c r="E21" i="2"/>
  <c r="J21" i="2"/>
  <c r="L21" i="2"/>
  <c r="P21" i="2"/>
  <c r="F24" i="2"/>
  <c r="G24" i="2"/>
  <c r="I24" i="2"/>
  <c r="J24" i="2"/>
  <c r="L24" i="2"/>
  <c r="L25" i="2"/>
  <c r="I26" i="2"/>
  <c r="J26" i="2"/>
  <c r="L26" i="2"/>
  <c r="E27" i="2"/>
  <c r="F27" i="2"/>
  <c r="G27" i="2"/>
  <c r="I27" i="2"/>
  <c r="J27" i="2"/>
  <c r="L27" i="2"/>
  <c r="C28" i="2"/>
  <c r="E28" i="2"/>
  <c r="F28" i="2"/>
  <c r="L28" i="2"/>
  <c r="N28" i="2"/>
  <c r="P28" i="2"/>
  <c r="P29" i="2"/>
  <c r="C30" i="2"/>
  <c r="D30" i="2"/>
  <c r="E30" i="2"/>
  <c r="F30" i="2"/>
  <c r="I30" i="2"/>
  <c r="L30" i="2"/>
  <c r="N30" i="2"/>
  <c r="P30" i="2"/>
  <c r="P19" i="3"/>
  <c r="E21" i="3"/>
  <c r="J21" i="3"/>
  <c r="L21" i="3"/>
  <c r="P21" i="3"/>
  <c r="G24" i="3"/>
  <c r="I24" i="3"/>
  <c r="J24" i="3"/>
  <c r="L24" i="3"/>
  <c r="L25" i="3"/>
  <c r="G26" i="3"/>
  <c r="I26" i="3"/>
  <c r="J26" i="3"/>
  <c r="L26" i="3"/>
  <c r="G27" i="3"/>
  <c r="I27" i="3"/>
  <c r="J27" i="3"/>
  <c r="L27" i="3"/>
  <c r="C28" i="3"/>
  <c r="E28" i="3"/>
  <c r="F28" i="3"/>
  <c r="L28" i="3"/>
  <c r="N28" i="3"/>
  <c r="P28" i="3"/>
  <c r="P29" i="3"/>
  <c r="C30" i="3"/>
  <c r="D30" i="3"/>
  <c r="E30" i="3"/>
  <c r="F30" i="3"/>
  <c r="L30" i="3"/>
  <c r="N30" i="3"/>
  <c r="P30" i="3"/>
  <c r="C19" i="10"/>
  <c r="L19" i="10"/>
  <c r="E21" i="10"/>
  <c r="G21" i="10"/>
  <c r="J21" i="10"/>
  <c r="L21" i="10"/>
  <c r="P21" i="10"/>
  <c r="F24" i="10"/>
  <c r="G24" i="10"/>
  <c r="I24" i="10"/>
  <c r="J24" i="10"/>
  <c r="L24" i="10"/>
  <c r="L25" i="10"/>
  <c r="I26" i="10"/>
  <c r="J26" i="10"/>
  <c r="L26" i="10"/>
  <c r="E27" i="10"/>
  <c r="F27" i="10"/>
  <c r="G27" i="10"/>
  <c r="I27" i="10"/>
  <c r="J27" i="10"/>
  <c r="L27" i="10"/>
  <c r="C28" i="10"/>
  <c r="E28" i="10"/>
  <c r="F28" i="10"/>
  <c r="L28" i="10"/>
  <c r="N28" i="10"/>
  <c r="P28" i="10"/>
  <c r="P29" i="10"/>
  <c r="C30" i="10"/>
  <c r="D30" i="10"/>
  <c r="E30" i="10"/>
  <c r="F30" i="10"/>
  <c r="I30" i="10"/>
  <c r="L30" i="10"/>
  <c r="N30" i="10"/>
  <c r="P30" i="10"/>
  <c r="C19" i="7"/>
  <c r="E21" i="7"/>
  <c r="G21" i="7"/>
  <c r="J21" i="7"/>
  <c r="L21" i="7"/>
  <c r="P21" i="7"/>
  <c r="F24" i="7"/>
  <c r="G24" i="7"/>
  <c r="I24" i="7"/>
  <c r="J24" i="7"/>
  <c r="L24" i="7"/>
  <c r="L25" i="7"/>
  <c r="I26" i="7"/>
  <c r="J26" i="7"/>
  <c r="L26" i="7"/>
  <c r="E27" i="7"/>
  <c r="F27" i="7"/>
  <c r="G27" i="7"/>
  <c r="I27" i="7"/>
  <c r="J27" i="7"/>
  <c r="L27" i="7"/>
  <c r="C28" i="7"/>
  <c r="E28" i="7"/>
  <c r="F28" i="7"/>
  <c r="L28" i="7"/>
  <c r="N28" i="7"/>
  <c r="P28" i="7"/>
  <c r="P29" i="7"/>
  <c r="C30" i="7"/>
  <c r="D30" i="7"/>
  <c r="E30" i="7"/>
  <c r="F30" i="7"/>
  <c r="I30" i="7"/>
  <c r="L30" i="7"/>
  <c r="N30" i="7"/>
  <c r="P30" i="7"/>
  <c r="C19" i="4"/>
  <c r="P19" i="4"/>
  <c r="E21" i="4"/>
  <c r="G21" i="4"/>
  <c r="J21" i="4"/>
  <c r="L21" i="4"/>
  <c r="P21" i="4"/>
  <c r="F24" i="4"/>
  <c r="G24" i="4"/>
  <c r="I24" i="4"/>
  <c r="J24" i="4"/>
  <c r="L24" i="4"/>
  <c r="L25" i="4"/>
  <c r="I26" i="4"/>
  <c r="J26" i="4"/>
  <c r="L26" i="4"/>
  <c r="E27" i="4"/>
  <c r="F27" i="4"/>
  <c r="G27" i="4"/>
  <c r="I27" i="4"/>
  <c r="J27" i="4"/>
  <c r="L27" i="4"/>
  <c r="C28" i="4"/>
  <c r="E28" i="4"/>
  <c r="F28" i="4"/>
  <c r="L28" i="4"/>
  <c r="N28" i="4"/>
  <c r="P28" i="4"/>
  <c r="P29" i="4"/>
  <c r="C30" i="4"/>
  <c r="D30" i="4"/>
  <c r="E30" i="4"/>
  <c r="F30" i="4"/>
  <c r="I30" i="4"/>
  <c r="L30" i="4"/>
  <c r="N30" i="4"/>
  <c r="P30" i="4"/>
  <c r="C19" i="6"/>
  <c r="E21" i="6"/>
  <c r="G21" i="6"/>
  <c r="J21" i="6"/>
  <c r="L21" i="6"/>
  <c r="P21" i="6"/>
  <c r="F24" i="6"/>
  <c r="G24" i="6"/>
  <c r="I24" i="6"/>
  <c r="J24" i="6"/>
  <c r="L24" i="6"/>
  <c r="L25" i="6"/>
  <c r="I26" i="6"/>
  <c r="J26" i="6"/>
  <c r="L26" i="6"/>
  <c r="E27" i="6"/>
  <c r="F27" i="6"/>
  <c r="G27" i="6"/>
  <c r="I27" i="6"/>
  <c r="J27" i="6"/>
  <c r="L27" i="6"/>
  <c r="C28" i="6"/>
  <c r="E28" i="6"/>
  <c r="F28" i="6"/>
  <c r="L28" i="6"/>
  <c r="N28" i="6"/>
  <c r="P28" i="6"/>
  <c r="P29" i="6"/>
  <c r="C30" i="6"/>
  <c r="D30" i="6"/>
  <c r="E30" i="6"/>
  <c r="F30" i="6"/>
  <c r="I30" i="6"/>
  <c r="L30" i="6"/>
  <c r="N30" i="6"/>
  <c r="P30" i="6"/>
  <c r="C19" i="11"/>
  <c r="L19" i="11"/>
  <c r="E21" i="11"/>
  <c r="G21" i="11"/>
  <c r="J21" i="11"/>
  <c r="L21" i="11"/>
  <c r="P21" i="11"/>
  <c r="F24" i="11"/>
  <c r="G24" i="11"/>
  <c r="I24" i="11"/>
  <c r="J24" i="11"/>
  <c r="L24" i="11"/>
  <c r="L25" i="11"/>
  <c r="G26" i="11"/>
  <c r="I26" i="11"/>
  <c r="J26" i="11"/>
  <c r="L26" i="11"/>
  <c r="E27" i="11"/>
  <c r="F27" i="11"/>
  <c r="G27" i="11"/>
  <c r="I27" i="11"/>
  <c r="J27" i="11"/>
  <c r="L27" i="11"/>
  <c r="C28" i="11"/>
  <c r="E28" i="11"/>
  <c r="F28" i="11"/>
  <c r="L28" i="11"/>
  <c r="N28" i="11"/>
  <c r="P28" i="11"/>
  <c r="P29" i="11"/>
  <c r="C30" i="11"/>
  <c r="D30" i="11"/>
  <c r="E30" i="11"/>
  <c r="F30" i="11"/>
  <c r="I30" i="11"/>
  <c r="L30" i="11"/>
  <c r="N30" i="11"/>
  <c r="P30" i="11"/>
</calcChain>
</file>

<file path=xl/sharedStrings.xml><?xml version="1.0" encoding="utf-8"?>
<sst xmlns="http://schemas.openxmlformats.org/spreadsheetml/2006/main" count="1104" uniqueCount="253">
  <si>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</si>
  <si>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</si>
  <si>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</si>
  <si>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</si>
  <si>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</si>
  <si>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</si>
  <si>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</si>
  <si>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</si>
  <si>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</si>
  <si>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</si>
  <si>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</si>
  <si>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</si>
  <si>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</si>
  <si>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</si>
  <si>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</si>
  <si>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</si>
  <si>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</si>
  <si>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</si>
  <si>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</si>
  <si>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</si>
  <si>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</si>
  <si>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</si>
  <si>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</si>
  <si>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</si>
  <si>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</si>
  <si>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</si>
  <si>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</si>
  <si>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</si>
  <si>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</si>
  <si>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</si>
  <si>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</si>
  <si>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</si>
  <si>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</si>
  <si>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</si>
  <si>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</si>
  <si>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</si>
  <si>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</si>
  <si>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</si>
  <si>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</si>
  <si>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</si>
  <si>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</si>
  <si>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</si>
  <si>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</si>
  <si>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</si>
  <si>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</si>
  <si>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</si>
  <si>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</si>
  <si>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</si>
  <si>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</si>
  <si>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</si>
  <si>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</si>
  <si>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</si>
  <si>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</si>
  <si>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</si>
  <si>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</si>
  <si>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</si>
  <si>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</si>
  <si>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</si>
  <si>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</si>
  <si>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</si>
  <si>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</si>
  <si>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</si>
  <si>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</si>
  <si>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</si>
  <si>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</si>
  <si>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</si>
  <si>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</si>
  <si>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</si>
  <si>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</si>
  <si>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</si>
  <si>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</si>
  <si>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</si>
  <si>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</si>
  <si>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</si>
  <si>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</si>
  <si>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</si>
  <si>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</si>
  <si>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</si>
  <si>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</si>
  <si>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</si>
  <si>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</si>
  <si>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</si>
  <si>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</si>
  <si>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</si>
  <si>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</si>
  <si>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</si>
  <si>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</si>
  <si>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</si>
  <si>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</si>
  <si>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</si>
  <si>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</si>
  <si>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</si>
  <si>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</si>
  <si>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</si>
  <si>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</si>
  <si>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</si>
  <si>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</si>
  <si>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</si>
  <si>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</si>
  <si>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</si>
  <si>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</si>
  <si>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</si>
  <si>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</si>
  <si>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</si>
  <si>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</si>
  <si>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</si>
  <si>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</si>
  <si>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</si>
  <si>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</si>
  <si>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</si>
  <si>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</si>
  <si>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</si>
  <si>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</si>
  <si>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</si>
  <si>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</si>
  <si>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</si>
  <si>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</si>
  <si>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</si>
  <si>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</si>
  <si>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</si>
  <si>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</si>
  <si>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</si>
  <si>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</si>
  <si>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</si>
  <si>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</si>
  <si>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</si>
  <si>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</si>
  <si>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</si>
  <si>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</si>
  <si>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</si>
  <si>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</si>
  <si>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</si>
  <si>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</si>
  <si>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</si>
  <si>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</si>
  <si>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</si>
  <si>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</si>
  <si>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</si>
  <si>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</si>
  <si>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</si>
  <si>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</si>
  <si>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</si>
  <si>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</si>
  <si>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</si>
  <si>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</si>
  <si>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</si>
  <si>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</si>
  <si>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</si>
  <si>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</si>
  <si>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</si>
  <si>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</si>
  <si>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</si>
  <si>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</si>
  <si>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</si>
  <si>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</si>
  <si>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</si>
  <si>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</si>
  <si>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</si>
  <si>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</si>
  <si>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</si>
  <si>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</si>
  <si>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</si>
  <si>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</si>
  <si>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</si>
  <si>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</si>
  <si>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</si>
  <si>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</si>
  <si>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</si>
  <si>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</si>
  <si>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</si>
  <si>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</si>
  <si>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</si>
  <si>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</si>
  <si>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</si>
  <si>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</si>
  <si>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</si>
  <si>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</si>
  <si>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</si>
  <si>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</si>
  <si>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</si>
  <si>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</si>
  <si>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</si>
  <si>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</si>
  <si>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</si>
  <si>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</si>
  <si>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</si>
  <si>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</si>
  <si>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</si>
  <si>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</si>
  <si>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</si>
  <si>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</si>
  <si>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</si>
  <si>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</si>
  <si>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</si>
  <si>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</si>
  <si>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</si>
  <si>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</si>
  <si>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</si>
  <si>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</si>
  <si>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</si>
  <si>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</si>
  <si>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</si>
  <si>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</si>
  <si>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</si>
  <si>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</si>
  <si>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</si>
  <si>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</si>
  <si>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</si>
  <si>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</si>
  <si>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</si>
  <si>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</si>
  <si>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</si>
  <si>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</si>
  <si>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</si>
  <si>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</si>
  <si>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</si>
  <si>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</si>
  <si>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</si>
  <si>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</si>
  <si>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</si>
  <si>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</si>
  <si>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</si>
  <si>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</si>
  <si>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</si>
  <si>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</si>
  <si>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</si>
  <si>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</si>
  <si>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</si>
  <si>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</si>
  <si>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</si>
  <si>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</si>
  <si>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</si>
  <si>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</si>
  <si>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</si>
  <si>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</si>
  <si>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</si>
  <si>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</si>
  <si>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</si>
  <si>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</si>
  <si>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</si>
  <si>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</si>
  <si>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</si>
  <si>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</si>
  <si>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</si>
  <si>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</si>
  <si>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</si>
  <si>
    <t>September, 2001</t>
  </si>
  <si>
    <t>Revalue 08/01 Shortfall @ Current MIP:</t>
  </si>
  <si>
    <t>09/01 Activity</t>
  </si>
  <si>
    <t xml:space="preserve">  Net 09/01 Activity</t>
  </si>
  <si>
    <t>09/01 Balance Per Books:</t>
  </si>
  <si>
    <t>September 1998 to September 2001</t>
  </si>
  <si>
    <t>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</si>
</sst>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4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bestFit="1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7" t="s">
        <v>251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5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5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5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5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5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5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5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5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5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5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5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5"/>
    <row r="30" spans="1:12" hidden="1" x14ac:dyDescent="0.25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5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5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5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5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5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5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5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5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5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5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5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5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5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5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5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5"/>
    <row r="47" spans="1:16" hidden="1" x14ac:dyDescent="0.25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5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5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5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5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5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5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5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5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5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5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5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5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5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5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5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5"/>
    <row r="64" spans="1:12" hidden="1" x14ac:dyDescent="0.25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5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5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5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5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5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5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5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5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5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5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5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5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5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5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5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5"/>
    <row r="81" spans="1:12" hidden="1" x14ac:dyDescent="0.25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5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5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5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5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5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5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5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5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5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5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5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5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5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5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5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5"/>
    <row r="98" spans="1:12" hidden="1" x14ac:dyDescent="0.25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5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5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5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5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5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5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5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5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5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5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5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5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5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5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5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5"/>
    <row r="115" spans="1:12" hidden="1" x14ac:dyDescent="0.25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5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5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5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5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5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5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5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5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5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5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5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5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5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5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5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5"/>
    <row r="132" spans="1:12" hidden="1" x14ac:dyDescent="0.25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5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5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5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5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5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5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5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5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5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5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5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5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5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5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5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5"/>
    <row r="149" spans="1:12" hidden="1" x14ac:dyDescent="0.25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5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5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5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5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5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5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5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5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5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5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5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5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5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5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5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5"/>
    <row r="166" spans="1:12" hidden="1" x14ac:dyDescent="0.25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5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5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5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5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5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5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5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5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5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5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5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5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5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5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5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5"/>
    <row r="183" spans="1:12" hidden="1" x14ac:dyDescent="0.25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5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5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5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5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5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5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5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5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5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5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5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5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5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5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5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5"/>
    <row r="200" spans="1:12" hidden="1" x14ac:dyDescent="0.25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5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5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5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5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5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5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5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5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5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5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5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5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5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5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5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5"/>
    <row r="217" spans="1:12" hidden="1" x14ac:dyDescent="0.25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5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5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5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5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5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5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5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5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5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5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5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5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5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5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5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5"/>
    <row r="234" spans="1:12" hidden="1" x14ac:dyDescent="0.25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5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5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5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5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5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5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5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5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5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5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5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5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5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5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5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5"/>
    <row r="251" spans="1:12" hidden="1" x14ac:dyDescent="0.25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5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5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5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5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5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5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5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5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5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5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5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5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5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5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5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5"/>
    <row r="268" spans="1:13" hidden="1" x14ac:dyDescent="0.25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5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5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5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5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5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5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5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5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5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5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5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5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5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5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5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5"/>
    <row r="285" spans="1:12" hidden="1" x14ac:dyDescent="0.25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5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5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5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5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5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5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5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5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5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5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5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5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5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5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5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5"/>
    <row r="302" spans="1:12" hidden="1" x14ac:dyDescent="0.25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5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5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5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5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5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5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5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5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5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5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5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5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5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5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5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5"/>
    <row r="319" spans="1:12" hidden="1" x14ac:dyDescent="0.25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5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5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5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5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5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5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5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5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5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5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5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5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5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5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5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5"/>
    <row r="336" spans="1:12" hidden="1" x14ac:dyDescent="0.25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5"/>
    <row r="338" spans="1:12" hidden="1" x14ac:dyDescent="0.25">
      <c r="B338" s="36" t="s">
        <v>74</v>
      </c>
    </row>
    <row r="339" spans="1:12" hidden="1" x14ac:dyDescent="0.25"/>
    <row r="340" spans="1:12" hidden="1" x14ac:dyDescent="0.25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5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5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5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5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5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5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5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5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5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5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5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5"/>
    <row r="353" spans="1:12" hidden="1" x14ac:dyDescent="0.25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5"/>
    <row r="355" spans="1:12" hidden="1" x14ac:dyDescent="0.25">
      <c r="B355" s="36" t="s">
        <v>74</v>
      </c>
    </row>
    <row r="356" spans="1:12" hidden="1" x14ac:dyDescent="0.25"/>
    <row r="357" spans="1:12" hidden="1" x14ac:dyDescent="0.25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5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5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5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5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5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5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5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5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5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5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5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5"/>
    <row r="370" spans="1:12" hidden="1" x14ac:dyDescent="0.25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5"/>
    <row r="372" spans="1:12" hidden="1" x14ac:dyDescent="0.25">
      <c r="B372" s="36" t="s">
        <v>74</v>
      </c>
    </row>
    <row r="373" spans="1:12" hidden="1" x14ac:dyDescent="0.25"/>
    <row r="374" spans="1:12" hidden="1" x14ac:dyDescent="0.25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5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5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5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5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5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5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5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5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5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5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5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5"/>
    <row r="387" spans="1:12" hidden="1" x14ac:dyDescent="0.25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5"/>
    <row r="389" spans="1:12" hidden="1" x14ac:dyDescent="0.25">
      <c r="B389" s="36" t="s">
        <v>74</v>
      </c>
    </row>
    <row r="390" spans="1:12" hidden="1" x14ac:dyDescent="0.25"/>
    <row r="391" spans="1:12" hidden="1" x14ac:dyDescent="0.25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5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5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5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5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5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5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5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5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5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5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5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5"/>
    <row r="404" spans="1:12" hidden="1" x14ac:dyDescent="0.25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5"/>
    <row r="406" spans="1:12" hidden="1" x14ac:dyDescent="0.25">
      <c r="B406" s="36" t="s">
        <v>74</v>
      </c>
    </row>
    <row r="407" spans="1:12" hidden="1" x14ac:dyDescent="0.25"/>
    <row r="408" spans="1:12" hidden="1" x14ac:dyDescent="0.25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5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5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5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5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5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5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5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5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5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5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5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5"/>
    <row r="421" spans="1:12" hidden="1" x14ac:dyDescent="0.25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5"/>
    <row r="423" spans="1:12" hidden="1" x14ac:dyDescent="0.25">
      <c r="B423" s="36" t="s">
        <v>74</v>
      </c>
    </row>
    <row r="424" spans="1:12" hidden="1" x14ac:dyDescent="0.25"/>
    <row r="425" spans="1:12" hidden="1" x14ac:dyDescent="0.25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5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5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5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5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5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5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5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5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5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5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5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5"/>
    <row r="438" spans="1:12" hidden="1" x14ac:dyDescent="0.25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5"/>
    <row r="440" spans="1:12" hidden="1" x14ac:dyDescent="0.25">
      <c r="B440" s="36" t="s">
        <v>74</v>
      </c>
    </row>
    <row r="441" spans="1:12" hidden="1" x14ac:dyDescent="0.25"/>
    <row r="442" spans="1:12" hidden="1" x14ac:dyDescent="0.25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5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5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5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5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5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5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5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5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5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5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5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5"/>
    <row r="455" spans="1:12" hidden="1" x14ac:dyDescent="0.25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5"/>
    <row r="457" spans="1:12" hidden="1" x14ac:dyDescent="0.25">
      <c r="B457" s="36" t="s">
        <v>74</v>
      </c>
    </row>
    <row r="458" spans="1:12" hidden="1" x14ac:dyDescent="0.25"/>
    <row r="459" spans="1:12" hidden="1" x14ac:dyDescent="0.25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5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5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5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5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5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5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5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5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5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5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5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5"/>
    <row r="472" spans="1:12" hidden="1" x14ac:dyDescent="0.25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5"/>
    <row r="474" spans="1:12" hidden="1" x14ac:dyDescent="0.25">
      <c r="B474" s="36" t="s">
        <v>74</v>
      </c>
    </row>
    <row r="475" spans="1:12" hidden="1" x14ac:dyDescent="0.25"/>
    <row r="476" spans="1:12" hidden="1" x14ac:dyDescent="0.25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5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5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5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5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5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5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5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5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5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5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5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5"/>
    <row r="489" spans="1:17" hidden="1" x14ac:dyDescent="0.25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5"/>
    <row r="491" spans="1:17" hidden="1" x14ac:dyDescent="0.25">
      <c r="B491" s="36" t="s">
        <v>74</v>
      </c>
    </row>
    <row r="492" spans="1:17" hidden="1" x14ac:dyDescent="0.25"/>
    <row r="493" spans="1:17" x14ac:dyDescent="0.25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5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5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5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5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>
        <f>L497</f>
        <v>-5567303.7949999943</v>
      </c>
    </row>
    <row r="498" spans="1:17" x14ac:dyDescent="0.25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5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5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5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5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5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5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>
        <f>F504</f>
        <v>-52458707</v>
      </c>
    </row>
    <row r="505" spans="1:17" x14ac:dyDescent="0.25">
      <c r="N505" s="51"/>
      <c r="O505" s="51"/>
      <c r="P505" s="51">
        <f>L504</f>
        <v>8435757.1599999964</v>
      </c>
    </row>
    <row r="506" spans="1:17" x14ac:dyDescent="0.25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5">
      <c r="N507" s="51"/>
      <c r="O507" s="51"/>
      <c r="P507" s="51"/>
    </row>
    <row r="508" spans="1:17" x14ac:dyDescent="0.25">
      <c r="B508" s="36" t="s">
        <v>74</v>
      </c>
      <c r="N508" s="51"/>
      <c r="O508" s="51"/>
      <c r="P508" s="51"/>
    </row>
    <row r="509" spans="1:17" x14ac:dyDescent="0.25">
      <c r="N509" s="51"/>
      <c r="O509" s="51"/>
      <c r="P509" s="51"/>
    </row>
    <row r="510" spans="1:17" x14ac:dyDescent="0.25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5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5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5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5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>
        <f>L514</f>
        <v>-5453141.9400000004</v>
      </c>
    </row>
    <row r="515" spans="1:17" x14ac:dyDescent="0.25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5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5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5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5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5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5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>
        <f>F521</f>
        <v>-7107885</v>
      </c>
    </row>
    <row r="522" spans="1:17" x14ac:dyDescent="0.25">
      <c r="N522" s="51"/>
      <c r="O522" s="51"/>
      <c r="P522" s="51">
        <f>L521</f>
        <v>-658739.66300000018</v>
      </c>
    </row>
    <row r="523" spans="1:17" x14ac:dyDescent="0.25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5">
      <c r="N524" s="51"/>
      <c r="O524" s="51"/>
      <c r="P524" s="51"/>
    </row>
    <row r="525" spans="1:17" x14ac:dyDescent="0.25">
      <c r="B525" s="36" t="s">
        <v>74</v>
      </c>
      <c r="N525" s="51"/>
      <c r="O525" s="51"/>
      <c r="P525" s="51"/>
    </row>
    <row r="526" spans="1:17" x14ac:dyDescent="0.25">
      <c r="N526" s="51"/>
      <c r="O526" s="51"/>
      <c r="P526" s="51"/>
    </row>
    <row r="527" spans="1:17" x14ac:dyDescent="0.25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5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5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5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5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>
        <f>L531</f>
        <v>-435588.13649999996</v>
      </c>
    </row>
    <row r="532" spans="1:17" x14ac:dyDescent="0.25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5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5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5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5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5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5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>
        <f>F538</f>
        <v>1083704</v>
      </c>
    </row>
    <row r="539" spans="1:17" x14ac:dyDescent="0.25">
      <c r="N539" s="51"/>
      <c r="O539" s="51"/>
      <c r="P539" s="51">
        <f>L538</f>
        <v>596812.19089999993</v>
      </c>
    </row>
    <row r="540" spans="1:17" x14ac:dyDescent="0.25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5">
      <c r="N541" s="51"/>
      <c r="O541" s="51"/>
      <c r="P541" s="51"/>
    </row>
    <row r="542" spans="1:17" x14ac:dyDescent="0.25">
      <c r="B542" s="36" t="s">
        <v>74</v>
      </c>
      <c r="N542" s="51"/>
      <c r="O542" s="51"/>
      <c r="P542" s="51"/>
    </row>
    <row r="543" spans="1:17" x14ac:dyDescent="0.25">
      <c r="N543" s="51"/>
      <c r="O543" s="51"/>
      <c r="P543" s="51"/>
    </row>
    <row r="544" spans="1:17" x14ac:dyDescent="0.25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5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5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5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5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>
        <f>L548</f>
        <v>-62347.375800000162</v>
      </c>
    </row>
    <row r="549" spans="1:17" x14ac:dyDescent="0.25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5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5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5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5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5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5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>
        <f>F555</f>
        <v>10237473</v>
      </c>
    </row>
    <row r="556" spans="1:17" x14ac:dyDescent="0.25">
      <c r="N556" s="51"/>
      <c r="O556" s="51"/>
      <c r="P556" s="51">
        <f>L555</f>
        <v>-962043.02820000076</v>
      </c>
    </row>
    <row r="557" spans="1:17" x14ac:dyDescent="0.25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5">
      <c r="N558" s="51"/>
      <c r="O558" s="51"/>
      <c r="P558" s="51"/>
    </row>
    <row r="559" spans="1:17" x14ac:dyDescent="0.25">
      <c r="B559" s="36" t="s">
        <v>74</v>
      </c>
      <c r="N559" s="51"/>
      <c r="O559" s="51"/>
      <c r="P559" s="51"/>
    </row>
    <row r="560" spans="1:17" x14ac:dyDescent="0.25">
      <c r="N560" s="51"/>
      <c r="O560" s="51"/>
      <c r="P560" s="51"/>
    </row>
    <row r="561" spans="1:17" x14ac:dyDescent="0.25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5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5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5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5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>
        <f>L565</f>
        <v>-2919326.3306999989</v>
      </c>
    </row>
    <row r="566" spans="1:17" x14ac:dyDescent="0.25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5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5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5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5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5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5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>
        <f>F572</f>
        <v>1945873</v>
      </c>
    </row>
    <row r="573" spans="1:17" x14ac:dyDescent="0.25">
      <c r="N573" s="51"/>
      <c r="O573" s="51"/>
      <c r="P573" s="51">
        <f>L572</f>
        <v>-970474.46639999934</v>
      </c>
    </row>
    <row r="574" spans="1:17" x14ac:dyDescent="0.25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5">
      <c r="N575" s="51"/>
      <c r="O575" s="51"/>
      <c r="P575" s="51"/>
    </row>
    <row r="576" spans="1:17" x14ac:dyDescent="0.25">
      <c r="B576" s="36" t="s">
        <v>74</v>
      </c>
      <c r="N576" s="51"/>
      <c r="O576" s="51"/>
      <c r="P576" s="51"/>
    </row>
    <row r="577" spans="1:17" x14ac:dyDescent="0.25">
      <c r="N577" s="51"/>
      <c r="O577" s="51"/>
      <c r="P577" s="51"/>
    </row>
    <row r="578" spans="1:17" x14ac:dyDescent="0.25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5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5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5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5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>
        <f>L582</f>
        <v>-1759069.5856000017</v>
      </c>
    </row>
    <row r="583" spans="1:17" x14ac:dyDescent="0.25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5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5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5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5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5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5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>
        <f>F589</f>
        <v>6321966</v>
      </c>
    </row>
    <row r="590" spans="1:17" x14ac:dyDescent="0.25">
      <c r="N590" s="51"/>
      <c r="O590" s="51"/>
      <c r="P590" s="51">
        <f>L589</f>
        <v>-1179255.9387999999</v>
      </c>
    </row>
    <row r="591" spans="1:17" x14ac:dyDescent="0.25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5">
      <c r="N592" s="51"/>
      <c r="O592" s="51"/>
      <c r="P592" s="51"/>
    </row>
    <row r="593" spans="1:17" x14ac:dyDescent="0.25">
      <c r="B593" s="36" t="s">
        <v>74</v>
      </c>
      <c r="N593" s="51"/>
      <c r="O593" s="51"/>
      <c r="P593" s="51"/>
    </row>
    <row r="594" spans="1:17" x14ac:dyDescent="0.25">
      <c r="N594" s="51"/>
      <c r="O594" s="51"/>
      <c r="P594" s="51"/>
    </row>
    <row r="595" spans="1:17" x14ac:dyDescent="0.25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5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5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5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5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>
        <f>L599</f>
        <v>-2632845.5656999992</v>
      </c>
    </row>
    <row r="600" spans="1:17" x14ac:dyDescent="0.25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5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5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5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5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5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5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>
        <f>F606</f>
        <v>688527</v>
      </c>
    </row>
    <row r="607" spans="1:17" x14ac:dyDescent="0.25">
      <c r="N607" s="51"/>
      <c r="O607" s="51"/>
      <c r="P607" s="51">
        <f>L606</f>
        <v>-397183.60800000001</v>
      </c>
    </row>
    <row r="608" spans="1:17" x14ac:dyDescent="0.25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5">
      <c r="N609" s="51"/>
      <c r="O609" s="51"/>
      <c r="P609" s="51"/>
    </row>
    <row r="610" spans="1:17" x14ac:dyDescent="0.25">
      <c r="B610" s="36" t="s">
        <v>74</v>
      </c>
      <c r="N610" s="51"/>
      <c r="O610" s="51"/>
      <c r="P610" s="51"/>
    </row>
    <row r="611" spans="1:17" x14ac:dyDescent="0.25">
      <c r="N611" s="51"/>
      <c r="O611" s="51"/>
      <c r="P611" s="51"/>
    </row>
    <row r="612" spans="1:17" x14ac:dyDescent="0.25">
      <c r="B612" s="38" t="s">
        <v>240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5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5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5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5">
      <c r="A616" s="19">
        <v>2</v>
      </c>
      <c r="B616" s="8" t="s">
        <v>241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>
        <f>L616</f>
        <v>-378968.08000000037</v>
      </c>
    </row>
    <row r="617" spans="1:17" x14ac:dyDescent="0.25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5">
      <c r="A618" s="19">
        <v>3</v>
      </c>
      <c r="B618" s="8" t="s">
        <v>242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5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5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5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5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5">
      <c r="A623" s="19">
        <v>8</v>
      </c>
      <c r="B623" s="2" t="s">
        <v>243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>
        <f>F623</f>
        <v>292041</v>
      </c>
    </row>
    <row r="624" spans="1:17" x14ac:dyDescent="0.25">
      <c r="N624" s="51"/>
      <c r="O624" s="51"/>
      <c r="P624" s="51">
        <f>L623</f>
        <v>19293.743199999983</v>
      </c>
    </row>
    <row r="625" spans="1:17" x14ac:dyDescent="0.25">
      <c r="A625" s="19">
        <v>9</v>
      </c>
      <c r="B625" s="13" t="s">
        <v>244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5">
      <c r="N626" s="51"/>
      <c r="O626" s="51"/>
      <c r="P626" s="51"/>
    </row>
    <row r="627" spans="1:17" x14ac:dyDescent="0.25">
      <c r="B627" s="36" t="s">
        <v>74</v>
      </c>
      <c r="N627" s="51"/>
      <c r="O627" s="51"/>
      <c r="P627" s="51"/>
    </row>
    <row r="628" spans="1:17" x14ac:dyDescent="0.25">
      <c r="N628" s="51"/>
      <c r="O628" s="51"/>
      <c r="P628" s="51"/>
    </row>
    <row r="629" spans="1:17" x14ac:dyDescent="0.25">
      <c r="B629" s="38" t="s">
        <v>246</v>
      </c>
      <c r="C629" s="3"/>
      <c r="D629" s="3"/>
      <c r="E629" s="3"/>
      <c r="F629" s="3"/>
      <c r="G629" s="11"/>
      <c r="H629" s="11"/>
      <c r="I629" s="11"/>
      <c r="J629" s="11"/>
      <c r="K629" s="11"/>
      <c r="L629" s="35"/>
      <c r="N629" s="51"/>
      <c r="O629" s="51"/>
      <c r="P629" s="51"/>
    </row>
    <row r="630" spans="1:17" x14ac:dyDescent="0.25">
      <c r="B630" s="38"/>
      <c r="C630" s="3"/>
      <c r="D630" s="3"/>
      <c r="E630" s="3"/>
      <c r="F630" s="3"/>
      <c r="G630" s="11"/>
      <c r="H630" s="11"/>
      <c r="I630" s="11"/>
      <c r="J630" s="11"/>
      <c r="K630" s="11"/>
      <c r="L630" s="35"/>
      <c r="N630" s="51"/>
      <c r="O630" s="51"/>
      <c r="P630" s="51"/>
    </row>
    <row r="631" spans="1:17" x14ac:dyDescent="0.25">
      <c r="A631" s="19">
        <v>1</v>
      </c>
      <c r="B631" s="13" t="str">
        <f>B625</f>
        <v>08/01 Balance Per Books:</v>
      </c>
      <c r="C631" s="14">
        <f>C625</f>
        <v>3352115</v>
      </c>
      <c r="D631" s="14">
        <f>D625</f>
        <v>-1494142</v>
      </c>
      <c r="E631" s="14">
        <f>E625</f>
        <v>4846257</v>
      </c>
      <c r="F631" s="45">
        <f>F625</f>
        <v>-38909016</v>
      </c>
      <c r="G631" s="15"/>
      <c r="H631" s="15"/>
      <c r="I631" s="53">
        <f>I625</f>
        <v>2.8521999999999998</v>
      </c>
      <c r="J631" s="15"/>
      <c r="K631" s="15"/>
      <c r="L631" s="31">
        <f>L625</f>
        <v>52731510.394600019</v>
      </c>
      <c r="N631" s="52">
        <f>N625</f>
        <v>38909016</v>
      </c>
      <c r="O631" s="51"/>
      <c r="P631" s="52">
        <f>E631*I631</f>
        <v>13822494.215399999</v>
      </c>
      <c r="Q631" s="43"/>
    </row>
    <row r="632" spans="1:17" x14ac:dyDescent="0.25">
      <c r="B632" s="8"/>
      <c r="C632" s="16"/>
      <c r="D632" s="16"/>
      <c r="E632" s="3"/>
      <c r="F632" s="3"/>
      <c r="G632" s="11"/>
      <c r="H632" s="11"/>
      <c r="I632" s="11"/>
      <c r="J632" s="11"/>
      <c r="K632" s="11"/>
      <c r="L632" s="3"/>
      <c r="N632" s="51"/>
      <c r="O632" s="51"/>
      <c r="P632" s="51"/>
    </row>
    <row r="633" spans="1:17" x14ac:dyDescent="0.25">
      <c r="A633" s="19">
        <v>2</v>
      </c>
      <c r="B633" s="8" t="s">
        <v>247</v>
      </c>
      <c r="C633" s="16"/>
      <c r="D633" s="16"/>
      <c r="E633" s="3">
        <f>E631</f>
        <v>4846257</v>
      </c>
      <c r="F633" s="3"/>
      <c r="G633" s="11">
        <f>I631</f>
        <v>2.8521999999999998</v>
      </c>
      <c r="H633" s="11" t="s">
        <v>73</v>
      </c>
      <c r="I633" s="11">
        <v>2.0535000000000001</v>
      </c>
      <c r="J633" s="11">
        <f>I633-G633</f>
        <v>-0.79869999999999974</v>
      </c>
      <c r="K633" s="11"/>
      <c r="L633" s="3">
        <f>E633*J633</f>
        <v>-3870705.4658999988</v>
      </c>
      <c r="N633" s="51"/>
      <c r="O633" s="51"/>
      <c r="P633" s="51">
        <f>L633</f>
        <v>-3870705.4658999988</v>
      </c>
    </row>
    <row r="634" spans="1:17" x14ac:dyDescent="0.25">
      <c r="B634" s="2"/>
      <c r="C634" s="3"/>
      <c r="D634" s="3"/>
      <c r="E634" s="3"/>
      <c r="F634" s="3"/>
      <c r="G634" s="11"/>
      <c r="H634" s="11"/>
      <c r="I634" s="11"/>
      <c r="J634" s="11"/>
      <c r="K634" s="11"/>
      <c r="L634" s="3"/>
      <c r="N634" s="51"/>
      <c r="O634" s="51"/>
      <c r="P634" s="51"/>
    </row>
    <row r="635" spans="1:17" x14ac:dyDescent="0.25">
      <c r="A635" s="19">
        <v>3</v>
      </c>
      <c r="B635" s="8" t="s">
        <v>248</v>
      </c>
      <c r="C635" s="16"/>
      <c r="D635" s="16"/>
      <c r="E635" s="3"/>
      <c r="F635" s="3"/>
      <c r="G635" s="11"/>
      <c r="H635" s="11"/>
      <c r="I635" s="11"/>
      <c r="J635" s="11"/>
      <c r="K635" s="11"/>
      <c r="L635" s="3"/>
      <c r="N635" s="51"/>
      <c r="O635" s="51"/>
      <c r="P635" s="51"/>
    </row>
    <row r="636" spans="1:17" x14ac:dyDescent="0.25">
      <c r="A636" s="19">
        <v>4</v>
      </c>
      <c r="B636" s="2" t="s">
        <v>97</v>
      </c>
      <c r="C636" s="3"/>
      <c r="D636" s="3"/>
      <c r="E636" s="3">
        <v>-262890</v>
      </c>
      <c r="F636" s="3">
        <f>-827904-F637</f>
        <v>-865760</v>
      </c>
      <c r="G636" s="11">
        <f>F636/E636</f>
        <v>3.2932405188481875</v>
      </c>
      <c r="H636" s="11"/>
      <c r="I636" s="11">
        <f>I633</f>
        <v>2.0535000000000001</v>
      </c>
      <c r="J636" s="11">
        <f>I636-G636</f>
        <v>-1.2397405188481874</v>
      </c>
      <c r="K636" s="11"/>
      <c r="L636" s="3">
        <f>E636*J636</f>
        <v>325915.38499999995</v>
      </c>
      <c r="N636" s="51"/>
      <c r="O636" s="51"/>
      <c r="P636" s="51"/>
    </row>
    <row r="637" spans="1:17" x14ac:dyDescent="0.25">
      <c r="A637" s="19">
        <v>5</v>
      </c>
      <c r="B637" s="2" t="s">
        <v>98</v>
      </c>
      <c r="C637" s="3"/>
      <c r="D637" s="3"/>
      <c r="E637" s="3"/>
      <c r="F637" s="3">
        <v>37856</v>
      </c>
      <c r="G637" s="11"/>
      <c r="H637" s="11"/>
      <c r="I637" s="11"/>
      <c r="J637" s="11"/>
      <c r="K637" s="11"/>
      <c r="L637" s="3">
        <f>-F637</f>
        <v>-37856</v>
      </c>
      <c r="N637" s="51"/>
      <c r="O637" s="51"/>
      <c r="P637" s="51"/>
    </row>
    <row r="638" spans="1:17" x14ac:dyDescent="0.25">
      <c r="A638" s="19">
        <v>6</v>
      </c>
      <c r="B638" s="2" t="s">
        <v>0</v>
      </c>
      <c r="C638" s="3"/>
      <c r="D638" s="3"/>
      <c r="E638" s="3">
        <v>-1500000</v>
      </c>
      <c r="F638" s="3">
        <v>-3378000</v>
      </c>
      <c r="G638" s="11">
        <f>F638/E638</f>
        <v>2.2519999999999998</v>
      </c>
      <c r="H638" s="11"/>
      <c r="I638" s="11">
        <f>I633</f>
        <v>2.0535000000000001</v>
      </c>
      <c r="J638" s="11">
        <f>I638-G638</f>
        <v>-0.19849999999999968</v>
      </c>
      <c r="K638" s="11"/>
      <c r="L638" s="3">
        <f>E638*J638</f>
        <v>297749.99999999953</v>
      </c>
      <c r="N638" s="51"/>
      <c r="O638" s="51"/>
      <c r="P638" s="51"/>
    </row>
    <row r="639" spans="1:17" x14ac:dyDescent="0.25">
      <c r="A639" s="19">
        <v>7</v>
      </c>
      <c r="B639" s="2" t="s">
        <v>81</v>
      </c>
      <c r="C639" s="1"/>
      <c r="D639" s="1"/>
      <c r="E639" s="1">
        <f>-393+101835+7400</f>
        <v>108842</v>
      </c>
      <c r="F639" s="1">
        <f>-2720+338842+21106</f>
        <v>357228</v>
      </c>
      <c r="G639" s="11">
        <f>F639/E639</f>
        <v>3.2820786093603571</v>
      </c>
      <c r="H639" s="11"/>
      <c r="I639" s="11">
        <f>I633</f>
        <v>2.0535000000000001</v>
      </c>
      <c r="J639" s="11">
        <f>I639-G639</f>
        <v>-1.228578609360357</v>
      </c>
      <c r="K639" s="11"/>
      <c r="L639" s="1">
        <f>E639*J639</f>
        <v>-133720.95299999998</v>
      </c>
      <c r="N639" s="51"/>
      <c r="O639" s="51"/>
      <c r="P639" s="51"/>
    </row>
    <row r="640" spans="1:17" x14ac:dyDescent="0.25">
      <c r="A640" s="19">
        <v>8</v>
      </c>
      <c r="B640" s="2" t="s">
        <v>249</v>
      </c>
      <c r="C640" s="3">
        <f>D640+E640</f>
        <v>-1391174</v>
      </c>
      <c r="D640" s="3">
        <v>262874</v>
      </c>
      <c r="E640" s="3">
        <f>SUM(E636:E639)</f>
        <v>-1654048</v>
      </c>
      <c r="F640" s="3">
        <f>SUM(F636:F639)</f>
        <v>-3848676</v>
      </c>
      <c r="G640" s="11"/>
      <c r="H640" s="11"/>
      <c r="I640" s="11"/>
      <c r="J640" s="11"/>
      <c r="K640" s="11"/>
      <c r="L640" s="3">
        <f>SUM(L636:L639)</f>
        <v>452088.43199999956</v>
      </c>
      <c r="N640" s="51">
        <f>F640*-1</f>
        <v>3848676</v>
      </c>
      <c r="O640" s="51"/>
      <c r="P640" s="51">
        <f>F640</f>
        <v>-3848676</v>
      </c>
    </row>
    <row r="641" spans="1:17" x14ac:dyDescent="0.25">
      <c r="N641" s="51"/>
      <c r="O641" s="51"/>
      <c r="P641" s="51">
        <f>L640</f>
        <v>452088.43199999956</v>
      </c>
    </row>
    <row r="642" spans="1:17" x14ac:dyDescent="0.25">
      <c r="A642" s="19">
        <v>9</v>
      </c>
      <c r="B642" s="13" t="s">
        <v>250</v>
      </c>
      <c r="C642" s="14">
        <f>C631+C640</f>
        <v>1960941</v>
      </c>
      <c r="D642" s="14">
        <f>D631+D640</f>
        <v>-1231268</v>
      </c>
      <c r="E642" s="14">
        <f>E631+E640</f>
        <v>3192209</v>
      </c>
      <c r="F642" s="45">
        <f>F631+F640</f>
        <v>-42757692</v>
      </c>
      <c r="G642" s="15"/>
      <c r="H642" s="15"/>
      <c r="I642" s="53">
        <f>I633</f>
        <v>2.0535000000000001</v>
      </c>
      <c r="J642" s="15"/>
      <c r="K642" s="15"/>
      <c r="L642" s="31">
        <f>L631+L633+L640</f>
        <v>49312893.360700019</v>
      </c>
      <c r="N642" s="52">
        <f>N631+N640</f>
        <v>42757692</v>
      </c>
      <c r="O642" s="51"/>
      <c r="P642" s="52">
        <f>E642*I642</f>
        <v>6555201.1814999999</v>
      </c>
      <c r="Q642" s="43"/>
    </row>
    <row r="643" spans="1:17" x14ac:dyDescent="0.25">
      <c r="N643" s="51"/>
      <c r="O643" s="51"/>
      <c r="P643" s="51"/>
    </row>
    <row r="644" spans="1:17" x14ac:dyDescent="0.25">
      <c r="B644" s="36" t="s">
        <v>74</v>
      </c>
      <c r="N644" s="51"/>
      <c r="O644" s="51"/>
      <c r="P644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5" manualBreakCount="35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  <brk id="62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zoomScale="75" workbookViewId="0">
      <selection activeCell="C35" sqref="C35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252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5">
      <c r="B17" s="38" t="s">
        <v>246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5">
      <c r="A19" s="19">
        <v>1</v>
      </c>
      <c r="B19" s="13" t="s">
        <v>244</v>
      </c>
      <c r="C19" s="14">
        <f>D19+E19</f>
        <v>3352115</v>
      </c>
      <c r="D19" s="14">
        <v>-1494142</v>
      </c>
      <c r="E19" s="14">
        <v>4846257</v>
      </c>
      <c r="F19" s="45">
        <v>-38909016</v>
      </c>
      <c r="G19" s="15"/>
      <c r="H19" s="15"/>
      <c r="I19" s="53">
        <v>2.8521999999999998</v>
      </c>
      <c r="J19" s="15"/>
      <c r="K19" s="15"/>
      <c r="L19" s="31">
        <f>N19+P19</f>
        <v>52731510</v>
      </c>
      <c r="N19" s="52">
        <v>38909016</v>
      </c>
      <c r="O19" s="51"/>
      <c r="P19" s="52">
        <v>13822494</v>
      </c>
    </row>
    <row r="20" spans="1:16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5">
      <c r="A21" s="19">
        <v>2</v>
      </c>
      <c r="B21" s="8" t="s">
        <v>247</v>
      </c>
      <c r="C21" s="16"/>
      <c r="D21" s="16"/>
      <c r="E21" s="3">
        <f>E19</f>
        <v>4846257</v>
      </c>
      <c r="F21" s="3"/>
      <c r="G21" s="11">
        <f>I19</f>
        <v>2.8521999999999998</v>
      </c>
      <c r="H21" s="11" t="s">
        <v>73</v>
      </c>
      <c r="I21" s="11">
        <v>2.0535000000000001</v>
      </c>
      <c r="J21" s="11">
        <f>I21-G21</f>
        <v>-0.79869999999999974</v>
      </c>
      <c r="K21" s="11"/>
      <c r="L21" s="3">
        <f>E21*J21</f>
        <v>-3870705.4658999988</v>
      </c>
      <c r="N21" s="51"/>
      <c r="O21" s="51"/>
      <c r="P21" s="51">
        <f>L21</f>
        <v>-3870705.4658999988</v>
      </c>
    </row>
    <row r="22" spans="1:16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5">
      <c r="A23" s="19">
        <v>3</v>
      </c>
      <c r="B23" s="8" t="s">
        <v>248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5">
      <c r="A24" s="19">
        <v>4</v>
      </c>
      <c r="B24" s="2" t="s">
        <v>97</v>
      </c>
      <c r="C24" s="3"/>
      <c r="D24" s="3"/>
      <c r="E24" s="3">
        <v>-262890</v>
      </c>
      <c r="F24" s="3">
        <f>-827904-F25</f>
        <v>-865760</v>
      </c>
      <c r="G24" s="11">
        <f>F24/E24</f>
        <v>3.2932405188481875</v>
      </c>
      <c r="H24" s="11"/>
      <c r="I24" s="11">
        <f>I21</f>
        <v>2.0535000000000001</v>
      </c>
      <c r="J24" s="11">
        <f>I24-G24</f>
        <v>-1.2397405188481874</v>
      </c>
      <c r="K24" s="11"/>
      <c r="L24" s="3">
        <f>E24*J24</f>
        <v>325915.38499999995</v>
      </c>
      <c r="N24" s="51"/>
      <c r="O24" s="51"/>
      <c r="P24" s="51"/>
    </row>
    <row r="25" spans="1:16" x14ac:dyDescent="0.25">
      <c r="A25" s="19">
        <v>5</v>
      </c>
      <c r="B25" s="2" t="s">
        <v>98</v>
      </c>
      <c r="C25" s="3"/>
      <c r="D25" s="3"/>
      <c r="E25" s="3"/>
      <c r="F25" s="3">
        <v>37856</v>
      </c>
      <c r="G25" s="11"/>
      <c r="H25" s="11"/>
      <c r="I25" s="11"/>
      <c r="J25" s="11"/>
      <c r="K25" s="11"/>
      <c r="L25" s="3">
        <f>-F25</f>
        <v>-37856</v>
      </c>
      <c r="N25" s="51"/>
      <c r="O25" s="51"/>
      <c r="P25" s="51"/>
    </row>
    <row r="26" spans="1:16" x14ac:dyDescent="0.25">
      <c r="A26" s="19">
        <v>6</v>
      </c>
      <c r="B26" s="2" t="s">
        <v>0</v>
      </c>
      <c r="C26" s="3"/>
      <c r="D26" s="3"/>
      <c r="E26" s="3">
        <v>-1500000</v>
      </c>
      <c r="F26" s="3">
        <v>-3378000</v>
      </c>
      <c r="G26" s="11">
        <f>F26/E26</f>
        <v>2.2519999999999998</v>
      </c>
      <c r="H26" s="11"/>
      <c r="I26" s="11">
        <f>I21</f>
        <v>2.0535000000000001</v>
      </c>
      <c r="J26" s="11">
        <f>I26-G26</f>
        <v>-0.19849999999999968</v>
      </c>
      <c r="K26" s="11"/>
      <c r="L26" s="3">
        <f>E26*J26</f>
        <v>297749.99999999953</v>
      </c>
      <c r="N26" s="51"/>
      <c r="O26" s="51"/>
      <c r="P26" s="51"/>
    </row>
    <row r="27" spans="1:16" x14ac:dyDescent="0.25">
      <c r="A27" s="19">
        <v>7</v>
      </c>
      <c r="B27" s="2" t="s">
        <v>81</v>
      </c>
      <c r="C27" s="1"/>
      <c r="D27" s="1"/>
      <c r="E27" s="1">
        <f>-393+101835+7400</f>
        <v>108842</v>
      </c>
      <c r="F27" s="1">
        <f>-2720+338842+21106</f>
        <v>357228</v>
      </c>
      <c r="G27" s="11">
        <f>F27/E27</f>
        <v>3.2820786093603571</v>
      </c>
      <c r="H27" s="11"/>
      <c r="I27" s="11">
        <f>I21</f>
        <v>2.0535000000000001</v>
      </c>
      <c r="J27" s="11">
        <f>I27-G27</f>
        <v>-1.228578609360357</v>
      </c>
      <c r="K27" s="11"/>
      <c r="L27" s="1">
        <f>E27*J27</f>
        <v>-133720.95299999998</v>
      </c>
      <c r="N27" s="51"/>
      <c r="O27" s="51"/>
      <c r="P27" s="51"/>
    </row>
    <row r="28" spans="1:16" x14ac:dyDescent="0.25">
      <c r="A28" s="19">
        <v>8</v>
      </c>
      <c r="B28" s="2" t="s">
        <v>249</v>
      </c>
      <c r="C28" s="3">
        <f>D28+E28</f>
        <v>-1391174</v>
      </c>
      <c r="D28" s="3">
        <v>262874</v>
      </c>
      <c r="E28" s="3">
        <f>SUM(E24:E27)</f>
        <v>-1654048</v>
      </c>
      <c r="F28" s="3">
        <f>SUM(F24:F27)</f>
        <v>-3848676</v>
      </c>
      <c r="G28" s="11"/>
      <c r="H28" s="11"/>
      <c r="I28" s="11"/>
      <c r="J28" s="11"/>
      <c r="K28" s="11"/>
      <c r="L28" s="3">
        <f>SUM(L24:L27)</f>
        <v>452088.43199999956</v>
      </c>
      <c r="N28" s="51">
        <f>F28*-1</f>
        <v>3848676</v>
      </c>
      <c r="O28" s="51"/>
      <c r="P28" s="51">
        <f>F28</f>
        <v>-3848676</v>
      </c>
    </row>
    <row r="29" spans="1:16" x14ac:dyDescent="0.25">
      <c r="N29" s="51"/>
      <c r="O29" s="51"/>
      <c r="P29" s="51">
        <f>L28</f>
        <v>452088.43199999956</v>
      </c>
    </row>
    <row r="30" spans="1:16" x14ac:dyDescent="0.25">
      <c r="A30" s="19">
        <v>9</v>
      </c>
      <c r="B30" s="13" t="s">
        <v>250</v>
      </c>
      <c r="C30" s="14">
        <f>C19+C28</f>
        <v>1960941</v>
      </c>
      <c r="D30" s="14">
        <f>D19+D28</f>
        <v>-1231268</v>
      </c>
      <c r="E30" s="14">
        <f>E19+E28</f>
        <v>3192209</v>
      </c>
      <c r="F30" s="45">
        <f>F19+F28</f>
        <v>-42757692</v>
      </c>
      <c r="G30" s="15"/>
      <c r="H30" s="15"/>
      <c r="I30" s="53">
        <f>I21</f>
        <v>2.0535000000000001</v>
      </c>
      <c r="J30" s="15"/>
      <c r="K30" s="15"/>
      <c r="L30" s="31">
        <f>L19+L21+L28-1</f>
        <v>49312891.9661</v>
      </c>
      <c r="N30" s="52">
        <f>N19+N28</f>
        <v>42757692</v>
      </c>
      <c r="O30" s="51"/>
      <c r="P30" s="52">
        <f>E30*I30</f>
        <v>6555201.1814999999</v>
      </c>
    </row>
    <row r="31" spans="1:16" x14ac:dyDescent="0.25">
      <c r="N31" s="51"/>
      <c r="O31" s="51"/>
      <c r="P31" s="51"/>
    </row>
    <row r="32" spans="1:16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207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>
        <f>L21</f>
        <v>-5567303.7949999943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5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>
        <f>F28</f>
        <v>-52458707</v>
      </c>
    </row>
    <row r="29" spans="1:17" x14ac:dyDescent="0.25">
      <c r="N29" s="51"/>
      <c r="O29" s="51"/>
      <c r="P29" s="51">
        <f>L28</f>
        <v>8435757.1599999964</v>
      </c>
    </row>
    <row r="30" spans="1:17" x14ac:dyDescent="0.25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  <row r="33" spans="14:16" x14ac:dyDescent="0.25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J32" sqref="J32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198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>
        <f>L21</f>
        <v>-5453141.9400000004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5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>
        <f>F28</f>
        <v>-7107885</v>
      </c>
    </row>
    <row r="29" spans="1:17" x14ac:dyDescent="0.25">
      <c r="N29" s="51"/>
      <c r="O29" s="51"/>
      <c r="P29" s="51">
        <f>L28</f>
        <v>-658739.66300000018</v>
      </c>
    </row>
    <row r="30" spans="1:17" x14ac:dyDescent="0.25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215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>
        <f>L21</f>
        <v>-435588.13649999996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5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>
        <f>F28</f>
        <v>1083704</v>
      </c>
    </row>
    <row r="29" spans="1:17" x14ac:dyDescent="0.25">
      <c r="N29" s="51"/>
      <c r="O29" s="51"/>
      <c r="P29" s="51">
        <f>L28</f>
        <v>596812.19089999993</v>
      </c>
    </row>
    <row r="30" spans="1:17" x14ac:dyDescent="0.25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221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>
        <f>L21</f>
        <v>-62347.375800000162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5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>
        <f>F28</f>
        <v>10237473</v>
      </c>
    </row>
    <row r="29" spans="1:17" x14ac:dyDescent="0.25">
      <c r="N29" s="51"/>
      <c r="O29" s="51"/>
      <c r="P29" s="51">
        <f>L28</f>
        <v>-962044.02820000076</v>
      </c>
    </row>
    <row r="30" spans="1:17" x14ac:dyDescent="0.25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227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>
        <f>L21</f>
        <v>-2919326.3306999989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5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>
        <f>F28</f>
        <v>1945873</v>
      </c>
    </row>
    <row r="29" spans="1:17" x14ac:dyDescent="0.25">
      <c r="N29" s="51"/>
      <c r="O29" s="51"/>
      <c r="P29" s="51">
        <f>L28</f>
        <v>-970474.46639999934</v>
      </c>
    </row>
    <row r="30" spans="1:17" x14ac:dyDescent="0.25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233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>
        <f>L21</f>
        <v>-1759069.5856000017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5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>
        <f>F28</f>
        <v>6321966</v>
      </c>
    </row>
    <row r="29" spans="1:17" x14ac:dyDescent="0.25">
      <c r="N29" s="51"/>
      <c r="O29" s="51"/>
      <c r="P29" s="51">
        <f>L28</f>
        <v>-1179255.9387999999</v>
      </c>
    </row>
    <row r="30" spans="1:17" x14ac:dyDescent="0.25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  <col min="17" max="17" width="17.6640625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239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5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5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5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>
        <f>L21</f>
        <v>-2632845.5656999992</v>
      </c>
    </row>
    <row r="22" spans="1:17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5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5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5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5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5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>
        <f>F28</f>
        <v>688527</v>
      </c>
    </row>
    <row r="29" spans="1:17" x14ac:dyDescent="0.25">
      <c r="N29" s="51"/>
      <c r="O29" s="51"/>
      <c r="P29" s="51">
        <f>L28</f>
        <v>-397183.60800000001</v>
      </c>
    </row>
    <row r="30" spans="1:17" x14ac:dyDescent="0.25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5">
      <c r="N31" s="51"/>
      <c r="O31" s="51"/>
      <c r="P31" s="51"/>
    </row>
    <row r="32" spans="1:17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75" workbookViewId="0">
      <selection activeCell="F41" sqref="F41"/>
    </sheetView>
  </sheetViews>
  <sheetFormatPr defaultRowHeight="13.2" x14ac:dyDescent="0.25"/>
  <cols>
    <col min="1" max="1" width="6.6640625" style="19" customWidth="1"/>
    <col min="2" max="2" width="34.6640625" customWidth="1"/>
    <col min="3" max="3" width="14.5546875" style="6" customWidth="1"/>
    <col min="4" max="5" width="11.6640625" style="6" customWidth="1"/>
    <col min="6" max="6" width="13.5546875" style="6" customWidth="1"/>
    <col min="7" max="7" width="12.5546875" style="9" customWidth="1"/>
    <col min="8" max="8" width="3.6640625" style="9" customWidth="1"/>
    <col min="9" max="9" width="9.88671875" style="9" customWidth="1"/>
    <col min="10" max="10" width="12.109375" style="9" customWidth="1"/>
    <col min="11" max="11" width="1.6640625" style="9" customWidth="1"/>
    <col min="12" max="12" width="13.6640625" style="6" customWidth="1"/>
    <col min="13" max="13" width="1.6640625" customWidth="1"/>
    <col min="14" max="14" width="16.109375" style="43" customWidth="1"/>
    <col min="15" max="15" width="1.6640625" style="43" customWidth="1"/>
    <col min="16" max="16" width="12.6640625" style="43" customWidth="1"/>
  </cols>
  <sheetData>
    <row r="1" spans="1:16" x14ac:dyDescent="0.25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5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5">
      <c r="B3" s="42" t="s">
        <v>245</v>
      </c>
      <c r="C3" s="7"/>
      <c r="D3" s="7"/>
      <c r="I3" s="10"/>
      <c r="J3" s="10"/>
      <c r="K3" s="10"/>
      <c r="L3" s="34"/>
    </row>
    <row r="4" spans="1:16" x14ac:dyDescent="0.25">
      <c r="B4" s="42"/>
      <c r="C4" s="7"/>
      <c r="D4" s="7"/>
      <c r="I4" s="10"/>
      <c r="J4" s="10"/>
      <c r="K4" s="10"/>
      <c r="L4" s="34"/>
    </row>
    <row r="5" spans="1:16" x14ac:dyDescent="0.25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5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5">
      <c r="C7" s="5" t="s">
        <v>56</v>
      </c>
      <c r="N7" s="48" t="s">
        <v>192</v>
      </c>
      <c r="O7" s="48"/>
      <c r="P7" s="48" t="s">
        <v>188</v>
      </c>
    </row>
    <row r="8" spans="1:16" x14ac:dyDescent="0.25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5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5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5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5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5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5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5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5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5">
      <c r="B17" s="38" t="s">
        <v>240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5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5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</row>
    <row r="20" spans="1:16" x14ac:dyDescent="0.25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5">
      <c r="A21" s="19">
        <v>2</v>
      </c>
      <c r="B21" s="8" t="s">
        <v>241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>
        <f>L21</f>
        <v>-378968.08000000037</v>
      </c>
    </row>
    <row r="22" spans="1:16" x14ac:dyDescent="0.25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5">
      <c r="A23" s="19">
        <v>3</v>
      </c>
      <c r="B23" s="8" t="s">
        <v>242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5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6" x14ac:dyDescent="0.25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6" x14ac:dyDescent="0.25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6" x14ac:dyDescent="0.25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6" x14ac:dyDescent="0.25">
      <c r="A28" s="19">
        <v>8</v>
      </c>
      <c r="B28" s="2" t="s">
        <v>243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>
        <f>F28</f>
        <v>292041</v>
      </c>
    </row>
    <row r="29" spans="1:16" x14ac:dyDescent="0.25">
      <c r="N29" s="51"/>
      <c r="O29" s="51"/>
      <c r="P29" s="51">
        <f>L28</f>
        <v>19293.743199999983</v>
      </c>
    </row>
    <row r="30" spans="1:16" x14ac:dyDescent="0.25">
      <c r="A30" s="19">
        <v>9</v>
      </c>
      <c r="B30" s="13" t="s">
        <v>244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</row>
    <row r="31" spans="1:16" x14ac:dyDescent="0.25">
      <c r="N31" s="51"/>
      <c r="O31" s="51"/>
      <c r="P31" s="51"/>
    </row>
    <row r="32" spans="1:16" x14ac:dyDescent="0.25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67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September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2001-10-24T21:00:34Z</cp:lastPrinted>
  <dcterms:created xsi:type="dcterms:W3CDTF">2000-12-01T16:58:08Z</dcterms:created>
  <dcterms:modified xsi:type="dcterms:W3CDTF">2023-09-10T15:41:53Z</dcterms:modified>
</cp:coreProperties>
</file>