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605" activeTab="3"/>
  </bookViews>
  <sheets>
    <sheet name="April" sheetId="4" r:id="rId1"/>
    <sheet name="May" sheetId="6" r:id="rId2"/>
    <sheet name="June" sheetId="7" r:id="rId3"/>
    <sheet name="Q2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0">April!$B$1:$AJ$31</definedName>
    <definedName name="_xlnm.Print_Area" localSheetId="2">June!$B$1:$AJ$31</definedName>
    <definedName name="_xlnm.Print_Area" localSheetId="1">May!$B$1:$AK$32</definedName>
    <definedName name="_xlnm.Print_Area" localSheetId="3">'Q2 to Date'!$B$1:$P$32</definedName>
  </definedNames>
  <calcPr calcId="92512" fullCalcOnLoad="1"/>
</workbook>
</file>

<file path=xl/calcChain.xml><?xml version="1.0" encoding="utf-8"?>
<calcChain xmlns="http://schemas.openxmlformats.org/spreadsheetml/2006/main">
  <c r="AK5" i="4" l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R9" i="7"/>
  <c r="S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R12" i="7"/>
  <c r="S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R18" i="7"/>
  <c r="S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F23" i="7"/>
  <c r="F24" i="7"/>
  <c r="F25" i="7"/>
  <c r="F26" i="7"/>
  <c r="F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8"/>
  <c r="F7" i="8"/>
  <c r="H7" i="8"/>
  <c r="I7" i="8"/>
  <c r="J7" i="8"/>
  <c r="O7" i="8"/>
  <c r="F8" i="8"/>
  <c r="H8" i="8"/>
  <c r="I8" i="8"/>
  <c r="J8" i="8"/>
  <c r="O8" i="8"/>
  <c r="F9" i="8"/>
  <c r="H9" i="8"/>
  <c r="I9" i="8"/>
  <c r="J9" i="8"/>
  <c r="O9" i="8"/>
  <c r="F10" i="8"/>
  <c r="H10" i="8"/>
  <c r="I10" i="8"/>
  <c r="J10" i="8"/>
  <c r="O10" i="8"/>
  <c r="F11" i="8"/>
  <c r="H11" i="8"/>
  <c r="I11" i="8"/>
  <c r="J11" i="8"/>
  <c r="O11" i="8"/>
  <c r="F12" i="8"/>
  <c r="H12" i="8"/>
  <c r="I12" i="8"/>
  <c r="J12" i="8"/>
  <c r="O12" i="8"/>
  <c r="F13" i="8"/>
  <c r="H13" i="8"/>
  <c r="I13" i="8"/>
  <c r="J13" i="8"/>
  <c r="O13" i="8"/>
  <c r="F14" i="8"/>
  <c r="H14" i="8"/>
  <c r="I14" i="8"/>
  <c r="J14" i="8"/>
  <c r="O14" i="8"/>
  <c r="F15" i="8"/>
  <c r="H15" i="8"/>
  <c r="I15" i="8"/>
  <c r="J15" i="8"/>
  <c r="O15" i="8"/>
  <c r="F16" i="8"/>
  <c r="H16" i="8"/>
  <c r="I16" i="8"/>
  <c r="J16" i="8"/>
  <c r="O16" i="8"/>
  <c r="F17" i="8"/>
  <c r="H17" i="8"/>
  <c r="I17" i="8"/>
  <c r="J17" i="8"/>
  <c r="O17" i="8"/>
  <c r="F18" i="8"/>
  <c r="H18" i="8"/>
  <c r="I18" i="8"/>
  <c r="J18" i="8"/>
  <c r="O18" i="8"/>
  <c r="F19" i="8"/>
  <c r="H19" i="8"/>
  <c r="I19" i="8"/>
  <c r="J19" i="8"/>
  <c r="O19" i="8"/>
  <c r="O20" i="8"/>
  <c r="F21" i="8"/>
  <c r="H21" i="8"/>
  <c r="I21" i="8"/>
  <c r="J21" i="8"/>
  <c r="O21" i="8"/>
  <c r="F22" i="8"/>
  <c r="H22" i="8"/>
  <c r="I22" i="8"/>
  <c r="J22" i="8"/>
  <c r="M22" i="8"/>
  <c r="N22" i="8"/>
  <c r="O22" i="8"/>
  <c r="T22" i="8"/>
  <c r="U22" i="8"/>
  <c r="AA22" i="8"/>
  <c r="AB22" i="8"/>
  <c r="AG22" i="8"/>
  <c r="AH22" i="8"/>
  <c r="AI22" i="8"/>
  <c r="AJ22" i="8"/>
  <c r="AK22" i="8"/>
  <c r="F23" i="8"/>
  <c r="H23" i="8"/>
  <c r="I23" i="8"/>
  <c r="J23" i="8"/>
  <c r="O23" i="8"/>
  <c r="F24" i="8"/>
  <c r="H24" i="8"/>
  <c r="I24" i="8"/>
  <c r="J24" i="8"/>
  <c r="O24" i="8"/>
  <c r="F25" i="8"/>
  <c r="H25" i="8"/>
  <c r="I25" i="8"/>
  <c r="J25" i="8"/>
  <c r="O25" i="8"/>
  <c r="F26" i="8"/>
  <c r="H26" i="8"/>
  <c r="I26" i="8"/>
  <c r="J26" i="8"/>
  <c r="O26" i="8"/>
  <c r="F27" i="8"/>
  <c r="H27" i="8"/>
  <c r="I27" i="8"/>
  <c r="J27" i="8"/>
  <c r="O27" i="8"/>
</calcChain>
</file>

<file path=xl/sharedStrings.xml><?xml version="1.0" encoding="utf-8"?>
<sst xmlns="http://schemas.openxmlformats.org/spreadsheetml/2006/main" count="122" uniqueCount="38">
  <si>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</si>
  <si>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</si>
  <si>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</si>
  <si>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</si>
  <si>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</si>
  <si>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</si>
  <si>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</si>
  <si>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</si>
  <si>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</si>
  <si>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</si>
  <si>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</si>
  <si>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</si>
  <si>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</si>
  <si>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</si>
  <si>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</si>
  <si>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</si>
  <si>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</si>
  <si>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</si>
  <si>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</si>
  <si>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</si>
  <si>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 xml:space="preserve"> April 2001</t>
  </si>
  <si>
    <t>ONLY includes cash movement monitored from Houston.</t>
  </si>
  <si>
    <t>Does NOT include Canada, London or any other banking center.</t>
  </si>
  <si>
    <t>Other Wholesale (EE&amp;CC)</t>
  </si>
  <si>
    <t>Q2 to Date</t>
  </si>
  <si>
    <t>April</t>
  </si>
  <si>
    <t>May</t>
  </si>
  <si>
    <t>June</t>
  </si>
  <si>
    <t>MTD</t>
  </si>
  <si>
    <t>2nd Quarter 2001</t>
  </si>
  <si>
    <t xml:space="preserve"> June 2001</t>
  </si>
  <si>
    <t xml:space="preserve"> May 2001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</si>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</sst>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 refreshError="1"/>
      <sheetData sheetId="1" refreshError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AH10" activePane="bottomRight" state="frozen"/>
      <selection pane="topRight" activeCell="F1" sqref="F1"/>
      <selection pane="bottomLeft" activeCell="A7" sqref="A7"/>
      <selection pane="bottomRight" activeCell="AL22" sqref="AL22"/>
    </sheetView>
  </sheetViews>
  <sheetFormatPr defaultRowHeight="13.2" x14ac:dyDescent="0.25"/>
  <cols>
    <col min="6" max="6" width="13.6640625" style="1" bestFit="1" customWidth="1"/>
    <col min="7" max="7" width="0" hidden="1" customWidth="1"/>
    <col min="9" max="10" width="0" hidden="1" customWidth="1"/>
    <col min="16" max="17" width="0" hidden="1" customWidth="1"/>
    <col min="22" max="22" width="9.33203125" customWidth="1"/>
    <col min="23" max="24" width="9.109375" hidden="1" customWidth="1"/>
    <col min="30" max="31" width="0" hidden="1" customWidth="1"/>
    <col min="37" max="37" width="0" hidden="1" customWidth="1"/>
  </cols>
  <sheetData>
    <row r="1" spans="2:37" ht="15.6" x14ac:dyDescent="0.3">
      <c r="B1" s="2" t="s">
        <v>32</v>
      </c>
    </row>
    <row r="2" spans="2:37" ht="15.6" x14ac:dyDescent="0.3">
      <c r="B2" s="2" t="s">
        <v>0</v>
      </c>
    </row>
    <row r="3" spans="2:37" x14ac:dyDescent="0.25">
      <c r="B3" s="9" t="s">
        <v>20</v>
      </c>
    </row>
    <row r="5" spans="2:37" x14ac:dyDescent="0.25">
      <c r="F5" s="10" t="s">
        <v>1</v>
      </c>
      <c r="G5">
        <v>31</v>
      </c>
      <c r="AK5">
        <f>AJ5-1</f>
        <v>-1</v>
      </c>
    </row>
    <row r="6" spans="2:37" s="1" customFormat="1" x14ac:dyDescent="0.25">
      <c r="F6" s="11" t="s">
        <v>19</v>
      </c>
      <c r="G6" s="8">
        <f>H6+1</f>
        <v>37012</v>
      </c>
      <c r="H6" s="8">
        <f t="shared" ref="H6:AI6" si="0">I6+1</f>
        <v>37011</v>
      </c>
      <c r="I6" s="8">
        <f t="shared" si="0"/>
        <v>37010</v>
      </c>
      <c r="J6" s="8">
        <f t="shared" si="0"/>
        <v>37009</v>
      </c>
      <c r="K6" s="8">
        <f t="shared" si="0"/>
        <v>37008</v>
      </c>
      <c r="L6" s="8">
        <f t="shared" si="0"/>
        <v>37007</v>
      </c>
      <c r="M6" s="8">
        <f t="shared" si="0"/>
        <v>37006</v>
      </c>
      <c r="N6" s="8">
        <f t="shared" si="0"/>
        <v>37005</v>
      </c>
      <c r="O6" s="8">
        <f t="shared" si="0"/>
        <v>37004</v>
      </c>
      <c r="P6" s="8">
        <f t="shared" si="0"/>
        <v>37003</v>
      </c>
      <c r="Q6" s="8">
        <f t="shared" si="0"/>
        <v>37002</v>
      </c>
      <c r="R6" s="8">
        <f t="shared" si="0"/>
        <v>37001</v>
      </c>
      <c r="S6" s="8">
        <f t="shared" si="0"/>
        <v>37000</v>
      </c>
      <c r="T6" s="8">
        <f t="shared" si="0"/>
        <v>36999</v>
      </c>
      <c r="U6" s="8">
        <f t="shared" si="0"/>
        <v>36998</v>
      </c>
      <c r="V6" s="8">
        <f t="shared" si="0"/>
        <v>36997</v>
      </c>
      <c r="W6" s="8">
        <f t="shared" si="0"/>
        <v>36996</v>
      </c>
      <c r="X6" s="8">
        <f t="shared" si="0"/>
        <v>36995</v>
      </c>
      <c r="Y6" s="8">
        <f t="shared" si="0"/>
        <v>36994</v>
      </c>
      <c r="Z6" s="8">
        <f t="shared" si="0"/>
        <v>36993</v>
      </c>
      <c r="AA6" s="8">
        <f t="shared" si="0"/>
        <v>36992</v>
      </c>
      <c r="AB6" s="8">
        <f t="shared" si="0"/>
        <v>36991</v>
      </c>
      <c r="AC6" s="8">
        <f t="shared" si="0"/>
        <v>36990</v>
      </c>
      <c r="AD6" s="8">
        <f t="shared" si="0"/>
        <v>36989</v>
      </c>
      <c r="AE6" s="8">
        <f t="shared" si="0"/>
        <v>36988</v>
      </c>
      <c r="AF6" s="8">
        <f t="shared" si="0"/>
        <v>36987</v>
      </c>
      <c r="AG6" s="8">
        <f t="shared" si="0"/>
        <v>36986</v>
      </c>
      <c r="AH6" s="8">
        <f t="shared" si="0"/>
        <v>36985</v>
      </c>
      <c r="AI6" s="8">
        <f t="shared" si="0"/>
        <v>36984</v>
      </c>
      <c r="AJ6" s="8">
        <f>AK6+1</f>
        <v>36983</v>
      </c>
      <c r="AK6" s="8">
        <v>36982</v>
      </c>
    </row>
    <row r="7" spans="2:37" ht="18" customHeight="1" x14ac:dyDescent="0.25">
      <c r="B7" t="s">
        <v>2</v>
      </c>
      <c r="F7" s="12">
        <f>SUM(G7:AL7)</f>
        <v>66.900000000000006</v>
      </c>
      <c r="G7" s="4"/>
      <c r="H7" s="4">
        <v>-3.7</v>
      </c>
      <c r="I7" s="4"/>
      <c r="J7" s="4"/>
      <c r="K7" s="4">
        <v>-2</v>
      </c>
      <c r="L7" s="4">
        <v>4.9000000000000004</v>
      </c>
      <c r="M7" s="4">
        <v>-1.7</v>
      </c>
      <c r="N7" s="4">
        <v>-2.8</v>
      </c>
      <c r="O7" s="4">
        <v>8.6</v>
      </c>
      <c r="P7" s="4"/>
      <c r="Q7" s="4"/>
      <c r="R7" s="4">
        <v>0.6</v>
      </c>
      <c r="S7" s="4">
        <v>2.5</v>
      </c>
      <c r="T7" s="4">
        <v>0.5</v>
      </c>
      <c r="U7" s="4">
        <v>-0.8</v>
      </c>
      <c r="V7" s="4">
        <v>0.8</v>
      </c>
      <c r="W7" s="4"/>
      <c r="X7" s="4"/>
      <c r="Y7" s="4">
        <v>5.9</v>
      </c>
      <c r="Z7" s="4">
        <v>48.2</v>
      </c>
      <c r="AA7" s="4">
        <v>14.4</v>
      </c>
      <c r="AB7" s="4">
        <v>9.3000000000000007</v>
      </c>
      <c r="AC7" s="4">
        <v>-0.6</v>
      </c>
      <c r="AD7" s="4"/>
      <c r="AE7" s="4"/>
      <c r="AF7" s="4">
        <v>-0.8</v>
      </c>
      <c r="AG7" s="4">
        <v>-0.1</v>
      </c>
      <c r="AH7" s="4">
        <v>-0.9</v>
      </c>
      <c r="AI7" s="4">
        <v>0.1</v>
      </c>
      <c r="AJ7" s="4">
        <v>-15.5</v>
      </c>
    </row>
    <row r="8" spans="2:37" x14ac:dyDescent="0.25">
      <c r="B8" t="s">
        <v>3</v>
      </c>
      <c r="F8" s="12">
        <f>SUM(G8:AL8)</f>
        <v>0</v>
      </c>
      <c r="G8" s="4"/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66.900000000000006</v>
      </c>
      <c r="G9" s="5">
        <f t="shared" ref="G9:AJ9" si="1">SUM(G7:G8)</f>
        <v>0</v>
      </c>
      <c r="H9" s="5">
        <f t="shared" si="1"/>
        <v>-3.7</v>
      </c>
      <c r="I9" s="5">
        <f t="shared" si="1"/>
        <v>0</v>
      </c>
      <c r="J9" s="5">
        <f t="shared" si="1"/>
        <v>0</v>
      </c>
      <c r="K9" s="5">
        <f t="shared" si="1"/>
        <v>-2</v>
      </c>
      <c r="L9" s="5">
        <f t="shared" si="1"/>
        <v>4.9000000000000004</v>
      </c>
      <c r="M9" s="5">
        <f t="shared" si="1"/>
        <v>-1.7</v>
      </c>
      <c r="N9" s="5">
        <f t="shared" si="1"/>
        <v>-2.8</v>
      </c>
      <c r="O9" s="5">
        <f t="shared" si="1"/>
        <v>8.6</v>
      </c>
      <c r="P9" s="5">
        <f t="shared" si="1"/>
        <v>0</v>
      </c>
      <c r="Q9" s="5">
        <f t="shared" si="1"/>
        <v>0</v>
      </c>
      <c r="R9" s="5">
        <f t="shared" si="1"/>
        <v>0.6</v>
      </c>
      <c r="S9" s="5">
        <f t="shared" si="1"/>
        <v>2.5</v>
      </c>
      <c r="T9" s="5">
        <f t="shared" si="1"/>
        <v>0.5</v>
      </c>
      <c r="U9" s="5">
        <f t="shared" si="1"/>
        <v>-0.8</v>
      </c>
      <c r="V9" s="5">
        <f t="shared" si="1"/>
        <v>0.8</v>
      </c>
      <c r="W9" s="5">
        <f t="shared" si="1"/>
        <v>0</v>
      </c>
      <c r="X9" s="5">
        <f t="shared" si="1"/>
        <v>0</v>
      </c>
      <c r="Y9" s="5">
        <f t="shared" si="1"/>
        <v>5.9</v>
      </c>
      <c r="Z9" s="5">
        <f t="shared" si="1"/>
        <v>48.2</v>
      </c>
      <c r="AA9" s="5">
        <f t="shared" si="1"/>
        <v>14.4</v>
      </c>
      <c r="AB9" s="5">
        <f t="shared" si="1"/>
        <v>9.3000000000000007</v>
      </c>
      <c r="AC9" s="5">
        <f t="shared" si="1"/>
        <v>-0.6</v>
      </c>
      <c r="AD9" s="5">
        <f t="shared" si="1"/>
        <v>0</v>
      </c>
      <c r="AE9" s="5">
        <f t="shared" si="1"/>
        <v>0</v>
      </c>
      <c r="AF9" s="5">
        <f t="shared" si="1"/>
        <v>-0.8</v>
      </c>
      <c r="AG9" s="5">
        <f t="shared" si="1"/>
        <v>-0.1</v>
      </c>
      <c r="AH9" s="5">
        <f t="shared" si="1"/>
        <v>-0.9</v>
      </c>
      <c r="AI9" s="5">
        <f t="shared" si="1"/>
        <v>0.1</v>
      </c>
      <c r="AJ9" s="5">
        <f t="shared" si="1"/>
        <v>-15.5</v>
      </c>
    </row>
    <row r="10" spans="2:37" ht="27.75" customHeight="1" x14ac:dyDescent="0.25">
      <c r="B10" t="s">
        <v>5</v>
      </c>
      <c r="F10" s="12">
        <f>SUM(G10:AL10)</f>
        <v>-838.30000000000041</v>
      </c>
      <c r="G10" s="4"/>
      <c r="H10" s="4">
        <v>-84.7</v>
      </c>
      <c r="I10" s="4"/>
      <c r="J10" s="4"/>
      <c r="K10" s="4">
        <v>-377.1</v>
      </c>
      <c r="L10" s="4">
        <v>-170.6</v>
      </c>
      <c r="M10" s="4">
        <v>-156.4</v>
      </c>
      <c r="N10" s="4">
        <v>-80.3</v>
      </c>
      <c r="O10" s="4">
        <v>-28.6</v>
      </c>
      <c r="P10" s="4"/>
      <c r="Q10" s="4"/>
      <c r="R10" s="4">
        <v>-147.6</v>
      </c>
      <c r="S10" s="4">
        <v>-68.2</v>
      </c>
      <c r="T10" s="4">
        <v>-67.400000000000006</v>
      </c>
      <c r="U10" s="4">
        <v>-71.7</v>
      </c>
      <c r="V10" s="4">
        <v>36.700000000000003</v>
      </c>
      <c r="W10" s="4"/>
      <c r="X10" s="4"/>
      <c r="Y10" s="4">
        <v>19.8</v>
      </c>
      <c r="Z10" s="4">
        <v>35.6</v>
      </c>
      <c r="AA10" s="4">
        <v>216.4</v>
      </c>
      <c r="AB10" s="4">
        <v>84</v>
      </c>
      <c r="AC10" s="4">
        <v>-57.9</v>
      </c>
      <c r="AD10" s="4"/>
      <c r="AE10" s="4"/>
      <c r="AF10" s="4">
        <v>7.5</v>
      </c>
      <c r="AG10" s="4">
        <v>33.799999999999997</v>
      </c>
      <c r="AH10" s="4">
        <v>-6.6</v>
      </c>
      <c r="AI10" s="4">
        <v>-133.30000000000001</v>
      </c>
      <c r="AJ10" s="4">
        <v>178.3</v>
      </c>
    </row>
    <row r="11" spans="2:37" x14ac:dyDescent="0.25">
      <c r="B11" t="s">
        <v>6</v>
      </c>
      <c r="F11" s="12">
        <f>SUM(G11:AL11)</f>
        <v>0</v>
      </c>
      <c r="G11" s="4"/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ht="14.25" customHeight="1" x14ac:dyDescent="0.25">
      <c r="B12" s="1" t="s">
        <v>7</v>
      </c>
      <c r="F12" s="12">
        <f>SUM(F10:F11)</f>
        <v>-838.30000000000041</v>
      </c>
      <c r="G12" s="5">
        <f t="shared" ref="G12:AK12" si="2">SUM(G10:G11)</f>
        <v>0</v>
      </c>
      <c r="H12" s="5">
        <f t="shared" si="2"/>
        <v>-84.7</v>
      </c>
      <c r="I12" s="5">
        <f t="shared" si="2"/>
        <v>0</v>
      </c>
      <c r="J12" s="5">
        <f t="shared" si="2"/>
        <v>0</v>
      </c>
      <c r="K12" s="5">
        <f t="shared" si="2"/>
        <v>-377.1</v>
      </c>
      <c r="L12" s="5">
        <f t="shared" si="2"/>
        <v>-170.6</v>
      </c>
      <c r="M12" s="5">
        <f t="shared" si="2"/>
        <v>-156.4</v>
      </c>
      <c r="N12" s="5">
        <f t="shared" si="2"/>
        <v>-80.3</v>
      </c>
      <c r="O12" s="5">
        <f t="shared" si="2"/>
        <v>-28.6</v>
      </c>
      <c r="P12" s="5">
        <f t="shared" si="2"/>
        <v>0</v>
      </c>
      <c r="Q12" s="5">
        <f t="shared" si="2"/>
        <v>0</v>
      </c>
      <c r="R12" s="5">
        <f t="shared" si="2"/>
        <v>-147.6</v>
      </c>
      <c r="S12" s="5">
        <f t="shared" si="2"/>
        <v>-68.2</v>
      </c>
      <c r="T12" s="5">
        <f t="shared" si="2"/>
        <v>-67.400000000000006</v>
      </c>
      <c r="U12" s="5">
        <f t="shared" si="2"/>
        <v>-71.7</v>
      </c>
      <c r="V12" s="5">
        <f t="shared" si="2"/>
        <v>36.700000000000003</v>
      </c>
      <c r="W12" s="5">
        <f t="shared" si="2"/>
        <v>0</v>
      </c>
      <c r="X12" s="5">
        <f t="shared" si="2"/>
        <v>0</v>
      </c>
      <c r="Y12" s="5">
        <f t="shared" si="2"/>
        <v>19.8</v>
      </c>
      <c r="Z12" s="5">
        <f t="shared" si="2"/>
        <v>35.6</v>
      </c>
      <c r="AA12" s="5">
        <f t="shared" si="2"/>
        <v>216.4</v>
      </c>
      <c r="AB12" s="5">
        <f t="shared" si="2"/>
        <v>84</v>
      </c>
      <c r="AC12" s="5">
        <f t="shared" si="2"/>
        <v>-57.9</v>
      </c>
      <c r="AD12" s="5">
        <f t="shared" si="2"/>
        <v>0</v>
      </c>
      <c r="AE12" s="5">
        <f t="shared" si="2"/>
        <v>0</v>
      </c>
      <c r="AF12" s="5">
        <f t="shared" si="2"/>
        <v>7.5</v>
      </c>
      <c r="AG12" s="5">
        <f t="shared" si="2"/>
        <v>33.799999999999997</v>
      </c>
      <c r="AH12" s="5">
        <f t="shared" si="2"/>
        <v>-6.6</v>
      </c>
      <c r="AI12" s="5">
        <f t="shared" si="2"/>
        <v>-133.30000000000001</v>
      </c>
      <c r="AJ12" s="5">
        <f t="shared" si="2"/>
        <v>178.3</v>
      </c>
      <c r="AK12" s="5">
        <f t="shared" si="2"/>
        <v>0</v>
      </c>
    </row>
    <row r="13" spans="2:37" ht="21.75" customHeight="1" x14ac:dyDescent="0.25">
      <c r="B13" t="s">
        <v>8</v>
      </c>
      <c r="F13" s="12">
        <f>SUM(G13:AL13)</f>
        <v>27.200000000000003</v>
      </c>
      <c r="G13" s="4"/>
      <c r="H13" s="4">
        <v>28.6</v>
      </c>
      <c r="I13" s="4"/>
      <c r="J13" s="4"/>
      <c r="K13" s="4">
        <v>0.1</v>
      </c>
      <c r="L13" s="4">
        <v>-7</v>
      </c>
      <c r="M13" s="4">
        <v>-2.6</v>
      </c>
      <c r="N13" s="4">
        <v>2.2999999999999998</v>
      </c>
      <c r="O13" s="4">
        <v>-3.6</v>
      </c>
      <c r="P13" s="4"/>
      <c r="Q13" s="4"/>
      <c r="R13" s="4">
        <v>-2.8</v>
      </c>
      <c r="S13" s="4">
        <v>8.6</v>
      </c>
      <c r="T13" s="4">
        <v>-9</v>
      </c>
      <c r="U13" s="4">
        <v>30.8</v>
      </c>
      <c r="V13" s="4">
        <v>-1.1000000000000001</v>
      </c>
      <c r="W13" s="4"/>
      <c r="X13" s="4"/>
      <c r="Y13" s="4">
        <v>4.3</v>
      </c>
      <c r="Z13" s="4">
        <v>-11.9</v>
      </c>
      <c r="AA13" s="4">
        <v>6</v>
      </c>
      <c r="AB13" s="4">
        <v>20.7</v>
      </c>
      <c r="AC13" s="4">
        <v>-4</v>
      </c>
      <c r="AD13" s="4"/>
      <c r="AE13" s="4"/>
      <c r="AF13" s="4">
        <v>-18.5</v>
      </c>
      <c r="AG13" s="4">
        <v>-2.1</v>
      </c>
      <c r="AH13" s="4">
        <v>-10.3</v>
      </c>
      <c r="AI13" s="4">
        <v>-13.5</v>
      </c>
      <c r="AJ13" s="4">
        <v>12.2</v>
      </c>
    </row>
    <row r="14" spans="2:37" x14ac:dyDescent="0.25">
      <c r="B14" t="s">
        <v>9</v>
      </c>
      <c r="F14" s="12">
        <f>SUM(G14:AL14)</f>
        <v>-123</v>
      </c>
      <c r="G14" s="4"/>
      <c r="H14" s="4">
        <v>-8.1</v>
      </c>
      <c r="I14" s="4"/>
      <c r="J14" s="4"/>
      <c r="K14" s="4">
        <v>13.5</v>
      </c>
      <c r="L14" s="4">
        <v>-5.3</v>
      </c>
      <c r="M14" s="4">
        <v>25</v>
      </c>
      <c r="N14" s="4">
        <v>-2.5</v>
      </c>
      <c r="O14" s="4">
        <v>-4.3</v>
      </c>
      <c r="P14" s="4"/>
      <c r="Q14" s="4"/>
      <c r="R14" s="4">
        <v>30.3</v>
      </c>
      <c r="S14" s="4">
        <v>-20.7</v>
      </c>
      <c r="T14" s="4">
        <v>7.3</v>
      </c>
      <c r="U14" s="4">
        <v>43.3</v>
      </c>
      <c r="V14" s="4">
        <v>4.5</v>
      </c>
      <c r="W14" s="4"/>
      <c r="X14" s="4"/>
      <c r="Y14" s="4">
        <v>-14.1</v>
      </c>
      <c r="Z14" s="4">
        <v>-20.3</v>
      </c>
      <c r="AA14" s="4">
        <v>-16.399999999999999</v>
      </c>
      <c r="AB14" s="4">
        <v>-11.5</v>
      </c>
      <c r="AC14" s="4">
        <v>-12.3</v>
      </c>
      <c r="AD14" s="4"/>
      <c r="AE14" s="4"/>
      <c r="AF14" s="4">
        <v>-5.0999999999999996</v>
      </c>
      <c r="AG14" s="4">
        <v>-69.8</v>
      </c>
      <c r="AH14" s="4">
        <v>0.6</v>
      </c>
      <c r="AI14" s="4">
        <v>-11.2</v>
      </c>
      <c r="AJ14" s="4">
        <v>-45.9</v>
      </c>
    </row>
    <row r="15" spans="2:37" x14ac:dyDescent="0.25">
      <c r="B15" t="s">
        <v>10</v>
      </c>
      <c r="F15" s="12">
        <f>SUM(G15:AL15)</f>
        <v>-36.199999999999996</v>
      </c>
      <c r="G15" s="4"/>
      <c r="H15" s="4">
        <v>0</v>
      </c>
      <c r="I15" s="4"/>
      <c r="J15" s="4"/>
      <c r="K15" s="4">
        <v>-5.3</v>
      </c>
      <c r="L15" s="4">
        <v>-1.6</v>
      </c>
      <c r="M15" s="4">
        <v>-0.4</v>
      </c>
      <c r="N15" s="4">
        <v>0.3</v>
      </c>
      <c r="O15" s="4">
        <v>-3.3</v>
      </c>
      <c r="P15" s="4"/>
      <c r="Q15" s="4"/>
      <c r="R15" s="4">
        <v>-3.6</v>
      </c>
      <c r="S15" s="4">
        <v>-0.4</v>
      </c>
      <c r="T15" s="4">
        <v>0.5</v>
      </c>
      <c r="U15" s="4">
        <v>-0.1</v>
      </c>
      <c r="V15" s="4">
        <v>-1.6</v>
      </c>
      <c r="W15" s="4"/>
      <c r="X15" s="4"/>
      <c r="Y15" s="4">
        <v>-1.2</v>
      </c>
      <c r="Z15" s="4">
        <v>0.6</v>
      </c>
      <c r="AA15" s="4">
        <v>-0.3</v>
      </c>
      <c r="AB15" s="4">
        <v>-0.8</v>
      </c>
      <c r="AC15" s="4">
        <v>-0.8</v>
      </c>
      <c r="AD15" s="4"/>
      <c r="AE15" s="4"/>
      <c r="AF15" s="4">
        <v>-0.9</v>
      </c>
      <c r="AG15" s="4">
        <v>-1.2</v>
      </c>
      <c r="AH15" s="4">
        <v>-2.9</v>
      </c>
      <c r="AI15" s="4">
        <v>-1.8</v>
      </c>
      <c r="AJ15" s="4">
        <v>-11.4</v>
      </c>
    </row>
    <row r="16" spans="2:37" x14ac:dyDescent="0.25">
      <c r="B16" t="s">
        <v>11</v>
      </c>
      <c r="F16" s="12">
        <f>SUM(G16:AL16)</f>
        <v>-19.3</v>
      </c>
      <c r="G16" s="4"/>
      <c r="H16" s="4">
        <v>9.9</v>
      </c>
      <c r="I16" s="4"/>
      <c r="J16" s="4"/>
      <c r="K16" s="4">
        <v>-14.3</v>
      </c>
      <c r="L16" s="4">
        <v>-1.3</v>
      </c>
      <c r="M16" s="4">
        <v>4.5999999999999996</v>
      </c>
      <c r="N16" s="4">
        <v>-0.6</v>
      </c>
      <c r="O16" s="4">
        <v>-2.8</v>
      </c>
      <c r="P16" s="4"/>
      <c r="Q16" s="4"/>
      <c r="R16" s="4">
        <v>-0.3</v>
      </c>
      <c r="S16" s="4">
        <v>-0.6</v>
      </c>
      <c r="T16" s="4">
        <v>-0.3</v>
      </c>
      <c r="U16" s="4">
        <v>-1</v>
      </c>
      <c r="V16" s="4">
        <v>-0.3</v>
      </c>
      <c r="W16" s="4"/>
      <c r="X16" s="4"/>
      <c r="Y16" s="4">
        <v>-1.3</v>
      </c>
      <c r="Z16" s="4">
        <v>-0.5</v>
      </c>
      <c r="AA16" s="4">
        <v>-0.3</v>
      </c>
      <c r="AB16" s="4">
        <v>-1.1000000000000001</v>
      </c>
      <c r="AC16" s="4">
        <v>-0.9</v>
      </c>
      <c r="AD16" s="4"/>
      <c r="AE16" s="4"/>
      <c r="AF16" s="4">
        <v>-5.9</v>
      </c>
      <c r="AG16" s="4">
        <v>-0.5</v>
      </c>
      <c r="AH16" s="4">
        <v>-0.5</v>
      </c>
      <c r="AI16" s="4">
        <v>-0.6</v>
      </c>
      <c r="AJ16" s="4">
        <v>-0.7</v>
      </c>
    </row>
    <row r="17" spans="2:38" x14ac:dyDescent="0.25">
      <c r="B17" t="s">
        <v>13</v>
      </c>
      <c r="F17" s="12">
        <f>SUM(G17:AL17)</f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ht="17.25" customHeight="1" x14ac:dyDescent="0.25">
      <c r="B18" s="1" t="s">
        <v>33</v>
      </c>
      <c r="F18" s="12">
        <f t="shared" ref="F18:AK18" si="3">SUM(F12:F17)</f>
        <v>-989.60000000000036</v>
      </c>
      <c r="G18" s="5">
        <f t="shared" si="3"/>
        <v>0</v>
      </c>
      <c r="H18" s="5">
        <f t="shared" si="3"/>
        <v>-54.300000000000004</v>
      </c>
      <c r="I18" s="5">
        <f t="shared" si="3"/>
        <v>0</v>
      </c>
      <c r="J18" s="5">
        <f t="shared" si="3"/>
        <v>0</v>
      </c>
      <c r="K18" s="5">
        <f t="shared" si="3"/>
        <v>-383.1</v>
      </c>
      <c r="L18" s="5">
        <f t="shared" si="3"/>
        <v>-185.8</v>
      </c>
      <c r="M18" s="5">
        <f t="shared" si="3"/>
        <v>-129.80000000000001</v>
      </c>
      <c r="N18" s="5">
        <f t="shared" si="3"/>
        <v>-80.8</v>
      </c>
      <c r="O18" s="5">
        <f t="shared" si="3"/>
        <v>-42.599999999999994</v>
      </c>
      <c r="P18" s="5">
        <f t="shared" si="3"/>
        <v>0</v>
      </c>
      <c r="Q18" s="5">
        <f t="shared" si="3"/>
        <v>0</v>
      </c>
      <c r="R18" s="5">
        <f t="shared" si="3"/>
        <v>-124</v>
      </c>
      <c r="S18" s="5">
        <f t="shared" si="3"/>
        <v>-81.3</v>
      </c>
      <c r="T18" s="5">
        <f t="shared" si="3"/>
        <v>-68.900000000000006</v>
      </c>
      <c r="U18" s="5">
        <f t="shared" si="3"/>
        <v>1.2999999999999914</v>
      </c>
      <c r="V18" s="5">
        <f t="shared" si="3"/>
        <v>38.200000000000003</v>
      </c>
      <c r="W18" s="5">
        <f t="shared" si="3"/>
        <v>0</v>
      </c>
      <c r="X18" s="5">
        <f t="shared" si="3"/>
        <v>0</v>
      </c>
      <c r="Y18" s="5">
        <f t="shared" si="3"/>
        <v>7.5000000000000027</v>
      </c>
      <c r="Z18" s="5">
        <f t="shared" si="3"/>
        <v>3.5000000000000018</v>
      </c>
      <c r="AA18" s="5">
        <f t="shared" si="3"/>
        <v>205.39999999999998</v>
      </c>
      <c r="AB18" s="5">
        <f t="shared" si="3"/>
        <v>91.300000000000011</v>
      </c>
      <c r="AC18" s="5">
        <f t="shared" si="3"/>
        <v>-75.900000000000006</v>
      </c>
      <c r="AD18" s="5">
        <f t="shared" si="3"/>
        <v>0</v>
      </c>
      <c r="AE18" s="5">
        <f t="shared" si="3"/>
        <v>0</v>
      </c>
      <c r="AF18" s="5">
        <f t="shared" si="3"/>
        <v>-22.9</v>
      </c>
      <c r="AG18" s="5">
        <f t="shared" si="3"/>
        <v>-39.800000000000004</v>
      </c>
      <c r="AH18" s="5">
        <f t="shared" si="3"/>
        <v>-19.699999999999996</v>
      </c>
      <c r="AI18" s="5">
        <f t="shared" si="3"/>
        <v>-160.4</v>
      </c>
      <c r="AJ18" s="5">
        <f t="shared" si="3"/>
        <v>132.5</v>
      </c>
      <c r="AK18" s="5">
        <f t="shared" si="3"/>
        <v>0</v>
      </c>
      <c r="AL18" s="5"/>
    </row>
    <row r="19" spans="2:38" ht="18" customHeight="1" x14ac:dyDescent="0.25">
      <c r="B19" t="s">
        <v>12</v>
      </c>
      <c r="F19" s="12">
        <f>SUM(G19:AL19)</f>
        <v>-21.9</v>
      </c>
      <c r="G19" s="4"/>
      <c r="H19" s="4">
        <v>1.5</v>
      </c>
      <c r="I19" s="4"/>
      <c r="J19" s="4"/>
      <c r="K19" s="4">
        <v>-0.7</v>
      </c>
      <c r="L19" s="4">
        <v>1.5</v>
      </c>
      <c r="M19" s="4">
        <v>-0.8</v>
      </c>
      <c r="N19" s="4">
        <v>-0.2</v>
      </c>
      <c r="O19" s="4">
        <v>-1.1000000000000001</v>
      </c>
      <c r="P19" s="4"/>
      <c r="Q19" s="4"/>
      <c r="R19" s="4">
        <v>0</v>
      </c>
      <c r="S19" s="4">
        <v>-7.7</v>
      </c>
      <c r="T19" s="4">
        <v>-0.4</v>
      </c>
      <c r="U19" s="4">
        <v>-0.1</v>
      </c>
      <c r="V19" s="4">
        <v>-0.2</v>
      </c>
      <c r="W19" s="4"/>
      <c r="X19" s="4"/>
      <c r="Y19" s="4">
        <v>1.8</v>
      </c>
      <c r="Z19" s="4">
        <v>-0.3</v>
      </c>
      <c r="AA19" s="4">
        <v>-6.5</v>
      </c>
      <c r="AB19" s="4">
        <v>-0.3</v>
      </c>
      <c r="AC19" s="4">
        <v>-0.1</v>
      </c>
      <c r="AD19" s="4"/>
      <c r="AE19" s="4"/>
      <c r="AF19" s="4">
        <v>-0.1</v>
      </c>
      <c r="AG19" s="4">
        <v>1.8</v>
      </c>
      <c r="AH19" s="4">
        <v>0.3</v>
      </c>
      <c r="AI19" s="4">
        <v>-0.6</v>
      </c>
      <c r="AJ19" s="4">
        <v>-9.6999999999999993</v>
      </c>
    </row>
    <row r="20" spans="2:38" ht="14.25" customHeight="1" x14ac:dyDescent="0.25">
      <c r="B20" t="s">
        <v>37</v>
      </c>
      <c r="F20" s="1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2:38" ht="15.75" customHeight="1" x14ac:dyDescent="0.25">
      <c r="B21" t="s">
        <v>23</v>
      </c>
      <c r="F21" s="12">
        <f>SUM(G21:AL21)</f>
        <v>67.800000000000011</v>
      </c>
      <c r="G21" s="4"/>
      <c r="H21" s="4">
        <v>22.3</v>
      </c>
      <c r="I21" s="4"/>
      <c r="J21" s="4"/>
      <c r="K21" s="4">
        <v>21.8</v>
      </c>
      <c r="L21" s="4">
        <v>-1.9</v>
      </c>
      <c r="M21" s="4">
        <v>-2.6</v>
      </c>
      <c r="N21" s="4">
        <v>4.4000000000000004</v>
      </c>
      <c r="O21" s="4">
        <v>3.9</v>
      </c>
      <c r="P21" s="4"/>
      <c r="Q21" s="4"/>
      <c r="R21" s="4">
        <v>-1.8</v>
      </c>
      <c r="S21" s="4">
        <v>1.6</v>
      </c>
      <c r="T21" s="4">
        <v>-3.3</v>
      </c>
      <c r="U21" s="4">
        <v>16.399999999999999</v>
      </c>
      <c r="V21" s="4">
        <v>5.5</v>
      </c>
      <c r="W21" s="4"/>
      <c r="X21" s="4"/>
      <c r="Y21" s="4">
        <v>-1.7</v>
      </c>
      <c r="Z21" s="4">
        <v>-1.4</v>
      </c>
      <c r="AA21" s="4">
        <v>-1</v>
      </c>
      <c r="AB21" s="4">
        <v>-1.6</v>
      </c>
      <c r="AC21" s="4">
        <v>-5.7</v>
      </c>
      <c r="AD21" s="4"/>
      <c r="AE21" s="4"/>
      <c r="AF21" s="4">
        <v>9.6</v>
      </c>
      <c r="AG21" s="4">
        <v>3.4</v>
      </c>
      <c r="AH21" s="4">
        <v>-2.8</v>
      </c>
      <c r="AI21" s="4">
        <v>5.2</v>
      </c>
      <c r="AJ21" s="4">
        <v>-2.5</v>
      </c>
    </row>
    <row r="22" spans="2:38" s="1" customFormat="1" ht="18" customHeight="1" x14ac:dyDescent="0.25">
      <c r="B22" s="1" t="s">
        <v>14</v>
      </c>
      <c r="F22" s="12">
        <f>F18+F19+F21</f>
        <v>-943.70000000000027</v>
      </c>
      <c r="G22" s="5">
        <f>G18+G21</f>
        <v>0</v>
      </c>
      <c r="H22" s="5">
        <f>H18+H19+H20+H21</f>
        <v>-30.500000000000004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-362</v>
      </c>
      <c r="L22" s="5">
        <f t="shared" si="4"/>
        <v>-186.20000000000002</v>
      </c>
      <c r="M22" s="5">
        <f t="shared" si="4"/>
        <v>-133.20000000000002</v>
      </c>
      <c r="N22" s="5">
        <f t="shared" si="4"/>
        <v>-76.599999999999994</v>
      </c>
      <c r="O22" s="5">
        <f t="shared" si="4"/>
        <v>-39.799999999999997</v>
      </c>
      <c r="P22" s="5">
        <f t="shared" si="4"/>
        <v>0</v>
      </c>
      <c r="Q22" s="5">
        <f t="shared" si="4"/>
        <v>0</v>
      </c>
      <c r="R22" s="5">
        <f t="shared" si="4"/>
        <v>-125.8</v>
      </c>
      <c r="S22" s="5">
        <f t="shared" si="4"/>
        <v>-87.4</v>
      </c>
      <c r="T22" s="5">
        <f t="shared" si="4"/>
        <v>-72.600000000000009</v>
      </c>
      <c r="U22" s="5">
        <f t="shared" si="4"/>
        <v>17.599999999999991</v>
      </c>
      <c r="V22" s="5">
        <f t="shared" si="4"/>
        <v>43.5</v>
      </c>
      <c r="W22" s="5">
        <f t="shared" si="4"/>
        <v>0</v>
      </c>
      <c r="X22" s="5">
        <f t="shared" si="4"/>
        <v>0</v>
      </c>
      <c r="Y22" s="5">
        <f t="shared" si="4"/>
        <v>7.6000000000000023</v>
      </c>
      <c r="Z22" s="5">
        <f t="shared" si="4"/>
        <v>1.800000000000002</v>
      </c>
      <c r="AA22" s="5">
        <f t="shared" si="4"/>
        <v>197.89999999999998</v>
      </c>
      <c r="AB22" s="5">
        <f t="shared" si="4"/>
        <v>89.40000000000002</v>
      </c>
      <c r="AC22" s="5">
        <f t="shared" si="4"/>
        <v>-81.7</v>
      </c>
      <c r="AD22" s="5">
        <f t="shared" si="4"/>
        <v>0</v>
      </c>
      <c r="AE22" s="5">
        <f t="shared" si="4"/>
        <v>0</v>
      </c>
      <c r="AF22" s="5">
        <f t="shared" si="4"/>
        <v>-13.4</v>
      </c>
      <c r="AG22" s="5">
        <f t="shared" si="4"/>
        <v>-34.600000000000009</v>
      </c>
      <c r="AH22" s="5">
        <f t="shared" si="4"/>
        <v>-22.199999999999996</v>
      </c>
      <c r="AI22" s="5">
        <f t="shared" si="4"/>
        <v>-155.80000000000001</v>
      </c>
      <c r="AJ22" s="5">
        <f t="shared" si="4"/>
        <v>120.3</v>
      </c>
      <c r="AK22" s="5">
        <f t="shared" si="4"/>
        <v>0</v>
      </c>
      <c r="AL22" s="5"/>
    </row>
    <row r="23" spans="2:38" ht="22.5" customHeight="1" x14ac:dyDescent="0.25">
      <c r="B23" t="s">
        <v>15</v>
      </c>
      <c r="F23" s="12">
        <f>SUM(G23:AL23)</f>
        <v>-67.700000000000031</v>
      </c>
      <c r="G23" s="4"/>
      <c r="H23" s="4">
        <v>11</v>
      </c>
      <c r="I23" s="4"/>
      <c r="J23" s="4"/>
      <c r="K23" s="4">
        <v>0.8</v>
      </c>
      <c r="L23" s="4">
        <v>4</v>
      </c>
      <c r="M23" s="4">
        <v>-110.1</v>
      </c>
      <c r="N23" s="4">
        <v>9.3000000000000007</v>
      </c>
      <c r="O23" s="4">
        <v>12.6</v>
      </c>
      <c r="P23" s="4"/>
      <c r="Q23" s="4"/>
      <c r="R23" s="4">
        <v>-56.3</v>
      </c>
      <c r="S23" s="4">
        <v>-12.4</v>
      </c>
      <c r="T23" s="4">
        <v>5.0999999999999996</v>
      </c>
      <c r="U23" s="4">
        <v>2.2000000000000002</v>
      </c>
      <c r="V23" s="4">
        <v>3.2</v>
      </c>
      <c r="W23" s="4"/>
      <c r="X23" s="4"/>
      <c r="Y23" s="4">
        <v>-6.4</v>
      </c>
      <c r="Z23" s="4">
        <v>-2</v>
      </c>
      <c r="AA23" s="4">
        <v>10.1</v>
      </c>
      <c r="AB23" s="4">
        <v>-1.9</v>
      </c>
      <c r="AC23" s="4">
        <v>18.8</v>
      </c>
      <c r="AD23" s="4"/>
      <c r="AE23" s="4"/>
      <c r="AF23" s="4">
        <v>3.3</v>
      </c>
      <c r="AG23" s="4">
        <v>-1.1000000000000001</v>
      </c>
      <c r="AH23" s="4">
        <v>-11.3</v>
      </c>
      <c r="AI23" s="4">
        <v>21.2</v>
      </c>
      <c r="AJ23" s="4">
        <v>32.200000000000003</v>
      </c>
    </row>
    <row r="24" spans="2:38" x14ac:dyDescent="0.25">
      <c r="B24" t="s">
        <v>16</v>
      </c>
      <c r="F24" s="12">
        <f>SUM(G24:AL24)</f>
        <v>-44.3</v>
      </c>
      <c r="G24" s="4"/>
      <c r="H24" s="4">
        <v>-18.3</v>
      </c>
      <c r="I24" s="4"/>
      <c r="J24" s="4"/>
      <c r="K24" s="4">
        <v>-0.2</v>
      </c>
      <c r="L24" s="4">
        <v>-1.1000000000000001</v>
      </c>
      <c r="M24" s="4">
        <v>-0.6</v>
      </c>
      <c r="N24" s="4">
        <v>-1.3</v>
      </c>
      <c r="O24" s="4">
        <v>-2</v>
      </c>
      <c r="P24" s="4"/>
      <c r="Q24" s="4"/>
      <c r="R24" s="4">
        <v>-3.1</v>
      </c>
      <c r="S24" s="4">
        <v>-0.5</v>
      </c>
      <c r="T24" s="4">
        <v>-0.3</v>
      </c>
      <c r="U24" s="4">
        <v>-1.9</v>
      </c>
      <c r="V24" s="4">
        <v>-0.7</v>
      </c>
      <c r="W24" s="4"/>
      <c r="X24" s="4"/>
      <c r="Y24" s="4">
        <v>-2</v>
      </c>
      <c r="Z24" s="4">
        <v>-0.5</v>
      </c>
      <c r="AA24" s="4">
        <v>-0.5</v>
      </c>
      <c r="AB24" s="4">
        <v>-0.3</v>
      </c>
      <c r="AC24" s="4">
        <v>-1.3</v>
      </c>
      <c r="AD24" s="4"/>
      <c r="AE24" s="4"/>
      <c r="AF24" s="4">
        <v>-0.5</v>
      </c>
      <c r="AG24" s="4">
        <v>-3.2</v>
      </c>
      <c r="AH24" s="4">
        <v>-2.2000000000000002</v>
      </c>
      <c r="AI24" s="4">
        <v>-0.4</v>
      </c>
      <c r="AJ24" s="4">
        <v>-3.4</v>
      </c>
    </row>
    <row r="25" spans="2:38" x14ac:dyDescent="0.25">
      <c r="B25" t="s">
        <v>17</v>
      </c>
      <c r="F25" s="12">
        <f>SUM(G25:AL25)</f>
        <v>-232.09999999999997</v>
      </c>
      <c r="G25" s="4"/>
      <c r="H25" s="4">
        <v>-6.3</v>
      </c>
      <c r="I25" s="4"/>
      <c r="J25" s="4"/>
      <c r="K25" s="4">
        <v>-11</v>
      </c>
      <c r="L25" s="4">
        <v>-43.1</v>
      </c>
      <c r="M25" s="4">
        <v>13</v>
      </c>
      <c r="N25" s="4">
        <v>-13.1</v>
      </c>
      <c r="O25" s="4">
        <v>11.5</v>
      </c>
      <c r="P25" s="4"/>
      <c r="Q25" s="4"/>
      <c r="R25" s="4">
        <v>35.200000000000003</v>
      </c>
      <c r="S25" s="4">
        <v>-7.8</v>
      </c>
      <c r="T25" s="4">
        <v>-27.3</v>
      </c>
      <c r="U25" s="4">
        <v>5.2</v>
      </c>
      <c r="V25" s="4">
        <v>-20.399999999999999</v>
      </c>
      <c r="W25" s="4"/>
      <c r="X25" s="4"/>
      <c r="Y25" s="4">
        <v>-55.3</v>
      </c>
      <c r="Z25" s="4">
        <v>-42.8</v>
      </c>
      <c r="AA25" s="4">
        <v>20.8</v>
      </c>
      <c r="AB25" s="4">
        <v>-16.8</v>
      </c>
      <c r="AC25" s="4">
        <v>-18.8</v>
      </c>
      <c r="AD25" s="4"/>
      <c r="AE25" s="4"/>
      <c r="AF25" s="4">
        <v>18.3</v>
      </c>
      <c r="AG25" s="4">
        <v>-32.200000000000003</v>
      </c>
      <c r="AH25" s="4">
        <v>28.7</v>
      </c>
      <c r="AI25" s="4">
        <v>-4.5999999999999996</v>
      </c>
      <c r="AJ25" s="4">
        <v>-65.3</v>
      </c>
    </row>
    <row r="26" spans="2:38" ht="14.25" customHeight="1" x14ac:dyDescent="0.25">
      <c r="B26" t="s">
        <v>13</v>
      </c>
      <c r="F26" s="12">
        <f>SUM(G26:AL26)</f>
        <v>0</v>
      </c>
      <c r="G26" s="4"/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ht="18" customHeight="1" x14ac:dyDescent="0.25">
      <c r="B27" s="1" t="s">
        <v>18</v>
      </c>
      <c r="F27" s="13">
        <f t="shared" ref="F27:AK27" si="5">F9+F22+F23+F24+F25+F26</f>
        <v>-1220.9000000000003</v>
      </c>
      <c r="G27" s="5">
        <f t="shared" si="5"/>
        <v>0</v>
      </c>
      <c r="H27" s="5">
        <f t="shared" si="5"/>
        <v>-47.8</v>
      </c>
      <c r="I27" s="5">
        <f t="shared" si="5"/>
        <v>0</v>
      </c>
      <c r="J27" s="5">
        <f t="shared" si="5"/>
        <v>0</v>
      </c>
      <c r="K27" s="5">
        <f t="shared" si="5"/>
        <v>-374.4</v>
      </c>
      <c r="L27" s="5">
        <f t="shared" si="5"/>
        <v>-221.5</v>
      </c>
      <c r="M27" s="5">
        <f t="shared" si="5"/>
        <v>-232.6</v>
      </c>
      <c r="N27" s="5">
        <f t="shared" si="5"/>
        <v>-84.499999999999986</v>
      </c>
      <c r="O27" s="5">
        <f t="shared" si="5"/>
        <v>-9.0999999999999943</v>
      </c>
      <c r="P27" s="5">
        <f t="shared" si="5"/>
        <v>0</v>
      </c>
      <c r="Q27" s="5">
        <f t="shared" si="5"/>
        <v>0</v>
      </c>
      <c r="R27" s="5">
        <f t="shared" si="5"/>
        <v>-149.39999999999998</v>
      </c>
      <c r="S27" s="5">
        <f t="shared" si="5"/>
        <v>-105.60000000000001</v>
      </c>
      <c r="T27" s="5">
        <f t="shared" si="5"/>
        <v>-94.600000000000009</v>
      </c>
      <c r="U27" s="5">
        <f t="shared" si="5"/>
        <v>22.29999999999999</v>
      </c>
      <c r="V27" s="5">
        <f t="shared" si="5"/>
        <v>26.4</v>
      </c>
      <c r="W27" s="5">
        <f t="shared" si="5"/>
        <v>0</v>
      </c>
      <c r="X27" s="5">
        <f t="shared" si="5"/>
        <v>0</v>
      </c>
      <c r="Y27" s="5">
        <f t="shared" si="5"/>
        <v>-50.199999999999996</v>
      </c>
      <c r="Z27" s="5">
        <f t="shared" si="5"/>
        <v>4.7000000000000099</v>
      </c>
      <c r="AA27" s="5">
        <f t="shared" si="5"/>
        <v>242.7</v>
      </c>
      <c r="AB27" s="5">
        <f t="shared" si="5"/>
        <v>79.700000000000017</v>
      </c>
      <c r="AC27" s="5">
        <f t="shared" si="5"/>
        <v>-83.6</v>
      </c>
      <c r="AD27" s="5">
        <f t="shared" si="5"/>
        <v>0</v>
      </c>
      <c r="AE27" s="5">
        <f t="shared" si="5"/>
        <v>0</v>
      </c>
      <c r="AF27" s="5">
        <f t="shared" si="5"/>
        <v>6.8999999999999986</v>
      </c>
      <c r="AG27" s="5">
        <f t="shared" si="5"/>
        <v>-71.200000000000017</v>
      </c>
      <c r="AH27" s="5">
        <f t="shared" si="5"/>
        <v>-7.899999999999995</v>
      </c>
      <c r="AI27" s="5">
        <f t="shared" si="5"/>
        <v>-139.50000000000003</v>
      </c>
      <c r="AJ27" s="5">
        <f t="shared" si="5"/>
        <v>68.3</v>
      </c>
      <c r="AK27" s="5">
        <f t="shared" si="5"/>
        <v>0</v>
      </c>
      <c r="AL27" s="5"/>
    </row>
    <row r="29" spans="2:38" x14ac:dyDescent="0.25">
      <c r="B29" s="14" t="s">
        <v>21</v>
      </c>
    </row>
    <row r="30" spans="2:38" x14ac:dyDescent="0.25">
      <c r="B30" s="14" t="s">
        <v>22</v>
      </c>
    </row>
    <row r="31" spans="2:38" x14ac:dyDescent="0.25">
      <c r="B31" s="14" t="s">
        <v>34</v>
      </c>
    </row>
  </sheetData>
  <phoneticPr fontId="0" type="noConversion"/>
  <pageMargins left="0.25" right="0.2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AB12" activePane="bottomRight" state="frozen"/>
      <selection activeCell="AL22" sqref="AL22"/>
      <selection pane="topRight" activeCell="AL22" sqref="AL22"/>
      <selection pane="bottomLeft" activeCell="AL22" sqref="AL22"/>
      <selection pane="bottomRight" activeCell="AK22" sqref="AK22"/>
    </sheetView>
  </sheetViews>
  <sheetFormatPr defaultRowHeight="13.2" x14ac:dyDescent="0.25"/>
  <cols>
    <col min="6" max="6" width="13.6640625" style="1" bestFit="1" customWidth="1"/>
    <col min="7" max="7" width="9.88671875" customWidth="1"/>
    <col min="11" max="12" width="9.109375" hidden="1" customWidth="1"/>
    <col min="18" max="19" width="9.109375" hidden="1" customWidth="1"/>
    <col min="22" max="22" width="9.33203125" customWidth="1"/>
    <col min="25" max="26" width="9.109375" hidden="1" customWidth="1"/>
    <col min="32" max="33" width="9.109375" hidden="1" customWidth="1"/>
  </cols>
  <sheetData>
    <row r="1" spans="2:37" ht="15.6" x14ac:dyDescent="0.3">
      <c r="B1" s="2" t="s">
        <v>32</v>
      </c>
    </row>
    <row r="2" spans="2:37" ht="15.6" x14ac:dyDescent="0.3">
      <c r="B2" s="2" t="s">
        <v>0</v>
      </c>
    </row>
    <row r="3" spans="2:37" x14ac:dyDescent="0.25">
      <c r="B3" s="1" t="s">
        <v>31</v>
      </c>
    </row>
    <row r="5" spans="2:37" x14ac:dyDescent="0.25">
      <c r="F5" s="10" t="s">
        <v>1</v>
      </c>
    </row>
    <row r="6" spans="2:37" s="1" customFormat="1" x14ac:dyDescent="0.25">
      <c r="F6" s="11" t="s">
        <v>19</v>
      </c>
      <c r="G6" s="8">
        <f t="shared" ref="G6:AI6" si="0">H6+1</f>
        <v>37042</v>
      </c>
      <c r="H6" s="8">
        <f t="shared" si="0"/>
        <v>37041</v>
      </c>
      <c r="I6" s="8">
        <f t="shared" si="0"/>
        <v>37040</v>
      </c>
      <c r="J6" s="8">
        <f t="shared" si="0"/>
        <v>37039</v>
      </c>
      <c r="K6" s="8">
        <f t="shared" si="0"/>
        <v>37038</v>
      </c>
      <c r="L6" s="8">
        <f t="shared" si="0"/>
        <v>37037</v>
      </c>
      <c r="M6" s="8">
        <f t="shared" si="0"/>
        <v>37036</v>
      </c>
      <c r="N6" s="8">
        <f t="shared" si="0"/>
        <v>37035</v>
      </c>
      <c r="O6" s="8">
        <f t="shared" si="0"/>
        <v>37034</v>
      </c>
      <c r="P6" s="8">
        <f t="shared" si="0"/>
        <v>37033</v>
      </c>
      <c r="Q6" s="8">
        <f t="shared" si="0"/>
        <v>37032</v>
      </c>
      <c r="R6" s="8">
        <f t="shared" si="0"/>
        <v>37031</v>
      </c>
      <c r="S6" s="8">
        <f t="shared" si="0"/>
        <v>37030</v>
      </c>
      <c r="T6" s="8">
        <f t="shared" si="0"/>
        <v>37029</v>
      </c>
      <c r="U6" s="8">
        <f t="shared" si="0"/>
        <v>37028</v>
      </c>
      <c r="V6" s="8">
        <f t="shared" si="0"/>
        <v>37027</v>
      </c>
      <c r="W6" s="8">
        <f t="shared" si="0"/>
        <v>37026</v>
      </c>
      <c r="X6" s="8">
        <f t="shared" si="0"/>
        <v>37025</v>
      </c>
      <c r="Y6" s="8">
        <f t="shared" si="0"/>
        <v>37024</v>
      </c>
      <c r="Z6" s="8">
        <f t="shared" si="0"/>
        <v>37023</v>
      </c>
      <c r="AA6" s="8">
        <f t="shared" si="0"/>
        <v>37022</v>
      </c>
      <c r="AB6" s="8">
        <f t="shared" si="0"/>
        <v>37021</v>
      </c>
      <c r="AC6" s="8">
        <f t="shared" si="0"/>
        <v>37020</v>
      </c>
      <c r="AD6" s="8">
        <f t="shared" si="0"/>
        <v>37019</v>
      </c>
      <c r="AE6" s="8">
        <f t="shared" si="0"/>
        <v>37018</v>
      </c>
      <c r="AF6" s="8">
        <f t="shared" si="0"/>
        <v>37017</v>
      </c>
      <c r="AG6" s="8">
        <f t="shared" si="0"/>
        <v>37016</v>
      </c>
      <c r="AH6" s="8">
        <f t="shared" si="0"/>
        <v>37015</v>
      </c>
      <c r="AI6" s="8">
        <f t="shared" si="0"/>
        <v>37014</v>
      </c>
      <c r="AJ6" s="8">
        <f>AK6+1</f>
        <v>37013</v>
      </c>
      <c r="AK6" s="8">
        <v>37012</v>
      </c>
    </row>
    <row r="7" spans="2:37" ht="18" customHeight="1" x14ac:dyDescent="0.25">
      <c r="B7" t="s">
        <v>2</v>
      </c>
      <c r="F7" s="12">
        <f>SUM(G7:AK7)</f>
        <v>17.099999999999994</v>
      </c>
      <c r="G7" s="4">
        <v>6.1</v>
      </c>
      <c r="H7" s="4">
        <v>-0.9</v>
      </c>
      <c r="I7" s="4">
        <v>-2.1</v>
      </c>
      <c r="J7" s="4">
        <v>0</v>
      </c>
      <c r="K7" s="4"/>
      <c r="L7" s="4"/>
      <c r="M7" s="4">
        <v>7.3</v>
      </c>
      <c r="N7" s="4">
        <v>0</v>
      </c>
      <c r="O7" s="4">
        <v>-0.2</v>
      </c>
      <c r="P7" s="4">
        <v>1.7</v>
      </c>
      <c r="Q7" s="4">
        <v>-3.4</v>
      </c>
      <c r="R7" s="4"/>
      <c r="S7" s="4"/>
      <c r="T7" s="4">
        <v>-15.2</v>
      </c>
      <c r="U7" s="4">
        <v>-2.9</v>
      </c>
      <c r="V7" s="4">
        <v>0.8</v>
      </c>
      <c r="W7" s="4">
        <v>8.6</v>
      </c>
      <c r="X7" s="4">
        <v>6.6</v>
      </c>
      <c r="Y7" s="4"/>
      <c r="Z7" s="4"/>
      <c r="AA7" s="4">
        <v>17.399999999999999</v>
      </c>
      <c r="AB7" s="4">
        <v>-0.1</v>
      </c>
      <c r="AC7" s="4">
        <v>-1.1000000000000001</v>
      </c>
      <c r="AD7" s="4">
        <v>-0.3</v>
      </c>
      <c r="AE7" s="4">
        <v>-0.5</v>
      </c>
      <c r="AF7" s="4"/>
      <c r="AG7" s="4"/>
      <c r="AH7" s="4">
        <v>-0.9</v>
      </c>
      <c r="AI7" s="4">
        <v>-0.5</v>
      </c>
      <c r="AJ7" s="4">
        <v>2.9</v>
      </c>
      <c r="AK7" s="4">
        <v>-6.2</v>
      </c>
    </row>
    <row r="8" spans="2:37" x14ac:dyDescent="0.25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17.099999999999994</v>
      </c>
      <c r="G9" s="17">
        <f t="shared" ref="G9:AK9" si="1">SUM(G7:G8)</f>
        <v>6.1</v>
      </c>
      <c r="H9" s="17">
        <f t="shared" si="1"/>
        <v>-0.9</v>
      </c>
      <c r="I9" s="17">
        <f t="shared" si="1"/>
        <v>-2.1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7.3</v>
      </c>
      <c r="N9" s="17">
        <f t="shared" si="1"/>
        <v>0</v>
      </c>
      <c r="O9" s="17">
        <f t="shared" si="1"/>
        <v>-0.2</v>
      </c>
      <c r="P9" s="17">
        <f t="shared" si="1"/>
        <v>1.7</v>
      </c>
      <c r="Q9" s="17">
        <f t="shared" si="1"/>
        <v>-3.4</v>
      </c>
      <c r="R9" s="17">
        <f t="shared" si="1"/>
        <v>0</v>
      </c>
      <c r="S9" s="17">
        <f t="shared" si="1"/>
        <v>0</v>
      </c>
      <c r="T9" s="17">
        <f t="shared" si="1"/>
        <v>-15.2</v>
      </c>
      <c r="U9" s="17">
        <f t="shared" si="1"/>
        <v>-2.9</v>
      </c>
      <c r="V9" s="17">
        <f t="shared" si="1"/>
        <v>0.8</v>
      </c>
      <c r="W9" s="17">
        <f t="shared" si="1"/>
        <v>8.6</v>
      </c>
      <c r="X9" s="17">
        <f t="shared" si="1"/>
        <v>6.6</v>
      </c>
      <c r="Y9" s="17">
        <f t="shared" si="1"/>
        <v>0</v>
      </c>
      <c r="Z9" s="17">
        <f t="shared" si="1"/>
        <v>0</v>
      </c>
      <c r="AA9" s="17">
        <f t="shared" si="1"/>
        <v>17.399999999999999</v>
      </c>
      <c r="AB9" s="17">
        <f t="shared" si="1"/>
        <v>-0.1</v>
      </c>
      <c r="AC9" s="17">
        <f t="shared" si="1"/>
        <v>-1.1000000000000001</v>
      </c>
      <c r="AD9" s="17">
        <f t="shared" si="1"/>
        <v>-0.3</v>
      </c>
      <c r="AE9" s="17">
        <f t="shared" si="1"/>
        <v>-0.5</v>
      </c>
      <c r="AF9" s="17">
        <f t="shared" si="1"/>
        <v>0</v>
      </c>
      <c r="AG9" s="17">
        <f t="shared" si="1"/>
        <v>0</v>
      </c>
      <c r="AH9" s="17">
        <f t="shared" si="1"/>
        <v>-0.9</v>
      </c>
      <c r="AI9" s="17">
        <f t="shared" si="1"/>
        <v>-0.5</v>
      </c>
      <c r="AJ9" s="17">
        <f t="shared" si="1"/>
        <v>2.9</v>
      </c>
      <c r="AK9" s="17">
        <f t="shared" si="1"/>
        <v>-6.2</v>
      </c>
    </row>
    <row r="10" spans="2:37" ht="22.5" customHeight="1" x14ac:dyDescent="0.25">
      <c r="B10" t="s">
        <v>5</v>
      </c>
      <c r="F10" s="12">
        <f>SUM(G10:AK10)</f>
        <v>1030.6000000000004</v>
      </c>
      <c r="G10" s="4">
        <v>-191.7</v>
      </c>
      <c r="H10" s="4">
        <v>47.3</v>
      </c>
      <c r="I10" s="4">
        <v>28.7</v>
      </c>
      <c r="J10" s="4">
        <v>0</v>
      </c>
      <c r="K10" s="4"/>
      <c r="L10" s="4">
        <v>0</v>
      </c>
      <c r="M10" s="4">
        <v>-81.099999999999994</v>
      </c>
      <c r="N10" s="4">
        <v>871.2</v>
      </c>
      <c r="O10" s="4">
        <v>-34.4</v>
      </c>
      <c r="P10" s="4">
        <v>15.9</v>
      </c>
      <c r="Q10" s="4">
        <v>11.7</v>
      </c>
      <c r="R10" s="4"/>
      <c r="S10" s="4"/>
      <c r="T10" s="4">
        <v>53.1</v>
      </c>
      <c r="U10" s="4">
        <v>49</v>
      </c>
      <c r="V10" s="4">
        <v>-42.6</v>
      </c>
      <c r="W10" s="4">
        <v>45.3</v>
      </c>
      <c r="X10" s="4">
        <v>-49.9</v>
      </c>
      <c r="Y10" s="4"/>
      <c r="Z10" s="4"/>
      <c r="AA10" s="4">
        <v>60.2</v>
      </c>
      <c r="AB10" s="4">
        <v>-20</v>
      </c>
      <c r="AC10" s="4">
        <v>-61</v>
      </c>
      <c r="AD10" s="4">
        <v>-67.5</v>
      </c>
      <c r="AE10" s="4">
        <v>-40.799999999999997</v>
      </c>
      <c r="AF10" s="4"/>
      <c r="AG10" s="4"/>
      <c r="AH10" s="4">
        <v>-83.1</v>
      </c>
      <c r="AI10" s="4">
        <v>689.7</v>
      </c>
      <c r="AJ10" s="4">
        <v>-146.30000000000001</v>
      </c>
      <c r="AK10" s="4">
        <v>-23.1</v>
      </c>
    </row>
    <row r="11" spans="2:37" x14ac:dyDescent="0.25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ht="14.25" customHeight="1" x14ac:dyDescent="0.25">
      <c r="B12" s="1" t="s">
        <v>7</v>
      </c>
      <c r="F12" s="12">
        <f>SUM(F10:F11)</f>
        <v>1030.6000000000004</v>
      </c>
      <c r="G12" s="17">
        <f t="shared" ref="G12:AK12" si="2">SUM(G10:G11)</f>
        <v>-191.7</v>
      </c>
      <c r="H12" s="17">
        <f t="shared" si="2"/>
        <v>47.3</v>
      </c>
      <c r="I12" s="17">
        <f t="shared" si="2"/>
        <v>28.7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-81.099999999999994</v>
      </c>
      <c r="N12" s="17">
        <f t="shared" si="2"/>
        <v>871.2</v>
      </c>
      <c r="O12" s="17">
        <f t="shared" si="2"/>
        <v>-34.4</v>
      </c>
      <c r="P12" s="17">
        <f t="shared" si="2"/>
        <v>15.9</v>
      </c>
      <c r="Q12" s="17">
        <f t="shared" si="2"/>
        <v>11.7</v>
      </c>
      <c r="R12" s="17">
        <f t="shared" si="2"/>
        <v>0</v>
      </c>
      <c r="S12" s="17">
        <f t="shared" si="2"/>
        <v>0</v>
      </c>
      <c r="T12" s="17">
        <f t="shared" si="2"/>
        <v>53.1</v>
      </c>
      <c r="U12" s="17">
        <f t="shared" si="2"/>
        <v>49</v>
      </c>
      <c r="V12" s="17">
        <f t="shared" si="2"/>
        <v>-42.6</v>
      </c>
      <c r="W12" s="17">
        <f t="shared" si="2"/>
        <v>45.3</v>
      </c>
      <c r="X12" s="17">
        <f t="shared" si="2"/>
        <v>-49.9</v>
      </c>
      <c r="Y12" s="17">
        <f t="shared" si="2"/>
        <v>0</v>
      </c>
      <c r="Z12" s="17">
        <f t="shared" si="2"/>
        <v>0</v>
      </c>
      <c r="AA12" s="17">
        <f t="shared" si="2"/>
        <v>60.2</v>
      </c>
      <c r="AB12" s="17">
        <f t="shared" si="2"/>
        <v>-20</v>
      </c>
      <c r="AC12" s="17">
        <f t="shared" si="2"/>
        <v>-61</v>
      </c>
      <c r="AD12" s="17">
        <f t="shared" si="2"/>
        <v>-67.5</v>
      </c>
      <c r="AE12" s="17">
        <f t="shared" si="2"/>
        <v>-40.799999999999997</v>
      </c>
      <c r="AF12" s="17">
        <f t="shared" si="2"/>
        <v>0</v>
      </c>
      <c r="AG12" s="17">
        <f t="shared" si="2"/>
        <v>0</v>
      </c>
      <c r="AH12" s="17">
        <f t="shared" si="2"/>
        <v>-83.1</v>
      </c>
      <c r="AI12" s="17">
        <f t="shared" si="2"/>
        <v>689.7</v>
      </c>
      <c r="AJ12" s="17">
        <f t="shared" si="2"/>
        <v>-146.30000000000001</v>
      </c>
      <c r="AK12" s="17">
        <f t="shared" si="2"/>
        <v>-23.1</v>
      </c>
    </row>
    <row r="13" spans="2:37" ht="14.25" customHeight="1" x14ac:dyDescent="0.25">
      <c r="B13" t="s">
        <v>8</v>
      </c>
      <c r="F13" s="12">
        <f>SUM(G13:AL13)</f>
        <v>-128.20000000000002</v>
      </c>
      <c r="G13" s="4">
        <v>-24</v>
      </c>
      <c r="H13" s="4">
        <v>-22.3</v>
      </c>
      <c r="I13" s="4">
        <v>-1.5</v>
      </c>
      <c r="J13" s="4">
        <v>0</v>
      </c>
      <c r="K13" s="4"/>
      <c r="L13" s="4"/>
      <c r="M13" s="4">
        <v>-46</v>
      </c>
      <c r="N13" s="4">
        <v>-0.8</v>
      </c>
      <c r="O13" s="4">
        <v>-5.6</v>
      </c>
      <c r="P13" s="4">
        <v>-1.4</v>
      </c>
      <c r="Q13" s="4">
        <v>10.3</v>
      </c>
      <c r="R13" s="4"/>
      <c r="S13" s="4"/>
      <c r="T13" s="4">
        <v>-6.9</v>
      </c>
      <c r="U13" s="4">
        <v>28.9</v>
      </c>
      <c r="V13" s="4">
        <v>-26.1</v>
      </c>
      <c r="W13" s="4">
        <v>-13.3</v>
      </c>
      <c r="X13" s="4">
        <v>-9.6999999999999993</v>
      </c>
      <c r="Y13" s="4"/>
      <c r="Z13" s="4"/>
      <c r="AA13" s="4">
        <v>16.600000000000001</v>
      </c>
      <c r="AB13" s="4">
        <v>25</v>
      </c>
      <c r="AC13" s="4">
        <v>-2.1</v>
      </c>
      <c r="AD13" s="4">
        <v>30.4</v>
      </c>
      <c r="AE13" s="4">
        <v>-1.8</v>
      </c>
      <c r="AF13" s="4"/>
      <c r="AG13" s="4"/>
      <c r="AH13" s="4">
        <v>-1.8</v>
      </c>
      <c r="AI13" s="4">
        <v>0.7</v>
      </c>
      <c r="AJ13" s="4">
        <v>-67</v>
      </c>
      <c r="AK13" s="4">
        <v>-9.8000000000000007</v>
      </c>
    </row>
    <row r="14" spans="2:37" x14ac:dyDescent="0.25">
      <c r="B14" t="s">
        <v>9</v>
      </c>
      <c r="F14" s="12">
        <f>SUM(G14:AL14)</f>
        <v>-49.300000000000011</v>
      </c>
      <c r="G14" s="4">
        <v>-5.0999999999999996</v>
      </c>
      <c r="H14" s="4">
        <v>19.7</v>
      </c>
      <c r="I14" s="4">
        <v>35.5</v>
      </c>
      <c r="J14" s="4">
        <v>7.8</v>
      </c>
      <c r="K14" s="4"/>
      <c r="L14" s="4"/>
      <c r="M14" s="4">
        <v>19.100000000000001</v>
      </c>
      <c r="N14" s="4">
        <v>4.9000000000000004</v>
      </c>
      <c r="O14" s="4">
        <v>5.0999999999999996</v>
      </c>
      <c r="P14" s="4">
        <v>-2.4</v>
      </c>
      <c r="Q14" s="4">
        <v>14.4</v>
      </c>
      <c r="R14" s="4"/>
      <c r="S14" s="4"/>
      <c r="T14" s="4">
        <v>-1</v>
      </c>
      <c r="U14" s="4">
        <v>23.8</v>
      </c>
      <c r="V14" s="4">
        <v>-1.3</v>
      </c>
      <c r="W14" s="4">
        <v>10.5</v>
      </c>
      <c r="X14" s="4">
        <v>-15.9</v>
      </c>
      <c r="Y14" s="4"/>
      <c r="Z14" s="4"/>
      <c r="AA14" s="4">
        <v>-4.3</v>
      </c>
      <c r="AB14" s="4">
        <v>-5.2</v>
      </c>
      <c r="AC14" s="4">
        <v>-11.3</v>
      </c>
      <c r="AD14" s="4">
        <v>-28</v>
      </c>
      <c r="AE14" s="4">
        <v>61.1</v>
      </c>
      <c r="AF14" s="4"/>
      <c r="AG14" s="4"/>
      <c r="AH14" s="4">
        <v>-9.1999999999999993</v>
      </c>
      <c r="AI14" s="4">
        <v>12.4</v>
      </c>
      <c r="AJ14" s="4">
        <v>-128.9</v>
      </c>
      <c r="AK14" s="4">
        <v>-51</v>
      </c>
    </row>
    <row r="15" spans="2:37" x14ac:dyDescent="0.25">
      <c r="B15" t="s">
        <v>10</v>
      </c>
      <c r="F15" s="12">
        <f>SUM(G15:AL15)</f>
        <v>-5.5</v>
      </c>
      <c r="G15" s="4">
        <v>-0.4</v>
      </c>
      <c r="H15" s="4">
        <v>5.5</v>
      </c>
      <c r="I15" s="4">
        <v>-1.3</v>
      </c>
      <c r="J15" s="4">
        <v>0</v>
      </c>
      <c r="K15" s="4"/>
      <c r="L15" s="4"/>
      <c r="M15" s="4">
        <v>0.4</v>
      </c>
      <c r="N15" s="4">
        <v>-1.7</v>
      </c>
      <c r="O15" s="4">
        <v>-1.3</v>
      </c>
      <c r="P15" s="4">
        <v>-2.5</v>
      </c>
      <c r="Q15" s="4">
        <v>1.4</v>
      </c>
      <c r="R15" s="4"/>
      <c r="S15" s="4"/>
      <c r="T15" s="4">
        <v>-0.8</v>
      </c>
      <c r="U15" s="4">
        <v>-0.7</v>
      </c>
      <c r="V15" s="4">
        <v>0</v>
      </c>
      <c r="W15" s="4">
        <v>-1.8</v>
      </c>
      <c r="X15" s="4">
        <v>-0.5</v>
      </c>
      <c r="Y15" s="4"/>
      <c r="Z15" s="4"/>
      <c r="AA15" s="4">
        <v>0.1</v>
      </c>
      <c r="AB15" s="4">
        <v>-0.3</v>
      </c>
      <c r="AC15" s="4">
        <v>0.1</v>
      </c>
      <c r="AD15" s="4">
        <v>-1.6</v>
      </c>
      <c r="AE15" s="4">
        <v>-1.7</v>
      </c>
      <c r="AF15" s="4"/>
      <c r="AG15" s="4"/>
      <c r="AH15" s="4">
        <v>-1.1000000000000001</v>
      </c>
      <c r="AI15" s="4">
        <v>-0.7</v>
      </c>
      <c r="AJ15" s="4">
        <v>3.7</v>
      </c>
      <c r="AK15" s="4">
        <v>-0.3</v>
      </c>
    </row>
    <row r="16" spans="2:37" x14ac:dyDescent="0.25">
      <c r="B16" t="s">
        <v>11</v>
      </c>
      <c r="F16" s="12">
        <f>SUM(G16:AL16)</f>
        <v>-27.3</v>
      </c>
      <c r="G16" s="4">
        <v>-1.8</v>
      </c>
      <c r="H16" s="4">
        <v>-0.4</v>
      </c>
      <c r="I16" s="4">
        <v>-0.8</v>
      </c>
      <c r="J16" s="4">
        <v>0</v>
      </c>
      <c r="K16" s="4"/>
      <c r="L16" s="4"/>
      <c r="M16" s="4">
        <v>1.2</v>
      </c>
      <c r="N16" s="4">
        <v>-0.4</v>
      </c>
      <c r="O16" s="4">
        <v>-0.6</v>
      </c>
      <c r="P16" s="4">
        <v>0.2</v>
      </c>
      <c r="Q16" s="4">
        <v>1.2</v>
      </c>
      <c r="R16" s="4"/>
      <c r="S16" s="4"/>
      <c r="T16" s="4">
        <v>-0.4</v>
      </c>
      <c r="U16" s="4">
        <v>-0.2</v>
      </c>
      <c r="V16" s="4">
        <v>-0.3</v>
      </c>
      <c r="W16" s="4">
        <v>-2.6</v>
      </c>
      <c r="X16" s="4">
        <v>-0.6</v>
      </c>
      <c r="Y16" s="4"/>
      <c r="Z16" s="4"/>
      <c r="AA16" s="4">
        <v>-0.6</v>
      </c>
      <c r="AB16" s="4">
        <v>-0.1</v>
      </c>
      <c r="AC16" s="4">
        <v>-7.5</v>
      </c>
      <c r="AD16" s="4">
        <v>-0.3</v>
      </c>
      <c r="AE16" s="4">
        <v>-0.8</v>
      </c>
      <c r="AF16" s="4"/>
      <c r="AG16" s="4"/>
      <c r="AH16" s="4">
        <v>-0.2</v>
      </c>
      <c r="AI16" s="4">
        <v>-0.3</v>
      </c>
      <c r="AJ16" s="4">
        <v>-0.2</v>
      </c>
      <c r="AK16" s="4">
        <v>-11.8</v>
      </c>
    </row>
    <row r="17" spans="2:38" x14ac:dyDescent="0.25">
      <c r="B17" t="s">
        <v>13</v>
      </c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8" s="1" customFormat="1" ht="17.25" customHeight="1" x14ac:dyDescent="0.25">
      <c r="B18" s="1" t="s">
        <v>33</v>
      </c>
      <c r="F18" s="12">
        <f t="shared" ref="F18:AK18" si="3">SUM(F12:F17)</f>
        <v>820.30000000000041</v>
      </c>
      <c r="G18" s="17">
        <f t="shared" si="3"/>
        <v>-223</v>
      </c>
      <c r="H18" s="17">
        <f t="shared" si="3"/>
        <v>49.8</v>
      </c>
      <c r="I18" s="17">
        <f t="shared" si="3"/>
        <v>60.600000000000009</v>
      </c>
      <c r="J18" s="17">
        <f t="shared" si="3"/>
        <v>7.8</v>
      </c>
      <c r="K18" s="17">
        <f t="shared" si="3"/>
        <v>0</v>
      </c>
      <c r="L18" s="17">
        <f t="shared" si="3"/>
        <v>0</v>
      </c>
      <c r="M18" s="17">
        <f t="shared" si="3"/>
        <v>-106.39999999999999</v>
      </c>
      <c r="N18" s="17">
        <f t="shared" si="3"/>
        <v>873.2</v>
      </c>
      <c r="O18" s="17">
        <f t="shared" si="3"/>
        <v>-36.799999999999997</v>
      </c>
      <c r="P18" s="17">
        <f t="shared" si="3"/>
        <v>9.7999999999999989</v>
      </c>
      <c r="Q18" s="17">
        <f t="shared" si="3"/>
        <v>39</v>
      </c>
      <c r="R18" s="17">
        <f t="shared" si="3"/>
        <v>0</v>
      </c>
      <c r="S18" s="17">
        <f t="shared" si="3"/>
        <v>0</v>
      </c>
      <c r="T18" s="17">
        <f t="shared" si="3"/>
        <v>44.000000000000007</v>
      </c>
      <c r="U18" s="17">
        <f t="shared" si="3"/>
        <v>100.8</v>
      </c>
      <c r="V18" s="17">
        <f t="shared" si="3"/>
        <v>-70.3</v>
      </c>
      <c r="W18" s="17">
        <f t="shared" si="3"/>
        <v>38.1</v>
      </c>
      <c r="X18" s="17">
        <f t="shared" si="3"/>
        <v>-76.599999999999994</v>
      </c>
      <c r="Y18" s="17">
        <f t="shared" si="3"/>
        <v>0</v>
      </c>
      <c r="Z18" s="17">
        <f t="shared" si="3"/>
        <v>0</v>
      </c>
      <c r="AA18" s="17">
        <f t="shared" si="3"/>
        <v>72.000000000000014</v>
      </c>
      <c r="AB18" s="17">
        <f t="shared" si="3"/>
        <v>-0.6000000000000002</v>
      </c>
      <c r="AC18" s="17">
        <f t="shared" si="3"/>
        <v>-81.800000000000011</v>
      </c>
      <c r="AD18" s="17">
        <f t="shared" si="3"/>
        <v>-66.999999999999986</v>
      </c>
      <c r="AE18" s="17">
        <f t="shared" si="3"/>
        <v>16.000000000000007</v>
      </c>
      <c r="AF18" s="17">
        <f t="shared" si="3"/>
        <v>0</v>
      </c>
      <c r="AG18" s="17">
        <f t="shared" si="3"/>
        <v>0</v>
      </c>
      <c r="AH18" s="17">
        <f t="shared" si="3"/>
        <v>-95.399999999999991</v>
      </c>
      <c r="AI18" s="17">
        <f t="shared" si="3"/>
        <v>701.80000000000007</v>
      </c>
      <c r="AJ18" s="17">
        <f t="shared" si="3"/>
        <v>-338.70000000000005</v>
      </c>
      <c r="AK18" s="17">
        <f t="shared" si="3"/>
        <v>-96</v>
      </c>
    </row>
    <row r="19" spans="2:38" ht="18" customHeight="1" x14ac:dyDescent="0.25">
      <c r="B19" t="s">
        <v>12</v>
      </c>
      <c r="F19" s="12">
        <f>SUM(G19:AL19)</f>
        <v>48</v>
      </c>
      <c r="G19" s="4">
        <v>-7.5</v>
      </c>
      <c r="H19" s="4">
        <v>0.3</v>
      </c>
      <c r="I19" s="4">
        <v>-1.6</v>
      </c>
      <c r="J19" s="4">
        <v>-11.7</v>
      </c>
      <c r="K19" s="4"/>
      <c r="L19" s="4"/>
      <c r="M19" s="4">
        <v>2.6</v>
      </c>
      <c r="N19" s="4">
        <v>-0.2</v>
      </c>
      <c r="O19" s="4">
        <v>-0.2</v>
      </c>
      <c r="P19" s="4">
        <v>0.7</v>
      </c>
      <c r="Q19" s="4">
        <v>-4.3</v>
      </c>
      <c r="R19" s="4"/>
      <c r="S19" s="4"/>
      <c r="T19" s="4">
        <v>0.8</v>
      </c>
      <c r="U19" s="4">
        <v>-0.1</v>
      </c>
      <c r="V19" s="4">
        <v>41.8</v>
      </c>
      <c r="W19" s="4">
        <v>0.4</v>
      </c>
      <c r="X19" s="4">
        <v>-11.7</v>
      </c>
      <c r="Y19" s="4"/>
      <c r="Z19" s="4"/>
      <c r="AA19" s="4">
        <v>-2.1</v>
      </c>
      <c r="AB19" s="4">
        <v>56.1</v>
      </c>
      <c r="AC19" s="4">
        <v>-37.1</v>
      </c>
      <c r="AD19" s="4">
        <v>14.3</v>
      </c>
      <c r="AE19" s="4">
        <v>2.6</v>
      </c>
      <c r="AF19" s="4"/>
      <c r="AG19" s="4"/>
      <c r="AH19" s="4">
        <v>5.0999999999999996</v>
      </c>
      <c r="AI19" s="4">
        <v>-0.2</v>
      </c>
      <c r="AJ19" s="4">
        <v>-0.2</v>
      </c>
      <c r="AK19" s="4">
        <v>0.2</v>
      </c>
    </row>
    <row r="20" spans="2:38" ht="14.25" customHeight="1" x14ac:dyDescent="0.25">
      <c r="B20" t="s">
        <v>37</v>
      </c>
      <c r="F20" s="12">
        <f>SUM(G20:AL20)</f>
        <v>-0.6</v>
      </c>
      <c r="G20" s="4">
        <v>-0.2</v>
      </c>
      <c r="H20" s="4">
        <v>-0.1</v>
      </c>
      <c r="I20" s="4">
        <v>0.3</v>
      </c>
      <c r="J20" s="4">
        <v>0</v>
      </c>
      <c r="K20" s="4"/>
      <c r="L20" s="4"/>
      <c r="M20" s="4">
        <v>0</v>
      </c>
      <c r="N20" s="4">
        <v>0</v>
      </c>
      <c r="O20" s="4">
        <v>0</v>
      </c>
      <c r="P20" s="4">
        <v>0</v>
      </c>
      <c r="Q20" s="4">
        <v>-0.1</v>
      </c>
      <c r="R20" s="4"/>
      <c r="S20" s="4"/>
      <c r="T20" s="4">
        <v>-0.2</v>
      </c>
      <c r="U20" s="4">
        <v>-0.2</v>
      </c>
      <c r="V20" s="4">
        <v>0</v>
      </c>
      <c r="W20" s="4">
        <v>-0.1</v>
      </c>
      <c r="X20" s="4">
        <v>0</v>
      </c>
      <c r="Y20" s="4"/>
      <c r="Z20" s="4"/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/>
      <c r="AG20" s="4"/>
      <c r="AH20" s="4">
        <v>0</v>
      </c>
      <c r="AI20" s="4">
        <v>0</v>
      </c>
      <c r="AJ20" s="4">
        <v>0</v>
      </c>
      <c r="AK20" s="4">
        <v>0</v>
      </c>
    </row>
    <row r="21" spans="2:38" ht="15.75" customHeight="1" x14ac:dyDescent="0.25">
      <c r="B21" t="s">
        <v>23</v>
      </c>
      <c r="F21" s="12">
        <f>SUM(G21:AL21)</f>
        <v>59.5</v>
      </c>
      <c r="G21" s="4">
        <v>12.2</v>
      </c>
      <c r="H21" s="4">
        <v>12.3</v>
      </c>
      <c r="I21" s="4">
        <v>9.9</v>
      </c>
      <c r="J21" s="4">
        <v>0</v>
      </c>
      <c r="K21" s="4"/>
      <c r="L21" s="4"/>
      <c r="M21" s="4">
        <v>8.5</v>
      </c>
      <c r="N21" s="4">
        <v>-10.4</v>
      </c>
      <c r="O21" s="4">
        <v>-2.4</v>
      </c>
      <c r="P21" s="4">
        <v>-3.2</v>
      </c>
      <c r="Q21" s="4">
        <v>1.3</v>
      </c>
      <c r="R21" s="4"/>
      <c r="S21" s="4"/>
      <c r="T21" s="4">
        <v>20.2</v>
      </c>
      <c r="U21" s="4">
        <v>-3.6</v>
      </c>
      <c r="V21" s="4">
        <v>29.9</v>
      </c>
      <c r="W21" s="4">
        <v>-2.2999999999999998</v>
      </c>
      <c r="X21" s="4">
        <v>-3.5</v>
      </c>
      <c r="Y21" s="4"/>
      <c r="Z21" s="4"/>
      <c r="AA21" s="4">
        <v>-1.7</v>
      </c>
      <c r="AB21" s="4">
        <v>-1.5</v>
      </c>
      <c r="AC21" s="4">
        <v>1.3</v>
      </c>
      <c r="AD21" s="4">
        <v>-2</v>
      </c>
      <c r="AE21" s="4">
        <v>-2.2000000000000002</v>
      </c>
      <c r="AF21" s="4"/>
      <c r="AG21" s="4"/>
      <c r="AH21" s="4">
        <v>20</v>
      </c>
      <c r="AI21" s="4">
        <v>-7.3</v>
      </c>
      <c r="AJ21" s="4">
        <v>-22.5</v>
      </c>
      <c r="AK21" s="4">
        <v>6.5</v>
      </c>
    </row>
    <row r="22" spans="2:38" s="1" customFormat="1" ht="16.5" customHeight="1" x14ac:dyDescent="0.25">
      <c r="B22" s="1" t="s">
        <v>14</v>
      </c>
      <c r="F22" s="12">
        <f>F18+F19+F21</f>
        <v>927.80000000000041</v>
      </c>
      <c r="G22" s="17">
        <f>G18+G19+G20+G21</f>
        <v>-218.5</v>
      </c>
      <c r="H22" s="17">
        <f>H18+H19+H20+H21</f>
        <v>62.3</v>
      </c>
      <c r="I22" s="17">
        <f t="shared" ref="I22:AK22" si="4">I18+I19+I20+I21</f>
        <v>69.2</v>
      </c>
      <c r="J22" s="17">
        <f t="shared" si="4"/>
        <v>-3.8999999999999995</v>
      </c>
      <c r="K22" s="17">
        <f t="shared" si="4"/>
        <v>0</v>
      </c>
      <c r="L22" s="17">
        <f t="shared" si="4"/>
        <v>0</v>
      </c>
      <c r="M22" s="17">
        <f t="shared" si="4"/>
        <v>-95.3</v>
      </c>
      <c r="N22" s="17">
        <f t="shared" si="4"/>
        <v>862.6</v>
      </c>
      <c r="O22" s="17">
        <f t="shared" si="4"/>
        <v>-39.4</v>
      </c>
      <c r="P22" s="17">
        <f t="shared" si="4"/>
        <v>7.299999999999998</v>
      </c>
      <c r="Q22" s="17">
        <f t="shared" si="4"/>
        <v>35.9</v>
      </c>
      <c r="R22" s="17">
        <f t="shared" si="4"/>
        <v>0</v>
      </c>
      <c r="S22" s="17">
        <f t="shared" si="4"/>
        <v>0</v>
      </c>
      <c r="T22" s="17">
        <f t="shared" si="4"/>
        <v>64.8</v>
      </c>
      <c r="U22" s="17">
        <f t="shared" si="4"/>
        <v>96.9</v>
      </c>
      <c r="V22" s="17">
        <f t="shared" si="4"/>
        <v>1.3999999999999986</v>
      </c>
      <c r="W22" s="17">
        <f t="shared" si="4"/>
        <v>36.1</v>
      </c>
      <c r="X22" s="17">
        <f t="shared" si="4"/>
        <v>-91.8</v>
      </c>
      <c r="Y22" s="17">
        <f t="shared" si="4"/>
        <v>0</v>
      </c>
      <c r="Z22" s="17">
        <f t="shared" si="4"/>
        <v>0</v>
      </c>
      <c r="AA22" s="17">
        <f t="shared" si="4"/>
        <v>68.200000000000017</v>
      </c>
      <c r="AB22" s="17">
        <f t="shared" si="4"/>
        <v>54</v>
      </c>
      <c r="AC22" s="17">
        <f t="shared" si="4"/>
        <v>-117.60000000000001</v>
      </c>
      <c r="AD22" s="17">
        <f t="shared" si="4"/>
        <v>-54.699999999999989</v>
      </c>
      <c r="AE22" s="17">
        <f t="shared" si="4"/>
        <v>16.400000000000009</v>
      </c>
      <c r="AF22" s="17">
        <f t="shared" si="4"/>
        <v>0</v>
      </c>
      <c r="AG22" s="17">
        <f t="shared" si="4"/>
        <v>0</v>
      </c>
      <c r="AH22" s="17">
        <f t="shared" si="4"/>
        <v>-70.3</v>
      </c>
      <c r="AI22" s="17">
        <f t="shared" si="4"/>
        <v>694.30000000000007</v>
      </c>
      <c r="AJ22" s="17">
        <f t="shared" si="4"/>
        <v>-361.40000000000003</v>
      </c>
      <c r="AK22" s="17">
        <f t="shared" si="4"/>
        <v>-89.3</v>
      </c>
      <c r="AL22" s="17"/>
    </row>
    <row r="23" spans="2:38" ht="18" customHeight="1" x14ac:dyDescent="0.25">
      <c r="B23" t="s">
        <v>15</v>
      </c>
      <c r="F23" s="12">
        <f>SUM(G23:AL23)</f>
        <v>-45.199999999999989</v>
      </c>
      <c r="G23" s="4">
        <v>5.2</v>
      </c>
      <c r="H23" s="4">
        <v>1.6</v>
      </c>
      <c r="I23" s="4">
        <v>21.8</v>
      </c>
      <c r="J23" s="4">
        <v>0</v>
      </c>
      <c r="K23" s="4"/>
      <c r="L23" s="4"/>
      <c r="M23" s="4">
        <v>-89.8</v>
      </c>
      <c r="N23" s="4">
        <v>-6.6</v>
      </c>
      <c r="O23" s="4">
        <v>8.5</v>
      </c>
      <c r="P23" s="4">
        <v>-43.2</v>
      </c>
      <c r="Q23" s="4">
        <v>6.6</v>
      </c>
      <c r="R23" s="4"/>
      <c r="S23" s="4"/>
      <c r="T23" s="4">
        <v>-15.1</v>
      </c>
      <c r="U23" s="4">
        <v>-26</v>
      </c>
      <c r="V23" s="4">
        <v>-3</v>
      </c>
      <c r="W23" s="4">
        <v>0.5</v>
      </c>
      <c r="X23" s="4">
        <v>19.3</v>
      </c>
      <c r="Y23" s="4"/>
      <c r="Z23" s="4"/>
      <c r="AA23" s="4">
        <v>19.2</v>
      </c>
      <c r="AB23" s="4">
        <v>-10.1</v>
      </c>
      <c r="AC23" s="4">
        <v>7.9</v>
      </c>
      <c r="AD23" s="4">
        <v>22.6</v>
      </c>
      <c r="AE23" s="4">
        <v>11.7</v>
      </c>
      <c r="AF23" s="4"/>
      <c r="AG23" s="4"/>
      <c r="AH23" s="4">
        <v>8</v>
      </c>
      <c r="AI23" s="4">
        <v>6.6</v>
      </c>
      <c r="AJ23" s="4">
        <v>5.2</v>
      </c>
      <c r="AK23" s="4">
        <v>3.9</v>
      </c>
    </row>
    <row r="24" spans="2:38" x14ac:dyDescent="0.25">
      <c r="B24" t="s">
        <v>16</v>
      </c>
      <c r="F24" s="12">
        <f>SUM(G24:AL24)</f>
        <v>-14.900000000000002</v>
      </c>
      <c r="G24" s="4">
        <v>-3.4</v>
      </c>
      <c r="H24" s="4">
        <v>-0.7</v>
      </c>
      <c r="I24" s="4">
        <v>-1.7</v>
      </c>
      <c r="J24" s="4">
        <v>0</v>
      </c>
      <c r="K24" s="4"/>
      <c r="L24" s="4"/>
      <c r="M24" s="4">
        <v>-0.6</v>
      </c>
      <c r="N24" s="4">
        <v>-0.8</v>
      </c>
      <c r="O24" s="4">
        <v>0.5</v>
      </c>
      <c r="P24" s="4">
        <v>-3.1</v>
      </c>
      <c r="Q24" s="4">
        <v>-0.9</v>
      </c>
      <c r="R24" s="4"/>
      <c r="S24" s="4"/>
      <c r="T24" s="4">
        <v>-0.2</v>
      </c>
      <c r="U24" s="4">
        <v>-0.5</v>
      </c>
      <c r="V24" s="4">
        <v>0.1</v>
      </c>
      <c r="W24" s="4">
        <v>-1.9</v>
      </c>
      <c r="X24" s="4">
        <v>-0.8</v>
      </c>
      <c r="Y24" s="4"/>
      <c r="Z24" s="4"/>
      <c r="AA24" s="4">
        <v>-0.5</v>
      </c>
      <c r="AB24" s="4">
        <v>-0.3</v>
      </c>
      <c r="AC24" s="4">
        <v>-0.7</v>
      </c>
      <c r="AD24" s="4">
        <v>-0.9</v>
      </c>
      <c r="AE24" s="4">
        <v>-0.6</v>
      </c>
      <c r="AF24" s="4"/>
      <c r="AG24" s="4"/>
      <c r="AH24" s="4">
        <v>-6.1</v>
      </c>
      <c r="AI24" s="4">
        <v>-0.9</v>
      </c>
      <c r="AJ24" s="4">
        <v>-1.1000000000000001</v>
      </c>
      <c r="AK24" s="4">
        <v>10.199999999999999</v>
      </c>
    </row>
    <row r="25" spans="2:38" x14ac:dyDescent="0.25">
      <c r="B25" t="s">
        <v>17</v>
      </c>
      <c r="F25" s="12">
        <f>SUM(G25:AL25)</f>
        <v>-121.20000000000006</v>
      </c>
      <c r="G25" s="4">
        <v>-75</v>
      </c>
      <c r="H25" s="4">
        <v>18</v>
      </c>
      <c r="I25" s="4">
        <v>-0.4</v>
      </c>
      <c r="J25" s="4">
        <v>3.9</v>
      </c>
      <c r="K25" s="4"/>
      <c r="L25" s="4"/>
      <c r="M25" s="4">
        <v>95.8</v>
      </c>
      <c r="N25" s="4">
        <v>113.6</v>
      </c>
      <c r="O25" s="4">
        <v>6.7</v>
      </c>
      <c r="P25" s="4">
        <v>1.8</v>
      </c>
      <c r="Q25" s="4">
        <v>-37.4</v>
      </c>
      <c r="R25" s="4"/>
      <c r="S25" s="4"/>
      <c r="T25" s="4">
        <v>20.2</v>
      </c>
      <c r="U25" s="4">
        <v>-17.3</v>
      </c>
      <c r="V25" s="4">
        <v>12.9</v>
      </c>
      <c r="W25" s="4">
        <v>-188.2</v>
      </c>
      <c r="X25" s="4">
        <v>13.7</v>
      </c>
      <c r="Y25" s="4"/>
      <c r="Z25" s="4"/>
      <c r="AA25" s="4">
        <v>7.9</v>
      </c>
      <c r="AB25" s="4">
        <v>-68.099999999999994</v>
      </c>
      <c r="AC25" s="4">
        <v>-33.4</v>
      </c>
      <c r="AD25" s="4">
        <v>38.6</v>
      </c>
      <c r="AE25" s="4">
        <v>-50.9</v>
      </c>
      <c r="AF25" s="4"/>
      <c r="AG25" s="4"/>
      <c r="AH25" s="4">
        <v>36.4</v>
      </c>
      <c r="AI25" s="4">
        <v>-17.399999999999999</v>
      </c>
      <c r="AJ25" s="4">
        <v>62.3</v>
      </c>
      <c r="AK25" s="4">
        <v>-64.900000000000006</v>
      </c>
    </row>
    <row r="26" spans="2:38" ht="14.25" customHeight="1" x14ac:dyDescent="0.25">
      <c r="B26" t="s">
        <v>13</v>
      </c>
      <c r="F26" s="12">
        <f>SUM(G26:AL26)</f>
        <v>-0.2</v>
      </c>
      <c r="G26" s="4">
        <v>-0.2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ht="19.5" customHeight="1" x14ac:dyDescent="0.25">
      <c r="B27" s="1" t="s">
        <v>18</v>
      </c>
      <c r="F27" s="13">
        <f t="shared" ref="F27:AK27" si="5">F9+F22+F23+F24+F25+F26</f>
        <v>763.40000000000043</v>
      </c>
      <c r="G27" s="17">
        <f t="shared" si="5"/>
        <v>-285.8</v>
      </c>
      <c r="H27" s="17">
        <f t="shared" si="5"/>
        <v>80.3</v>
      </c>
      <c r="I27" s="17">
        <f t="shared" si="5"/>
        <v>86.8</v>
      </c>
      <c r="J27" s="17">
        <f t="shared" si="5"/>
        <v>4.4408920985006262E-16</v>
      </c>
      <c r="K27" s="17">
        <f t="shared" si="5"/>
        <v>0</v>
      </c>
      <c r="L27" s="17">
        <f t="shared" si="5"/>
        <v>0</v>
      </c>
      <c r="M27" s="17">
        <f t="shared" si="5"/>
        <v>-82.600000000000009</v>
      </c>
      <c r="N27" s="17">
        <f t="shared" si="5"/>
        <v>968.80000000000007</v>
      </c>
      <c r="O27" s="17">
        <f t="shared" si="5"/>
        <v>-23.900000000000002</v>
      </c>
      <c r="P27" s="17">
        <f t="shared" si="5"/>
        <v>-35.500000000000007</v>
      </c>
      <c r="Q27" s="17">
        <f t="shared" si="5"/>
        <v>0.80000000000000426</v>
      </c>
      <c r="R27" s="17">
        <f t="shared" si="5"/>
        <v>0</v>
      </c>
      <c r="S27" s="17">
        <f t="shared" si="5"/>
        <v>0</v>
      </c>
      <c r="T27" s="17">
        <f t="shared" si="5"/>
        <v>54.499999999999986</v>
      </c>
      <c r="U27" s="17">
        <f t="shared" si="5"/>
        <v>50.2</v>
      </c>
      <c r="V27" s="17">
        <f t="shared" si="5"/>
        <v>12.2</v>
      </c>
      <c r="W27" s="17">
        <f t="shared" si="5"/>
        <v>-144.89999999999998</v>
      </c>
      <c r="X27" s="17">
        <f t="shared" si="5"/>
        <v>-53</v>
      </c>
      <c r="Y27" s="17">
        <f t="shared" si="5"/>
        <v>0</v>
      </c>
      <c r="Z27" s="17">
        <f t="shared" si="5"/>
        <v>0</v>
      </c>
      <c r="AA27" s="17">
        <f t="shared" si="5"/>
        <v>112.20000000000003</v>
      </c>
      <c r="AB27" s="17">
        <f t="shared" si="5"/>
        <v>-24.599999999999994</v>
      </c>
      <c r="AC27" s="17">
        <f t="shared" si="5"/>
        <v>-144.9</v>
      </c>
      <c r="AD27" s="17">
        <f t="shared" si="5"/>
        <v>5.3000000000000185</v>
      </c>
      <c r="AE27" s="17">
        <f t="shared" si="5"/>
        <v>-23.899999999999991</v>
      </c>
      <c r="AF27" s="17">
        <f t="shared" si="5"/>
        <v>0</v>
      </c>
      <c r="AG27" s="17">
        <f t="shared" si="5"/>
        <v>0</v>
      </c>
      <c r="AH27" s="17">
        <f t="shared" si="5"/>
        <v>-32.9</v>
      </c>
      <c r="AI27" s="17">
        <f t="shared" si="5"/>
        <v>682.10000000000014</v>
      </c>
      <c r="AJ27" s="17">
        <f t="shared" si="5"/>
        <v>-292.10000000000008</v>
      </c>
      <c r="AK27" s="17">
        <f t="shared" si="5"/>
        <v>-146.30000000000001</v>
      </c>
    </row>
    <row r="28" spans="2:38" x14ac:dyDescent="0.25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5">
      <c r="B29" s="14" t="s">
        <v>21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5">
      <c r="B30" s="14" t="s">
        <v>22</v>
      </c>
    </row>
    <row r="31" spans="2:38" x14ac:dyDescent="0.25">
      <c r="B31" s="14" t="s">
        <v>34</v>
      </c>
    </row>
  </sheetData>
  <phoneticPr fontId="0" type="noConversion"/>
  <pageMargins left="0.2" right="0.2" top="1" bottom="1" header="0.5" footer="0.5"/>
  <pageSetup scale="5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Q13" activePane="bottomRight" state="frozen"/>
      <selection activeCell="AL22" sqref="AL22"/>
      <selection pane="topRight" activeCell="AL22" sqref="AL22"/>
      <selection pane="bottomLeft" activeCell="AL22" sqref="AL22"/>
      <selection pane="bottomRight" activeCell="Q24" sqref="Q24"/>
    </sheetView>
  </sheetViews>
  <sheetFormatPr defaultRowHeight="13.2" x14ac:dyDescent="0.25"/>
  <cols>
    <col min="6" max="6" width="13.6640625" style="1" bestFit="1" customWidth="1"/>
    <col min="13" max="14" width="9.109375" hidden="1" customWidth="1"/>
    <col min="20" max="20" width="0" hidden="1" customWidth="1"/>
    <col min="21" max="21" width="9.33203125" hidden="1" customWidth="1"/>
    <col min="27" max="28" width="0" hidden="1" customWidth="1"/>
    <col min="34" max="35" width="0" hidden="1" customWidth="1"/>
  </cols>
  <sheetData>
    <row r="1" spans="2:36" ht="15.6" x14ac:dyDescent="0.3">
      <c r="B1" s="2" t="s">
        <v>32</v>
      </c>
    </row>
    <row r="2" spans="2:36" ht="15.6" x14ac:dyDescent="0.3">
      <c r="B2" s="2" t="s">
        <v>0</v>
      </c>
    </row>
    <row r="3" spans="2:36" x14ac:dyDescent="0.25">
      <c r="B3" s="9" t="s">
        <v>30</v>
      </c>
    </row>
    <row r="5" spans="2:36" x14ac:dyDescent="0.25">
      <c r="F5" s="15" t="s">
        <v>1</v>
      </c>
    </row>
    <row r="6" spans="2:36" s="1" customFormat="1" x14ac:dyDescent="0.25">
      <c r="F6" s="16" t="s">
        <v>19</v>
      </c>
      <c r="G6" s="8">
        <f t="shared" ref="G6:AI6" si="0">H6+1</f>
        <v>37072</v>
      </c>
      <c r="H6" s="8">
        <f t="shared" si="0"/>
        <v>37071</v>
      </c>
      <c r="I6" s="8">
        <f t="shared" si="0"/>
        <v>37070</v>
      </c>
      <c r="J6" s="8">
        <f t="shared" si="0"/>
        <v>37069</v>
      </c>
      <c r="K6" s="8">
        <f t="shared" si="0"/>
        <v>37068</v>
      </c>
      <c r="L6" s="8">
        <f t="shared" si="0"/>
        <v>37067</v>
      </c>
      <c r="M6" s="8">
        <f t="shared" si="0"/>
        <v>37066</v>
      </c>
      <c r="N6" s="8">
        <f t="shared" si="0"/>
        <v>37065</v>
      </c>
      <c r="O6" s="8">
        <f t="shared" si="0"/>
        <v>37064</v>
      </c>
      <c r="P6" s="8">
        <f t="shared" si="0"/>
        <v>37063</v>
      </c>
      <c r="Q6" s="8">
        <f t="shared" si="0"/>
        <v>37062</v>
      </c>
      <c r="R6" s="8">
        <f t="shared" si="0"/>
        <v>37061</v>
      </c>
      <c r="S6" s="8">
        <f t="shared" si="0"/>
        <v>37060</v>
      </c>
      <c r="T6" s="8">
        <f t="shared" si="0"/>
        <v>37059</v>
      </c>
      <c r="U6" s="8">
        <f t="shared" si="0"/>
        <v>37058</v>
      </c>
      <c r="V6" s="8">
        <f t="shared" si="0"/>
        <v>37057</v>
      </c>
      <c r="W6" s="8">
        <f t="shared" si="0"/>
        <v>37056</v>
      </c>
      <c r="X6" s="8">
        <f t="shared" si="0"/>
        <v>37055</v>
      </c>
      <c r="Y6" s="8">
        <f t="shared" si="0"/>
        <v>37054</v>
      </c>
      <c r="Z6" s="8">
        <f t="shared" si="0"/>
        <v>37053</v>
      </c>
      <c r="AA6" s="8">
        <f t="shared" si="0"/>
        <v>37052</v>
      </c>
      <c r="AB6" s="8">
        <f t="shared" si="0"/>
        <v>37051</v>
      </c>
      <c r="AC6" s="8">
        <f t="shared" si="0"/>
        <v>37050</v>
      </c>
      <c r="AD6" s="8">
        <f t="shared" si="0"/>
        <v>37049</v>
      </c>
      <c r="AE6" s="8">
        <f t="shared" si="0"/>
        <v>37048</v>
      </c>
      <c r="AF6" s="8">
        <f t="shared" si="0"/>
        <v>37047</v>
      </c>
      <c r="AG6" s="8">
        <f t="shared" si="0"/>
        <v>37046</v>
      </c>
      <c r="AH6" s="8">
        <f t="shared" si="0"/>
        <v>37045</v>
      </c>
      <c r="AI6" s="8">
        <f t="shared" si="0"/>
        <v>37044</v>
      </c>
      <c r="AJ6" s="8">
        <v>37043</v>
      </c>
    </row>
    <row r="7" spans="2:36" s="4" customFormat="1" ht="18" customHeight="1" x14ac:dyDescent="0.25">
      <c r="B7" s="4" t="s">
        <v>2</v>
      </c>
      <c r="F7" s="17">
        <f>SUM(G7:AL7)</f>
        <v>30.400000000000006</v>
      </c>
      <c r="R7" s="4">
        <v>6.9</v>
      </c>
      <c r="S7" s="4">
        <v>-1.7</v>
      </c>
      <c r="V7" s="4">
        <v>13.1</v>
      </c>
      <c r="W7" s="4">
        <v>19.8</v>
      </c>
      <c r="X7" s="4">
        <v>0.7</v>
      </c>
      <c r="Y7" s="4">
        <v>1.5</v>
      </c>
      <c r="Z7" s="4">
        <v>7.9</v>
      </c>
      <c r="AC7" s="4">
        <v>-0.5</v>
      </c>
      <c r="AD7" s="4">
        <v>-0.6</v>
      </c>
      <c r="AE7" s="4">
        <v>0.1</v>
      </c>
      <c r="AF7" s="4">
        <v>0.5</v>
      </c>
      <c r="AG7" s="4">
        <v>-6.8</v>
      </c>
      <c r="AJ7" s="4">
        <v>-10.5</v>
      </c>
    </row>
    <row r="8" spans="2:36" s="4" customFormat="1" x14ac:dyDescent="0.25">
      <c r="B8" s="4" t="s">
        <v>3</v>
      </c>
      <c r="F8" s="17"/>
      <c r="R8" s="4">
        <v>0</v>
      </c>
      <c r="S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J8" s="4">
        <v>0</v>
      </c>
    </row>
    <row r="9" spans="2:36" s="5" customFormat="1" x14ac:dyDescent="0.25">
      <c r="B9" s="5" t="s">
        <v>4</v>
      </c>
      <c r="F9" s="17">
        <f>SUM(F7:F8)</f>
        <v>30.400000000000006</v>
      </c>
      <c r="R9" s="17">
        <f>SUM(R7:R8)</f>
        <v>6.9</v>
      </c>
      <c r="S9" s="17">
        <f>SUM(S7:S8)</f>
        <v>-1.7</v>
      </c>
      <c r="U9" s="17"/>
      <c r="V9" s="17">
        <f>SUM(V7:V8)</f>
        <v>13.1</v>
      </c>
      <c r="W9" s="17">
        <f>SUM(W7:W8)</f>
        <v>19.8</v>
      </c>
      <c r="X9" s="17">
        <f>SUM(X7:X8)</f>
        <v>0.7</v>
      </c>
      <c r="Y9" s="17">
        <f>SUM(Y7:Y8)</f>
        <v>1.5</v>
      </c>
      <c r="Z9" s="17">
        <f>SUM(Z7:Z8)</f>
        <v>7.9</v>
      </c>
      <c r="AA9" s="17">
        <f t="shared" ref="AA9:AJ9" si="1">SUM(AA7:AA8)</f>
        <v>0</v>
      </c>
      <c r="AB9" s="17">
        <f t="shared" si="1"/>
        <v>0</v>
      </c>
      <c r="AC9" s="17">
        <f t="shared" si="1"/>
        <v>-0.5</v>
      </c>
      <c r="AD9" s="17">
        <f t="shared" si="1"/>
        <v>-0.6</v>
      </c>
      <c r="AE9" s="17">
        <f t="shared" si="1"/>
        <v>0.1</v>
      </c>
      <c r="AF9" s="17">
        <f t="shared" si="1"/>
        <v>0.5</v>
      </c>
      <c r="AG9" s="17">
        <f t="shared" si="1"/>
        <v>-6.8</v>
      </c>
      <c r="AH9" s="17">
        <f t="shared" si="1"/>
        <v>0</v>
      </c>
      <c r="AI9" s="17">
        <f t="shared" si="1"/>
        <v>0</v>
      </c>
      <c r="AJ9" s="17">
        <f t="shared" si="1"/>
        <v>-10.5</v>
      </c>
    </row>
    <row r="10" spans="2:36" s="4" customFormat="1" ht="22.5" customHeight="1" x14ac:dyDescent="0.25">
      <c r="B10" s="4" t="s">
        <v>5</v>
      </c>
      <c r="F10" s="17">
        <f>SUM(G10:AL10)</f>
        <v>-8.9000000000000909</v>
      </c>
      <c r="R10" s="4">
        <v>-46.8</v>
      </c>
      <c r="S10" s="4">
        <v>-229.1</v>
      </c>
      <c r="V10" s="4">
        <v>85.1</v>
      </c>
      <c r="W10" s="4">
        <v>-72.7</v>
      </c>
      <c r="X10" s="4">
        <v>-8.3000000000000007</v>
      </c>
      <c r="Y10" s="4">
        <v>-94.1</v>
      </c>
      <c r="Z10" s="4">
        <v>110.6</v>
      </c>
      <c r="AC10" s="4">
        <v>-114.7</v>
      </c>
      <c r="AD10" s="4">
        <v>-101.6</v>
      </c>
      <c r="AE10" s="4">
        <v>-127.6</v>
      </c>
      <c r="AF10" s="4">
        <v>123.2</v>
      </c>
      <c r="AG10" s="4">
        <v>-77.3</v>
      </c>
      <c r="AJ10" s="4">
        <v>544.4</v>
      </c>
    </row>
    <row r="11" spans="2:36" s="4" customFormat="1" x14ac:dyDescent="0.25">
      <c r="B11" s="4" t="s">
        <v>6</v>
      </c>
      <c r="F11" s="17"/>
      <c r="R11" s="4">
        <v>0</v>
      </c>
      <c r="S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J11" s="4">
        <v>0</v>
      </c>
    </row>
    <row r="12" spans="2:36" s="5" customFormat="1" ht="14.25" customHeight="1" x14ac:dyDescent="0.25">
      <c r="B12" s="5" t="s">
        <v>7</v>
      </c>
      <c r="F12" s="17">
        <f>SUM(F10:F11)</f>
        <v>-8.9000000000000909</v>
      </c>
      <c r="R12" s="5">
        <f>SUM(R10:R11)</f>
        <v>-46.8</v>
      </c>
      <c r="S12" s="5">
        <f>SUM(S10:S11)</f>
        <v>-229.1</v>
      </c>
      <c r="V12" s="5">
        <f>SUM(V10:V11)</f>
        <v>85.1</v>
      </c>
      <c r="W12" s="5">
        <f t="shared" ref="W12:AI12" si="2">SUM(W10:W11)</f>
        <v>-72.7</v>
      </c>
      <c r="X12" s="5">
        <f t="shared" si="2"/>
        <v>-8.3000000000000007</v>
      </c>
      <c r="Y12" s="5">
        <f t="shared" si="2"/>
        <v>-94.1</v>
      </c>
      <c r="Z12" s="5">
        <f t="shared" si="2"/>
        <v>110.6</v>
      </c>
      <c r="AA12" s="5">
        <f t="shared" si="2"/>
        <v>0</v>
      </c>
      <c r="AB12" s="5">
        <f t="shared" si="2"/>
        <v>0</v>
      </c>
      <c r="AC12" s="5">
        <f t="shared" si="2"/>
        <v>-114.7</v>
      </c>
      <c r="AD12" s="5">
        <f t="shared" si="2"/>
        <v>-101.6</v>
      </c>
      <c r="AE12" s="5">
        <f t="shared" si="2"/>
        <v>-127.6</v>
      </c>
      <c r="AF12" s="5">
        <f t="shared" si="2"/>
        <v>123.2</v>
      </c>
      <c r="AG12" s="5">
        <f t="shared" si="2"/>
        <v>-77.3</v>
      </c>
      <c r="AH12" s="5">
        <f t="shared" si="2"/>
        <v>0</v>
      </c>
      <c r="AI12" s="5">
        <f t="shared" si="2"/>
        <v>0</v>
      </c>
      <c r="AJ12" s="5">
        <f>SUM(AJ10:AJ11)</f>
        <v>544.4</v>
      </c>
    </row>
    <row r="13" spans="2:36" s="4" customFormat="1" ht="14.25" customHeight="1" x14ac:dyDescent="0.25">
      <c r="B13" s="4" t="s">
        <v>8</v>
      </c>
      <c r="F13" s="17">
        <f>SUM(G13:AL13)</f>
        <v>66.900000000000006</v>
      </c>
      <c r="R13" s="4">
        <v>-7</v>
      </c>
      <c r="S13" s="4">
        <v>22.3</v>
      </c>
      <c r="V13" s="4">
        <v>2.6</v>
      </c>
      <c r="W13" s="4">
        <v>29.3</v>
      </c>
      <c r="X13" s="4">
        <v>6.8</v>
      </c>
      <c r="Y13" s="4">
        <v>-6.6</v>
      </c>
      <c r="Z13" s="4">
        <v>-2.2999999999999998</v>
      </c>
      <c r="AC13" s="4">
        <v>22</v>
      </c>
      <c r="AD13" s="4">
        <v>-8.8000000000000007</v>
      </c>
      <c r="AE13" s="4">
        <v>-11</v>
      </c>
      <c r="AF13" s="4">
        <v>28.6</v>
      </c>
      <c r="AG13" s="4">
        <v>-9.4</v>
      </c>
      <c r="AJ13" s="4">
        <v>0.4</v>
      </c>
    </row>
    <row r="14" spans="2:36" s="4" customFormat="1" x14ac:dyDescent="0.25">
      <c r="B14" s="4" t="s">
        <v>9</v>
      </c>
      <c r="F14" s="17">
        <f>SUM(G14:AL14)</f>
        <v>-85.2</v>
      </c>
      <c r="R14" s="4">
        <v>-35.6</v>
      </c>
      <c r="S14" s="4">
        <v>-30.3</v>
      </c>
      <c r="V14" s="4">
        <v>-2.7</v>
      </c>
      <c r="W14" s="4">
        <v>-1.4</v>
      </c>
      <c r="X14" s="4">
        <v>11.7</v>
      </c>
      <c r="Y14" s="4">
        <v>0</v>
      </c>
      <c r="Z14" s="4">
        <v>-17.600000000000001</v>
      </c>
      <c r="AC14" s="4">
        <v>-4.5</v>
      </c>
      <c r="AD14" s="4">
        <v>-4.8</v>
      </c>
      <c r="AE14" s="4">
        <v>-2.6</v>
      </c>
      <c r="AF14" s="4">
        <v>1.8</v>
      </c>
      <c r="AG14" s="4">
        <v>3.8</v>
      </c>
      <c r="AJ14" s="4">
        <v>-3</v>
      </c>
    </row>
    <row r="15" spans="2:36" s="4" customFormat="1" x14ac:dyDescent="0.25">
      <c r="B15" s="4" t="s">
        <v>10</v>
      </c>
      <c r="F15" s="17">
        <f>SUM(G15:AL15)</f>
        <v>-235.7</v>
      </c>
      <c r="R15" s="4">
        <v>-0.9</v>
      </c>
      <c r="S15" s="4">
        <v>1.3</v>
      </c>
      <c r="V15" s="4">
        <v>-0.9</v>
      </c>
      <c r="W15" s="4">
        <v>-0.2</v>
      </c>
      <c r="X15" s="4">
        <v>0</v>
      </c>
      <c r="Y15" s="4">
        <v>-1.9</v>
      </c>
      <c r="Z15" s="4">
        <v>-0.5</v>
      </c>
      <c r="AC15" s="4">
        <v>-29.5</v>
      </c>
      <c r="AD15" s="4">
        <v>-4.5</v>
      </c>
      <c r="AE15" s="4">
        <v>0.4</v>
      </c>
      <c r="AF15" s="4">
        <v>-1.6</v>
      </c>
      <c r="AG15" s="4">
        <v>1.8</v>
      </c>
      <c r="AJ15" s="4">
        <v>-199.2</v>
      </c>
    </row>
    <row r="16" spans="2:36" s="4" customFormat="1" x14ac:dyDescent="0.25">
      <c r="B16" s="4" t="s">
        <v>11</v>
      </c>
      <c r="F16" s="17">
        <f>SUM(G16:AL16)</f>
        <v>-15.6</v>
      </c>
      <c r="R16" s="4">
        <v>-0.4</v>
      </c>
      <c r="S16" s="4">
        <v>-0.6</v>
      </c>
      <c r="V16" s="4">
        <v>-4.5999999999999996</v>
      </c>
      <c r="W16" s="4">
        <v>-0.9</v>
      </c>
      <c r="X16" s="4">
        <v>-0.3</v>
      </c>
      <c r="Y16" s="4">
        <v>-0.5</v>
      </c>
      <c r="Z16" s="4">
        <v>-2</v>
      </c>
      <c r="AC16" s="4">
        <v>-0.9</v>
      </c>
      <c r="AD16" s="4">
        <v>-3.5</v>
      </c>
      <c r="AE16" s="4">
        <v>2.6</v>
      </c>
      <c r="AF16" s="4">
        <v>-0.6</v>
      </c>
      <c r="AG16" s="4">
        <v>-3.8</v>
      </c>
      <c r="AJ16" s="4">
        <v>-0.1</v>
      </c>
    </row>
    <row r="17" spans="2:37" s="4" customFormat="1" x14ac:dyDescent="0.25">
      <c r="B17" s="4" t="s">
        <v>13</v>
      </c>
      <c r="F17" s="17">
        <f>SUM(G17:AL17)</f>
        <v>0</v>
      </c>
      <c r="R17" s="4">
        <v>0</v>
      </c>
      <c r="S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J17" s="4">
        <v>0</v>
      </c>
    </row>
    <row r="18" spans="2:37" s="5" customFormat="1" ht="17.25" customHeight="1" x14ac:dyDescent="0.25">
      <c r="B18" s="5" t="s">
        <v>33</v>
      </c>
      <c r="F18" s="17">
        <f>SUM(F12:F17)</f>
        <v>-278.50000000000011</v>
      </c>
      <c r="R18" s="17">
        <f>SUM(R12:R17)</f>
        <v>-90.700000000000017</v>
      </c>
      <c r="S18" s="17">
        <f>SUM(S12:S17)</f>
        <v>-236.39999999999998</v>
      </c>
      <c r="U18" s="17"/>
      <c r="V18" s="17">
        <f>SUM(V12:V17)</f>
        <v>79.499999999999986</v>
      </c>
      <c r="W18" s="17">
        <f>SUM(W12:W17)</f>
        <v>-45.900000000000006</v>
      </c>
      <c r="X18" s="17">
        <f>SUM(X12:X17)</f>
        <v>9.8999999999999986</v>
      </c>
      <c r="Y18" s="17">
        <f>SUM(Y12:Y17)</f>
        <v>-103.1</v>
      </c>
      <c r="Z18" s="17">
        <f>SUM(Z12:Z17)</f>
        <v>88.199999999999989</v>
      </c>
      <c r="AA18" s="17">
        <f t="shared" ref="AA18:AJ18" si="3">SUM(AA12:AA17)</f>
        <v>0</v>
      </c>
      <c r="AB18" s="17">
        <f t="shared" si="3"/>
        <v>0</v>
      </c>
      <c r="AC18" s="17">
        <f t="shared" si="3"/>
        <v>-127.60000000000001</v>
      </c>
      <c r="AD18" s="17">
        <f t="shared" si="3"/>
        <v>-123.19999999999999</v>
      </c>
      <c r="AE18" s="17">
        <f t="shared" si="3"/>
        <v>-138.19999999999999</v>
      </c>
      <c r="AF18" s="17">
        <f t="shared" si="3"/>
        <v>151.40000000000003</v>
      </c>
      <c r="AG18" s="17">
        <f t="shared" si="3"/>
        <v>-84.9</v>
      </c>
      <c r="AH18" s="17">
        <f t="shared" si="3"/>
        <v>0</v>
      </c>
      <c r="AI18" s="17">
        <f t="shared" si="3"/>
        <v>0</v>
      </c>
      <c r="AJ18" s="17">
        <f t="shared" si="3"/>
        <v>342.49999999999994</v>
      </c>
    </row>
    <row r="19" spans="2:37" s="4" customFormat="1" ht="18" customHeight="1" x14ac:dyDescent="0.25">
      <c r="B19" s="4" t="s">
        <v>12</v>
      </c>
      <c r="F19" s="17">
        <f>SUM(G19:AL19)</f>
        <v>44.5</v>
      </c>
      <c r="R19" s="4">
        <v>4.5999999999999996</v>
      </c>
      <c r="S19" s="4">
        <v>5.4</v>
      </c>
      <c r="V19" s="4">
        <v>1.1000000000000001</v>
      </c>
      <c r="W19" s="4">
        <v>-10.9</v>
      </c>
      <c r="X19" s="4">
        <v>-9.1</v>
      </c>
      <c r="Y19" s="4">
        <v>1.5</v>
      </c>
      <c r="Z19" s="4">
        <v>-0.2</v>
      </c>
      <c r="AC19" s="4">
        <v>-0.2</v>
      </c>
      <c r="AD19" s="4">
        <v>46.5</v>
      </c>
      <c r="AE19" s="4">
        <v>-0.1</v>
      </c>
      <c r="AF19" s="4">
        <v>6</v>
      </c>
      <c r="AG19" s="4">
        <v>-0.2</v>
      </c>
      <c r="AJ19" s="4">
        <v>0.1</v>
      </c>
    </row>
    <row r="20" spans="2:37" s="4" customFormat="1" ht="14.25" customHeight="1" x14ac:dyDescent="0.25">
      <c r="B20" s="4" t="s">
        <v>37</v>
      </c>
      <c r="F20" s="17">
        <f>SUM(G20:AL20)</f>
        <v>-0.79999999999999993</v>
      </c>
      <c r="R20" s="4">
        <v>0</v>
      </c>
      <c r="S20" s="4">
        <v>0</v>
      </c>
      <c r="V20" s="4">
        <v>-0.1</v>
      </c>
      <c r="W20" s="4">
        <v>-0.3</v>
      </c>
      <c r="X20" s="4">
        <v>0</v>
      </c>
      <c r="Y20" s="4">
        <v>0</v>
      </c>
      <c r="Z20" s="4">
        <v>-0.3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J20" s="4">
        <v>-0.1</v>
      </c>
    </row>
    <row r="21" spans="2:37" s="4" customFormat="1" ht="15.75" customHeight="1" x14ac:dyDescent="0.25">
      <c r="B21" s="4" t="s">
        <v>23</v>
      </c>
      <c r="F21" s="17">
        <f>SUM(G21:AL21)</f>
        <v>20.599999999999994</v>
      </c>
      <c r="R21" s="4">
        <v>-0.4</v>
      </c>
      <c r="S21" s="4">
        <v>5.8</v>
      </c>
      <c r="V21" s="4">
        <v>2.8</v>
      </c>
      <c r="W21" s="4">
        <v>-8.1</v>
      </c>
      <c r="X21" s="4">
        <v>-2.7</v>
      </c>
      <c r="Y21" s="4">
        <v>-11.1</v>
      </c>
      <c r="Z21" s="4">
        <v>-3.1</v>
      </c>
      <c r="AC21" s="4">
        <v>-5.9</v>
      </c>
      <c r="AD21" s="4">
        <v>-6.3</v>
      </c>
      <c r="AE21" s="4">
        <v>-0.7</v>
      </c>
      <c r="AF21" s="4">
        <v>-1.8</v>
      </c>
      <c r="AG21" s="4">
        <v>17.7</v>
      </c>
      <c r="AJ21" s="4">
        <v>34.4</v>
      </c>
    </row>
    <row r="22" spans="2:37" s="5" customFormat="1" ht="18" customHeight="1" x14ac:dyDescent="0.25">
      <c r="B22" s="5" t="s">
        <v>14</v>
      </c>
      <c r="F22" s="17">
        <f>F18+F19+F21</f>
        <v>-213.40000000000012</v>
      </c>
      <c r="H22" s="5">
        <f>H18+H19+H20+H21</f>
        <v>0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0</v>
      </c>
      <c r="L22" s="5">
        <f t="shared" si="4"/>
        <v>0</v>
      </c>
      <c r="M22" s="5">
        <f t="shared" si="4"/>
        <v>0</v>
      </c>
      <c r="N22" s="5">
        <f t="shared" si="4"/>
        <v>0</v>
      </c>
      <c r="O22" s="5">
        <f t="shared" si="4"/>
        <v>0</v>
      </c>
      <c r="P22" s="5">
        <f t="shared" si="4"/>
        <v>0</v>
      </c>
      <c r="Q22" s="5">
        <f t="shared" si="4"/>
        <v>0</v>
      </c>
      <c r="R22" s="5">
        <f t="shared" si="4"/>
        <v>-86.500000000000028</v>
      </c>
      <c r="S22" s="5">
        <f t="shared" si="4"/>
        <v>-225.19999999999996</v>
      </c>
      <c r="T22" s="5">
        <f t="shared" si="4"/>
        <v>0</v>
      </c>
      <c r="V22" s="5">
        <f t="shared" si="4"/>
        <v>83.299999999999983</v>
      </c>
      <c r="W22" s="5">
        <f t="shared" si="4"/>
        <v>-65.2</v>
      </c>
      <c r="X22" s="5">
        <f t="shared" si="4"/>
        <v>-1.9000000000000012</v>
      </c>
      <c r="Y22" s="5">
        <f t="shared" si="4"/>
        <v>-112.69999999999999</v>
      </c>
      <c r="Z22" s="5">
        <f t="shared" si="4"/>
        <v>84.6</v>
      </c>
      <c r="AA22" s="5">
        <f t="shared" si="4"/>
        <v>0</v>
      </c>
      <c r="AB22" s="5">
        <f t="shared" si="4"/>
        <v>0</v>
      </c>
      <c r="AC22" s="5">
        <f t="shared" si="4"/>
        <v>-133.70000000000002</v>
      </c>
      <c r="AD22" s="5">
        <f t="shared" si="4"/>
        <v>-82.999999999999986</v>
      </c>
      <c r="AE22" s="5">
        <f t="shared" si="4"/>
        <v>-138.99999999999997</v>
      </c>
      <c r="AF22" s="5">
        <f t="shared" si="4"/>
        <v>155.60000000000002</v>
      </c>
      <c r="AG22" s="5">
        <f t="shared" si="4"/>
        <v>-67.400000000000006</v>
      </c>
      <c r="AH22" s="5">
        <f t="shared" si="4"/>
        <v>0</v>
      </c>
      <c r="AI22" s="5">
        <f t="shared" si="4"/>
        <v>0</v>
      </c>
      <c r="AJ22" s="5">
        <f t="shared" si="4"/>
        <v>376.89999999999992</v>
      </c>
      <c r="AK22" s="5">
        <f t="shared" si="4"/>
        <v>0</v>
      </c>
    </row>
    <row r="23" spans="2:37" s="4" customFormat="1" ht="19.5" customHeight="1" x14ac:dyDescent="0.25">
      <c r="B23" s="4" t="s">
        <v>15</v>
      </c>
      <c r="F23" s="17">
        <f>SUM(G23:AL23)</f>
        <v>42.599999999999987</v>
      </c>
      <c r="R23" s="4">
        <v>-1</v>
      </c>
      <c r="S23" s="4">
        <v>8</v>
      </c>
      <c r="V23" s="4">
        <v>-8.1</v>
      </c>
      <c r="W23" s="4">
        <v>31.7</v>
      </c>
      <c r="X23" s="4">
        <v>3.8</v>
      </c>
      <c r="Y23" s="4">
        <v>2.2999999999999998</v>
      </c>
      <c r="Z23" s="4">
        <v>17.2</v>
      </c>
      <c r="AC23" s="4">
        <v>-4.2</v>
      </c>
      <c r="AD23" s="4">
        <v>-14.1</v>
      </c>
      <c r="AE23" s="4">
        <v>5.7</v>
      </c>
      <c r="AF23" s="4">
        <v>-0.7</v>
      </c>
      <c r="AG23" s="4">
        <v>-1.7</v>
      </c>
      <c r="AJ23" s="4">
        <v>3.7</v>
      </c>
    </row>
    <row r="24" spans="2:37" s="4" customFormat="1" x14ac:dyDescent="0.25">
      <c r="B24" s="4" t="s">
        <v>16</v>
      </c>
      <c r="F24" s="17">
        <f>SUM(G24:AL24)</f>
        <v>-16.000000000000004</v>
      </c>
      <c r="R24" s="4">
        <v>-0.6</v>
      </c>
      <c r="S24" s="4">
        <v>-1</v>
      </c>
      <c r="V24" s="4">
        <v>-3.6</v>
      </c>
      <c r="W24" s="4">
        <v>-0.5</v>
      </c>
      <c r="X24" s="4">
        <v>-0.1</v>
      </c>
      <c r="Y24" s="4">
        <v>-0.2</v>
      </c>
      <c r="Z24" s="4">
        <v>-1.2</v>
      </c>
      <c r="AC24" s="4">
        <v>-0.1</v>
      </c>
      <c r="AD24" s="4">
        <v>-2.6</v>
      </c>
      <c r="AE24" s="4">
        <v>-3.7</v>
      </c>
      <c r="AF24" s="4">
        <v>-0.3</v>
      </c>
      <c r="AG24" s="4">
        <v>-0.8</v>
      </c>
      <c r="AJ24" s="4">
        <v>-1.3</v>
      </c>
    </row>
    <row r="25" spans="2:37" s="4" customFormat="1" x14ac:dyDescent="0.25">
      <c r="B25" s="4" t="s">
        <v>17</v>
      </c>
      <c r="F25" s="17">
        <f>SUM(G25:AL25)</f>
        <v>365.09999999999997</v>
      </c>
      <c r="R25" s="4">
        <v>-3.3</v>
      </c>
      <c r="S25" s="4">
        <v>494.7</v>
      </c>
      <c r="V25" s="4">
        <v>-172.8</v>
      </c>
      <c r="W25" s="4">
        <v>4.9000000000000004</v>
      </c>
      <c r="X25" s="4">
        <v>2.9</v>
      </c>
      <c r="Y25" s="4">
        <v>-20.100000000000001</v>
      </c>
      <c r="Z25" s="4">
        <v>-10.8</v>
      </c>
      <c r="AC25" s="4">
        <v>28.1</v>
      </c>
      <c r="AD25" s="4">
        <v>13.8</v>
      </c>
      <c r="AE25" s="4">
        <v>-29.2</v>
      </c>
      <c r="AF25" s="4">
        <v>37.299999999999997</v>
      </c>
      <c r="AG25" s="4">
        <v>35</v>
      </c>
      <c r="AJ25" s="4">
        <v>-15.4</v>
      </c>
    </row>
    <row r="26" spans="2:37" s="4" customFormat="1" ht="14.25" customHeight="1" x14ac:dyDescent="0.25">
      <c r="B26" s="4" t="s">
        <v>13</v>
      </c>
      <c r="F26" s="17">
        <f>SUM(G26:AL26)</f>
        <v>-0.3</v>
      </c>
      <c r="R26" s="4">
        <v>0</v>
      </c>
      <c r="S26" s="4">
        <v>0</v>
      </c>
      <c r="V26" s="4">
        <v>-0.3</v>
      </c>
      <c r="W26" s="4">
        <v>0</v>
      </c>
      <c r="X26" s="4">
        <v>0</v>
      </c>
      <c r="Y26" s="4">
        <v>0</v>
      </c>
      <c r="Z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J26" s="4">
        <v>0</v>
      </c>
    </row>
    <row r="27" spans="2:37" s="5" customFormat="1" ht="19.5" customHeight="1" x14ac:dyDescent="0.25">
      <c r="B27" s="5" t="s">
        <v>18</v>
      </c>
      <c r="F27" s="17">
        <f>F9+F22+F23+F24+F25+F26</f>
        <v>208.39999999999984</v>
      </c>
      <c r="R27" s="17">
        <f t="shared" ref="R27:Y27" si="5">R9+R22+R23+R24+R25+R26</f>
        <v>-84.500000000000014</v>
      </c>
      <c r="S27" s="17">
        <f t="shared" si="5"/>
        <v>274.80000000000007</v>
      </c>
      <c r="T27" s="17">
        <f t="shared" si="5"/>
        <v>0</v>
      </c>
      <c r="U27" s="17">
        <f t="shared" si="5"/>
        <v>0</v>
      </c>
      <c r="V27" s="17">
        <f t="shared" si="5"/>
        <v>-88.40000000000002</v>
      </c>
      <c r="W27" s="17">
        <f t="shared" si="5"/>
        <v>-9.300000000000006</v>
      </c>
      <c r="X27" s="17">
        <f t="shared" si="5"/>
        <v>5.3999999999999986</v>
      </c>
      <c r="Y27" s="17">
        <f t="shared" si="5"/>
        <v>-129.19999999999999</v>
      </c>
      <c r="Z27" s="17">
        <f t="shared" ref="Z27:AI27" si="6">Z9+Z22+Z23+Z24+Z25+Z26</f>
        <v>97.7</v>
      </c>
      <c r="AA27" s="17">
        <f t="shared" si="6"/>
        <v>0</v>
      </c>
      <c r="AB27" s="17">
        <f t="shared" si="6"/>
        <v>0</v>
      </c>
      <c r="AC27" s="17">
        <f t="shared" si="6"/>
        <v>-110.4</v>
      </c>
      <c r="AD27" s="17">
        <f t="shared" si="6"/>
        <v>-86.499999999999972</v>
      </c>
      <c r="AE27" s="17">
        <f t="shared" si="6"/>
        <v>-166.09999999999997</v>
      </c>
      <c r="AF27" s="17">
        <f t="shared" si="6"/>
        <v>192.40000000000003</v>
      </c>
      <c r="AG27" s="17">
        <f t="shared" si="6"/>
        <v>-41.7</v>
      </c>
      <c r="AH27" s="17">
        <f t="shared" si="6"/>
        <v>0</v>
      </c>
      <c r="AI27" s="17">
        <f t="shared" si="6"/>
        <v>0</v>
      </c>
      <c r="AJ27" s="17">
        <f>AJ9+AJ22+AJ23+AJ24+AJ25+AJ26</f>
        <v>353.39999999999992</v>
      </c>
    </row>
    <row r="29" spans="2:37" x14ac:dyDescent="0.25">
      <c r="B29" s="14" t="s">
        <v>21</v>
      </c>
    </row>
    <row r="30" spans="2:37" x14ac:dyDescent="0.25">
      <c r="B30" s="14" t="s">
        <v>22</v>
      </c>
    </row>
    <row r="31" spans="2:37" x14ac:dyDescent="0.25">
      <c r="B31" s="14" t="s">
        <v>34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tabSelected="1" workbookViewId="0">
      <pane xSplit="6" ySplit="6" topLeftCell="H7" activePane="bottomRight" state="frozen"/>
      <selection activeCell="AL22" sqref="AL22"/>
      <selection pane="topRight" activeCell="AL22" sqref="AL22"/>
      <selection pane="bottomLeft" activeCell="AL22" sqref="AL22"/>
      <selection pane="bottomRight" activeCell="L8" sqref="L8"/>
    </sheetView>
  </sheetViews>
  <sheetFormatPr defaultRowHeight="13.2" x14ac:dyDescent="0.25"/>
  <cols>
    <col min="6" max="6" width="13.6640625" style="1" bestFit="1" customWidth="1"/>
    <col min="7" max="7" width="0" hidden="1" customWidth="1"/>
    <col min="9" max="9" width="9.44140625" bestFit="1" customWidth="1"/>
    <col min="10" max="10" width="10" bestFit="1" customWidth="1"/>
    <col min="13" max="14" width="0" hidden="1" customWidth="1"/>
    <col min="15" max="15" width="10.33203125" style="4" bestFit="1" customWidth="1"/>
    <col min="20" max="20" width="0" hidden="1" customWidth="1"/>
    <col min="21" max="21" width="9.33203125" hidden="1" customWidth="1"/>
    <col min="27" max="28" width="0" hidden="1" customWidth="1"/>
    <col min="34" max="35" width="0" hidden="1" customWidth="1"/>
  </cols>
  <sheetData>
    <row r="1" spans="2:36" ht="15.6" x14ac:dyDescent="0.3">
      <c r="B1" s="2" t="s">
        <v>32</v>
      </c>
    </row>
    <row r="2" spans="2:36" ht="15.6" x14ac:dyDescent="0.3">
      <c r="B2" s="2" t="s">
        <v>0</v>
      </c>
    </row>
    <row r="3" spans="2:36" x14ac:dyDescent="0.25">
      <c r="B3" s="1" t="s">
        <v>29</v>
      </c>
    </row>
    <row r="4" spans="2:36" x14ac:dyDescent="0.25">
      <c r="O4" s="19">
        <v>37061</v>
      </c>
    </row>
    <row r="5" spans="2:36" x14ac:dyDescent="0.25">
      <c r="F5" s="10" t="s">
        <v>1</v>
      </c>
      <c r="H5" s="6" t="s">
        <v>27</v>
      </c>
      <c r="I5" s="1"/>
      <c r="J5" s="1"/>
      <c r="O5" s="18" t="s">
        <v>35</v>
      </c>
    </row>
    <row r="6" spans="2:36" x14ac:dyDescent="0.25">
      <c r="F6" s="11" t="s">
        <v>24</v>
      </c>
      <c r="G6" s="3" t="e">
        <f>H6+1</f>
        <v>#VALUE!</v>
      </c>
      <c r="H6" s="7" t="s">
        <v>28</v>
      </c>
      <c r="I6" s="7" t="s">
        <v>26</v>
      </c>
      <c r="J6" s="7" t="s">
        <v>25</v>
      </c>
      <c r="K6" s="3"/>
      <c r="L6" s="3"/>
      <c r="M6" s="3"/>
      <c r="N6" s="3"/>
      <c r="O6" s="18" t="s">
        <v>36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ht="18" customHeight="1" x14ac:dyDescent="0.25">
      <c r="B7" t="s">
        <v>2</v>
      </c>
      <c r="F7" s="12">
        <f>SUM(H7:J7)</f>
        <v>114.4</v>
      </c>
      <c r="H7" s="4">
        <f>June!F7</f>
        <v>30.400000000000006</v>
      </c>
      <c r="I7" s="4">
        <f>May!F7</f>
        <v>17.099999999999994</v>
      </c>
      <c r="J7" s="4">
        <f>April!F7</f>
        <v>66.900000000000006</v>
      </c>
      <c r="O7" s="4">
        <f>June!R7</f>
        <v>6.9</v>
      </c>
    </row>
    <row r="8" spans="2:36" x14ac:dyDescent="0.25">
      <c r="B8" t="s">
        <v>3</v>
      </c>
      <c r="F8" s="12">
        <f t="shared" ref="F8:F27" si="0">SUM(H8:J8)</f>
        <v>0</v>
      </c>
      <c r="H8" s="4">
        <f>June!F8</f>
        <v>0</v>
      </c>
      <c r="I8" s="4">
        <f>May!F8</f>
        <v>0</v>
      </c>
      <c r="J8" s="4">
        <f>April!F8</f>
        <v>0</v>
      </c>
      <c r="O8" s="4">
        <f>June!R8</f>
        <v>0</v>
      </c>
    </row>
    <row r="9" spans="2:36" s="1" customFormat="1" x14ac:dyDescent="0.25">
      <c r="B9" s="1" t="s">
        <v>4</v>
      </c>
      <c r="F9" s="12">
        <f t="shared" si="0"/>
        <v>114.4</v>
      </c>
      <c r="H9" s="5">
        <f>June!F9</f>
        <v>30.400000000000006</v>
      </c>
      <c r="I9" s="5">
        <f>May!F9</f>
        <v>17.099999999999994</v>
      </c>
      <c r="J9" s="5">
        <f>April!F9</f>
        <v>66.900000000000006</v>
      </c>
      <c r="O9" s="4">
        <f>June!R9</f>
        <v>6.9</v>
      </c>
    </row>
    <row r="10" spans="2:36" ht="22.5" customHeight="1" x14ac:dyDescent="0.25">
      <c r="B10" t="s">
        <v>5</v>
      </c>
      <c r="F10" s="12">
        <f t="shared" si="0"/>
        <v>183.39999999999986</v>
      </c>
      <c r="H10" s="4">
        <f>June!F10</f>
        <v>-8.9000000000000909</v>
      </c>
      <c r="I10" s="4">
        <f>May!F10</f>
        <v>1030.6000000000004</v>
      </c>
      <c r="J10" s="4">
        <f>April!F10</f>
        <v>-838.30000000000041</v>
      </c>
      <c r="O10" s="4">
        <f>June!R10</f>
        <v>-46.8</v>
      </c>
    </row>
    <row r="11" spans="2:36" x14ac:dyDescent="0.25">
      <c r="B11" t="s">
        <v>6</v>
      </c>
      <c r="F11" s="12">
        <f t="shared" si="0"/>
        <v>0</v>
      </c>
      <c r="H11" s="4">
        <f>June!F11</f>
        <v>0</v>
      </c>
      <c r="I11" s="4">
        <f>May!F11</f>
        <v>0</v>
      </c>
      <c r="J11" s="4">
        <f>April!F11</f>
        <v>0</v>
      </c>
      <c r="O11" s="4">
        <f>June!R11</f>
        <v>0</v>
      </c>
    </row>
    <row r="12" spans="2:36" s="1" customFormat="1" ht="14.25" customHeight="1" x14ac:dyDescent="0.25">
      <c r="B12" s="1" t="s">
        <v>7</v>
      </c>
      <c r="F12" s="12">
        <f t="shared" si="0"/>
        <v>183.39999999999986</v>
      </c>
      <c r="H12" s="5">
        <f>June!F12</f>
        <v>-8.9000000000000909</v>
      </c>
      <c r="I12" s="5">
        <f>May!F12</f>
        <v>1030.6000000000004</v>
      </c>
      <c r="J12" s="5">
        <f>April!F12</f>
        <v>-838.30000000000041</v>
      </c>
      <c r="O12" s="4">
        <f>June!R12</f>
        <v>-46.8</v>
      </c>
    </row>
    <row r="13" spans="2:36" ht="14.25" customHeight="1" x14ac:dyDescent="0.25">
      <c r="B13" t="s">
        <v>8</v>
      </c>
      <c r="F13" s="12">
        <f t="shared" si="0"/>
        <v>-34.100000000000009</v>
      </c>
      <c r="H13" s="4">
        <f>June!F13</f>
        <v>66.900000000000006</v>
      </c>
      <c r="I13" s="4">
        <f>May!F13</f>
        <v>-128.20000000000002</v>
      </c>
      <c r="J13" s="4">
        <f>April!F13</f>
        <v>27.200000000000003</v>
      </c>
      <c r="O13" s="4">
        <f>June!R13</f>
        <v>-7</v>
      </c>
    </row>
    <row r="14" spans="2:36" x14ac:dyDescent="0.25">
      <c r="B14" t="s">
        <v>9</v>
      </c>
      <c r="F14" s="12">
        <f t="shared" si="0"/>
        <v>-257.5</v>
      </c>
      <c r="H14" s="4">
        <f>June!F14</f>
        <v>-85.2</v>
      </c>
      <c r="I14" s="4">
        <f>May!F14</f>
        <v>-49.300000000000011</v>
      </c>
      <c r="J14" s="4">
        <f>April!F14</f>
        <v>-123</v>
      </c>
      <c r="O14" s="4">
        <f>June!R14</f>
        <v>-35.6</v>
      </c>
    </row>
    <row r="15" spans="2:36" x14ac:dyDescent="0.25">
      <c r="B15" t="s">
        <v>10</v>
      </c>
      <c r="F15" s="12">
        <f t="shared" si="0"/>
        <v>-277.39999999999998</v>
      </c>
      <c r="H15" s="4">
        <f>June!F15</f>
        <v>-235.7</v>
      </c>
      <c r="I15" s="4">
        <f>May!F15</f>
        <v>-5.5</v>
      </c>
      <c r="J15" s="4">
        <f>April!F15</f>
        <v>-36.199999999999996</v>
      </c>
      <c r="O15" s="4">
        <f>June!R15</f>
        <v>-0.9</v>
      </c>
    </row>
    <row r="16" spans="2:36" x14ac:dyDescent="0.25">
      <c r="B16" t="s">
        <v>11</v>
      </c>
      <c r="F16" s="12">
        <f t="shared" si="0"/>
        <v>-62.2</v>
      </c>
      <c r="H16" s="4">
        <f>June!F16</f>
        <v>-15.6</v>
      </c>
      <c r="I16" s="4">
        <f>May!F16</f>
        <v>-27.3</v>
      </c>
      <c r="J16" s="4">
        <f>April!F16</f>
        <v>-19.3</v>
      </c>
      <c r="O16" s="4">
        <f>June!R16</f>
        <v>-0.4</v>
      </c>
    </row>
    <row r="17" spans="2:38" x14ac:dyDescent="0.25">
      <c r="B17" t="s">
        <v>13</v>
      </c>
      <c r="F17" s="12">
        <f t="shared" si="0"/>
        <v>0</v>
      </c>
      <c r="H17" s="4">
        <f>June!F17</f>
        <v>0</v>
      </c>
      <c r="I17" s="4">
        <f>May!F17</f>
        <v>0</v>
      </c>
      <c r="J17" s="4">
        <f>April!F17</f>
        <v>0</v>
      </c>
      <c r="O17" s="4">
        <f>June!R17</f>
        <v>0</v>
      </c>
    </row>
    <row r="18" spans="2:38" s="1" customFormat="1" ht="17.25" customHeight="1" x14ac:dyDescent="0.25">
      <c r="B18" s="1" t="s">
        <v>33</v>
      </c>
      <c r="F18" s="12">
        <f t="shared" si="0"/>
        <v>-447.80000000000007</v>
      </c>
      <c r="H18" s="5">
        <f>June!F18</f>
        <v>-278.50000000000011</v>
      </c>
      <c r="I18" s="5">
        <f>May!F18</f>
        <v>820.30000000000041</v>
      </c>
      <c r="J18" s="5">
        <f>April!F18</f>
        <v>-989.60000000000036</v>
      </c>
      <c r="O18" s="4">
        <f>June!R18</f>
        <v>-90.700000000000017</v>
      </c>
    </row>
    <row r="19" spans="2:38" ht="18" customHeight="1" x14ac:dyDescent="0.25">
      <c r="B19" t="s">
        <v>12</v>
      </c>
      <c r="F19" s="12">
        <f>SUM(H19:J19)</f>
        <v>70.599999999999994</v>
      </c>
      <c r="H19" s="4">
        <f>June!F19</f>
        <v>44.5</v>
      </c>
      <c r="I19" s="4">
        <f>May!F19</f>
        <v>48</v>
      </c>
      <c r="J19" s="4">
        <f>April!F19</f>
        <v>-21.9</v>
      </c>
      <c r="O19" s="4">
        <f>June!R19</f>
        <v>4.5999999999999996</v>
      </c>
    </row>
    <row r="20" spans="2:38" ht="14.25" customHeight="1" x14ac:dyDescent="0.25">
      <c r="B20" t="s">
        <v>37</v>
      </c>
      <c r="F20" s="12"/>
      <c r="H20" s="4"/>
      <c r="I20" s="4"/>
      <c r="J20" s="4"/>
      <c r="O20" s="4">
        <f>June!R20</f>
        <v>0</v>
      </c>
    </row>
    <row r="21" spans="2:38" ht="12.75" customHeight="1" x14ac:dyDescent="0.25">
      <c r="B21" t="s">
        <v>23</v>
      </c>
      <c r="F21" s="12">
        <f t="shared" si="0"/>
        <v>147.9</v>
      </c>
      <c r="H21" s="4">
        <f>June!F21</f>
        <v>20.599999999999994</v>
      </c>
      <c r="I21" s="4">
        <f>May!F21</f>
        <v>59.5</v>
      </c>
      <c r="J21" s="4">
        <f>April!F21</f>
        <v>67.800000000000011</v>
      </c>
      <c r="O21" s="4">
        <f>June!R21</f>
        <v>-0.4</v>
      </c>
    </row>
    <row r="22" spans="2:38" s="1" customFormat="1" ht="18" customHeight="1" x14ac:dyDescent="0.25">
      <c r="B22" s="1" t="s">
        <v>14</v>
      </c>
      <c r="F22" s="12">
        <f>F18+F19+F21</f>
        <v>-229.30000000000004</v>
      </c>
      <c r="H22" s="5">
        <f>H18+H19+H20+H21</f>
        <v>-213.40000000000012</v>
      </c>
      <c r="I22" s="5">
        <f>I18+I19+I20+I21</f>
        <v>927.80000000000041</v>
      </c>
      <c r="J22" s="5">
        <f>J18+J19+J20+J21</f>
        <v>-943.70000000000027</v>
      </c>
      <c r="K22" s="5"/>
      <c r="L22" s="5"/>
      <c r="M22" s="5">
        <f>M18+M19+M20+M21</f>
        <v>0</v>
      </c>
      <c r="N22" s="5">
        <f>N18+N19+N20+N21</f>
        <v>0</v>
      </c>
      <c r="O22" s="4">
        <f>June!R22</f>
        <v>-86.500000000000028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ht="18" customHeight="1" x14ac:dyDescent="0.25">
      <c r="B23" t="s">
        <v>15</v>
      </c>
      <c r="F23" s="12">
        <f t="shared" si="0"/>
        <v>-70.30000000000004</v>
      </c>
      <c r="H23" s="4">
        <f>June!F23</f>
        <v>42.599999999999987</v>
      </c>
      <c r="I23" s="4">
        <f>May!F23</f>
        <v>-45.199999999999989</v>
      </c>
      <c r="J23" s="4">
        <f>April!F23</f>
        <v>-67.700000000000031</v>
      </c>
      <c r="O23" s="4">
        <f>June!R23</f>
        <v>-1</v>
      </c>
    </row>
    <row r="24" spans="2:38" x14ac:dyDescent="0.25">
      <c r="B24" t="s">
        <v>16</v>
      </c>
      <c r="F24" s="12">
        <f t="shared" si="0"/>
        <v>-75.2</v>
      </c>
      <c r="H24" s="4">
        <f>June!F24</f>
        <v>-16.000000000000004</v>
      </c>
      <c r="I24" s="4">
        <f>May!F24</f>
        <v>-14.900000000000002</v>
      </c>
      <c r="J24" s="4">
        <f>April!F24</f>
        <v>-44.3</v>
      </c>
      <c r="O24" s="4">
        <f>June!R24</f>
        <v>-0.6</v>
      </c>
    </row>
    <row r="25" spans="2:38" x14ac:dyDescent="0.25">
      <c r="B25" t="s">
        <v>17</v>
      </c>
      <c r="F25" s="12">
        <f t="shared" si="0"/>
        <v>11.799999999999955</v>
      </c>
      <c r="H25" s="4">
        <f>June!F25</f>
        <v>365.09999999999997</v>
      </c>
      <c r="I25" s="4">
        <f>May!F25</f>
        <v>-121.20000000000006</v>
      </c>
      <c r="J25" s="4">
        <f>April!F25</f>
        <v>-232.09999999999997</v>
      </c>
      <c r="O25" s="4">
        <f>June!R25</f>
        <v>-3.3</v>
      </c>
    </row>
    <row r="26" spans="2:38" ht="14.25" customHeight="1" x14ac:dyDescent="0.25">
      <c r="B26" t="s">
        <v>13</v>
      </c>
      <c r="F26" s="12">
        <f t="shared" si="0"/>
        <v>-0.5</v>
      </c>
      <c r="H26" s="4">
        <f>June!F26</f>
        <v>-0.3</v>
      </c>
      <c r="I26" s="4">
        <f>May!F26</f>
        <v>-0.2</v>
      </c>
      <c r="J26" s="4">
        <f>April!F26</f>
        <v>0</v>
      </c>
      <c r="O26" s="4">
        <f>June!R26</f>
        <v>0</v>
      </c>
    </row>
    <row r="27" spans="2:38" s="1" customFormat="1" ht="19.5" customHeight="1" x14ac:dyDescent="0.25">
      <c r="B27" s="1" t="s">
        <v>18</v>
      </c>
      <c r="F27" s="13">
        <f t="shared" si="0"/>
        <v>-249.10000000000002</v>
      </c>
      <c r="H27" s="5">
        <f>June!F27</f>
        <v>208.39999999999984</v>
      </c>
      <c r="I27" s="5">
        <f>May!F27</f>
        <v>763.40000000000043</v>
      </c>
      <c r="J27" s="5">
        <f>April!F27</f>
        <v>-1220.9000000000003</v>
      </c>
      <c r="O27" s="4">
        <f>June!R27</f>
        <v>-84.500000000000014</v>
      </c>
    </row>
    <row r="29" spans="2:38" x14ac:dyDescent="0.25">
      <c r="B29" s="14" t="s">
        <v>21</v>
      </c>
    </row>
    <row r="30" spans="2:38" x14ac:dyDescent="0.25">
      <c r="B30" s="14" t="s">
        <v>22</v>
      </c>
    </row>
    <row r="31" spans="2:38" x14ac:dyDescent="0.25">
      <c r="B31" s="14" t="s">
        <v>34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April</vt:lpstr>
      <vt:lpstr>May</vt:lpstr>
      <vt:lpstr>June</vt:lpstr>
      <vt:lpstr>Q2 to Date</vt:lpstr>
      <vt:lpstr>April!Print_Area</vt:lpstr>
      <vt:lpstr>June!Print_Area</vt:lpstr>
      <vt:lpstr>May!Print_Area</vt:lpstr>
      <vt:lpstr>'Q2 to Date'!Print_Area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Havlíček Jan</cp:lastModifiedBy>
  <cp:lastPrinted>2001-06-15T16:14:06Z</cp:lastPrinted>
  <dcterms:created xsi:type="dcterms:W3CDTF">2001-06-11T15:39:54Z</dcterms:created>
  <dcterms:modified xsi:type="dcterms:W3CDTF">2023-09-10T15:42:58Z</dcterms:modified>
</cp:coreProperties>
</file>