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<sst xmlns="http://schemas.openxmlformats.org/spreadsheetml/2006/main" count="150" uniqueCount="51">
  <si>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</si>
  <si>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</si>
  <si>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</si>
  <si>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</si>
  <si>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</si>
  <si>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</si>
  <si>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</si>
  <si>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</si>
  <si>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</si>
  <si>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</si>
  <si>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</si>
  <si>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</si>
  <si>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</si>
  <si>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</si>
  <si>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</si>
  <si>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</si>
  <si>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</si>
  <si>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</si>
  <si>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</si>
  <si>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</si>
  <si>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</si>
  <si>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</si>
  <si>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</si>
  <si>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</si>
  <si>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</si>
  <si>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</si>
  <si>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</si>
  <si>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</si>
  <si>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</si>
  <si>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</si>
  <si>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</si>
  <si>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</si>
  <si>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</si>
  <si>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</si>
  <si>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</si>
  <si>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</si>
  <si>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</si>
  <si>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</si>
  <si>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</si>
  <si>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</si>
  <si>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</si>
  <si>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</si>
  <si>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</si>
  <si>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06-Apr-2001
03:40:11 PM</t>
  </si>
  <si>
    <t>EOL Crude
e
A
1099057
010
NXC1
WTI NXC1</t>
  </si>
  <si>
    <t>EOL Crude
e
A
1099057
010
NXC1-OPT
WTI NXC1</t>
  </si>
  <si>
    <t>EOL Crude
e
A
1099057
020
NXC2
WTI NXC1</t>
  </si>
  <si>
    <t>EOL Crude
e
B
1099058
010
NXC2
WTI NXC2</t>
  </si>
  <si>
    <t>EOL Crude
e
B
1099058
020
NXC1
WTI NXC2</t>
  </si>
  <si>
    <t>EOL Crude
e
C
1099059
010
NXC1
WTI HEDGE</t>
  </si>
  <si>
    <t>EOL Crude
e
C
1099059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</si>
</sst>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33</xdr:row>
          <xdr:rowOff>76200</xdr:rowOff>
        </xdr:from>
        <xdr:to>
          <xdr:col>5</xdr:col>
          <xdr:colOff>891540</xdr:colOff>
          <xdr:row>35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33</xdr:row>
          <xdr:rowOff>68580</xdr:rowOff>
        </xdr:from>
        <xdr:to>
          <xdr:col>7</xdr:col>
          <xdr:colOff>701040</xdr:colOff>
          <xdr:row>35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37012</v>
      </c>
      <c r="B4" s="33">
        <v>269.05558330000002</v>
      </c>
      <c r="C4" s="33">
        <v>0</v>
      </c>
      <c r="D4" s="33"/>
      <c r="E4" s="33"/>
      <c r="F4" s="33"/>
      <c r="G4" s="33"/>
      <c r="H4" s="33">
        <v>-1044.3342600000001</v>
      </c>
      <c r="I4" s="33">
        <v>0</v>
      </c>
      <c r="J4" s="33"/>
      <c r="K4" s="33"/>
      <c r="L4" s="33">
        <v>0</v>
      </c>
      <c r="M4" s="33">
        <v>430.06612260000003</v>
      </c>
      <c r="N4" s="33">
        <v>921.76449500000001</v>
      </c>
      <c r="O4" s="33">
        <v>0</v>
      </c>
      <c r="P4" s="33">
        <v>146.48581830000001</v>
      </c>
      <c r="Q4" s="33">
        <v>430.06612260000003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-697.55150990000004</v>
      </c>
      <c r="O5" s="33">
        <v>0</v>
      </c>
      <c r="P5" s="33">
        <v>-697.55150990000004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36987.656868749997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269.05558330000002</v>
      </c>
      <c r="G11" s="148"/>
      <c r="H11" s="123">
        <f>+H23</f>
        <v>-1044.3342600000001</v>
      </c>
      <c r="I11" s="148"/>
      <c r="J11" s="162">
        <f>+J23</f>
        <v>0</v>
      </c>
      <c r="K11" s="158">
        <f>+K23</f>
        <v>224.21298509999997</v>
      </c>
      <c r="L11" s="78"/>
      <c r="M11" s="123">
        <f>+M23</f>
        <v>430.06612260000003</v>
      </c>
      <c r="N11" s="148"/>
      <c r="O11" s="150">
        <f>+O23</f>
        <v>-120.99956899999995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-551.06569160000004</v>
      </c>
      <c r="AB11" s="6"/>
      <c r="AC11" s="84">
        <f>O11</f>
        <v>-120.99956899999995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f>OBS!B4</f>
        <v>269.05558330000002</v>
      </c>
      <c r="G17" s="93"/>
      <c r="H17" s="126">
        <f>OBS!H4</f>
        <v>-1044.3342600000001</v>
      </c>
      <c r="I17" s="93"/>
      <c r="J17" s="119">
        <f>OBS!L4</f>
        <v>0</v>
      </c>
      <c r="K17" s="120">
        <f>OBS!N4</f>
        <v>921.76449500000001</v>
      </c>
      <c r="L17" s="96"/>
      <c r="M17" s="126">
        <f>OBS!E4+OBS!M4</f>
        <v>430.06612260000003</v>
      </c>
      <c r="N17" s="93"/>
      <c r="O17" s="142">
        <f>SUM(F17:M17)</f>
        <v>576.55194090000009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146.48581830000006</v>
      </c>
      <c r="AB17" s="21"/>
      <c r="AC17" s="127">
        <f>O17</f>
        <v>576.55194090000009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-697.55150990000004</v>
      </c>
      <c r="L19" s="96"/>
      <c r="M19" s="126">
        <f>OBS!E5+OBS!M5</f>
        <v>0</v>
      </c>
      <c r="N19" s="93"/>
      <c r="O19" s="142">
        <f>SUM(F19:M19)</f>
        <v>-697.55150990000004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-697.55150990000004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269.05558330000002</v>
      </c>
      <c r="G23" s="103"/>
      <c r="H23" s="129">
        <f>SUM(H16:H22)</f>
        <v>-1044.3342600000001</v>
      </c>
      <c r="I23" s="103"/>
      <c r="J23" s="130">
        <f>SUM(J16:J22)</f>
        <v>0</v>
      </c>
      <c r="K23" s="131">
        <f>SUM(K16:K22)</f>
        <v>224.21298509999997</v>
      </c>
      <c r="L23" s="129"/>
      <c r="M23" s="129">
        <f>SUM(M16:M22)</f>
        <v>430.06612260000003</v>
      </c>
      <c r="N23" s="103"/>
      <c r="O23" s="163">
        <f>SUM(O16:O22)</f>
        <v>-120.99956899999995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-551.06569160000004</v>
      </c>
      <c r="AB23" s="39"/>
      <c r="AC23" s="164">
        <f>SUM(AC16:AC17)</f>
        <v>576.55194090000009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36987.656868749997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114.61950720000002</v>
      </c>
      <c r="G11" s="148"/>
      <c r="H11" s="123">
        <f>+H23</f>
        <v>134.36174009999991</v>
      </c>
      <c r="I11" s="148"/>
      <c r="J11" s="162">
        <f>+J23</f>
        <v>0</v>
      </c>
      <c r="K11" s="158">
        <f>+K23</f>
        <v>3.1582500000013169E-2</v>
      </c>
      <c r="L11" s="78"/>
      <c r="M11" s="123">
        <f>+M23</f>
        <v>-66.919185199999959</v>
      </c>
      <c r="N11" s="148"/>
      <c r="O11" s="150">
        <f>+O23</f>
        <v>182.09364459999998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249.01282979999993</v>
      </c>
      <c r="AB11"/>
      <c r="AC11" s="84">
        <f>O11</f>
        <v>182.09364459999998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>
        <v>37012</v>
      </c>
      <c r="B17" s="93"/>
      <c r="C17" s="94"/>
      <c r="D17" s="95"/>
      <c r="E17" s="93"/>
      <c r="F17" s="126">
        <f>+'WTI GW'!F17-'WTI GW Prior'!F17</f>
        <v>114.61950720000002</v>
      </c>
      <c r="G17" s="93"/>
      <c r="H17" s="126">
        <f>+'WTI GW'!H17-'WTI GW Prior'!H17</f>
        <v>134.36174009999991</v>
      </c>
      <c r="I17" s="93"/>
      <c r="J17" s="119">
        <f>+'WTI GW'!J17-'WTI GW Prior'!J17</f>
        <v>0</v>
      </c>
      <c r="K17" s="120">
        <f>+'WTI GW'!K17-'WTI GW Prior'!K17</f>
        <v>0.12983870000005027</v>
      </c>
      <c r="L17" s="96"/>
      <c r="M17" s="126">
        <f>+'WTI GW'!M17-'WTI GW Prior'!M17</f>
        <v>-66.919185199999959</v>
      </c>
      <c r="N17" s="93"/>
      <c r="O17" s="143">
        <f>SUM(F17:M17)</f>
        <v>182.19190080000001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249.11108599999997</v>
      </c>
      <c r="AC17" s="127">
        <f>O17</f>
        <v>182.19190080000001</v>
      </c>
    </row>
    <row r="18" spans="1:29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6" x14ac:dyDescent="0.3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-9.8256200000037097E-2</v>
      </c>
      <c r="L19" s="96"/>
      <c r="M19" s="126">
        <f>+'WTI GW'!M19-'WTI GW Prior'!M19</f>
        <v>0</v>
      </c>
      <c r="N19" s="93"/>
      <c r="O19" s="143">
        <f>SUM(F19:M19)</f>
        <v>-9.8256200000037097E-2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-9.8256200000037097E-2</v>
      </c>
      <c r="AC19" s="127">
        <f>O19</f>
        <v>-9.8256200000037097E-2</v>
      </c>
    </row>
    <row r="20" spans="1:29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6" x14ac:dyDescent="0.3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114.61950720000002</v>
      </c>
      <c r="G23" s="100"/>
      <c r="H23" s="132">
        <f>SUM(H16:H22)</f>
        <v>134.36174009999991</v>
      </c>
      <c r="I23" s="100"/>
      <c r="J23" s="133">
        <f>SUM(J16:J22)</f>
        <v>0</v>
      </c>
      <c r="K23" s="134">
        <f>SUM(K16:K22)</f>
        <v>3.1582500000013169E-2</v>
      </c>
      <c r="L23" s="132"/>
      <c r="M23" s="132">
        <f>SUM(M16:M22)</f>
        <v>-66.919185199999959</v>
      </c>
      <c r="N23" s="100"/>
      <c r="O23" s="165">
        <f>SUM(O16:O22)</f>
        <v>182.09364459999998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249.01282979999993</v>
      </c>
      <c r="AB23" s="24"/>
      <c r="AC23" s="166">
        <f>SUM(AC16:AC17)</f>
        <v>182.19190080000001</v>
      </c>
    </row>
    <row r="24" spans="1:29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33</xdr:row>
                    <xdr:rowOff>76200</xdr:rowOff>
                  </from>
                  <to>
                    <xdr:col>5</xdr:col>
                    <xdr:colOff>891540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33</xdr:row>
                    <xdr:rowOff>68580</xdr:rowOff>
                  </from>
                  <to>
                    <xdr:col>7</xdr:col>
                    <xdr:colOff>701040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36986.656868749997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154.43607610000001</v>
      </c>
      <c r="G11" s="148"/>
      <c r="H11" s="123">
        <v>-1178.6960001</v>
      </c>
      <c r="I11" s="148"/>
      <c r="J11" s="162">
        <v>0</v>
      </c>
      <c r="K11" s="158">
        <v>224.18140259999996</v>
      </c>
      <c r="L11" s="78"/>
      <c r="M11" s="123">
        <v>496.98530779999999</v>
      </c>
      <c r="N11" s="148"/>
      <c r="O11" s="150">
        <v>-303.09321360000001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-800.0785214</v>
      </c>
      <c r="AB11" s="6"/>
      <c r="AC11" s="84">
        <v>-303.09321360000001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v>154.43607610000001</v>
      </c>
      <c r="G17" s="93"/>
      <c r="H17" s="126">
        <v>-1178.6960001</v>
      </c>
      <c r="I17" s="93"/>
      <c r="J17" s="119">
        <v>0</v>
      </c>
      <c r="K17" s="120">
        <v>921.63465629999996</v>
      </c>
      <c r="L17" s="96"/>
      <c r="M17" s="126">
        <v>496.98530779999999</v>
      </c>
      <c r="N17" s="93"/>
      <c r="O17" s="142">
        <v>394.36004009999999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-102.62526769999999</v>
      </c>
      <c r="AB17" s="21"/>
      <c r="AC17" s="127">
        <v>394.36004009999999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-697.4532537</v>
      </c>
      <c r="L19" s="96"/>
      <c r="M19" s="126">
        <v>0</v>
      </c>
      <c r="N19" s="93"/>
      <c r="O19" s="142">
        <v>-697.4532537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-697.4532537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154.43607610000001</v>
      </c>
      <c r="G23" s="103"/>
      <c r="H23" s="129">
        <v>-1178.6960001</v>
      </c>
      <c r="I23" s="103"/>
      <c r="J23" s="130">
        <v>0</v>
      </c>
      <c r="K23" s="131">
        <v>224.18140259999996</v>
      </c>
      <c r="L23" s="129"/>
      <c r="M23" s="129">
        <v>496.98530779999999</v>
      </c>
      <c r="N23" s="103"/>
      <c r="O23" s="163">
        <v>-303.09321360000001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-800.0785214</v>
      </c>
      <c r="AB23" s="39"/>
      <c r="AC23" s="164">
        <v>394.36004009999999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2001-04-06T20:48:40Z</cp:lastPrinted>
  <dcterms:created xsi:type="dcterms:W3CDTF">1997-02-04T06:23:25Z</dcterms:created>
  <dcterms:modified xsi:type="dcterms:W3CDTF">2023-09-10T15:43:42Z</dcterms:modified>
</cp:coreProperties>
</file>