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5040" windowHeight="9120" activeTab="6"/>
  </bookViews>
  <sheets>
    <sheet name="Cover" sheetId="8" r:id="rId1"/>
    <sheet name="Assumptions" sheetId="4" r:id="rId2"/>
    <sheet name="Letter of Credit" sheetId="9" r:id="rId3"/>
    <sheet name="Addt'l Equity" sheetId="7" r:id="rId4"/>
    <sheet name="PaperCo Credit" sheetId="10" r:id="rId5"/>
    <sheet name="Data" sheetId="11" r:id="rId6"/>
    <sheet name="Sensitivity" sheetId="12" r:id="rId7"/>
  </sheets>
  <definedNames>
    <definedName name="multiplier">Data!$D$18</definedName>
    <definedName name="_xlnm.Print_Area" localSheetId="3">'Addt''l Equity'!$A$3:$B$24</definedName>
    <definedName name="_xlnm.Print_Area" localSheetId="1">Assumptions!$A$2:$D$26</definedName>
    <definedName name="_xlnm.Print_Area" localSheetId="0">Cover!$A$1:$I$62</definedName>
    <definedName name="_xlnm.Print_Area" localSheetId="5">Data!$B$1:$M$18</definedName>
    <definedName name="_xlnm.Print_Area" localSheetId="2">'Letter of Credit'!$A$1:$J$12</definedName>
    <definedName name="_xlnm.Print_Area" localSheetId="4">'PaperCo Credit'!$A$1:$K$264</definedName>
    <definedName name="_xlnm.Print_Area" localSheetId="6">Sensitivity!$A$1:$J$18</definedName>
    <definedName name="term">Assumptions!#REF!</definedName>
  </definedNames>
  <calcPr calcId="0" calcMode="manual" iterate="1"/>
</workbook>
</file>

<file path=xl/calcChain.xml><?xml version="1.0" encoding="utf-8"?>
<calcChain xmlns="http://schemas.openxmlformats.org/spreadsheetml/2006/main">
  <c r="B7" i="7" l="1"/>
  <c r="B10" i="7"/>
  <c r="B15" i="7"/>
  <c r="B19" i="7"/>
  <c r="B21" i="7"/>
  <c r="B24" i="7"/>
  <c r="D24" i="7"/>
  <c r="D5" i="4"/>
  <c r="D6" i="4"/>
  <c r="D7" i="4"/>
  <c r="I7" i="4"/>
  <c r="D8" i="4"/>
  <c r="D9" i="4"/>
  <c r="D10" i="4"/>
  <c r="D13" i="4"/>
  <c r="D14" i="4"/>
  <c r="D15" i="4"/>
  <c r="D16" i="4"/>
  <c r="D17" i="4"/>
  <c r="D18" i="4"/>
  <c r="D21" i="4"/>
  <c r="D22" i="4"/>
  <c r="D23" i="4"/>
  <c r="D24" i="4"/>
  <c r="D25" i="4"/>
  <c r="D26" i="4"/>
  <c r="C8" i="8"/>
  <c r="D8" i="8"/>
  <c r="E8" i="8"/>
  <c r="C10" i="8"/>
  <c r="E10" i="8"/>
  <c r="C12" i="8"/>
  <c r="E12" i="8"/>
  <c r="C8" i="11"/>
  <c r="D8" i="11"/>
  <c r="E8" i="11"/>
  <c r="F8" i="11"/>
  <c r="G8" i="11"/>
  <c r="C11" i="11"/>
  <c r="D11" i="11"/>
  <c r="E11" i="11"/>
  <c r="F11" i="11"/>
  <c r="G11" i="11"/>
  <c r="C13" i="11"/>
  <c r="D13" i="11"/>
  <c r="E13" i="11"/>
  <c r="F13" i="11"/>
  <c r="G13" i="11"/>
  <c r="C15" i="11"/>
  <c r="D15" i="11"/>
  <c r="E15" i="11"/>
  <c r="F15" i="11"/>
  <c r="G15" i="11"/>
  <c r="C7" i="9"/>
  <c r="D7" i="9"/>
  <c r="E7" i="9"/>
  <c r="F7" i="9"/>
  <c r="G7" i="9"/>
  <c r="J7" i="9"/>
  <c r="C8" i="9"/>
  <c r="D8" i="9"/>
  <c r="E8" i="9"/>
  <c r="F8" i="9"/>
  <c r="G8" i="9"/>
  <c r="J8" i="9"/>
  <c r="C9" i="9"/>
  <c r="D9" i="9"/>
  <c r="E9" i="9"/>
  <c r="F9" i="9"/>
  <c r="G9" i="9"/>
  <c r="J9" i="9"/>
  <c r="C10" i="9"/>
  <c r="D10" i="9"/>
  <c r="E10" i="9"/>
  <c r="F10" i="9"/>
  <c r="G10" i="9"/>
  <c r="J10" i="9"/>
  <c r="C14" i="9"/>
  <c r="D14" i="9"/>
  <c r="E14" i="9"/>
  <c r="A17" i="9"/>
  <c r="C17" i="9"/>
  <c r="D17" i="9"/>
  <c r="E17" i="9"/>
  <c r="A18" i="9"/>
  <c r="C18" i="9"/>
  <c r="D18" i="9"/>
  <c r="E18" i="9"/>
  <c r="A19" i="9"/>
  <c r="C19" i="9"/>
  <c r="D19" i="9"/>
  <c r="E19" i="9"/>
  <c r="A20" i="9"/>
  <c r="C20" i="9"/>
  <c r="D20" i="9"/>
  <c r="E20" i="9"/>
  <c r="A21" i="9"/>
  <c r="C21" i="9"/>
  <c r="D21" i="9"/>
  <c r="E21" i="9"/>
  <c r="A22" i="9"/>
  <c r="C22" i="9"/>
  <c r="D22" i="9"/>
  <c r="E22" i="9"/>
  <c r="A25" i="9"/>
  <c r="C25" i="9"/>
  <c r="D25" i="9"/>
  <c r="E25" i="9"/>
  <c r="A26" i="9"/>
  <c r="C26" i="9"/>
  <c r="D26" i="9"/>
  <c r="E26" i="9"/>
  <c r="A27" i="9"/>
  <c r="C27" i="9"/>
  <c r="D27" i="9"/>
  <c r="E27" i="9"/>
  <c r="A28" i="9"/>
  <c r="C28" i="9"/>
  <c r="D28" i="9"/>
  <c r="E28" i="9"/>
  <c r="A29" i="9"/>
  <c r="C29" i="9"/>
  <c r="D29" i="9"/>
  <c r="E29" i="9"/>
  <c r="A30" i="9"/>
  <c r="C30" i="9"/>
  <c r="D30" i="9"/>
  <c r="E30" i="9"/>
  <c r="A33" i="9"/>
  <c r="C33" i="9"/>
  <c r="D33" i="9"/>
  <c r="E33" i="9"/>
  <c r="A34" i="9"/>
  <c r="C34" i="9"/>
  <c r="D34" i="9"/>
  <c r="E34" i="9"/>
  <c r="A35" i="9"/>
  <c r="C35" i="9"/>
  <c r="D35" i="9"/>
  <c r="E35" i="9"/>
  <c r="A36" i="9"/>
  <c r="C36" i="9"/>
  <c r="D36" i="9"/>
  <c r="E36" i="9"/>
  <c r="A37" i="9"/>
  <c r="C37" i="9"/>
  <c r="D37" i="9"/>
  <c r="E37" i="9"/>
  <c r="A38" i="9"/>
  <c r="C38" i="9"/>
  <c r="D38" i="9"/>
  <c r="E38" i="9"/>
  <c r="B2" i="10"/>
  <c r="F8" i="10"/>
  <c r="G8" i="10"/>
  <c r="H8" i="10"/>
  <c r="I8" i="10"/>
  <c r="J8" i="10"/>
  <c r="G9" i="10"/>
  <c r="H9" i="10"/>
  <c r="I9" i="10"/>
  <c r="J9" i="10"/>
  <c r="F11" i="10"/>
  <c r="G11" i="10"/>
  <c r="H11" i="10"/>
  <c r="I11" i="10"/>
  <c r="J11" i="10"/>
  <c r="G12" i="10"/>
  <c r="H12" i="10"/>
  <c r="I12" i="10"/>
  <c r="J12" i="10"/>
  <c r="F14" i="10"/>
  <c r="G14" i="10"/>
  <c r="H14" i="10"/>
  <c r="I14" i="10"/>
  <c r="J14" i="10"/>
  <c r="G15" i="10"/>
  <c r="H15" i="10"/>
  <c r="I15" i="10"/>
  <c r="J15" i="10"/>
  <c r="F17" i="10"/>
  <c r="G17" i="10"/>
  <c r="H17" i="10"/>
  <c r="I17" i="10"/>
  <c r="J17" i="10"/>
  <c r="F18" i="10"/>
  <c r="G18" i="10"/>
  <c r="H18" i="10"/>
  <c r="I18" i="10"/>
  <c r="J18" i="10"/>
  <c r="F19" i="10"/>
  <c r="G19" i="10"/>
  <c r="H19" i="10"/>
  <c r="I19" i="10"/>
  <c r="J19" i="10"/>
  <c r="G20" i="10"/>
  <c r="H20" i="10"/>
  <c r="I20" i="10"/>
  <c r="J20" i="10"/>
  <c r="G22" i="10"/>
  <c r="H22" i="10"/>
  <c r="I22" i="10"/>
  <c r="J22" i="10"/>
  <c r="E29" i="10"/>
  <c r="C32" i="10"/>
  <c r="D32" i="10"/>
  <c r="E32" i="10"/>
  <c r="F32" i="10"/>
  <c r="G32" i="10"/>
  <c r="L32" i="10"/>
  <c r="M32" i="10"/>
  <c r="N32" i="10"/>
  <c r="O32" i="10"/>
  <c r="P32" i="10"/>
  <c r="R32" i="10"/>
  <c r="S32" i="10"/>
  <c r="T32" i="10"/>
  <c r="U32" i="10"/>
  <c r="V32" i="10"/>
  <c r="Y32" i="10"/>
  <c r="Z32" i="10"/>
  <c r="AA32" i="10"/>
  <c r="AB32" i="10"/>
  <c r="AC32" i="10"/>
  <c r="AE32" i="10"/>
  <c r="AF32" i="10"/>
  <c r="AG32" i="10"/>
  <c r="AH32" i="10"/>
  <c r="AI32" i="10"/>
  <c r="B33" i="10"/>
  <c r="C33" i="10"/>
  <c r="D33" i="10"/>
  <c r="E33" i="10"/>
  <c r="F33" i="10"/>
  <c r="G33" i="10"/>
  <c r="L33" i="10"/>
  <c r="M33" i="10"/>
  <c r="N33" i="10"/>
  <c r="O33" i="10"/>
  <c r="P33" i="10"/>
  <c r="R33" i="10"/>
  <c r="S33" i="10"/>
  <c r="T33" i="10"/>
  <c r="U33" i="10"/>
  <c r="V33" i="10"/>
  <c r="Y33" i="10"/>
  <c r="Z33" i="10"/>
  <c r="AA33" i="10"/>
  <c r="AB33" i="10"/>
  <c r="AC33" i="10"/>
  <c r="AE33" i="10"/>
  <c r="AF33" i="10"/>
  <c r="AG33" i="10"/>
  <c r="AH33" i="10"/>
  <c r="AI33" i="10"/>
  <c r="B34" i="10"/>
  <c r="C34" i="10"/>
  <c r="D34" i="10"/>
  <c r="E34" i="10"/>
  <c r="F34" i="10"/>
  <c r="G34" i="10"/>
  <c r="L34" i="10"/>
  <c r="M34" i="10"/>
  <c r="N34" i="10"/>
  <c r="O34" i="10"/>
  <c r="P34" i="10"/>
  <c r="R34" i="10"/>
  <c r="S34" i="10"/>
  <c r="T34" i="10"/>
  <c r="U34" i="10"/>
  <c r="V34" i="10"/>
  <c r="Y34" i="10"/>
  <c r="Z34" i="10"/>
  <c r="AA34" i="10"/>
  <c r="AB34" i="10"/>
  <c r="AC34" i="10"/>
  <c r="AE34" i="10"/>
  <c r="AF34" i="10"/>
  <c r="AG34" i="10"/>
  <c r="AH34" i="10"/>
  <c r="AI34" i="10"/>
  <c r="B35" i="10"/>
  <c r="C35" i="10"/>
  <c r="D35" i="10"/>
  <c r="E35" i="10"/>
  <c r="F35" i="10"/>
  <c r="G35" i="10"/>
  <c r="L35" i="10"/>
  <c r="M35" i="10"/>
  <c r="N35" i="10"/>
  <c r="O35" i="10"/>
  <c r="P35" i="10"/>
  <c r="R35" i="10"/>
  <c r="S35" i="10"/>
  <c r="T35" i="10"/>
  <c r="U35" i="10"/>
  <c r="V35" i="10"/>
  <c r="Y35" i="10"/>
  <c r="Z35" i="10"/>
  <c r="AA35" i="10"/>
  <c r="AB35" i="10"/>
  <c r="AC35" i="10"/>
  <c r="AE35" i="10"/>
  <c r="AF35" i="10"/>
  <c r="AG35" i="10"/>
  <c r="AH35" i="10"/>
  <c r="AI35" i="10"/>
  <c r="B36" i="10"/>
  <c r="C36" i="10"/>
  <c r="D36" i="10"/>
  <c r="E36" i="10"/>
  <c r="F36" i="10"/>
  <c r="G36" i="10"/>
  <c r="L36" i="10"/>
  <c r="M36" i="10"/>
  <c r="N36" i="10"/>
  <c r="O36" i="10"/>
  <c r="P36" i="10"/>
  <c r="R36" i="10"/>
  <c r="S36" i="10"/>
  <c r="T36" i="10"/>
  <c r="U36" i="10"/>
  <c r="V36" i="10"/>
  <c r="Y36" i="10"/>
  <c r="Z36" i="10"/>
  <c r="AA36" i="10"/>
  <c r="AB36" i="10"/>
  <c r="AC36" i="10"/>
  <c r="AE36" i="10"/>
  <c r="AF36" i="10"/>
  <c r="AG36" i="10"/>
  <c r="AH36" i="10"/>
  <c r="AI36" i="10"/>
  <c r="B37" i="10"/>
  <c r="C37" i="10"/>
  <c r="D37" i="10"/>
  <c r="E37" i="10"/>
  <c r="F37" i="10"/>
  <c r="G37" i="10"/>
  <c r="L37" i="10"/>
  <c r="M37" i="10"/>
  <c r="N37" i="10"/>
  <c r="O37" i="10"/>
  <c r="P37" i="10"/>
  <c r="R37" i="10"/>
  <c r="S37" i="10"/>
  <c r="T37" i="10"/>
  <c r="U37" i="10"/>
  <c r="V37" i="10"/>
  <c r="Y37" i="10"/>
  <c r="Z37" i="10"/>
  <c r="AA37" i="10"/>
  <c r="AB37" i="10"/>
  <c r="AC37" i="10"/>
  <c r="AE37" i="10"/>
  <c r="AF37" i="10"/>
  <c r="AG37" i="10"/>
  <c r="AH37" i="10"/>
  <c r="AI37" i="10"/>
  <c r="B38" i="10"/>
  <c r="C38" i="10"/>
  <c r="D38" i="10"/>
  <c r="E38" i="10"/>
  <c r="F38" i="10"/>
  <c r="G38" i="10"/>
  <c r="L38" i="10"/>
  <c r="M38" i="10"/>
  <c r="N38" i="10"/>
  <c r="O38" i="10"/>
  <c r="P38" i="10"/>
  <c r="R38" i="10"/>
  <c r="S38" i="10"/>
  <c r="T38" i="10"/>
  <c r="U38" i="10"/>
  <c r="V38" i="10"/>
  <c r="Y38" i="10"/>
  <c r="Z38" i="10"/>
  <c r="AA38" i="10"/>
  <c r="AB38" i="10"/>
  <c r="AC38" i="10"/>
  <c r="AE38" i="10"/>
  <c r="AF38" i="10"/>
  <c r="AG38" i="10"/>
  <c r="AH38" i="10"/>
  <c r="AI38" i="10"/>
  <c r="B39" i="10"/>
  <c r="C39" i="10"/>
  <c r="D39" i="10"/>
  <c r="E39" i="10"/>
  <c r="F39" i="10"/>
  <c r="G39" i="10"/>
  <c r="L39" i="10"/>
  <c r="M39" i="10"/>
  <c r="N39" i="10"/>
  <c r="O39" i="10"/>
  <c r="P39" i="10"/>
  <c r="R39" i="10"/>
  <c r="S39" i="10"/>
  <c r="T39" i="10"/>
  <c r="U39" i="10"/>
  <c r="V39" i="10"/>
  <c r="Y39" i="10"/>
  <c r="Z39" i="10"/>
  <c r="AA39" i="10"/>
  <c r="AB39" i="10"/>
  <c r="AC39" i="10"/>
  <c r="AE39" i="10"/>
  <c r="AF39" i="10"/>
  <c r="AG39" i="10"/>
  <c r="AH39" i="10"/>
  <c r="AI39" i="10"/>
  <c r="B40" i="10"/>
  <c r="C40" i="10"/>
  <c r="D40" i="10"/>
  <c r="E40" i="10"/>
  <c r="F40" i="10"/>
  <c r="G40" i="10"/>
  <c r="L40" i="10"/>
  <c r="M40" i="10"/>
  <c r="N40" i="10"/>
  <c r="O40" i="10"/>
  <c r="P40" i="10"/>
  <c r="R40" i="10"/>
  <c r="S40" i="10"/>
  <c r="T40" i="10"/>
  <c r="U40" i="10"/>
  <c r="V40" i="10"/>
  <c r="Y40" i="10"/>
  <c r="Z40" i="10"/>
  <c r="AA40" i="10"/>
  <c r="AB40" i="10"/>
  <c r="AC40" i="10"/>
  <c r="AE40" i="10"/>
  <c r="AF40" i="10"/>
  <c r="AG40" i="10"/>
  <c r="AH40" i="10"/>
  <c r="AI40" i="10"/>
  <c r="B41" i="10"/>
  <c r="C41" i="10"/>
  <c r="D41" i="10"/>
  <c r="E41" i="10"/>
  <c r="F41" i="10"/>
  <c r="G41" i="10"/>
  <c r="L41" i="10"/>
  <c r="M41" i="10"/>
  <c r="N41" i="10"/>
  <c r="O41" i="10"/>
  <c r="P41" i="10"/>
  <c r="R41" i="10"/>
  <c r="S41" i="10"/>
  <c r="T41" i="10"/>
  <c r="U41" i="10"/>
  <c r="V41" i="10"/>
  <c r="Y41" i="10"/>
  <c r="Z41" i="10"/>
  <c r="AA41" i="10"/>
  <c r="AB41" i="10"/>
  <c r="AC41" i="10"/>
  <c r="AE41" i="10"/>
  <c r="AF41" i="10"/>
  <c r="AG41" i="10"/>
  <c r="AH41" i="10"/>
  <c r="AI41" i="10"/>
  <c r="B42" i="10"/>
  <c r="C42" i="10"/>
  <c r="D42" i="10"/>
  <c r="E42" i="10"/>
  <c r="F42" i="10"/>
  <c r="G42" i="10"/>
  <c r="L42" i="10"/>
  <c r="M42" i="10"/>
  <c r="N42" i="10"/>
  <c r="O42" i="10"/>
  <c r="P42" i="10"/>
  <c r="R42" i="10"/>
  <c r="S42" i="10"/>
  <c r="T42" i="10"/>
  <c r="U42" i="10"/>
  <c r="V42" i="10"/>
  <c r="Y42" i="10"/>
  <c r="Z42" i="10"/>
  <c r="AA42" i="10"/>
  <c r="AB42" i="10"/>
  <c r="AC42" i="10"/>
  <c r="AE42" i="10"/>
  <c r="AF42" i="10"/>
  <c r="AG42" i="10"/>
  <c r="AH42" i="10"/>
  <c r="AI42" i="10"/>
  <c r="B43" i="10"/>
  <c r="C43" i="10"/>
  <c r="D43" i="10"/>
  <c r="E43" i="10"/>
  <c r="F43" i="10"/>
  <c r="G43" i="10"/>
  <c r="L43" i="10"/>
  <c r="M43" i="10"/>
  <c r="N43" i="10"/>
  <c r="O43" i="10"/>
  <c r="P43" i="10"/>
  <c r="R43" i="10"/>
  <c r="S43" i="10"/>
  <c r="T43" i="10"/>
  <c r="U43" i="10"/>
  <c r="V43" i="10"/>
  <c r="Y43" i="10"/>
  <c r="Z43" i="10"/>
  <c r="AA43" i="10"/>
  <c r="AB43" i="10"/>
  <c r="AC43" i="10"/>
  <c r="AE43" i="10"/>
  <c r="AF43" i="10"/>
  <c r="AG43" i="10"/>
  <c r="AH43" i="10"/>
  <c r="AI43" i="10"/>
  <c r="B44" i="10"/>
  <c r="C44" i="10"/>
  <c r="D44" i="10"/>
  <c r="E44" i="10"/>
  <c r="F44" i="10"/>
  <c r="G44" i="10"/>
  <c r="L44" i="10"/>
  <c r="M44" i="10"/>
  <c r="N44" i="10"/>
  <c r="O44" i="10"/>
  <c r="P44" i="10"/>
  <c r="R44" i="10"/>
  <c r="S44" i="10"/>
  <c r="T44" i="10"/>
  <c r="U44" i="10"/>
  <c r="V44" i="10"/>
  <c r="Y44" i="10"/>
  <c r="Z44" i="10"/>
  <c r="AA44" i="10"/>
  <c r="AB44" i="10"/>
  <c r="AC44" i="10"/>
  <c r="AE44" i="10"/>
  <c r="AF44" i="10"/>
  <c r="AG44" i="10"/>
  <c r="AH44" i="10"/>
  <c r="AI44" i="10"/>
  <c r="B45" i="10"/>
  <c r="C45" i="10"/>
  <c r="D45" i="10"/>
  <c r="E45" i="10"/>
  <c r="F45" i="10"/>
  <c r="G45" i="10"/>
  <c r="L45" i="10"/>
  <c r="M45" i="10"/>
  <c r="N45" i="10"/>
  <c r="O45" i="10"/>
  <c r="P45" i="10"/>
  <c r="R45" i="10"/>
  <c r="S45" i="10"/>
  <c r="T45" i="10"/>
  <c r="U45" i="10"/>
  <c r="V45" i="10"/>
  <c r="Y45" i="10"/>
  <c r="Z45" i="10"/>
  <c r="AA45" i="10"/>
  <c r="AB45" i="10"/>
  <c r="AC45" i="10"/>
  <c r="AE45" i="10"/>
  <c r="AF45" i="10"/>
  <c r="AG45" i="10"/>
  <c r="AH45" i="10"/>
  <c r="AI45" i="10"/>
  <c r="B46" i="10"/>
  <c r="C46" i="10"/>
  <c r="D46" i="10"/>
  <c r="E46" i="10"/>
  <c r="F46" i="10"/>
  <c r="G46" i="10"/>
  <c r="L46" i="10"/>
  <c r="M46" i="10"/>
  <c r="N46" i="10"/>
  <c r="O46" i="10"/>
  <c r="P46" i="10"/>
  <c r="R46" i="10"/>
  <c r="S46" i="10"/>
  <c r="T46" i="10"/>
  <c r="U46" i="10"/>
  <c r="V46" i="10"/>
  <c r="Y46" i="10"/>
  <c r="Z46" i="10"/>
  <c r="AA46" i="10"/>
  <c r="AB46" i="10"/>
  <c r="AC46" i="10"/>
  <c r="AE46" i="10"/>
  <c r="AF46" i="10"/>
  <c r="AG46" i="10"/>
  <c r="AH46" i="10"/>
  <c r="AI46" i="10"/>
  <c r="B47" i="10"/>
  <c r="C47" i="10"/>
  <c r="D47" i="10"/>
  <c r="E47" i="10"/>
  <c r="F47" i="10"/>
  <c r="G47" i="10"/>
  <c r="L47" i="10"/>
  <c r="M47" i="10"/>
  <c r="N47" i="10"/>
  <c r="O47" i="10"/>
  <c r="P47" i="10"/>
  <c r="R47" i="10"/>
  <c r="S47" i="10"/>
  <c r="T47" i="10"/>
  <c r="U47" i="10"/>
  <c r="V47" i="10"/>
  <c r="Y47" i="10"/>
  <c r="Z47" i="10"/>
  <c r="AA47" i="10"/>
  <c r="AB47" i="10"/>
  <c r="AC47" i="10"/>
  <c r="AE47" i="10"/>
  <c r="AF47" i="10"/>
  <c r="AG47" i="10"/>
  <c r="AH47" i="10"/>
  <c r="AI47" i="10"/>
  <c r="B48" i="10"/>
  <c r="C48" i="10"/>
  <c r="D48" i="10"/>
  <c r="E48" i="10"/>
  <c r="F48" i="10"/>
  <c r="G48" i="10"/>
  <c r="L48" i="10"/>
  <c r="M48" i="10"/>
  <c r="N48" i="10"/>
  <c r="O48" i="10"/>
  <c r="P48" i="10"/>
  <c r="R48" i="10"/>
  <c r="S48" i="10"/>
  <c r="T48" i="10"/>
  <c r="U48" i="10"/>
  <c r="V48" i="10"/>
  <c r="Y48" i="10"/>
  <c r="Z48" i="10"/>
  <c r="AA48" i="10"/>
  <c r="AB48" i="10"/>
  <c r="AC48" i="10"/>
  <c r="AE48" i="10"/>
  <c r="AF48" i="10"/>
  <c r="AG48" i="10"/>
  <c r="AH48" i="10"/>
  <c r="AI48" i="10"/>
  <c r="B49" i="10"/>
  <c r="C49" i="10"/>
  <c r="D49" i="10"/>
  <c r="E49" i="10"/>
  <c r="F49" i="10"/>
  <c r="G49" i="10"/>
  <c r="L49" i="10"/>
  <c r="M49" i="10"/>
  <c r="N49" i="10"/>
  <c r="O49" i="10"/>
  <c r="P49" i="10"/>
  <c r="R49" i="10"/>
  <c r="S49" i="10"/>
  <c r="T49" i="10"/>
  <c r="U49" i="10"/>
  <c r="V49" i="10"/>
  <c r="Y49" i="10"/>
  <c r="Z49" i="10"/>
  <c r="AA49" i="10"/>
  <c r="AB49" i="10"/>
  <c r="AC49" i="10"/>
  <c r="AE49" i="10"/>
  <c r="AF49" i="10"/>
  <c r="AG49" i="10"/>
  <c r="AH49" i="10"/>
  <c r="AI49" i="10"/>
  <c r="B50" i="10"/>
  <c r="C50" i="10"/>
  <c r="D50" i="10"/>
  <c r="E50" i="10"/>
  <c r="F50" i="10"/>
  <c r="G50" i="10"/>
  <c r="L50" i="10"/>
  <c r="M50" i="10"/>
  <c r="N50" i="10"/>
  <c r="O50" i="10"/>
  <c r="P50" i="10"/>
  <c r="R50" i="10"/>
  <c r="S50" i="10"/>
  <c r="T50" i="10"/>
  <c r="U50" i="10"/>
  <c r="V50" i="10"/>
  <c r="Y50" i="10"/>
  <c r="Z50" i="10"/>
  <c r="AA50" i="10"/>
  <c r="AB50" i="10"/>
  <c r="AC50" i="10"/>
  <c r="AE50" i="10"/>
  <c r="AF50" i="10"/>
  <c r="AG50" i="10"/>
  <c r="AH50" i="10"/>
  <c r="AI50" i="10"/>
  <c r="B51" i="10"/>
  <c r="C51" i="10"/>
  <c r="D51" i="10"/>
  <c r="E51" i="10"/>
  <c r="F51" i="10"/>
  <c r="G51" i="10"/>
  <c r="L51" i="10"/>
  <c r="M51" i="10"/>
  <c r="N51" i="10"/>
  <c r="O51" i="10"/>
  <c r="P51" i="10"/>
  <c r="R51" i="10"/>
  <c r="S51" i="10"/>
  <c r="T51" i="10"/>
  <c r="U51" i="10"/>
  <c r="V51" i="10"/>
  <c r="Y51" i="10"/>
  <c r="Z51" i="10"/>
  <c r="AA51" i="10"/>
  <c r="AB51" i="10"/>
  <c r="AC51" i="10"/>
  <c r="AE51" i="10"/>
  <c r="AF51" i="10"/>
  <c r="AG51" i="10"/>
  <c r="AH51" i="10"/>
  <c r="AI51" i="10"/>
  <c r="B52" i="10"/>
  <c r="C52" i="10"/>
  <c r="D52" i="10"/>
  <c r="E52" i="10"/>
  <c r="F52" i="10"/>
  <c r="G52" i="10"/>
  <c r="L52" i="10"/>
  <c r="M52" i="10"/>
  <c r="N52" i="10"/>
  <c r="O52" i="10"/>
  <c r="P52" i="10"/>
  <c r="R52" i="10"/>
  <c r="S52" i="10"/>
  <c r="T52" i="10"/>
  <c r="U52" i="10"/>
  <c r="V52" i="10"/>
  <c r="Y52" i="10"/>
  <c r="Z52" i="10"/>
  <c r="AA52" i="10"/>
  <c r="AB52" i="10"/>
  <c r="AC52" i="10"/>
  <c r="AE52" i="10"/>
  <c r="AF52" i="10"/>
  <c r="AG52" i="10"/>
  <c r="AH52" i="10"/>
  <c r="AI52" i="10"/>
  <c r="B53" i="10"/>
  <c r="C53" i="10"/>
  <c r="D53" i="10"/>
  <c r="E53" i="10"/>
  <c r="F53" i="10"/>
  <c r="G53" i="10"/>
  <c r="L53" i="10"/>
  <c r="M53" i="10"/>
  <c r="N53" i="10"/>
  <c r="O53" i="10"/>
  <c r="P53" i="10"/>
  <c r="R53" i="10"/>
  <c r="S53" i="10"/>
  <c r="T53" i="10"/>
  <c r="U53" i="10"/>
  <c r="V53" i="10"/>
  <c r="Y53" i="10"/>
  <c r="Z53" i="10"/>
  <c r="AA53" i="10"/>
  <c r="AB53" i="10"/>
  <c r="AC53" i="10"/>
  <c r="AE53" i="10"/>
  <c r="AF53" i="10"/>
  <c r="AG53" i="10"/>
  <c r="AH53" i="10"/>
  <c r="AI53" i="10"/>
  <c r="B54" i="10"/>
  <c r="C54" i="10"/>
  <c r="D54" i="10"/>
  <c r="E54" i="10"/>
  <c r="F54" i="10"/>
  <c r="G54" i="10"/>
  <c r="L54" i="10"/>
  <c r="M54" i="10"/>
  <c r="N54" i="10"/>
  <c r="O54" i="10"/>
  <c r="P54" i="10"/>
  <c r="R54" i="10"/>
  <c r="S54" i="10"/>
  <c r="T54" i="10"/>
  <c r="U54" i="10"/>
  <c r="V54" i="10"/>
  <c r="Y54" i="10"/>
  <c r="Z54" i="10"/>
  <c r="AA54" i="10"/>
  <c r="AB54" i="10"/>
  <c r="AC54" i="10"/>
  <c r="AE54" i="10"/>
  <c r="AF54" i="10"/>
  <c r="AG54" i="10"/>
  <c r="AH54" i="10"/>
  <c r="AI54" i="10"/>
  <c r="B55" i="10"/>
  <c r="C55" i="10"/>
  <c r="D55" i="10"/>
  <c r="E55" i="10"/>
  <c r="F55" i="10"/>
  <c r="G55" i="10"/>
  <c r="L55" i="10"/>
  <c r="M55" i="10"/>
  <c r="N55" i="10"/>
  <c r="O55" i="10"/>
  <c r="P55" i="10"/>
  <c r="R55" i="10"/>
  <c r="S55" i="10"/>
  <c r="T55" i="10"/>
  <c r="U55" i="10"/>
  <c r="V55" i="10"/>
  <c r="Y55" i="10"/>
  <c r="Z55" i="10"/>
  <c r="AA55" i="10"/>
  <c r="AB55" i="10"/>
  <c r="AC55" i="10"/>
  <c r="AE55" i="10"/>
  <c r="AF55" i="10"/>
  <c r="AG55" i="10"/>
  <c r="AH55" i="10"/>
  <c r="AI55" i="10"/>
  <c r="B56" i="10"/>
  <c r="C56" i="10"/>
  <c r="D56" i="10"/>
  <c r="E56" i="10"/>
  <c r="F56" i="10"/>
  <c r="G56" i="10"/>
  <c r="L56" i="10"/>
  <c r="M56" i="10"/>
  <c r="N56" i="10"/>
  <c r="O56" i="10"/>
  <c r="P56" i="10"/>
  <c r="R56" i="10"/>
  <c r="S56" i="10"/>
  <c r="T56" i="10"/>
  <c r="U56" i="10"/>
  <c r="V56" i="10"/>
  <c r="Y56" i="10"/>
  <c r="Z56" i="10"/>
  <c r="AA56" i="10"/>
  <c r="AB56" i="10"/>
  <c r="AC56" i="10"/>
  <c r="AE56" i="10"/>
  <c r="AF56" i="10"/>
  <c r="AG56" i="10"/>
  <c r="AH56" i="10"/>
  <c r="AI56" i="10"/>
  <c r="B57" i="10"/>
  <c r="C57" i="10"/>
  <c r="D57" i="10"/>
  <c r="E57" i="10"/>
  <c r="F57" i="10"/>
  <c r="G57" i="10"/>
  <c r="L57" i="10"/>
  <c r="M57" i="10"/>
  <c r="N57" i="10"/>
  <c r="O57" i="10"/>
  <c r="P57" i="10"/>
  <c r="R57" i="10"/>
  <c r="S57" i="10"/>
  <c r="T57" i="10"/>
  <c r="U57" i="10"/>
  <c r="V57" i="10"/>
  <c r="Y57" i="10"/>
  <c r="Z57" i="10"/>
  <c r="AA57" i="10"/>
  <c r="AB57" i="10"/>
  <c r="AC57" i="10"/>
  <c r="AE57" i="10"/>
  <c r="AF57" i="10"/>
  <c r="AG57" i="10"/>
  <c r="AH57" i="10"/>
  <c r="AI57" i="10"/>
  <c r="B58" i="10"/>
  <c r="C58" i="10"/>
  <c r="D58" i="10"/>
  <c r="E58" i="10"/>
  <c r="F58" i="10"/>
  <c r="G58" i="10"/>
  <c r="L58" i="10"/>
  <c r="M58" i="10"/>
  <c r="N58" i="10"/>
  <c r="O58" i="10"/>
  <c r="P58" i="10"/>
  <c r="R58" i="10"/>
  <c r="S58" i="10"/>
  <c r="T58" i="10"/>
  <c r="U58" i="10"/>
  <c r="V58" i="10"/>
  <c r="Y58" i="10"/>
  <c r="Z58" i="10"/>
  <c r="AA58" i="10"/>
  <c r="AB58" i="10"/>
  <c r="AC58" i="10"/>
  <c r="AE58" i="10"/>
  <c r="AF58" i="10"/>
  <c r="AG58" i="10"/>
  <c r="AH58" i="10"/>
  <c r="AI58" i="10"/>
  <c r="B59" i="10"/>
  <c r="C59" i="10"/>
  <c r="D59" i="10"/>
  <c r="E59" i="10"/>
  <c r="F59" i="10"/>
  <c r="G59" i="10"/>
  <c r="L59" i="10"/>
  <c r="M59" i="10"/>
  <c r="N59" i="10"/>
  <c r="O59" i="10"/>
  <c r="P59" i="10"/>
  <c r="R59" i="10"/>
  <c r="S59" i="10"/>
  <c r="T59" i="10"/>
  <c r="U59" i="10"/>
  <c r="V59" i="10"/>
  <c r="Y59" i="10"/>
  <c r="Z59" i="10"/>
  <c r="AA59" i="10"/>
  <c r="AB59" i="10"/>
  <c r="AC59" i="10"/>
  <c r="AE59" i="10"/>
  <c r="AF59" i="10"/>
  <c r="AG59" i="10"/>
  <c r="AH59" i="10"/>
  <c r="AI59" i="10"/>
  <c r="B60" i="10"/>
  <c r="C60" i="10"/>
  <c r="D60" i="10"/>
  <c r="E60" i="10"/>
  <c r="F60" i="10"/>
  <c r="G60" i="10"/>
  <c r="L60" i="10"/>
  <c r="M60" i="10"/>
  <c r="N60" i="10"/>
  <c r="O60" i="10"/>
  <c r="P60" i="10"/>
  <c r="R60" i="10"/>
  <c r="S60" i="10"/>
  <c r="T60" i="10"/>
  <c r="U60" i="10"/>
  <c r="V60" i="10"/>
  <c r="Y60" i="10"/>
  <c r="Z60" i="10"/>
  <c r="AA60" i="10"/>
  <c r="AB60" i="10"/>
  <c r="AC60" i="10"/>
  <c r="AE60" i="10"/>
  <c r="AF60" i="10"/>
  <c r="AG60" i="10"/>
  <c r="AH60" i="10"/>
  <c r="AI60" i="10"/>
  <c r="B61" i="10"/>
  <c r="C61" i="10"/>
  <c r="D61" i="10"/>
  <c r="E61" i="10"/>
  <c r="F61" i="10"/>
  <c r="G61" i="10"/>
  <c r="L61" i="10"/>
  <c r="M61" i="10"/>
  <c r="N61" i="10"/>
  <c r="O61" i="10"/>
  <c r="P61" i="10"/>
  <c r="R61" i="10"/>
  <c r="S61" i="10"/>
  <c r="T61" i="10"/>
  <c r="U61" i="10"/>
  <c r="V61" i="10"/>
  <c r="Y61" i="10"/>
  <c r="Z61" i="10"/>
  <c r="AA61" i="10"/>
  <c r="AB61" i="10"/>
  <c r="AC61" i="10"/>
  <c r="AE61" i="10"/>
  <c r="AF61" i="10"/>
  <c r="AG61" i="10"/>
  <c r="AH61" i="10"/>
  <c r="AI61" i="10"/>
  <c r="B62" i="10"/>
  <c r="C62" i="10"/>
  <c r="D62" i="10"/>
  <c r="E62" i="10"/>
  <c r="F62" i="10"/>
  <c r="G62" i="10"/>
  <c r="L62" i="10"/>
  <c r="M62" i="10"/>
  <c r="N62" i="10"/>
  <c r="O62" i="10"/>
  <c r="P62" i="10"/>
  <c r="R62" i="10"/>
  <c r="S62" i="10"/>
  <c r="T62" i="10"/>
  <c r="U62" i="10"/>
  <c r="V62" i="10"/>
  <c r="Y62" i="10"/>
  <c r="Z62" i="10"/>
  <c r="AA62" i="10"/>
  <c r="AB62" i="10"/>
  <c r="AC62" i="10"/>
  <c r="AE62" i="10"/>
  <c r="AF62" i="10"/>
  <c r="AG62" i="10"/>
  <c r="AH62" i="10"/>
  <c r="AI62" i="10"/>
  <c r="B63" i="10"/>
  <c r="C63" i="10"/>
  <c r="D63" i="10"/>
  <c r="E63" i="10"/>
  <c r="F63" i="10"/>
  <c r="G63" i="10"/>
  <c r="L63" i="10"/>
  <c r="M63" i="10"/>
  <c r="N63" i="10"/>
  <c r="O63" i="10"/>
  <c r="P63" i="10"/>
  <c r="R63" i="10"/>
  <c r="S63" i="10"/>
  <c r="T63" i="10"/>
  <c r="U63" i="10"/>
  <c r="V63" i="10"/>
  <c r="Y63" i="10"/>
  <c r="Z63" i="10"/>
  <c r="AA63" i="10"/>
  <c r="AB63" i="10"/>
  <c r="AC63" i="10"/>
  <c r="AE63" i="10"/>
  <c r="AF63" i="10"/>
  <c r="AG63" i="10"/>
  <c r="AH63" i="10"/>
  <c r="AI63" i="10"/>
  <c r="B64" i="10"/>
  <c r="C64" i="10"/>
  <c r="D64" i="10"/>
  <c r="E64" i="10"/>
  <c r="F64" i="10"/>
  <c r="G64" i="10"/>
  <c r="L64" i="10"/>
  <c r="M64" i="10"/>
  <c r="N64" i="10"/>
  <c r="O64" i="10"/>
  <c r="P64" i="10"/>
  <c r="R64" i="10"/>
  <c r="S64" i="10"/>
  <c r="T64" i="10"/>
  <c r="U64" i="10"/>
  <c r="V64" i="10"/>
  <c r="Y64" i="10"/>
  <c r="Z64" i="10"/>
  <c r="AA64" i="10"/>
  <c r="AB64" i="10"/>
  <c r="AC64" i="10"/>
  <c r="AE64" i="10"/>
  <c r="AF64" i="10"/>
  <c r="AG64" i="10"/>
  <c r="AH64" i="10"/>
  <c r="AI64" i="10"/>
  <c r="B65" i="10"/>
  <c r="C65" i="10"/>
  <c r="D65" i="10"/>
  <c r="E65" i="10"/>
  <c r="F65" i="10"/>
  <c r="G65" i="10"/>
  <c r="L65" i="10"/>
  <c r="M65" i="10"/>
  <c r="N65" i="10"/>
  <c r="O65" i="10"/>
  <c r="P65" i="10"/>
  <c r="R65" i="10"/>
  <c r="S65" i="10"/>
  <c r="T65" i="10"/>
  <c r="U65" i="10"/>
  <c r="V65" i="10"/>
  <c r="Y65" i="10"/>
  <c r="Z65" i="10"/>
  <c r="AA65" i="10"/>
  <c r="AB65" i="10"/>
  <c r="AC65" i="10"/>
  <c r="AE65" i="10"/>
  <c r="AF65" i="10"/>
  <c r="AG65" i="10"/>
  <c r="AH65" i="10"/>
  <c r="AI65" i="10"/>
  <c r="B66" i="10"/>
  <c r="C66" i="10"/>
  <c r="D66" i="10"/>
  <c r="E66" i="10"/>
  <c r="F66" i="10"/>
  <c r="G66" i="10"/>
  <c r="L66" i="10"/>
  <c r="M66" i="10"/>
  <c r="N66" i="10"/>
  <c r="O66" i="10"/>
  <c r="P66" i="10"/>
  <c r="R66" i="10"/>
  <c r="S66" i="10"/>
  <c r="T66" i="10"/>
  <c r="U66" i="10"/>
  <c r="V66" i="10"/>
  <c r="Y66" i="10"/>
  <c r="Z66" i="10"/>
  <c r="AA66" i="10"/>
  <c r="AB66" i="10"/>
  <c r="AC66" i="10"/>
  <c r="AE66" i="10"/>
  <c r="AF66" i="10"/>
  <c r="AG66" i="10"/>
  <c r="AH66" i="10"/>
  <c r="AI66" i="10"/>
  <c r="B67" i="10"/>
  <c r="C67" i="10"/>
  <c r="D67" i="10"/>
  <c r="E67" i="10"/>
  <c r="F67" i="10"/>
  <c r="G67" i="10"/>
  <c r="L67" i="10"/>
  <c r="M67" i="10"/>
  <c r="N67" i="10"/>
  <c r="O67" i="10"/>
  <c r="P67" i="10"/>
  <c r="R67" i="10"/>
  <c r="S67" i="10"/>
  <c r="T67" i="10"/>
  <c r="U67" i="10"/>
  <c r="V67" i="10"/>
  <c r="Y67" i="10"/>
  <c r="Z67" i="10"/>
  <c r="AA67" i="10"/>
  <c r="AB67" i="10"/>
  <c r="AC67" i="10"/>
  <c r="AE67" i="10"/>
  <c r="AF67" i="10"/>
  <c r="AG67" i="10"/>
  <c r="AH67" i="10"/>
  <c r="AI67" i="10"/>
  <c r="B68" i="10"/>
  <c r="C68" i="10"/>
  <c r="D68" i="10"/>
  <c r="E68" i="10"/>
  <c r="F68" i="10"/>
  <c r="G68" i="10"/>
  <c r="L68" i="10"/>
  <c r="M68" i="10"/>
  <c r="N68" i="10"/>
  <c r="O68" i="10"/>
  <c r="P68" i="10"/>
  <c r="R68" i="10"/>
  <c r="S68" i="10"/>
  <c r="T68" i="10"/>
  <c r="U68" i="10"/>
  <c r="V68" i="10"/>
  <c r="Y68" i="10"/>
  <c r="Z68" i="10"/>
  <c r="AA68" i="10"/>
  <c r="AB68" i="10"/>
  <c r="AC68" i="10"/>
  <c r="AE68" i="10"/>
  <c r="AF68" i="10"/>
  <c r="AG68" i="10"/>
  <c r="AH68" i="10"/>
  <c r="AI68" i="10"/>
  <c r="B69" i="10"/>
  <c r="C69" i="10"/>
  <c r="D69" i="10"/>
  <c r="E69" i="10"/>
  <c r="F69" i="10"/>
  <c r="G69" i="10"/>
  <c r="L69" i="10"/>
  <c r="M69" i="10"/>
  <c r="N69" i="10"/>
  <c r="O69" i="10"/>
  <c r="P69" i="10"/>
  <c r="R69" i="10"/>
  <c r="S69" i="10"/>
  <c r="T69" i="10"/>
  <c r="U69" i="10"/>
  <c r="V69" i="10"/>
  <c r="Y69" i="10"/>
  <c r="Z69" i="10"/>
  <c r="AA69" i="10"/>
  <c r="AB69" i="10"/>
  <c r="AC69" i="10"/>
  <c r="AE69" i="10"/>
  <c r="AF69" i="10"/>
  <c r="AG69" i="10"/>
  <c r="AH69" i="10"/>
  <c r="AI69" i="10"/>
  <c r="B70" i="10"/>
  <c r="C70" i="10"/>
  <c r="D70" i="10"/>
  <c r="E70" i="10"/>
  <c r="F70" i="10"/>
  <c r="G70" i="10"/>
  <c r="L70" i="10"/>
  <c r="M70" i="10"/>
  <c r="N70" i="10"/>
  <c r="O70" i="10"/>
  <c r="P70" i="10"/>
  <c r="R70" i="10"/>
  <c r="S70" i="10"/>
  <c r="T70" i="10"/>
  <c r="U70" i="10"/>
  <c r="V70" i="10"/>
  <c r="Y70" i="10"/>
  <c r="Z70" i="10"/>
  <c r="AA70" i="10"/>
  <c r="AB70" i="10"/>
  <c r="AC70" i="10"/>
  <c r="AE70" i="10"/>
  <c r="AF70" i="10"/>
  <c r="AG70" i="10"/>
  <c r="AH70" i="10"/>
  <c r="AI70" i="10"/>
  <c r="B71" i="10"/>
  <c r="C71" i="10"/>
  <c r="D71" i="10"/>
  <c r="E71" i="10"/>
  <c r="F71" i="10"/>
  <c r="G71" i="10"/>
  <c r="L71" i="10"/>
  <c r="M71" i="10"/>
  <c r="N71" i="10"/>
  <c r="O71" i="10"/>
  <c r="P71" i="10"/>
  <c r="R71" i="10"/>
  <c r="S71" i="10"/>
  <c r="T71" i="10"/>
  <c r="U71" i="10"/>
  <c r="V71" i="10"/>
  <c r="Y71" i="10"/>
  <c r="Z71" i="10"/>
  <c r="AA71" i="10"/>
  <c r="AB71" i="10"/>
  <c r="AC71" i="10"/>
  <c r="AE71" i="10"/>
  <c r="AF71" i="10"/>
  <c r="AG71" i="10"/>
  <c r="AH71" i="10"/>
  <c r="AI71" i="10"/>
  <c r="B72" i="10"/>
  <c r="C72" i="10"/>
  <c r="D72" i="10"/>
  <c r="E72" i="10"/>
  <c r="F72" i="10"/>
  <c r="G72" i="10"/>
  <c r="L72" i="10"/>
  <c r="M72" i="10"/>
  <c r="N72" i="10"/>
  <c r="O72" i="10"/>
  <c r="P72" i="10"/>
  <c r="R72" i="10"/>
  <c r="S72" i="10"/>
  <c r="T72" i="10"/>
  <c r="U72" i="10"/>
  <c r="V72" i="10"/>
  <c r="Y72" i="10"/>
  <c r="Z72" i="10"/>
  <c r="AA72" i="10"/>
  <c r="AB72" i="10"/>
  <c r="AC72" i="10"/>
  <c r="AE72" i="10"/>
  <c r="AF72" i="10"/>
  <c r="AG72" i="10"/>
  <c r="AH72" i="10"/>
  <c r="AI72" i="10"/>
  <c r="B73" i="10"/>
  <c r="C73" i="10"/>
  <c r="D73" i="10"/>
  <c r="E73" i="10"/>
  <c r="F73" i="10"/>
  <c r="G73" i="10"/>
  <c r="L73" i="10"/>
  <c r="M73" i="10"/>
  <c r="N73" i="10"/>
  <c r="O73" i="10"/>
  <c r="P73" i="10"/>
  <c r="R73" i="10"/>
  <c r="S73" i="10"/>
  <c r="T73" i="10"/>
  <c r="U73" i="10"/>
  <c r="V73" i="10"/>
  <c r="Y73" i="10"/>
  <c r="Z73" i="10"/>
  <c r="AA73" i="10"/>
  <c r="AB73" i="10"/>
  <c r="AC73" i="10"/>
  <c r="AE73" i="10"/>
  <c r="AF73" i="10"/>
  <c r="AG73" i="10"/>
  <c r="AH73" i="10"/>
  <c r="AI73" i="10"/>
  <c r="B74" i="10"/>
  <c r="C74" i="10"/>
  <c r="D74" i="10"/>
  <c r="E74" i="10"/>
  <c r="F74" i="10"/>
  <c r="G74" i="10"/>
  <c r="L74" i="10"/>
  <c r="M74" i="10"/>
  <c r="N74" i="10"/>
  <c r="O74" i="10"/>
  <c r="P74" i="10"/>
  <c r="R74" i="10"/>
  <c r="S74" i="10"/>
  <c r="T74" i="10"/>
  <c r="U74" i="10"/>
  <c r="V74" i="10"/>
  <c r="Y74" i="10"/>
  <c r="Z74" i="10"/>
  <c r="AA74" i="10"/>
  <c r="AB74" i="10"/>
  <c r="AC74" i="10"/>
  <c r="AE74" i="10"/>
  <c r="AF74" i="10"/>
  <c r="AG74" i="10"/>
  <c r="AH74" i="10"/>
  <c r="AI74" i="10"/>
  <c r="B75" i="10"/>
  <c r="C75" i="10"/>
  <c r="D75" i="10"/>
  <c r="E75" i="10"/>
  <c r="F75" i="10"/>
  <c r="G75" i="10"/>
  <c r="L75" i="10"/>
  <c r="M75" i="10"/>
  <c r="N75" i="10"/>
  <c r="O75" i="10"/>
  <c r="P75" i="10"/>
  <c r="R75" i="10"/>
  <c r="S75" i="10"/>
  <c r="T75" i="10"/>
  <c r="U75" i="10"/>
  <c r="V75" i="10"/>
  <c r="Y75" i="10"/>
  <c r="Z75" i="10"/>
  <c r="AA75" i="10"/>
  <c r="AB75" i="10"/>
  <c r="AC75" i="10"/>
  <c r="AE75" i="10"/>
  <c r="AF75" i="10"/>
  <c r="AG75" i="10"/>
  <c r="AH75" i="10"/>
  <c r="AI75" i="10"/>
  <c r="B76" i="10"/>
  <c r="C76" i="10"/>
  <c r="D76" i="10"/>
  <c r="E76" i="10"/>
  <c r="F76" i="10"/>
  <c r="G76" i="10"/>
  <c r="L76" i="10"/>
  <c r="M76" i="10"/>
  <c r="N76" i="10"/>
  <c r="O76" i="10"/>
  <c r="P76" i="10"/>
  <c r="R76" i="10"/>
  <c r="S76" i="10"/>
  <c r="T76" i="10"/>
  <c r="U76" i="10"/>
  <c r="V76" i="10"/>
  <c r="Y76" i="10"/>
  <c r="Z76" i="10"/>
  <c r="AA76" i="10"/>
  <c r="AB76" i="10"/>
  <c r="AC76" i="10"/>
  <c r="AE76" i="10"/>
  <c r="AF76" i="10"/>
  <c r="AG76" i="10"/>
  <c r="AH76" i="10"/>
  <c r="AI76" i="10"/>
  <c r="B77" i="10"/>
  <c r="C77" i="10"/>
  <c r="D77" i="10"/>
  <c r="E77" i="10"/>
  <c r="F77" i="10"/>
  <c r="G77" i="10"/>
  <c r="L77" i="10"/>
  <c r="M77" i="10"/>
  <c r="N77" i="10"/>
  <c r="O77" i="10"/>
  <c r="P77" i="10"/>
  <c r="R77" i="10"/>
  <c r="S77" i="10"/>
  <c r="T77" i="10"/>
  <c r="U77" i="10"/>
  <c r="V77" i="10"/>
  <c r="Y77" i="10"/>
  <c r="Z77" i="10"/>
  <c r="AA77" i="10"/>
  <c r="AB77" i="10"/>
  <c r="AC77" i="10"/>
  <c r="AE77" i="10"/>
  <c r="AF77" i="10"/>
  <c r="AG77" i="10"/>
  <c r="AH77" i="10"/>
  <c r="AI77" i="10"/>
  <c r="B78" i="10"/>
  <c r="C78" i="10"/>
  <c r="D78" i="10"/>
  <c r="E78" i="10"/>
  <c r="F78" i="10"/>
  <c r="G78" i="10"/>
  <c r="L78" i="10"/>
  <c r="M78" i="10"/>
  <c r="N78" i="10"/>
  <c r="O78" i="10"/>
  <c r="P78" i="10"/>
  <c r="R78" i="10"/>
  <c r="S78" i="10"/>
  <c r="T78" i="10"/>
  <c r="U78" i="10"/>
  <c r="V78" i="10"/>
  <c r="Y78" i="10"/>
  <c r="Z78" i="10"/>
  <c r="AA78" i="10"/>
  <c r="AB78" i="10"/>
  <c r="AC78" i="10"/>
  <c r="AE78" i="10"/>
  <c r="AF78" i="10"/>
  <c r="AG78" i="10"/>
  <c r="AH78" i="10"/>
  <c r="AI78" i="10"/>
  <c r="B79" i="10"/>
  <c r="C79" i="10"/>
  <c r="D79" i="10"/>
  <c r="E79" i="10"/>
  <c r="F79" i="10"/>
  <c r="G79" i="10"/>
  <c r="L79" i="10"/>
  <c r="M79" i="10"/>
  <c r="N79" i="10"/>
  <c r="O79" i="10"/>
  <c r="P79" i="10"/>
  <c r="R79" i="10"/>
  <c r="S79" i="10"/>
  <c r="T79" i="10"/>
  <c r="U79" i="10"/>
  <c r="V79" i="10"/>
  <c r="Y79" i="10"/>
  <c r="Z79" i="10"/>
  <c r="AA79" i="10"/>
  <c r="AB79" i="10"/>
  <c r="AC79" i="10"/>
  <c r="AE79" i="10"/>
  <c r="AF79" i="10"/>
  <c r="AG79" i="10"/>
  <c r="AH79" i="10"/>
  <c r="AI79" i="10"/>
  <c r="B80" i="10"/>
  <c r="C80" i="10"/>
  <c r="D80" i="10"/>
  <c r="E80" i="10"/>
  <c r="F80" i="10"/>
  <c r="G80" i="10"/>
  <c r="L80" i="10"/>
  <c r="M80" i="10"/>
  <c r="N80" i="10"/>
  <c r="O80" i="10"/>
  <c r="P80" i="10"/>
  <c r="R80" i="10"/>
  <c r="S80" i="10"/>
  <c r="T80" i="10"/>
  <c r="U80" i="10"/>
  <c r="V80" i="10"/>
  <c r="Y80" i="10"/>
  <c r="Z80" i="10"/>
  <c r="AA80" i="10"/>
  <c r="AB80" i="10"/>
  <c r="AC80" i="10"/>
  <c r="AE80" i="10"/>
  <c r="AF80" i="10"/>
  <c r="AG80" i="10"/>
  <c r="AH80" i="10"/>
  <c r="AI80" i="10"/>
  <c r="B81" i="10"/>
  <c r="C81" i="10"/>
  <c r="D81" i="10"/>
  <c r="E81" i="10"/>
  <c r="F81" i="10"/>
  <c r="G81" i="10"/>
  <c r="L81" i="10"/>
  <c r="M81" i="10"/>
  <c r="N81" i="10"/>
  <c r="O81" i="10"/>
  <c r="P81" i="10"/>
  <c r="R81" i="10"/>
  <c r="S81" i="10"/>
  <c r="T81" i="10"/>
  <c r="U81" i="10"/>
  <c r="V81" i="10"/>
  <c r="Y81" i="10"/>
  <c r="Z81" i="10"/>
  <c r="AA81" i="10"/>
  <c r="AB81" i="10"/>
  <c r="AC81" i="10"/>
  <c r="AE81" i="10"/>
  <c r="AF81" i="10"/>
  <c r="AG81" i="10"/>
  <c r="AH81" i="10"/>
  <c r="AI81" i="10"/>
  <c r="B82" i="10"/>
  <c r="C82" i="10"/>
  <c r="D82" i="10"/>
  <c r="E82" i="10"/>
  <c r="F82" i="10"/>
  <c r="G82" i="10"/>
  <c r="L82" i="10"/>
  <c r="M82" i="10"/>
  <c r="N82" i="10"/>
  <c r="O82" i="10"/>
  <c r="P82" i="10"/>
  <c r="R82" i="10"/>
  <c r="S82" i="10"/>
  <c r="T82" i="10"/>
  <c r="U82" i="10"/>
  <c r="V82" i="10"/>
  <c r="Y82" i="10"/>
  <c r="Z82" i="10"/>
  <c r="AA82" i="10"/>
  <c r="AB82" i="10"/>
  <c r="AC82" i="10"/>
  <c r="AE82" i="10"/>
  <c r="AF82" i="10"/>
  <c r="AG82" i="10"/>
  <c r="AH82" i="10"/>
  <c r="AI82" i="10"/>
  <c r="B83" i="10"/>
  <c r="C83" i="10"/>
  <c r="D83" i="10"/>
  <c r="E83" i="10"/>
  <c r="F83" i="10"/>
  <c r="G83" i="10"/>
  <c r="L83" i="10"/>
  <c r="M83" i="10"/>
  <c r="N83" i="10"/>
  <c r="O83" i="10"/>
  <c r="P83" i="10"/>
  <c r="R83" i="10"/>
  <c r="S83" i="10"/>
  <c r="T83" i="10"/>
  <c r="U83" i="10"/>
  <c r="V83" i="10"/>
  <c r="Y83" i="10"/>
  <c r="Z83" i="10"/>
  <c r="AA83" i="10"/>
  <c r="AB83" i="10"/>
  <c r="AC83" i="10"/>
  <c r="AE83" i="10"/>
  <c r="AF83" i="10"/>
  <c r="AG83" i="10"/>
  <c r="AH83" i="10"/>
  <c r="AI83" i="10"/>
  <c r="B84" i="10"/>
  <c r="C84" i="10"/>
  <c r="D84" i="10"/>
  <c r="E84" i="10"/>
  <c r="F84" i="10"/>
  <c r="G84" i="10"/>
  <c r="L84" i="10"/>
  <c r="M84" i="10"/>
  <c r="N84" i="10"/>
  <c r="O84" i="10"/>
  <c r="P84" i="10"/>
  <c r="R84" i="10"/>
  <c r="S84" i="10"/>
  <c r="T84" i="10"/>
  <c r="U84" i="10"/>
  <c r="V84" i="10"/>
  <c r="Y84" i="10"/>
  <c r="Z84" i="10"/>
  <c r="AA84" i="10"/>
  <c r="AB84" i="10"/>
  <c r="AC84" i="10"/>
  <c r="AE84" i="10"/>
  <c r="AF84" i="10"/>
  <c r="AG84" i="10"/>
  <c r="AH84" i="10"/>
  <c r="AI84" i="10"/>
  <c r="B85" i="10"/>
  <c r="C85" i="10"/>
  <c r="D85" i="10"/>
  <c r="E85" i="10"/>
  <c r="F85" i="10"/>
  <c r="G85" i="10"/>
  <c r="L85" i="10"/>
  <c r="M85" i="10"/>
  <c r="N85" i="10"/>
  <c r="O85" i="10"/>
  <c r="P85" i="10"/>
  <c r="R85" i="10"/>
  <c r="S85" i="10"/>
  <c r="T85" i="10"/>
  <c r="U85" i="10"/>
  <c r="V85" i="10"/>
  <c r="Y85" i="10"/>
  <c r="Z85" i="10"/>
  <c r="AA85" i="10"/>
  <c r="AB85" i="10"/>
  <c r="AC85" i="10"/>
  <c r="AE85" i="10"/>
  <c r="AF85" i="10"/>
  <c r="AG85" i="10"/>
  <c r="AH85" i="10"/>
  <c r="AI85" i="10"/>
  <c r="B86" i="10"/>
  <c r="C86" i="10"/>
  <c r="D86" i="10"/>
  <c r="E86" i="10"/>
  <c r="F86" i="10"/>
  <c r="G86" i="10"/>
  <c r="L86" i="10"/>
  <c r="M86" i="10"/>
  <c r="N86" i="10"/>
  <c r="O86" i="10"/>
  <c r="P86" i="10"/>
  <c r="R86" i="10"/>
  <c r="S86" i="10"/>
  <c r="T86" i="10"/>
  <c r="U86" i="10"/>
  <c r="V86" i="10"/>
  <c r="Y86" i="10"/>
  <c r="Z86" i="10"/>
  <c r="AA86" i="10"/>
  <c r="AB86" i="10"/>
  <c r="AC86" i="10"/>
  <c r="AE86" i="10"/>
  <c r="AF86" i="10"/>
  <c r="AG86" i="10"/>
  <c r="AH86" i="10"/>
  <c r="AI86" i="10"/>
  <c r="B87" i="10"/>
  <c r="C87" i="10"/>
  <c r="D87" i="10"/>
  <c r="E87" i="10"/>
  <c r="F87" i="10"/>
  <c r="G87" i="10"/>
  <c r="L87" i="10"/>
  <c r="M87" i="10"/>
  <c r="N87" i="10"/>
  <c r="O87" i="10"/>
  <c r="P87" i="10"/>
  <c r="R87" i="10"/>
  <c r="S87" i="10"/>
  <c r="T87" i="10"/>
  <c r="U87" i="10"/>
  <c r="V87" i="10"/>
  <c r="Y87" i="10"/>
  <c r="Z87" i="10"/>
  <c r="AA87" i="10"/>
  <c r="AB87" i="10"/>
  <c r="AC87" i="10"/>
  <c r="AE87" i="10"/>
  <c r="AF87" i="10"/>
  <c r="AG87" i="10"/>
  <c r="AH87" i="10"/>
  <c r="AI87" i="10"/>
  <c r="B88" i="10"/>
  <c r="C88" i="10"/>
  <c r="D88" i="10"/>
  <c r="E88" i="10"/>
  <c r="F88" i="10"/>
  <c r="G88" i="10"/>
  <c r="L88" i="10"/>
  <c r="M88" i="10"/>
  <c r="N88" i="10"/>
  <c r="O88" i="10"/>
  <c r="P88" i="10"/>
  <c r="R88" i="10"/>
  <c r="S88" i="10"/>
  <c r="T88" i="10"/>
  <c r="U88" i="10"/>
  <c r="V88" i="10"/>
  <c r="Y88" i="10"/>
  <c r="Z88" i="10"/>
  <c r="AA88" i="10"/>
  <c r="AB88" i="10"/>
  <c r="AC88" i="10"/>
  <c r="AE88" i="10"/>
  <c r="AF88" i="10"/>
  <c r="AG88" i="10"/>
  <c r="AH88" i="10"/>
  <c r="AI88" i="10"/>
  <c r="B89" i="10"/>
  <c r="C89" i="10"/>
  <c r="D89" i="10"/>
  <c r="E89" i="10"/>
  <c r="F89" i="10"/>
  <c r="G89" i="10"/>
  <c r="L89" i="10"/>
  <c r="M89" i="10"/>
  <c r="N89" i="10"/>
  <c r="O89" i="10"/>
  <c r="P89" i="10"/>
  <c r="R89" i="10"/>
  <c r="S89" i="10"/>
  <c r="T89" i="10"/>
  <c r="U89" i="10"/>
  <c r="V89" i="10"/>
  <c r="Y89" i="10"/>
  <c r="Z89" i="10"/>
  <c r="AA89" i="10"/>
  <c r="AB89" i="10"/>
  <c r="AC89" i="10"/>
  <c r="AE89" i="10"/>
  <c r="AF89" i="10"/>
  <c r="AG89" i="10"/>
  <c r="AH89" i="10"/>
  <c r="AI89" i="10"/>
  <c r="B90" i="10"/>
  <c r="C90" i="10"/>
  <c r="D90" i="10"/>
  <c r="E90" i="10"/>
  <c r="F90" i="10"/>
  <c r="G90" i="10"/>
  <c r="L90" i="10"/>
  <c r="M90" i="10"/>
  <c r="N90" i="10"/>
  <c r="O90" i="10"/>
  <c r="P90" i="10"/>
  <c r="R90" i="10"/>
  <c r="S90" i="10"/>
  <c r="T90" i="10"/>
  <c r="U90" i="10"/>
  <c r="V90" i="10"/>
  <c r="Y90" i="10"/>
  <c r="Z90" i="10"/>
  <c r="AA90" i="10"/>
  <c r="AB90" i="10"/>
  <c r="AC90" i="10"/>
  <c r="AE90" i="10"/>
  <c r="AF90" i="10"/>
  <c r="AG90" i="10"/>
  <c r="AH90" i="10"/>
  <c r="AI90" i="10"/>
  <c r="B91" i="10"/>
  <c r="C91" i="10"/>
  <c r="D91" i="10"/>
  <c r="E91" i="10"/>
  <c r="F91" i="10"/>
  <c r="G91" i="10"/>
  <c r="L91" i="10"/>
  <c r="M91" i="10"/>
  <c r="N91" i="10"/>
  <c r="O91" i="10"/>
  <c r="P91" i="10"/>
  <c r="R91" i="10"/>
  <c r="S91" i="10"/>
  <c r="T91" i="10"/>
  <c r="U91" i="10"/>
  <c r="V91" i="10"/>
  <c r="Y91" i="10"/>
  <c r="Z91" i="10"/>
  <c r="AA91" i="10"/>
  <c r="AB91" i="10"/>
  <c r="AC91" i="10"/>
  <c r="AE91" i="10"/>
  <c r="AF91" i="10"/>
  <c r="AG91" i="10"/>
  <c r="AH91" i="10"/>
  <c r="AI91" i="10"/>
  <c r="B92" i="10"/>
  <c r="C92" i="10"/>
  <c r="D92" i="10"/>
  <c r="E92" i="10"/>
  <c r="F92" i="10"/>
  <c r="G92" i="10"/>
  <c r="L92" i="10"/>
  <c r="M92" i="10"/>
  <c r="N92" i="10"/>
  <c r="O92" i="10"/>
  <c r="P92" i="10"/>
  <c r="R92" i="10"/>
  <c r="S92" i="10"/>
  <c r="T92" i="10"/>
  <c r="U92" i="10"/>
  <c r="V92" i="10"/>
  <c r="Y92" i="10"/>
  <c r="Z92" i="10"/>
  <c r="AA92" i="10"/>
  <c r="AB92" i="10"/>
  <c r="AC92" i="10"/>
  <c r="AE92" i="10"/>
  <c r="AF92" i="10"/>
  <c r="AG92" i="10"/>
  <c r="AH92" i="10"/>
  <c r="AI92" i="10"/>
  <c r="B93" i="10"/>
  <c r="C93" i="10"/>
  <c r="D93" i="10"/>
  <c r="E93" i="10"/>
  <c r="F93" i="10"/>
  <c r="G93" i="10"/>
  <c r="L93" i="10"/>
  <c r="M93" i="10"/>
  <c r="N93" i="10"/>
  <c r="O93" i="10"/>
  <c r="P93" i="10"/>
  <c r="R93" i="10"/>
  <c r="S93" i="10"/>
  <c r="T93" i="10"/>
  <c r="U93" i="10"/>
  <c r="V93" i="10"/>
  <c r="Y93" i="10"/>
  <c r="Z93" i="10"/>
  <c r="AA93" i="10"/>
  <c r="AB93" i="10"/>
  <c r="AC93" i="10"/>
  <c r="AE93" i="10"/>
  <c r="AF93" i="10"/>
  <c r="AG93" i="10"/>
  <c r="AH93" i="10"/>
  <c r="AI93" i="10"/>
  <c r="B94" i="10"/>
  <c r="C94" i="10"/>
  <c r="D94" i="10"/>
  <c r="E94" i="10"/>
  <c r="F94" i="10"/>
  <c r="G94" i="10"/>
  <c r="L94" i="10"/>
  <c r="M94" i="10"/>
  <c r="N94" i="10"/>
  <c r="O94" i="10"/>
  <c r="P94" i="10"/>
  <c r="R94" i="10"/>
  <c r="S94" i="10"/>
  <c r="T94" i="10"/>
  <c r="U94" i="10"/>
  <c r="V94" i="10"/>
  <c r="Y94" i="10"/>
  <c r="Z94" i="10"/>
  <c r="AA94" i="10"/>
  <c r="AB94" i="10"/>
  <c r="AC94" i="10"/>
  <c r="AE94" i="10"/>
  <c r="AF94" i="10"/>
  <c r="AG94" i="10"/>
  <c r="AH94" i="10"/>
  <c r="AI94" i="10"/>
  <c r="B95" i="10"/>
  <c r="C95" i="10"/>
  <c r="D95" i="10"/>
  <c r="E95" i="10"/>
  <c r="F95" i="10"/>
  <c r="G95" i="10"/>
  <c r="L95" i="10"/>
  <c r="M95" i="10"/>
  <c r="N95" i="10"/>
  <c r="O95" i="10"/>
  <c r="P95" i="10"/>
  <c r="R95" i="10"/>
  <c r="S95" i="10"/>
  <c r="T95" i="10"/>
  <c r="U95" i="10"/>
  <c r="V95" i="10"/>
  <c r="Y95" i="10"/>
  <c r="Z95" i="10"/>
  <c r="AA95" i="10"/>
  <c r="AB95" i="10"/>
  <c r="AC95" i="10"/>
  <c r="AE95" i="10"/>
  <c r="AF95" i="10"/>
  <c r="AG95" i="10"/>
  <c r="AH95" i="10"/>
  <c r="AI95" i="10"/>
  <c r="B96" i="10"/>
  <c r="C96" i="10"/>
  <c r="D96" i="10"/>
  <c r="E96" i="10"/>
  <c r="F96" i="10"/>
  <c r="G96" i="10"/>
  <c r="L96" i="10"/>
  <c r="M96" i="10"/>
  <c r="N96" i="10"/>
  <c r="O96" i="10"/>
  <c r="P96" i="10"/>
  <c r="R96" i="10"/>
  <c r="S96" i="10"/>
  <c r="T96" i="10"/>
  <c r="U96" i="10"/>
  <c r="V96" i="10"/>
  <c r="Y96" i="10"/>
  <c r="Z96" i="10"/>
  <c r="AA96" i="10"/>
  <c r="AB96" i="10"/>
  <c r="AC96" i="10"/>
  <c r="AE96" i="10"/>
  <c r="AF96" i="10"/>
  <c r="AG96" i="10"/>
  <c r="AH96" i="10"/>
  <c r="AI96" i="10"/>
  <c r="B97" i="10"/>
  <c r="C97" i="10"/>
  <c r="D97" i="10"/>
  <c r="E97" i="10"/>
  <c r="F97" i="10"/>
  <c r="G97" i="10"/>
  <c r="L97" i="10"/>
  <c r="M97" i="10"/>
  <c r="N97" i="10"/>
  <c r="O97" i="10"/>
  <c r="P97" i="10"/>
  <c r="R97" i="10"/>
  <c r="S97" i="10"/>
  <c r="T97" i="10"/>
  <c r="U97" i="10"/>
  <c r="V97" i="10"/>
  <c r="Y97" i="10"/>
  <c r="Z97" i="10"/>
  <c r="AA97" i="10"/>
  <c r="AB97" i="10"/>
  <c r="AC97" i="10"/>
  <c r="AE97" i="10"/>
  <c r="AF97" i="10"/>
  <c r="AG97" i="10"/>
  <c r="AH97" i="10"/>
  <c r="AI97" i="10"/>
  <c r="B98" i="10"/>
  <c r="C98" i="10"/>
  <c r="D98" i="10"/>
  <c r="E98" i="10"/>
  <c r="F98" i="10"/>
  <c r="G98" i="10"/>
  <c r="L98" i="10"/>
  <c r="M98" i="10"/>
  <c r="N98" i="10"/>
  <c r="O98" i="10"/>
  <c r="P98" i="10"/>
  <c r="R98" i="10"/>
  <c r="S98" i="10"/>
  <c r="T98" i="10"/>
  <c r="U98" i="10"/>
  <c r="V98" i="10"/>
  <c r="Y98" i="10"/>
  <c r="Z98" i="10"/>
  <c r="AA98" i="10"/>
  <c r="AB98" i="10"/>
  <c r="AC98" i="10"/>
  <c r="AE98" i="10"/>
  <c r="AF98" i="10"/>
  <c r="AG98" i="10"/>
  <c r="AH98" i="10"/>
  <c r="AI98" i="10"/>
  <c r="B99" i="10"/>
  <c r="C99" i="10"/>
  <c r="D99" i="10"/>
  <c r="E99" i="10"/>
  <c r="F99" i="10"/>
  <c r="G99" i="10"/>
  <c r="L99" i="10"/>
  <c r="M99" i="10"/>
  <c r="N99" i="10"/>
  <c r="O99" i="10"/>
  <c r="P99" i="10"/>
  <c r="R99" i="10"/>
  <c r="S99" i="10"/>
  <c r="T99" i="10"/>
  <c r="U99" i="10"/>
  <c r="V99" i="10"/>
  <c r="Y99" i="10"/>
  <c r="Z99" i="10"/>
  <c r="AA99" i="10"/>
  <c r="AB99" i="10"/>
  <c r="AC99" i="10"/>
  <c r="AE99" i="10"/>
  <c r="AF99" i="10"/>
  <c r="AG99" i="10"/>
  <c r="AH99" i="10"/>
  <c r="AI99" i="10"/>
  <c r="B100" i="10"/>
  <c r="C100" i="10"/>
  <c r="D100" i="10"/>
  <c r="E100" i="10"/>
  <c r="F100" i="10"/>
  <c r="G100" i="10"/>
  <c r="L100" i="10"/>
  <c r="M100" i="10"/>
  <c r="N100" i="10"/>
  <c r="O100" i="10"/>
  <c r="P100" i="10"/>
  <c r="R100" i="10"/>
  <c r="S100" i="10"/>
  <c r="T100" i="10"/>
  <c r="U100" i="10"/>
  <c r="V100" i="10"/>
  <c r="Y100" i="10"/>
  <c r="Z100" i="10"/>
  <c r="AA100" i="10"/>
  <c r="AB100" i="10"/>
  <c r="AC100" i="10"/>
  <c r="AE100" i="10"/>
  <c r="AF100" i="10"/>
  <c r="AG100" i="10"/>
  <c r="AH100" i="10"/>
  <c r="AI100" i="10"/>
  <c r="B101" i="10"/>
  <c r="C101" i="10"/>
  <c r="D101" i="10"/>
  <c r="E101" i="10"/>
  <c r="F101" i="10"/>
  <c r="G101" i="10"/>
  <c r="L101" i="10"/>
  <c r="M101" i="10"/>
  <c r="N101" i="10"/>
  <c r="O101" i="10"/>
  <c r="P101" i="10"/>
  <c r="R101" i="10"/>
  <c r="S101" i="10"/>
  <c r="T101" i="10"/>
  <c r="U101" i="10"/>
  <c r="V101" i="10"/>
  <c r="Y101" i="10"/>
  <c r="Z101" i="10"/>
  <c r="AA101" i="10"/>
  <c r="AB101" i="10"/>
  <c r="AC101" i="10"/>
  <c r="AE101" i="10"/>
  <c r="AF101" i="10"/>
  <c r="AG101" i="10"/>
  <c r="AH101" i="10"/>
  <c r="AI101" i="10"/>
  <c r="B102" i="10"/>
  <c r="C102" i="10"/>
  <c r="D102" i="10"/>
  <c r="E102" i="10"/>
  <c r="F102" i="10"/>
  <c r="G102" i="10"/>
  <c r="L102" i="10"/>
  <c r="M102" i="10"/>
  <c r="N102" i="10"/>
  <c r="O102" i="10"/>
  <c r="P102" i="10"/>
  <c r="R102" i="10"/>
  <c r="S102" i="10"/>
  <c r="T102" i="10"/>
  <c r="U102" i="10"/>
  <c r="V102" i="10"/>
  <c r="Y102" i="10"/>
  <c r="Z102" i="10"/>
  <c r="AA102" i="10"/>
  <c r="AB102" i="10"/>
  <c r="AC102" i="10"/>
  <c r="AE102" i="10"/>
  <c r="AF102" i="10"/>
  <c r="AG102" i="10"/>
  <c r="AH102" i="10"/>
  <c r="AI102" i="10"/>
  <c r="B103" i="10"/>
  <c r="C103" i="10"/>
  <c r="D103" i="10"/>
  <c r="E103" i="10"/>
  <c r="F103" i="10"/>
  <c r="G103" i="10"/>
  <c r="L103" i="10"/>
  <c r="M103" i="10"/>
  <c r="N103" i="10"/>
  <c r="O103" i="10"/>
  <c r="P103" i="10"/>
  <c r="R103" i="10"/>
  <c r="S103" i="10"/>
  <c r="T103" i="10"/>
  <c r="U103" i="10"/>
  <c r="V103" i="10"/>
  <c r="Y103" i="10"/>
  <c r="Z103" i="10"/>
  <c r="AA103" i="10"/>
  <c r="AB103" i="10"/>
  <c r="AC103" i="10"/>
  <c r="AE103" i="10"/>
  <c r="AF103" i="10"/>
  <c r="AG103" i="10"/>
  <c r="AH103" i="10"/>
  <c r="AI103" i="10"/>
  <c r="B104" i="10"/>
  <c r="C104" i="10"/>
  <c r="D104" i="10"/>
  <c r="E104" i="10"/>
  <c r="F104" i="10"/>
  <c r="G104" i="10"/>
  <c r="L104" i="10"/>
  <c r="M104" i="10"/>
  <c r="N104" i="10"/>
  <c r="O104" i="10"/>
  <c r="P104" i="10"/>
  <c r="R104" i="10"/>
  <c r="S104" i="10"/>
  <c r="T104" i="10"/>
  <c r="U104" i="10"/>
  <c r="V104" i="10"/>
  <c r="Y104" i="10"/>
  <c r="Z104" i="10"/>
  <c r="AA104" i="10"/>
  <c r="AB104" i="10"/>
  <c r="AC104" i="10"/>
  <c r="AE104" i="10"/>
  <c r="AF104" i="10"/>
  <c r="AG104" i="10"/>
  <c r="AH104" i="10"/>
  <c r="AI104" i="10"/>
  <c r="B105" i="10"/>
  <c r="C105" i="10"/>
  <c r="D105" i="10"/>
  <c r="E105" i="10"/>
  <c r="F105" i="10"/>
  <c r="G105" i="10"/>
  <c r="L105" i="10"/>
  <c r="M105" i="10"/>
  <c r="N105" i="10"/>
  <c r="O105" i="10"/>
  <c r="P105" i="10"/>
  <c r="R105" i="10"/>
  <c r="S105" i="10"/>
  <c r="T105" i="10"/>
  <c r="U105" i="10"/>
  <c r="V105" i="10"/>
  <c r="Y105" i="10"/>
  <c r="Z105" i="10"/>
  <c r="AA105" i="10"/>
  <c r="AB105" i="10"/>
  <c r="AC105" i="10"/>
  <c r="AE105" i="10"/>
  <c r="AF105" i="10"/>
  <c r="AG105" i="10"/>
  <c r="AH105" i="10"/>
  <c r="AI105" i="10"/>
  <c r="B106" i="10"/>
  <c r="C106" i="10"/>
  <c r="D106" i="10"/>
  <c r="E106" i="10"/>
  <c r="F106" i="10"/>
  <c r="G106" i="10"/>
  <c r="L106" i="10"/>
  <c r="M106" i="10"/>
  <c r="N106" i="10"/>
  <c r="O106" i="10"/>
  <c r="P106" i="10"/>
  <c r="R106" i="10"/>
  <c r="S106" i="10"/>
  <c r="T106" i="10"/>
  <c r="U106" i="10"/>
  <c r="V106" i="10"/>
  <c r="Y106" i="10"/>
  <c r="Z106" i="10"/>
  <c r="AA106" i="10"/>
  <c r="AB106" i="10"/>
  <c r="AC106" i="10"/>
  <c r="AE106" i="10"/>
  <c r="AF106" i="10"/>
  <c r="AG106" i="10"/>
  <c r="AH106" i="10"/>
  <c r="AI106" i="10"/>
  <c r="B107" i="10"/>
  <c r="C107" i="10"/>
  <c r="D107" i="10"/>
  <c r="E107" i="10"/>
  <c r="F107" i="10"/>
  <c r="G107" i="10"/>
  <c r="L107" i="10"/>
  <c r="M107" i="10"/>
  <c r="N107" i="10"/>
  <c r="O107" i="10"/>
  <c r="P107" i="10"/>
  <c r="R107" i="10"/>
  <c r="S107" i="10"/>
  <c r="T107" i="10"/>
  <c r="U107" i="10"/>
  <c r="V107" i="10"/>
  <c r="Y107" i="10"/>
  <c r="Z107" i="10"/>
  <c r="AA107" i="10"/>
  <c r="AB107" i="10"/>
  <c r="AC107" i="10"/>
  <c r="AE107" i="10"/>
  <c r="AF107" i="10"/>
  <c r="AG107" i="10"/>
  <c r="AH107" i="10"/>
  <c r="AI107" i="10"/>
  <c r="B108" i="10"/>
  <c r="C108" i="10"/>
  <c r="D108" i="10"/>
  <c r="E108" i="10"/>
  <c r="F108" i="10"/>
  <c r="G108" i="10"/>
  <c r="L108" i="10"/>
  <c r="M108" i="10"/>
  <c r="N108" i="10"/>
  <c r="O108" i="10"/>
  <c r="P108" i="10"/>
  <c r="R108" i="10"/>
  <c r="S108" i="10"/>
  <c r="T108" i="10"/>
  <c r="U108" i="10"/>
  <c r="V108" i="10"/>
  <c r="Y108" i="10"/>
  <c r="Z108" i="10"/>
  <c r="AA108" i="10"/>
  <c r="AB108" i="10"/>
  <c r="AC108" i="10"/>
  <c r="AE108" i="10"/>
  <c r="AF108" i="10"/>
  <c r="AG108" i="10"/>
  <c r="AH108" i="10"/>
  <c r="AI108" i="10"/>
  <c r="B109" i="10"/>
  <c r="C109" i="10"/>
  <c r="D109" i="10"/>
  <c r="E109" i="10"/>
  <c r="F109" i="10"/>
  <c r="G109" i="10"/>
  <c r="L109" i="10"/>
  <c r="M109" i="10"/>
  <c r="N109" i="10"/>
  <c r="O109" i="10"/>
  <c r="P109" i="10"/>
  <c r="R109" i="10"/>
  <c r="S109" i="10"/>
  <c r="T109" i="10"/>
  <c r="U109" i="10"/>
  <c r="V109" i="10"/>
  <c r="Y109" i="10"/>
  <c r="Z109" i="10"/>
  <c r="AA109" i="10"/>
  <c r="AB109" i="10"/>
  <c r="AC109" i="10"/>
  <c r="AE109" i="10"/>
  <c r="AF109" i="10"/>
  <c r="AG109" i="10"/>
  <c r="AH109" i="10"/>
  <c r="AI109" i="10"/>
  <c r="B110" i="10"/>
  <c r="C110" i="10"/>
  <c r="D110" i="10"/>
  <c r="E110" i="10"/>
  <c r="F110" i="10"/>
  <c r="G110" i="10"/>
  <c r="L110" i="10"/>
  <c r="M110" i="10"/>
  <c r="N110" i="10"/>
  <c r="O110" i="10"/>
  <c r="P110" i="10"/>
  <c r="R110" i="10"/>
  <c r="S110" i="10"/>
  <c r="T110" i="10"/>
  <c r="U110" i="10"/>
  <c r="V110" i="10"/>
  <c r="Y110" i="10"/>
  <c r="Z110" i="10"/>
  <c r="AA110" i="10"/>
  <c r="AB110" i="10"/>
  <c r="AC110" i="10"/>
  <c r="AE110" i="10"/>
  <c r="AF110" i="10"/>
  <c r="AG110" i="10"/>
  <c r="AH110" i="10"/>
  <c r="AI110" i="10"/>
  <c r="B111" i="10"/>
  <c r="C111" i="10"/>
  <c r="D111" i="10"/>
  <c r="E111" i="10"/>
  <c r="F111" i="10"/>
  <c r="G111" i="10"/>
  <c r="L111" i="10"/>
  <c r="M111" i="10"/>
  <c r="N111" i="10"/>
  <c r="O111" i="10"/>
  <c r="P111" i="10"/>
  <c r="R111" i="10"/>
  <c r="S111" i="10"/>
  <c r="T111" i="10"/>
  <c r="U111" i="10"/>
  <c r="V111" i="10"/>
  <c r="Y111" i="10"/>
  <c r="Z111" i="10"/>
  <c r="AA111" i="10"/>
  <c r="AB111" i="10"/>
  <c r="AC111" i="10"/>
  <c r="AE111" i="10"/>
  <c r="AF111" i="10"/>
  <c r="AG111" i="10"/>
  <c r="AH111" i="10"/>
  <c r="AI111" i="10"/>
  <c r="B112" i="10"/>
  <c r="C112" i="10"/>
  <c r="D112" i="10"/>
  <c r="E112" i="10"/>
  <c r="F112" i="10"/>
  <c r="G112" i="10"/>
  <c r="L112" i="10"/>
  <c r="M112" i="10"/>
  <c r="N112" i="10"/>
  <c r="O112" i="10"/>
  <c r="P112" i="10"/>
  <c r="R112" i="10"/>
  <c r="S112" i="10"/>
  <c r="T112" i="10"/>
  <c r="U112" i="10"/>
  <c r="V112" i="10"/>
  <c r="Y112" i="10"/>
  <c r="Z112" i="10"/>
  <c r="AA112" i="10"/>
  <c r="AB112" i="10"/>
  <c r="AC112" i="10"/>
  <c r="AE112" i="10"/>
  <c r="AF112" i="10"/>
  <c r="AG112" i="10"/>
  <c r="AH112" i="10"/>
  <c r="AI112" i="10"/>
  <c r="B113" i="10"/>
  <c r="C113" i="10"/>
  <c r="D113" i="10"/>
  <c r="E113" i="10"/>
  <c r="F113" i="10"/>
  <c r="G113" i="10"/>
  <c r="L113" i="10"/>
  <c r="M113" i="10"/>
  <c r="N113" i="10"/>
  <c r="O113" i="10"/>
  <c r="P113" i="10"/>
  <c r="R113" i="10"/>
  <c r="S113" i="10"/>
  <c r="T113" i="10"/>
  <c r="U113" i="10"/>
  <c r="V113" i="10"/>
  <c r="Y113" i="10"/>
  <c r="Z113" i="10"/>
  <c r="AA113" i="10"/>
  <c r="AB113" i="10"/>
  <c r="AC113" i="10"/>
  <c r="AE113" i="10"/>
  <c r="AF113" i="10"/>
  <c r="AG113" i="10"/>
  <c r="AH113" i="10"/>
  <c r="AI113" i="10"/>
  <c r="B114" i="10"/>
  <c r="C114" i="10"/>
  <c r="D114" i="10"/>
  <c r="E114" i="10"/>
  <c r="F114" i="10"/>
  <c r="G114" i="10"/>
  <c r="L114" i="10"/>
  <c r="M114" i="10"/>
  <c r="N114" i="10"/>
  <c r="O114" i="10"/>
  <c r="P114" i="10"/>
  <c r="R114" i="10"/>
  <c r="S114" i="10"/>
  <c r="T114" i="10"/>
  <c r="U114" i="10"/>
  <c r="V114" i="10"/>
  <c r="Y114" i="10"/>
  <c r="Z114" i="10"/>
  <c r="AA114" i="10"/>
  <c r="AB114" i="10"/>
  <c r="AC114" i="10"/>
  <c r="AE114" i="10"/>
  <c r="AF114" i="10"/>
  <c r="AG114" i="10"/>
  <c r="AH114" i="10"/>
  <c r="AI114" i="10"/>
  <c r="B115" i="10"/>
  <c r="C115" i="10"/>
  <c r="D115" i="10"/>
  <c r="E115" i="10"/>
  <c r="F115" i="10"/>
  <c r="G115" i="10"/>
  <c r="L115" i="10"/>
  <c r="M115" i="10"/>
  <c r="N115" i="10"/>
  <c r="O115" i="10"/>
  <c r="P115" i="10"/>
  <c r="R115" i="10"/>
  <c r="S115" i="10"/>
  <c r="T115" i="10"/>
  <c r="U115" i="10"/>
  <c r="V115" i="10"/>
  <c r="Y115" i="10"/>
  <c r="Z115" i="10"/>
  <c r="AA115" i="10"/>
  <c r="AB115" i="10"/>
  <c r="AC115" i="10"/>
  <c r="AE115" i="10"/>
  <c r="AF115" i="10"/>
  <c r="AG115" i="10"/>
  <c r="AH115" i="10"/>
  <c r="AI115" i="10"/>
  <c r="B116" i="10"/>
  <c r="C116" i="10"/>
  <c r="D116" i="10"/>
  <c r="E116" i="10"/>
  <c r="F116" i="10"/>
  <c r="G116" i="10"/>
  <c r="L116" i="10"/>
  <c r="M116" i="10"/>
  <c r="N116" i="10"/>
  <c r="O116" i="10"/>
  <c r="P116" i="10"/>
  <c r="R116" i="10"/>
  <c r="S116" i="10"/>
  <c r="T116" i="10"/>
  <c r="U116" i="10"/>
  <c r="V116" i="10"/>
  <c r="Y116" i="10"/>
  <c r="Z116" i="10"/>
  <c r="AA116" i="10"/>
  <c r="AB116" i="10"/>
  <c r="AC116" i="10"/>
  <c r="AE116" i="10"/>
  <c r="AF116" i="10"/>
  <c r="AG116" i="10"/>
  <c r="AH116" i="10"/>
  <c r="AI116" i="10"/>
  <c r="B117" i="10"/>
  <c r="C117" i="10"/>
  <c r="D117" i="10"/>
  <c r="E117" i="10"/>
  <c r="F117" i="10"/>
  <c r="G117" i="10"/>
  <c r="L117" i="10"/>
  <c r="M117" i="10"/>
  <c r="N117" i="10"/>
  <c r="O117" i="10"/>
  <c r="P117" i="10"/>
  <c r="R117" i="10"/>
  <c r="S117" i="10"/>
  <c r="T117" i="10"/>
  <c r="U117" i="10"/>
  <c r="V117" i="10"/>
  <c r="Y117" i="10"/>
  <c r="Z117" i="10"/>
  <c r="AA117" i="10"/>
  <c r="AB117" i="10"/>
  <c r="AC117" i="10"/>
  <c r="AE117" i="10"/>
  <c r="AF117" i="10"/>
  <c r="AG117" i="10"/>
  <c r="AH117" i="10"/>
  <c r="AI117" i="10"/>
  <c r="B118" i="10"/>
  <c r="C118" i="10"/>
  <c r="D118" i="10"/>
  <c r="E118" i="10"/>
  <c r="F118" i="10"/>
  <c r="G118" i="10"/>
  <c r="L118" i="10"/>
  <c r="M118" i="10"/>
  <c r="N118" i="10"/>
  <c r="O118" i="10"/>
  <c r="P118" i="10"/>
  <c r="R118" i="10"/>
  <c r="S118" i="10"/>
  <c r="T118" i="10"/>
  <c r="U118" i="10"/>
  <c r="V118" i="10"/>
  <c r="Y118" i="10"/>
  <c r="Z118" i="10"/>
  <c r="AA118" i="10"/>
  <c r="AB118" i="10"/>
  <c r="AC118" i="10"/>
  <c r="AE118" i="10"/>
  <c r="AF118" i="10"/>
  <c r="AG118" i="10"/>
  <c r="AH118" i="10"/>
  <c r="AI118" i="10"/>
  <c r="B119" i="10"/>
  <c r="C119" i="10"/>
  <c r="D119" i="10"/>
  <c r="E119" i="10"/>
  <c r="F119" i="10"/>
  <c r="G119" i="10"/>
  <c r="L119" i="10"/>
  <c r="M119" i="10"/>
  <c r="N119" i="10"/>
  <c r="O119" i="10"/>
  <c r="P119" i="10"/>
  <c r="R119" i="10"/>
  <c r="S119" i="10"/>
  <c r="T119" i="10"/>
  <c r="U119" i="10"/>
  <c r="V119" i="10"/>
  <c r="Y119" i="10"/>
  <c r="Z119" i="10"/>
  <c r="AA119" i="10"/>
  <c r="AB119" i="10"/>
  <c r="AC119" i="10"/>
  <c r="AE119" i="10"/>
  <c r="AF119" i="10"/>
  <c r="AG119" i="10"/>
  <c r="AH119" i="10"/>
  <c r="AI119" i="10"/>
  <c r="B120" i="10"/>
  <c r="C120" i="10"/>
  <c r="D120" i="10"/>
  <c r="E120" i="10"/>
  <c r="F120" i="10"/>
  <c r="G120" i="10"/>
  <c r="L120" i="10"/>
  <c r="M120" i="10"/>
  <c r="N120" i="10"/>
  <c r="O120" i="10"/>
  <c r="P120" i="10"/>
  <c r="R120" i="10"/>
  <c r="S120" i="10"/>
  <c r="T120" i="10"/>
  <c r="U120" i="10"/>
  <c r="V120" i="10"/>
  <c r="Y120" i="10"/>
  <c r="Z120" i="10"/>
  <c r="AA120" i="10"/>
  <c r="AB120" i="10"/>
  <c r="AC120" i="10"/>
  <c r="AE120" i="10"/>
  <c r="AF120" i="10"/>
  <c r="AG120" i="10"/>
  <c r="AH120" i="10"/>
  <c r="AI120" i="10"/>
  <c r="B121" i="10"/>
  <c r="C121" i="10"/>
  <c r="D121" i="10"/>
  <c r="E121" i="10"/>
  <c r="F121" i="10"/>
  <c r="G121" i="10"/>
  <c r="L121" i="10"/>
  <c r="M121" i="10"/>
  <c r="N121" i="10"/>
  <c r="O121" i="10"/>
  <c r="P121" i="10"/>
  <c r="R121" i="10"/>
  <c r="S121" i="10"/>
  <c r="T121" i="10"/>
  <c r="U121" i="10"/>
  <c r="V121" i="10"/>
  <c r="Y121" i="10"/>
  <c r="Z121" i="10"/>
  <c r="AA121" i="10"/>
  <c r="AB121" i="10"/>
  <c r="AC121" i="10"/>
  <c r="AE121" i="10"/>
  <c r="AF121" i="10"/>
  <c r="AG121" i="10"/>
  <c r="AH121" i="10"/>
  <c r="AI121" i="10"/>
  <c r="B122" i="10"/>
  <c r="C122" i="10"/>
  <c r="D122" i="10"/>
  <c r="E122" i="10"/>
  <c r="F122" i="10"/>
  <c r="G122" i="10"/>
  <c r="L122" i="10"/>
  <c r="M122" i="10"/>
  <c r="N122" i="10"/>
  <c r="O122" i="10"/>
  <c r="P122" i="10"/>
  <c r="R122" i="10"/>
  <c r="S122" i="10"/>
  <c r="T122" i="10"/>
  <c r="U122" i="10"/>
  <c r="V122" i="10"/>
  <c r="Y122" i="10"/>
  <c r="Z122" i="10"/>
  <c r="AA122" i="10"/>
  <c r="AB122" i="10"/>
  <c r="AC122" i="10"/>
  <c r="AE122" i="10"/>
  <c r="AF122" i="10"/>
  <c r="AG122" i="10"/>
  <c r="AH122" i="10"/>
  <c r="AI122" i="10"/>
  <c r="B123" i="10"/>
  <c r="C123" i="10"/>
  <c r="D123" i="10"/>
  <c r="E123" i="10"/>
  <c r="F123" i="10"/>
  <c r="G123" i="10"/>
  <c r="L123" i="10"/>
  <c r="M123" i="10"/>
  <c r="N123" i="10"/>
  <c r="O123" i="10"/>
  <c r="P123" i="10"/>
  <c r="R123" i="10"/>
  <c r="S123" i="10"/>
  <c r="T123" i="10"/>
  <c r="U123" i="10"/>
  <c r="V123" i="10"/>
  <c r="Y123" i="10"/>
  <c r="Z123" i="10"/>
  <c r="AA123" i="10"/>
  <c r="AB123" i="10"/>
  <c r="AC123" i="10"/>
  <c r="AE123" i="10"/>
  <c r="AF123" i="10"/>
  <c r="AG123" i="10"/>
  <c r="AH123" i="10"/>
  <c r="AI123" i="10"/>
  <c r="B124" i="10"/>
  <c r="C124" i="10"/>
  <c r="D124" i="10"/>
  <c r="E124" i="10"/>
  <c r="F124" i="10"/>
  <c r="G124" i="10"/>
  <c r="L124" i="10"/>
  <c r="M124" i="10"/>
  <c r="N124" i="10"/>
  <c r="O124" i="10"/>
  <c r="P124" i="10"/>
  <c r="R124" i="10"/>
  <c r="S124" i="10"/>
  <c r="T124" i="10"/>
  <c r="U124" i="10"/>
  <c r="V124" i="10"/>
  <c r="Y124" i="10"/>
  <c r="Z124" i="10"/>
  <c r="AA124" i="10"/>
  <c r="AB124" i="10"/>
  <c r="AC124" i="10"/>
  <c r="AE124" i="10"/>
  <c r="AF124" i="10"/>
  <c r="AG124" i="10"/>
  <c r="AH124" i="10"/>
  <c r="AI124" i="10"/>
  <c r="B125" i="10"/>
  <c r="C125" i="10"/>
  <c r="D125" i="10"/>
  <c r="E125" i="10"/>
  <c r="F125" i="10"/>
  <c r="G125" i="10"/>
  <c r="L125" i="10"/>
  <c r="M125" i="10"/>
  <c r="N125" i="10"/>
  <c r="O125" i="10"/>
  <c r="P125" i="10"/>
  <c r="R125" i="10"/>
  <c r="S125" i="10"/>
  <c r="T125" i="10"/>
  <c r="U125" i="10"/>
  <c r="V125" i="10"/>
  <c r="Y125" i="10"/>
  <c r="Z125" i="10"/>
  <c r="AA125" i="10"/>
  <c r="AB125" i="10"/>
  <c r="AC125" i="10"/>
  <c r="AE125" i="10"/>
  <c r="AF125" i="10"/>
  <c r="AG125" i="10"/>
  <c r="AH125" i="10"/>
  <c r="AI125" i="10"/>
  <c r="B126" i="10"/>
  <c r="C126" i="10"/>
  <c r="D126" i="10"/>
  <c r="E126" i="10"/>
  <c r="F126" i="10"/>
  <c r="G126" i="10"/>
  <c r="L126" i="10"/>
  <c r="M126" i="10"/>
  <c r="N126" i="10"/>
  <c r="O126" i="10"/>
  <c r="P126" i="10"/>
  <c r="R126" i="10"/>
  <c r="S126" i="10"/>
  <c r="T126" i="10"/>
  <c r="U126" i="10"/>
  <c r="V126" i="10"/>
  <c r="Y126" i="10"/>
  <c r="Z126" i="10"/>
  <c r="AA126" i="10"/>
  <c r="AB126" i="10"/>
  <c r="AC126" i="10"/>
  <c r="AE126" i="10"/>
  <c r="AF126" i="10"/>
  <c r="AG126" i="10"/>
  <c r="AH126" i="10"/>
  <c r="AI126" i="10"/>
  <c r="B127" i="10"/>
  <c r="C127" i="10"/>
  <c r="D127" i="10"/>
  <c r="E127" i="10"/>
  <c r="F127" i="10"/>
  <c r="G127" i="10"/>
  <c r="L127" i="10"/>
  <c r="M127" i="10"/>
  <c r="N127" i="10"/>
  <c r="O127" i="10"/>
  <c r="P127" i="10"/>
  <c r="R127" i="10"/>
  <c r="S127" i="10"/>
  <c r="T127" i="10"/>
  <c r="U127" i="10"/>
  <c r="V127" i="10"/>
  <c r="Y127" i="10"/>
  <c r="Z127" i="10"/>
  <c r="AA127" i="10"/>
  <c r="AB127" i="10"/>
  <c r="AC127" i="10"/>
  <c r="AE127" i="10"/>
  <c r="AF127" i="10"/>
  <c r="AG127" i="10"/>
  <c r="AH127" i="10"/>
  <c r="AI127" i="10"/>
  <c r="B128" i="10"/>
  <c r="C128" i="10"/>
  <c r="D128" i="10"/>
  <c r="E128" i="10"/>
  <c r="F128" i="10"/>
  <c r="G128" i="10"/>
  <c r="L128" i="10"/>
  <c r="M128" i="10"/>
  <c r="N128" i="10"/>
  <c r="O128" i="10"/>
  <c r="P128" i="10"/>
  <c r="R128" i="10"/>
  <c r="S128" i="10"/>
  <c r="T128" i="10"/>
  <c r="U128" i="10"/>
  <c r="V128" i="10"/>
  <c r="Y128" i="10"/>
  <c r="Z128" i="10"/>
  <c r="AA128" i="10"/>
  <c r="AB128" i="10"/>
  <c r="AC128" i="10"/>
  <c r="AE128" i="10"/>
  <c r="AF128" i="10"/>
  <c r="AG128" i="10"/>
  <c r="AH128" i="10"/>
  <c r="AI128" i="10"/>
  <c r="B129" i="10"/>
  <c r="C129" i="10"/>
  <c r="D129" i="10"/>
  <c r="E129" i="10"/>
  <c r="F129" i="10"/>
  <c r="G129" i="10"/>
  <c r="L129" i="10"/>
  <c r="M129" i="10"/>
  <c r="N129" i="10"/>
  <c r="O129" i="10"/>
  <c r="P129" i="10"/>
  <c r="R129" i="10"/>
  <c r="S129" i="10"/>
  <c r="T129" i="10"/>
  <c r="U129" i="10"/>
  <c r="V129" i="10"/>
  <c r="Y129" i="10"/>
  <c r="Z129" i="10"/>
  <c r="AA129" i="10"/>
  <c r="AB129" i="10"/>
  <c r="AC129" i="10"/>
  <c r="AE129" i="10"/>
  <c r="AF129" i="10"/>
  <c r="AG129" i="10"/>
  <c r="AH129" i="10"/>
  <c r="AI129" i="10"/>
  <c r="B130" i="10"/>
  <c r="C130" i="10"/>
  <c r="D130" i="10"/>
  <c r="E130" i="10"/>
  <c r="F130" i="10"/>
  <c r="G130" i="10"/>
  <c r="L130" i="10"/>
  <c r="M130" i="10"/>
  <c r="N130" i="10"/>
  <c r="O130" i="10"/>
  <c r="P130" i="10"/>
  <c r="R130" i="10"/>
  <c r="S130" i="10"/>
  <c r="T130" i="10"/>
  <c r="U130" i="10"/>
  <c r="V130" i="10"/>
  <c r="Y130" i="10"/>
  <c r="Z130" i="10"/>
  <c r="AA130" i="10"/>
  <c r="AB130" i="10"/>
  <c r="AC130" i="10"/>
  <c r="AE130" i="10"/>
  <c r="AF130" i="10"/>
  <c r="AG130" i="10"/>
  <c r="AH130" i="10"/>
  <c r="AI130" i="10"/>
  <c r="B131" i="10"/>
  <c r="C131" i="10"/>
  <c r="D131" i="10"/>
  <c r="E131" i="10"/>
  <c r="F131" i="10"/>
  <c r="G131" i="10"/>
  <c r="L131" i="10"/>
  <c r="M131" i="10"/>
  <c r="N131" i="10"/>
  <c r="O131" i="10"/>
  <c r="P131" i="10"/>
  <c r="R131" i="10"/>
  <c r="S131" i="10"/>
  <c r="T131" i="10"/>
  <c r="U131" i="10"/>
  <c r="V131" i="10"/>
  <c r="Y131" i="10"/>
  <c r="Z131" i="10"/>
  <c r="AA131" i="10"/>
  <c r="AB131" i="10"/>
  <c r="AC131" i="10"/>
  <c r="AE131" i="10"/>
  <c r="AF131" i="10"/>
  <c r="AG131" i="10"/>
  <c r="AH131" i="10"/>
  <c r="AI131" i="10"/>
  <c r="B132" i="10"/>
  <c r="C132" i="10"/>
  <c r="D132" i="10"/>
  <c r="E132" i="10"/>
  <c r="F132" i="10"/>
  <c r="G132" i="10"/>
  <c r="L132" i="10"/>
  <c r="M132" i="10"/>
  <c r="N132" i="10"/>
  <c r="O132" i="10"/>
  <c r="P132" i="10"/>
  <c r="R132" i="10"/>
  <c r="S132" i="10"/>
  <c r="T132" i="10"/>
  <c r="U132" i="10"/>
  <c r="V132" i="10"/>
  <c r="Y132" i="10"/>
  <c r="Z132" i="10"/>
  <c r="AA132" i="10"/>
  <c r="AB132" i="10"/>
  <c r="AC132" i="10"/>
  <c r="AE132" i="10"/>
  <c r="AF132" i="10"/>
  <c r="AG132" i="10"/>
  <c r="AH132" i="10"/>
  <c r="AI132" i="10"/>
  <c r="B133" i="10"/>
  <c r="C133" i="10"/>
  <c r="D133" i="10"/>
  <c r="E133" i="10"/>
  <c r="F133" i="10"/>
  <c r="G133" i="10"/>
  <c r="L133" i="10"/>
  <c r="M133" i="10"/>
  <c r="N133" i="10"/>
  <c r="O133" i="10"/>
  <c r="P133" i="10"/>
  <c r="R133" i="10"/>
  <c r="S133" i="10"/>
  <c r="T133" i="10"/>
  <c r="U133" i="10"/>
  <c r="V133" i="10"/>
  <c r="Y133" i="10"/>
  <c r="Z133" i="10"/>
  <c r="AA133" i="10"/>
  <c r="AB133" i="10"/>
  <c r="AC133" i="10"/>
  <c r="AE133" i="10"/>
  <c r="AF133" i="10"/>
  <c r="AG133" i="10"/>
  <c r="AH133" i="10"/>
  <c r="AI133" i="10"/>
  <c r="B134" i="10"/>
  <c r="C134" i="10"/>
  <c r="D134" i="10"/>
  <c r="E134" i="10"/>
  <c r="F134" i="10"/>
  <c r="G134" i="10"/>
  <c r="L134" i="10"/>
  <c r="M134" i="10"/>
  <c r="N134" i="10"/>
  <c r="O134" i="10"/>
  <c r="P134" i="10"/>
  <c r="R134" i="10"/>
  <c r="S134" i="10"/>
  <c r="T134" i="10"/>
  <c r="U134" i="10"/>
  <c r="V134" i="10"/>
  <c r="Y134" i="10"/>
  <c r="Z134" i="10"/>
  <c r="AA134" i="10"/>
  <c r="AB134" i="10"/>
  <c r="AC134" i="10"/>
  <c r="AE134" i="10"/>
  <c r="AF134" i="10"/>
  <c r="AG134" i="10"/>
  <c r="AH134" i="10"/>
  <c r="AI134" i="10"/>
  <c r="B135" i="10"/>
  <c r="C135" i="10"/>
  <c r="D135" i="10"/>
  <c r="E135" i="10"/>
  <c r="F135" i="10"/>
  <c r="G135" i="10"/>
  <c r="L135" i="10"/>
  <c r="M135" i="10"/>
  <c r="N135" i="10"/>
  <c r="O135" i="10"/>
  <c r="P135" i="10"/>
  <c r="R135" i="10"/>
  <c r="S135" i="10"/>
  <c r="T135" i="10"/>
  <c r="U135" i="10"/>
  <c r="V135" i="10"/>
  <c r="Y135" i="10"/>
  <c r="Z135" i="10"/>
  <c r="AA135" i="10"/>
  <c r="AB135" i="10"/>
  <c r="AC135" i="10"/>
  <c r="AE135" i="10"/>
  <c r="AF135" i="10"/>
  <c r="AG135" i="10"/>
  <c r="AH135" i="10"/>
  <c r="AI135" i="10"/>
  <c r="B136" i="10"/>
  <c r="C136" i="10"/>
  <c r="D136" i="10"/>
  <c r="E136" i="10"/>
  <c r="F136" i="10"/>
  <c r="G136" i="10"/>
  <c r="L136" i="10"/>
  <c r="M136" i="10"/>
  <c r="N136" i="10"/>
  <c r="O136" i="10"/>
  <c r="P136" i="10"/>
  <c r="R136" i="10"/>
  <c r="S136" i="10"/>
  <c r="T136" i="10"/>
  <c r="U136" i="10"/>
  <c r="V136" i="10"/>
  <c r="Y136" i="10"/>
  <c r="Z136" i="10"/>
  <c r="AA136" i="10"/>
  <c r="AB136" i="10"/>
  <c r="AC136" i="10"/>
  <c r="AE136" i="10"/>
  <c r="AF136" i="10"/>
  <c r="AG136" i="10"/>
  <c r="AH136" i="10"/>
  <c r="AI136" i="10"/>
  <c r="B137" i="10"/>
  <c r="C137" i="10"/>
  <c r="D137" i="10"/>
  <c r="E137" i="10"/>
  <c r="F137" i="10"/>
  <c r="G137" i="10"/>
  <c r="L137" i="10"/>
  <c r="M137" i="10"/>
  <c r="N137" i="10"/>
  <c r="O137" i="10"/>
  <c r="P137" i="10"/>
  <c r="R137" i="10"/>
  <c r="S137" i="10"/>
  <c r="T137" i="10"/>
  <c r="U137" i="10"/>
  <c r="V137" i="10"/>
  <c r="Y137" i="10"/>
  <c r="Z137" i="10"/>
  <c r="AA137" i="10"/>
  <c r="AB137" i="10"/>
  <c r="AC137" i="10"/>
  <c r="AE137" i="10"/>
  <c r="AF137" i="10"/>
  <c r="AG137" i="10"/>
  <c r="AH137" i="10"/>
  <c r="AI137" i="10"/>
  <c r="B138" i="10"/>
  <c r="C138" i="10"/>
  <c r="D138" i="10"/>
  <c r="E138" i="10"/>
  <c r="F138" i="10"/>
  <c r="G138" i="10"/>
  <c r="L138" i="10"/>
  <c r="M138" i="10"/>
  <c r="N138" i="10"/>
  <c r="O138" i="10"/>
  <c r="P138" i="10"/>
  <c r="R138" i="10"/>
  <c r="S138" i="10"/>
  <c r="T138" i="10"/>
  <c r="U138" i="10"/>
  <c r="V138" i="10"/>
  <c r="Y138" i="10"/>
  <c r="Z138" i="10"/>
  <c r="AA138" i="10"/>
  <c r="AB138" i="10"/>
  <c r="AC138" i="10"/>
  <c r="AE138" i="10"/>
  <c r="AF138" i="10"/>
  <c r="AG138" i="10"/>
  <c r="AH138" i="10"/>
  <c r="AI138" i="10"/>
  <c r="B139" i="10"/>
  <c r="C139" i="10"/>
  <c r="D139" i="10"/>
  <c r="E139" i="10"/>
  <c r="F139" i="10"/>
  <c r="G139" i="10"/>
  <c r="L139" i="10"/>
  <c r="M139" i="10"/>
  <c r="N139" i="10"/>
  <c r="O139" i="10"/>
  <c r="P139" i="10"/>
  <c r="R139" i="10"/>
  <c r="S139" i="10"/>
  <c r="T139" i="10"/>
  <c r="U139" i="10"/>
  <c r="V139" i="10"/>
  <c r="Y139" i="10"/>
  <c r="Z139" i="10"/>
  <c r="AA139" i="10"/>
  <c r="AB139" i="10"/>
  <c r="AC139" i="10"/>
  <c r="AE139" i="10"/>
  <c r="AF139" i="10"/>
  <c r="AG139" i="10"/>
  <c r="AH139" i="10"/>
  <c r="AI139" i="10"/>
  <c r="B140" i="10"/>
  <c r="C140" i="10"/>
  <c r="D140" i="10"/>
  <c r="E140" i="10"/>
  <c r="F140" i="10"/>
  <c r="G140" i="10"/>
  <c r="L140" i="10"/>
  <c r="M140" i="10"/>
  <c r="N140" i="10"/>
  <c r="O140" i="10"/>
  <c r="P140" i="10"/>
  <c r="R140" i="10"/>
  <c r="S140" i="10"/>
  <c r="T140" i="10"/>
  <c r="U140" i="10"/>
  <c r="V140" i="10"/>
  <c r="Y140" i="10"/>
  <c r="Z140" i="10"/>
  <c r="AA140" i="10"/>
  <c r="AB140" i="10"/>
  <c r="AC140" i="10"/>
  <c r="AE140" i="10"/>
  <c r="AF140" i="10"/>
  <c r="AG140" i="10"/>
  <c r="AH140" i="10"/>
  <c r="AI140" i="10"/>
  <c r="B141" i="10"/>
  <c r="C141" i="10"/>
  <c r="D141" i="10"/>
  <c r="E141" i="10"/>
  <c r="F141" i="10"/>
  <c r="G141" i="10"/>
  <c r="L141" i="10"/>
  <c r="M141" i="10"/>
  <c r="N141" i="10"/>
  <c r="O141" i="10"/>
  <c r="P141" i="10"/>
  <c r="R141" i="10"/>
  <c r="S141" i="10"/>
  <c r="T141" i="10"/>
  <c r="U141" i="10"/>
  <c r="V141" i="10"/>
  <c r="Y141" i="10"/>
  <c r="Z141" i="10"/>
  <c r="AA141" i="10"/>
  <c r="AB141" i="10"/>
  <c r="AC141" i="10"/>
  <c r="AE141" i="10"/>
  <c r="AF141" i="10"/>
  <c r="AG141" i="10"/>
  <c r="AH141" i="10"/>
  <c r="AI141" i="10"/>
  <c r="B142" i="10"/>
  <c r="C142" i="10"/>
  <c r="D142" i="10"/>
  <c r="E142" i="10"/>
  <c r="F142" i="10"/>
  <c r="G142" i="10"/>
  <c r="L142" i="10"/>
  <c r="M142" i="10"/>
  <c r="N142" i="10"/>
  <c r="O142" i="10"/>
  <c r="P142" i="10"/>
  <c r="R142" i="10"/>
  <c r="S142" i="10"/>
  <c r="T142" i="10"/>
  <c r="U142" i="10"/>
  <c r="V142" i="10"/>
  <c r="Y142" i="10"/>
  <c r="Z142" i="10"/>
  <c r="AA142" i="10"/>
  <c r="AB142" i="10"/>
  <c r="AC142" i="10"/>
  <c r="AE142" i="10"/>
  <c r="AF142" i="10"/>
  <c r="AG142" i="10"/>
  <c r="AH142" i="10"/>
  <c r="AI142" i="10"/>
  <c r="B143" i="10"/>
  <c r="C143" i="10"/>
  <c r="D143" i="10"/>
  <c r="E143" i="10"/>
  <c r="F143" i="10"/>
  <c r="G143" i="10"/>
  <c r="L143" i="10"/>
  <c r="M143" i="10"/>
  <c r="N143" i="10"/>
  <c r="O143" i="10"/>
  <c r="P143" i="10"/>
  <c r="R143" i="10"/>
  <c r="S143" i="10"/>
  <c r="T143" i="10"/>
  <c r="U143" i="10"/>
  <c r="V143" i="10"/>
  <c r="Y143" i="10"/>
  <c r="Z143" i="10"/>
  <c r="AA143" i="10"/>
  <c r="AB143" i="10"/>
  <c r="AC143" i="10"/>
  <c r="AE143" i="10"/>
  <c r="AF143" i="10"/>
  <c r="AG143" i="10"/>
  <c r="AH143" i="10"/>
  <c r="AI143" i="10"/>
  <c r="B144" i="10"/>
  <c r="C144" i="10"/>
  <c r="D144" i="10"/>
  <c r="E144" i="10"/>
  <c r="F144" i="10"/>
  <c r="G144" i="10"/>
  <c r="L144" i="10"/>
  <c r="M144" i="10"/>
  <c r="N144" i="10"/>
  <c r="O144" i="10"/>
  <c r="P144" i="10"/>
  <c r="R144" i="10"/>
  <c r="S144" i="10"/>
  <c r="T144" i="10"/>
  <c r="U144" i="10"/>
  <c r="V144" i="10"/>
  <c r="Y144" i="10"/>
  <c r="Z144" i="10"/>
  <c r="AA144" i="10"/>
  <c r="AB144" i="10"/>
  <c r="AC144" i="10"/>
  <c r="AE144" i="10"/>
  <c r="AF144" i="10"/>
  <c r="AG144" i="10"/>
  <c r="AH144" i="10"/>
  <c r="AI144" i="10"/>
  <c r="B145" i="10"/>
  <c r="C145" i="10"/>
  <c r="D145" i="10"/>
  <c r="E145" i="10"/>
  <c r="F145" i="10"/>
  <c r="G145" i="10"/>
  <c r="L145" i="10"/>
  <c r="M145" i="10"/>
  <c r="N145" i="10"/>
  <c r="O145" i="10"/>
  <c r="P145" i="10"/>
  <c r="R145" i="10"/>
  <c r="S145" i="10"/>
  <c r="T145" i="10"/>
  <c r="U145" i="10"/>
  <c r="V145" i="10"/>
  <c r="Y145" i="10"/>
  <c r="Z145" i="10"/>
  <c r="AA145" i="10"/>
  <c r="AB145" i="10"/>
  <c r="AC145" i="10"/>
  <c r="AE145" i="10"/>
  <c r="AF145" i="10"/>
  <c r="AG145" i="10"/>
  <c r="AH145" i="10"/>
  <c r="AI145" i="10"/>
  <c r="B146" i="10"/>
  <c r="C146" i="10"/>
  <c r="D146" i="10"/>
  <c r="E146" i="10"/>
  <c r="F146" i="10"/>
  <c r="G146" i="10"/>
  <c r="L146" i="10"/>
  <c r="M146" i="10"/>
  <c r="N146" i="10"/>
  <c r="O146" i="10"/>
  <c r="P146" i="10"/>
  <c r="R146" i="10"/>
  <c r="S146" i="10"/>
  <c r="T146" i="10"/>
  <c r="U146" i="10"/>
  <c r="V146" i="10"/>
  <c r="Y146" i="10"/>
  <c r="Z146" i="10"/>
  <c r="AA146" i="10"/>
  <c r="AB146" i="10"/>
  <c r="AC146" i="10"/>
  <c r="AE146" i="10"/>
  <c r="AF146" i="10"/>
  <c r="AG146" i="10"/>
  <c r="AH146" i="10"/>
  <c r="AI146" i="10"/>
  <c r="B147" i="10"/>
  <c r="C147" i="10"/>
  <c r="D147" i="10"/>
  <c r="E147" i="10"/>
  <c r="F147" i="10"/>
  <c r="G147" i="10"/>
  <c r="L147" i="10"/>
  <c r="M147" i="10"/>
  <c r="N147" i="10"/>
  <c r="O147" i="10"/>
  <c r="P147" i="10"/>
  <c r="R147" i="10"/>
  <c r="S147" i="10"/>
  <c r="T147" i="10"/>
  <c r="U147" i="10"/>
  <c r="V147" i="10"/>
  <c r="Y147" i="10"/>
  <c r="Z147" i="10"/>
  <c r="AA147" i="10"/>
  <c r="AB147" i="10"/>
  <c r="AC147" i="10"/>
  <c r="AE147" i="10"/>
  <c r="AF147" i="10"/>
  <c r="AG147" i="10"/>
  <c r="AH147" i="10"/>
  <c r="AI147" i="10"/>
  <c r="B148" i="10"/>
  <c r="C148" i="10"/>
  <c r="D148" i="10"/>
  <c r="E148" i="10"/>
  <c r="F148" i="10"/>
  <c r="G148" i="10"/>
  <c r="L148" i="10"/>
  <c r="M148" i="10"/>
  <c r="N148" i="10"/>
  <c r="O148" i="10"/>
  <c r="P148" i="10"/>
  <c r="R148" i="10"/>
  <c r="S148" i="10"/>
  <c r="T148" i="10"/>
  <c r="U148" i="10"/>
  <c r="V148" i="10"/>
  <c r="Y148" i="10"/>
  <c r="Z148" i="10"/>
  <c r="AA148" i="10"/>
  <c r="AB148" i="10"/>
  <c r="AC148" i="10"/>
  <c r="AE148" i="10"/>
  <c r="AF148" i="10"/>
  <c r="AG148" i="10"/>
  <c r="AH148" i="10"/>
  <c r="AI148" i="10"/>
  <c r="B149" i="10"/>
  <c r="C149" i="10"/>
  <c r="D149" i="10"/>
  <c r="E149" i="10"/>
  <c r="F149" i="10"/>
  <c r="G149" i="10"/>
  <c r="L149" i="10"/>
  <c r="M149" i="10"/>
  <c r="N149" i="10"/>
  <c r="O149" i="10"/>
  <c r="P149" i="10"/>
  <c r="R149" i="10"/>
  <c r="S149" i="10"/>
  <c r="T149" i="10"/>
  <c r="U149" i="10"/>
  <c r="V149" i="10"/>
  <c r="Y149" i="10"/>
  <c r="Z149" i="10"/>
  <c r="AA149" i="10"/>
  <c r="AB149" i="10"/>
  <c r="AC149" i="10"/>
  <c r="AE149" i="10"/>
  <c r="AF149" i="10"/>
  <c r="AG149" i="10"/>
  <c r="AH149" i="10"/>
  <c r="AI149" i="10"/>
  <c r="B150" i="10"/>
  <c r="C150" i="10"/>
  <c r="D150" i="10"/>
  <c r="E150" i="10"/>
  <c r="F150" i="10"/>
  <c r="G150" i="10"/>
  <c r="L150" i="10"/>
  <c r="M150" i="10"/>
  <c r="N150" i="10"/>
  <c r="O150" i="10"/>
  <c r="P150" i="10"/>
  <c r="R150" i="10"/>
  <c r="S150" i="10"/>
  <c r="T150" i="10"/>
  <c r="U150" i="10"/>
  <c r="V150" i="10"/>
  <c r="Y150" i="10"/>
  <c r="Z150" i="10"/>
  <c r="AA150" i="10"/>
  <c r="AB150" i="10"/>
  <c r="AC150" i="10"/>
  <c r="AE150" i="10"/>
  <c r="AF150" i="10"/>
  <c r="AG150" i="10"/>
  <c r="AH150" i="10"/>
  <c r="AI150" i="10"/>
  <c r="B151" i="10"/>
  <c r="C151" i="10"/>
  <c r="D151" i="10"/>
  <c r="E151" i="10"/>
  <c r="F151" i="10"/>
  <c r="G151" i="10"/>
  <c r="L151" i="10"/>
  <c r="M151" i="10"/>
  <c r="N151" i="10"/>
  <c r="O151" i="10"/>
  <c r="P151" i="10"/>
  <c r="R151" i="10"/>
  <c r="S151" i="10"/>
  <c r="T151" i="10"/>
  <c r="U151" i="10"/>
  <c r="V151" i="10"/>
  <c r="Y151" i="10"/>
  <c r="Z151" i="10"/>
  <c r="AA151" i="10"/>
  <c r="AB151" i="10"/>
  <c r="AC151" i="10"/>
  <c r="AE151" i="10"/>
  <c r="AF151" i="10"/>
  <c r="AG151" i="10"/>
  <c r="AH151" i="10"/>
  <c r="AI151" i="10"/>
  <c r="B152" i="10"/>
  <c r="C152" i="10"/>
  <c r="D152" i="10"/>
  <c r="E152" i="10"/>
  <c r="F152" i="10"/>
  <c r="G152" i="10"/>
  <c r="L152" i="10"/>
  <c r="M152" i="10"/>
  <c r="N152" i="10"/>
  <c r="O152" i="10"/>
  <c r="P152" i="10"/>
  <c r="R152" i="10"/>
  <c r="S152" i="10"/>
  <c r="T152" i="10"/>
  <c r="U152" i="10"/>
  <c r="V152" i="10"/>
  <c r="Y152" i="10"/>
  <c r="Z152" i="10"/>
  <c r="AA152" i="10"/>
  <c r="AB152" i="10"/>
  <c r="AC152" i="10"/>
  <c r="AE152" i="10"/>
  <c r="AF152" i="10"/>
  <c r="AG152" i="10"/>
  <c r="AH152" i="10"/>
  <c r="AI152" i="10"/>
  <c r="B153" i="10"/>
  <c r="C153" i="10"/>
  <c r="D153" i="10"/>
  <c r="E153" i="10"/>
  <c r="F153" i="10"/>
  <c r="G153" i="10"/>
  <c r="L153" i="10"/>
  <c r="M153" i="10"/>
  <c r="N153" i="10"/>
  <c r="O153" i="10"/>
  <c r="P153" i="10"/>
  <c r="R153" i="10"/>
  <c r="S153" i="10"/>
  <c r="T153" i="10"/>
  <c r="U153" i="10"/>
  <c r="V153" i="10"/>
  <c r="Y153" i="10"/>
  <c r="Z153" i="10"/>
  <c r="AA153" i="10"/>
  <c r="AB153" i="10"/>
  <c r="AC153" i="10"/>
  <c r="AE153" i="10"/>
  <c r="AF153" i="10"/>
  <c r="AG153" i="10"/>
  <c r="AH153" i="10"/>
  <c r="AI153" i="10"/>
  <c r="B154" i="10"/>
  <c r="C154" i="10"/>
  <c r="D154" i="10"/>
  <c r="E154" i="10"/>
  <c r="F154" i="10"/>
  <c r="G154" i="10"/>
  <c r="L154" i="10"/>
  <c r="M154" i="10"/>
  <c r="N154" i="10"/>
  <c r="O154" i="10"/>
  <c r="P154" i="10"/>
  <c r="R154" i="10"/>
  <c r="S154" i="10"/>
  <c r="T154" i="10"/>
  <c r="U154" i="10"/>
  <c r="V154" i="10"/>
  <c r="Y154" i="10"/>
  <c r="Z154" i="10"/>
  <c r="AA154" i="10"/>
  <c r="AB154" i="10"/>
  <c r="AC154" i="10"/>
  <c r="AE154" i="10"/>
  <c r="AF154" i="10"/>
  <c r="AG154" i="10"/>
  <c r="AH154" i="10"/>
  <c r="AI154" i="10"/>
  <c r="B155" i="10"/>
  <c r="C155" i="10"/>
  <c r="D155" i="10"/>
  <c r="E155" i="10"/>
  <c r="F155" i="10"/>
  <c r="G155" i="10"/>
  <c r="L155" i="10"/>
  <c r="M155" i="10"/>
  <c r="N155" i="10"/>
  <c r="O155" i="10"/>
  <c r="P155" i="10"/>
  <c r="R155" i="10"/>
  <c r="S155" i="10"/>
  <c r="T155" i="10"/>
  <c r="U155" i="10"/>
  <c r="V155" i="10"/>
  <c r="Y155" i="10"/>
  <c r="Z155" i="10"/>
  <c r="AA155" i="10"/>
  <c r="AB155" i="10"/>
  <c r="AC155" i="10"/>
  <c r="AE155" i="10"/>
  <c r="AF155" i="10"/>
  <c r="AG155" i="10"/>
  <c r="AH155" i="10"/>
  <c r="AI155" i="10"/>
  <c r="B156" i="10"/>
  <c r="C156" i="10"/>
  <c r="D156" i="10"/>
  <c r="E156" i="10"/>
  <c r="F156" i="10"/>
  <c r="G156" i="10"/>
  <c r="L156" i="10"/>
  <c r="M156" i="10"/>
  <c r="N156" i="10"/>
  <c r="O156" i="10"/>
  <c r="P156" i="10"/>
  <c r="R156" i="10"/>
  <c r="S156" i="10"/>
  <c r="T156" i="10"/>
  <c r="U156" i="10"/>
  <c r="V156" i="10"/>
  <c r="Y156" i="10"/>
  <c r="Z156" i="10"/>
  <c r="AA156" i="10"/>
  <c r="AB156" i="10"/>
  <c r="AC156" i="10"/>
  <c r="AE156" i="10"/>
  <c r="AF156" i="10"/>
  <c r="AG156" i="10"/>
  <c r="AH156" i="10"/>
  <c r="AI156" i="10"/>
  <c r="B157" i="10"/>
  <c r="C157" i="10"/>
  <c r="D157" i="10"/>
  <c r="E157" i="10"/>
  <c r="F157" i="10"/>
  <c r="G157" i="10"/>
  <c r="L157" i="10"/>
  <c r="M157" i="10"/>
  <c r="N157" i="10"/>
  <c r="O157" i="10"/>
  <c r="P157" i="10"/>
  <c r="R157" i="10"/>
  <c r="S157" i="10"/>
  <c r="T157" i="10"/>
  <c r="U157" i="10"/>
  <c r="V157" i="10"/>
  <c r="Y157" i="10"/>
  <c r="Z157" i="10"/>
  <c r="AA157" i="10"/>
  <c r="AB157" i="10"/>
  <c r="AC157" i="10"/>
  <c r="AE157" i="10"/>
  <c r="AF157" i="10"/>
  <c r="AG157" i="10"/>
  <c r="AH157" i="10"/>
  <c r="AI157" i="10"/>
  <c r="B158" i="10"/>
  <c r="C158" i="10"/>
  <c r="D158" i="10"/>
  <c r="E158" i="10"/>
  <c r="F158" i="10"/>
  <c r="G158" i="10"/>
  <c r="L158" i="10"/>
  <c r="M158" i="10"/>
  <c r="N158" i="10"/>
  <c r="O158" i="10"/>
  <c r="P158" i="10"/>
  <c r="R158" i="10"/>
  <c r="S158" i="10"/>
  <c r="T158" i="10"/>
  <c r="U158" i="10"/>
  <c r="V158" i="10"/>
  <c r="Y158" i="10"/>
  <c r="Z158" i="10"/>
  <c r="AA158" i="10"/>
  <c r="AB158" i="10"/>
  <c r="AC158" i="10"/>
  <c r="AE158" i="10"/>
  <c r="AF158" i="10"/>
  <c r="AG158" i="10"/>
  <c r="AH158" i="10"/>
  <c r="AI158" i="10"/>
  <c r="B159" i="10"/>
  <c r="C159" i="10"/>
  <c r="D159" i="10"/>
  <c r="E159" i="10"/>
  <c r="F159" i="10"/>
  <c r="G159" i="10"/>
  <c r="L159" i="10"/>
  <c r="M159" i="10"/>
  <c r="N159" i="10"/>
  <c r="O159" i="10"/>
  <c r="P159" i="10"/>
  <c r="R159" i="10"/>
  <c r="S159" i="10"/>
  <c r="T159" i="10"/>
  <c r="U159" i="10"/>
  <c r="V159" i="10"/>
  <c r="Y159" i="10"/>
  <c r="Z159" i="10"/>
  <c r="AA159" i="10"/>
  <c r="AB159" i="10"/>
  <c r="AC159" i="10"/>
  <c r="AE159" i="10"/>
  <c r="AF159" i="10"/>
  <c r="AG159" i="10"/>
  <c r="AH159" i="10"/>
  <c r="AI159" i="10"/>
  <c r="B160" i="10"/>
  <c r="C160" i="10"/>
  <c r="D160" i="10"/>
  <c r="E160" i="10"/>
  <c r="F160" i="10"/>
  <c r="G160" i="10"/>
  <c r="L160" i="10"/>
  <c r="M160" i="10"/>
  <c r="N160" i="10"/>
  <c r="O160" i="10"/>
  <c r="P160" i="10"/>
  <c r="R160" i="10"/>
  <c r="S160" i="10"/>
  <c r="T160" i="10"/>
  <c r="U160" i="10"/>
  <c r="V160" i="10"/>
  <c r="Y160" i="10"/>
  <c r="Z160" i="10"/>
  <c r="AA160" i="10"/>
  <c r="AB160" i="10"/>
  <c r="AC160" i="10"/>
  <c r="AE160" i="10"/>
  <c r="AF160" i="10"/>
  <c r="AG160" i="10"/>
  <c r="AH160" i="10"/>
  <c r="AI160" i="10"/>
  <c r="B161" i="10"/>
  <c r="C161" i="10"/>
  <c r="D161" i="10"/>
  <c r="E161" i="10"/>
  <c r="F161" i="10"/>
  <c r="G161" i="10"/>
  <c r="L161" i="10"/>
  <c r="M161" i="10"/>
  <c r="N161" i="10"/>
  <c r="O161" i="10"/>
  <c r="P161" i="10"/>
  <c r="R161" i="10"/>
  <c r="S161" i="10"/>
  <c r="T161" i="10"/>
  <c r="U161" i="10"/>
  <c r="V161" i="10"/>
  <c r="Y161" i="10"/>
  <c r="Z161" i="10"/>
  <c r="AA161" i="10"/>
  <c r="AB161" i="10"/>
  <c r="AC161" i="10"/>
  <c r="AE161" i="10"/>
  <c r="AF161" i="10"/>
  <c r="AG161" i="10"/>
  <c r="AH161" i="10"/>
  <c r="AI161" i="10"/>
  <c r="B162" i="10"/>
  <c r="C162" i="10"/>
  <c r="D162" i="10"/>
  <c r="E162" i="10"/>
  <c r="F162" i="10"/>
  <c r="G162" i="10"/>
  <c r="L162" i="10"/>
  <c r="M162" i="10"/>
  <c r="N162" i="10"/>
  <c r="O162" i="10"/>
  <c r="P162" i="10"/>
  <c r="R162" i="10"/>
  <c r="S162" i="10"/>
  <c r="T162" i="10"/>
  <c r="U162" i="10"/>
  <c r="V162" i="10"/>
  <c r="Y162" i="10"/>
  <c r="Z162" i="10"/>
  <c r="AA162" i="10"/>
  <c r="AB162" i="10"/>
  <c r="AC162" i="10"/>
  <c r="AE162" i="10"/>
  <c r="AF162" i="10"/>
  <c r="AG162" i="10"/>
  <c r="AH162" i="10"/>
  <c r="AI162" i="10"/>
  <c r="B163" i="10"/>
  <c r="C163" i="10"/>
  <c r="D163" i="10"/>
  <c r="E163" i="10"/>
  <c r="F163" i="10"/>
  <c r="G163" i="10"/>
  <c r="L163" i="10"/>
  <c r="M163" i="10"/>
  <c r="N163" i="10"/>
  <c r="O163" i="10"/>
  <c r="P163" i="10"/>
  <c r="R163" i="10"/>
  <c r="S163" i="10"/>
  <c r="T163" i="10"/>
  <c r="U163" i="10"/>
  <c r="V163" i="10"/>
  <c r="Y163" i="10"/>
  <c r="Z163" i="10"/>
  <c r="AA163" i="10"/>
  <c r="AB163" i="10"/>
  <c r="AC163" i="10"/>
  <c r="AE163" i="10"/>
  <c r="AF163" i="10"/>
  <c r="AG163" i="10"/>
  <c r="AH163" i="10"/>
  <c r="AI163" i="10"/>
  <c r="B164" i="10"/>
  <c r="C164" i="10"/>
  <c r="D164" i="10"/>
  <c r="E164" i="10"/>
  <c r="F164" i="10"/>
  <c r="G164" i="10"/>
  <c r="L164" i="10"/>
  <c r="M164" i="10"/>
  <c r="N164" i="10"/>
  <c r="O164" i="10"/>
  <c r="P164" i="10"/>
  <c r="R164" i="10"/>
  <c r="S164" i="10"/>
  <c r="T164" i="10"/>
  <c r="U164" i="10"/>
  <c r="V164" i="10"/>
  <c r="Y164" i="10"/>
  <c r="Z164" i="10"/>
  <c r="AA164" i="10"/>
  <c r="AB164" i="10"/>
  <c r="AC164" i="10"/>
  <c r="AE164" i="10"/>
  <c r="AF164" i="10"/>
  <c r="AG164" i="10"/>
  <c r="AH164" i="10"/>
  <c r="AI164" i="10"/>
  <c r="B165" i="10"/>
  <c r="C165" i="10"/>
  <c r="D165" i="10"/>
  <c r="E165" i="10"/>
  <c r="F165" i="10"/>
  <c r="G165" i="10"/>
  <c r="L165" i="10"/>
  <c r="M165" i="10"/>
  <c r="N165" i="10"/>
  <c r="O165" i="10"/>
  <c r="P165" i="10"/>
  <c r="R165" i="10"/>
  <c r="S165" i="10"/>
  <c r="T165" i="10"/>
  <c r="U165" i="10"/>
  <c r="V165" i="10"/>
  <c r="Y165" i="10"/>
  <c r="Z165" i="10"/>
  <c r="AA165" i="10"/>
  <c r="AB165" i="10"/>
  <c r="AC165" i="10"/>
  <c r="AE165" i="10"/>
  <c r="AF165" i="10"/>
  <c r="AG165" i="10"/>
  <c r="AH165" i="10"/>
  <c r="AI165" i="10"/>
  <c r="B166" i="10"/>
  <c r="C166" i="10"/>
  <c r="D166" i="10"/>
  <c r="E166" i="10"/>
  <c r="F166" i="10"/>
  <c r="G166" i="10"/>
  <c r="L166" i="10"/>
  <c r="M166" i="10"/>
  <c r="N166" i="10"/>
  <c r="O166" i="10"/>
  <c r="P166" i="10"/>
  <c r="R166" i="10"/>
  <c r="S166" i="10"/>
  <c r="T166" i="10"/>
  <c r="U166" i="10"/>
  <c r="V166" i="10"/>
  <c r="Y166" i="10"/>
  <c r="Z166" i="10"/>
  <c r="AA166" i="10"/>
  <c r="AB166" i="10"/>
  <c r="AC166" i="10"/>
  <c r="AE166" i="10"/>
  <c r="AF166" i="10"/>
  <c r="AG166" i="10"/>
  <c r="AH166" i="10"/>
  <c r="AI166" i="10"/>
  <c r="B167" i="10"/>
  <c r="C167" i="10"/>
  <c r="D167" i="10"/>
  <c r="E167" i="10"/>
  <c r="F167" i="10"/>
  <c r="G167" i="10"/>
  <c r="L167" i="10"/>
  <c r="M167" i="10"/>
  <c r="N167" i="10"/>
  <c r="O167" i="10"/>
  <c r="P167" i="10"/>
  <c r="R167" i="10"/>
  <c r="S167" i="10"/>
  <c r="T167" i="10"/>
  <c r="U167" i="10"/>
  <c r="V167" i="10"/>
  <c r="Y167" i="10"/>
  <c r="Z167" i="10"/>
  <c r="AA167" i="10"/>
  <c r="AB167" i="10"/>
  <c r="AC167" i="10"/>
  <c r="AE167" i="10"/>
  <c r="AF167" i="10"/>
  <c r="AG167" i="10"/>
  <c r="AH167" i="10"/>
  <c r="AI167" i="10"/>
  <c r="B168" i="10"/>
  <c r="C168" i="10"/>
  <c r="D168" i="10"/>
  <c r="E168" i="10"/>
  <c r="F168" i="10"/>
  <c r="G168" i="10"/>
  <c r="L168" i="10"/>
  <c r="M168" i="10"/>
  <c r="N168" i="10"/>
  <c r="O168" i="10"/>
  <c r="P168" i="10"/>
  <c r="R168" i="10"/>
  <c r="S168" i="10"/>
  <c r="T168" i="10"/>
  <c r="U168" i="10"/>
  <c r="V168" i="10"/>
  <c r="Y168" i="10"/>
  <c r="Z168" i="10"/>
  <c r="AA168" i="10"/>
  <c r="AB168" i="10"/>
  <c r="AC168" i="10"/>
  <c r="AE168" i="10"/>
  <c r="AF168" i="10"/>
  <c r="AG168" i="10"/>
  <c r="AH168" i="10"/>
  <c r="AI168" i="10"/>
  <c r="B169" i="10"/>
  <c r="C169" i="10"/>
  <c r="D169" i="10"/>
  <c r="E169" i="10"/>
  <c r="F169" i="10"/>
  <c r="G169" i="10"/>
  <c r="L169" i="10"/>
  <c r="M169" i="10"/>
  <c r="N169" i="10"/>
  <c r="O169" i="10"/>
  <c r="P169" i="10"/>
  <c r="R169" i="10"/>
  <c r="S169" i="10"/>
  <c r="T169" i="10"/>
  <c r="U169" i="10"/>
  <c r="V169" i="10"/>
  <c r="Y169" i="10"/>
  <c r="Z169" i="10"/>
  <c r="AA169" i="10"/>
  <c r="AB169" i="10"/>
  <c r="AC169" i="10"/>
  <c r="AE169" i="10"/>
  <c r="AF169" i="10"/>
  <c r="AG169" i="10"/>
  <c r="AH169" i="10"/>
  <c r="AI169" i="10"/>
  <c r="B170" i="10"/>
  <c r="C170" i="10"/>
  <c r="D170" i="10"/>
  <c r="E170" i="10"/>
  <c r="F170" i="10"/>
  <c r="G170" i="10"/>
  <c r="L170" i="10"/>
  <c r="M170" i="10"/>
  <c r="N170" i="10"/>
  <c r="O170" i="10"/>
  <c r="P170" i="10"/>
  <c r="R170" i="10"/>
  <c r="S170" i="10"/>
  <c r="T170" i="10"/>
  <c r="U170" i="10"/>
  <c r="V170" i="10"/>
  <c r="Y170" i="10"/>
  <c r="Z170" i="10"/>
  <c r="AA170" i="10"/>
  <c r="AB170" i="10"/>
  <c r="AC170" i="10"/>
  <c r="AE170" i="10"/>
  <c r="AF170" i="10"/>
  <c r="AG170" i="10"/>
  <c r="AH170" i="10"/>
  <c r="AI170" i="10"/>
  <c r="B171" i="10"/>
  <c r="C171" i="10"/>
  <c r="D171" i="10"/>
  <c r="E171" i="10"/>
  <c r="F171" i="10"/>
  <c r="G171" i="10"/>
  <c r="L171" i="10"/>
  <c r="M171" i="10"/>
  <c r="N171" i="10"/>
  <c r="O171" i="10"/>
  <c r="P171" i="10"/>
  <c r="R171" i="10"/>
  <c r="S171" i="10"/>
  <c r="T171" i="10"/>
  <c r="U171" i="10"/>
  <c r="V171" i="10"/>
  <c r="Y171" i="10"/>
  <c r="Z171" i="10"/>
  <c r="AA171" i="10"/>
  <c r="AB171" i="10"/>
  <c r="AC171" i="10"/>
  <c r="AE171" i="10"/>
  <c r="AF171" i="10"/>
  <c r="AG171" i="10"/>
  <c r="AH171" i="10"/>
  <c r="AI171" i="10"/>
  <c r="B172" i="10"/>
  <c r="C172" i="10"/>
  <c r="D172" i="10"/>
  <c r="E172" i="10"/>
  <c r="F172" i="10"/>
  <c r="G172" i="10"/>
  <c r="L172" i="10"/>
  <c r="M172" i="10"/>
  <c r="N172" i="10"/>
  <c r="O172" i="10"/>
  <c r="P172" i="10"/>
  <c r="R172" i="10"/>
  <c r="S172" i="10"/>
  <c r="T172" i="10"/>
  <c r="U172" i="10"/>
  <c r="V172" i="10"/>
  <c r="Y172" i="10"/>
  <c r="Z172" i="10"/>
  <c r="AA172" i="10"/>
  <c r="AB172" i="10"/>
  <c r="AC172" i="10"/>
  <c r="AE172" i="10"/>
  <c r="AF172" i="10"/>
  <c r="AG172" i="10"/>
  <c r="AH172" i="10"/>
  <c r="AI172" i="10"/>
  <c r="B173" i="10"/>
  <c r="C173" i="10"/>
  <c r="D173" i="10"/>
  <c r="E173" i="10"/>
  <c r="F173" i="10"/>
  <c r="G173" i="10"/>
  <c r="L173" i="10"/>
  <c r="M173" i="10"/>
  <c r="N173" i="10"/>
  <c r="O173" i="10"/>
  <c r="P173" i="10"/>
  <c r="R173" i="10"/>
  <c r="S173" i="10"/>
  <c r="T173" i="10"/>
  <c r="U173" i="10"/>
  <c r="V173" i="10"/>
  <c r="Y173" i="10"/>
  <c r="Z173" i="10"/>
  <c r="AA173" i="10"/>
  <c r="AB173" i="10"/>
  <c r="AC173" i="10"/>
  <c r="AE173" i="10"/>
  <c r="AF173" i="10"/>
  <c r="AG173" i="10"/>
  <c r="AH173" i="10"/>
  <c r="AI173" i="10"/>
  <c r="B174" i="10"/>
  <c r="C174" i="10"/>
  <c r="D174" i="10"/>
  <c r="E174" i="10"/>
  <c r="F174" i="10"/>
  <c r="G174" i="10"/>
  <c r="L174" i="10"/>
  <c r="M174" i="10"/>
  <c r="N174" i="10"/>
  <c r="O174" i="10"/>
  <c r="P174" i="10"/>
  <c r="R174" i="10"/>
  <c r="S174" i="10"/>
  <c r="T174" i="10"/>
  <c r="U174" i="10"/>
  <c r="V174" i="10"/>
  <c r="Y174" i="10"/>
  <c r="Z174" i="10"/>
  <c r="AA174" i="10"/>
  <c r="AB174" i="10"/>
  <c r="AC174" i="10"/>
  <c r="AE174" i="10"/>
  <c r="AF174" i="10"/>
  <c r="AG174" i="10"/>
  <c r="AH174" i="10"/>
  <c r="AI174" i="10"/>
  <c r="B175" i="10"/>
  <c r="C175" i="10"/>
  <c r="D175" i="10"/>
  <c r="E175" i="10"/>
  <c r="F175" i="10"/>
  <c r="G175" i="10"/>
  <c r="L175" i="10"/>
  <c r="M175" i="10"/>
  <c r="N175" i="10"/>
  <c r="O175" i="10"/>
  <c r="P175" i="10"/>
  <c r="R175" i="10"/>
  <c r="S175" i="10"/>
  <c r="T175" i="10"/>
  <c r="U175" i="10"/>
  <c r="V175" i="10"/>
  <c r="Y175" i="10"/>
  <c r="Z175" i="10"/>
  <c r="AA175" i="10"/>
  <c r="AB175" i="10"/>
  <c r="AC175" i="10"/>
  <c r="AE175" i="10"/>
  <c r="AF175" i="10"/>
  <c r="AG175" i="10"/>
  <c r="AH175" i="10"/>
  <c r="AI175" i="10"/>
  <c r="B176" i="10"/>
  <c r="C176" i="10"/>
  <c r="D176" i="10"/>
  <c r="E176" i="10"/>
  <c r="F176" i="10"/>
  <c r="G176" i="10"/>
  <c r="L176" i="10"/>
  <c r="M176" i="10"/>
  <c r="N176" i="10"/>
  <c r="O176" i="10"/>
  <c r="P176" i="10"/>
  <c r="R176" i="10"/>
  <c r="S176" i="10"/>
  <c r="T176" i="10"/>
  <c r="U176" i="10"/>
  <c r="V176" i="10"/>
  <c r="Y176" i="10"/>
  <c r="Z176" i="10"/>
  <c r="AA176" i="10"/>
  <c r="AB176" i="10"/>
  <c r="AC176" i="10"/>
  <c r="AE176" i="10"/>
  <c r="AF176" i="10"/>
  <c r="AG176" i="10"/>
  <c r="AH176" i="10"/>
  <c r="AI176" i="10"/>
  <c r="B177" i="10"/>
  <c r="C177" i="10"/>
  <c r="D177" i="10"/>
  <c r="E177" i="10"/>
  <c r="F177" i="10"/>
  <c r="G177" i="10"/>
  <c r="L177" i="10"/>
  <c r="M177" i="10"/>
  <c r="N177" i="10"/>
  <c r="O177" i="10"/>
  <c r="P177" i="10"/>
  <c r="R177" i="10"/>
  <c r="S177" i="10"/>
  <c r="T177" i="10"/>
  <c r="U177" i="10"/>
  <c r="V177" i="10"/>
  <c r="Y177" i="10"/>
  <c r="Z177" i="10"/>
  <c r="AA177" i="10"/>
  <c r="AB177" i="10"/>
  <c r="AC177" i="10"/>
  <c r="AE177" i="10"/>
  <c r="AF177" i="10"/>
  <c r="AG177" i="10"/>
  <c r="AH177" i="10"/>
  <c r="AI177" i="10"/>
  <c r="B178" i="10"/>
  <c r="C178" i="10"/>
  <c r="D178" i="10"/>
  <c r="E178" i="10"/>
  <c r="F178" i="10"/>
  <c r="G178" i="10"/>
  <c r="L178" i="10"/>
  <c r="M178" i="10"/>
  <c r="N178" i="10"/>
  <c r="O178" i="10"/>
  <c r="P178" i="10"/>
  <c r="R178" i="10"/>
  <c r="S178" i="10"/>
  <c r="T178" i="10"/>
  <c r="U178" i="10"/>
  <c r="V178" i="10"/>
  <c r="Y178" i="10"/>
  <c r="Z178" i="10"/>
  <c r="AA178" i="10"/>
  <c r="AB178" i="10"/>
  <c r="AC178" i="10"/>
  <c r="AE178" i="10"/>
  <c r="AF178" i="10"/>
  <c r="AG178" i="10"/>
  <c r="AH178" i="10"/>
  <c r="AI178" i="10"/>
  <c r="B179" i="10"/>
  <c r="C179" i="10"/>
  <c r="D179" i="10"/>
  <c r="E179" i="10"/>
  <c r="F179" i="10"/>
  <c r="G179" i="10"/>
  <c r="L179" i="10"/>
  <c r="M179" i="10"/>
  <c r="N179" i="10"/>
  <c r="O179" i="10"/>
  <c r="P179" i="10"/>
  <c r="R179" i="10"/>
  <c r="S179" i="10"/>
  <c r="T179" i="10"/>
  <c r="U179" i="10"/>
  <c r="V179" i="10"/>
  <c r="Y179" i="10"/>
  <c r="Z179" i="10"/>
  <c r="AA179" i="10"/>
  <c r="AB179" i="10"/>
  <c r="AC179" i="10"/>
  <c r="AE179" i="10"/>
  <c r="AF179" i="10"/>
  <c r="AG179" i="10"/>
  <c r="AH179" i="10"/>
  <c r="AI179" i="10"/>
  <c r="B180" i="10"/>
  <c r="C180" i="10"/>
  <c r="D180" i="10"/>
  <c r="E180" i="10"/>
  <c r="F180" i="10"/>
  <c r="G180" i="10"/>
  <c r="L180" i="10"/>
  <c r="M180" i="10"/>
  <c r="N180" i="10"/>
  <c r="O180" i="10"/>
  <c r="P180" i="10"/>
  <c r="R180" i="10"/>
  <c r="S180" i="10"/>
  <c r="T180" i="10"/>
  <c r="U180" i="10"/>
  <c r="V180" i="10"/>
  <c r="Y180" i="10"/>
  <c r="Z180" i="10"/>
  <c r="AA180" i="10"/>
  <c r="AB180" i="10"/>
  <c r="AC180" i="10"/>
  <c r="AE180" i="10"/>
  <c r="AF180" i="10"/>
  <c r="AG180" i="10"/>
  <c r="AH180" i="10"/>
  <c r="AI180" i="10"/>
  <c r="B181" i="10"/>
  <c r="C181" i="10"/>
  <c r="D181" i="10"/>
  <c r="E181" i="10"/>
  <c r="F181" i="10"/>
  <c r="G181" i="10"/>
  <c r="L181" i="10"/>
  <c r="M181" i="10"/>
  <c r="N181" i="10"/>
  <c r="O181" i="10"/>
  <c r="P181" i="10"/>
  <c r="R181" i="10"/>
  <c r="S181" i="10"/>
  <c r="T181" i="10"/>
  <c r="U181" i="10"/>
  <c r="V181" i="10"/>
  <c r="Y181" i="10"/>
  <c r="Z181" i="10"/>
  <c r="AA181" i="10"/>
  <c r="AB181" i="10"/>
  <c r="AC181" i="10"/>
  <c r="AE181" i="10"/>
  <c r="AF181" i="10"/>
  <c r="AG181" i="10"/>
  <c r="AH181" i="10"/>
  <c r="AI181" i="10"/>
  <c r="B182" i="10"/>
  <c r="C182" i="10"/>
  <c r="D182" i="10"/>
  <c r="E182" i="10"/>
  <c r="F182" i="10"/>
  <c r="G182" i="10"/>
  <c r="L182" i="10"/>
  <c r="M182" i="10"/>
  <c r="N182" i="10"/>
  <c r="O182" i="10"/>
  <c r="P182" i="10"/>
  <c r="R182" i="10"/>
  <c r="S182" i="10"/>
  <c r="T182" i="10"/>
  <c r="U182" i="10"/>
  <c r="V182" i="10"/>
  <c r="Y182" i="10"/>
  <c r="Z182" i="10"/>
  <c r="AA182" i="10"/>
  <c r="AB182" i="10"/>
  <c r="AC182" i="10"/>
  <c r="AE182" i="10"/>
  <c r="AF182" i="10"/>
  <c r="AG182" i="10"/>
  <c r="AH182" i="10"/>
  <c r="AI182" i="10"/>
  <c r="B183" i="10"/>
  <c r="C183" i="10"/>
  <c r="D183" i="10"/>
  <c r="E183" i="10"/>
  <c r="F183" i="10"/>
  <c r="G183" i="10"/>
  <c r="L183" i="10"/>
  <c r="M183" i="10"/>
  <c r="N183" i="10"/>
  <c r="O183" i="10"/>
  <c r="P183" i="10"/>
  <c r="R183" i="10"/>
  <c r="S183" i="10"/>
  <c r="T183" i="10"/>
  <c r="U183" i="10"/>
  <c r="V183" i="10"/>
  <c r="Y183" i="10"/>
  <c r="Z183" i="10"/>
  <c r="AA183" i="10"/>
  <c r="AB183" i="10"/>
  <c r="AC183" i="10"/>
  <c r="AE183" i="10"/>
  <c r="AF183" i="10"/>
  <c r="AG183" i="10"/>
  <c r="AH183" i="10"/>
  <c r="AI183" i="10"/>
  <c r="B184" i="10"/>
  <c r="C184" i="10"/>
  <c r="D184" i="10"/>
  <c r="E184" i="10"/>
  <c r="F184" i="10"/>
  <c r="G184" i="10"/>
  <c r="L184" i="10"/>
  <c r="M184" i="10"/>
  <c r="N184" i="10"/>
  <c r="O184" i="10"/>
  <c r="P184" i="10"/>
  <c r="R184" i="10"/>
  <c r="S184" i="10"/>
  <c r="T184" i="10"/>
  <c r="U184" i="10"/>
  <c r="V184" i="10"/>
  <c r="Y184" i="10"/>
  <c r="Z184" i="10"/>
  <c r="AA184" i="10"/>
  <c r="AB184" i="10"/>
  <c r="AC184" i="10"/>
  <c r="AE184" i="10"/>
  <c r="AF184" i="10"/>
  <c r="AG184" i="10"/>
  <c r="AH184" i="10"/>
  <c r="AI184" i="10"/>
  <c r="B185" i="10"/>
  <c r="C185" i="10"/>
  <c r="D185" i="10"/>
  <c r="E185" i="10"/>
  <c r="F185" i="10"/>
  <c r="G185" i="10"/>
  <c r="L185" i="10"/>
  <c r="M185" i="10"/>
  <c r="N185" i="10"/>
  <c r="O185" i="10"/>
  <c r="P185" i="10"/>
  <c r="R185" i="10"/>
  <c r="S185" i="10"/>
  <c r="T185" i="10"/>
  <c r="U185" i="10"/>
  <c r="V185" i="10"/>
  <c r="Y185" i="10"/>
  <c r="Z185" i="10"/>
  <c r="AA185" i="10"/>
  <c r="AB185" i="10"/>
  <c r="AC185" i="10"/>
  <c r="AE185" i="10"/>
  <c r="AF185" i="10"/>
  <c r="AG185" i="10"/>
  <c r="AH185" i="10"/>
  <c r="AI185" i="10"/>
  <c r="B186" i="10"/>
  <c r="C186" i="10"/>
  <c r="D186" i="10"/>
  <c r="E186" i="10"/>
  <c r="F186" i="10"/>
  <c r="G186" i="10"/>
  <c r="L186" i="10"/>
  <c r="M186" i="10"/>
  <c r="N186" i="10"/>
  <c r="O186" i="10"/>
  <c r="P186" i="10"/>
  <c r="R186" i="10"/>
  <c r="S186" i="10"/>
  <c r="T186" i="10"/>
  <c r="U186" i="10"/>
  <c r="V186" i="10"/>
  <c r="Y186" i="10"/>
  <c r="Z186" i="10"/>
  <c r="AA186" i="10"/>
  <c r="AB186" i="10"/>
  <c r="AC186" i="10"/>
  <c r="AE186" i="10"/>
  <c r="AF186" i="10"/>
  <c r="AG186" i="10"/>
  <c r="AH186" i="10"/>
  <c r="AI186" i="10"/>
  <c r="B187" i="10"/>
  <c r="C187" i="10"/>
  <c r="D187" i="10"/>
  <c r="E187" i="10"/>
  <c r="F187" i="10"/>
  <c r="G187" i="10"/>
  <c r="L187" i="10"/>
  <c r="M187" i="10"/>
  <c r="N187" i="10"/>
  <c r="O187" i="10"/>
  <c r="P187" i="10"/>
  <c r="R187" i="10"/>
  <c r="S187" i="10"/>
  <c r="T187" i="10"/>
  <c r="U187" i="10"/>
  <c r="V187" i="10"/>
  <c r="Y187" i="10"/>
  <c r="Z187" i="10"/>
  <c r="AA187" i="10"/>
  <c r="AB187" i="10"/>
  <c r="AC187" i="10"/>
  <c r="AE187" i="10"/>
  <c r="AF187" i="10"/>
  <c r="AG187" i="10"/>
  <c r="AH187" i="10"/>
  <c r="AI187" i="10"/>
  <c r="B188" i="10"/>
  <c r="C188" i="10"/>
  <c r="D188" i="10"/>
  <c r="E188" i="10"/>
  <c r="F188" i="10"/>
  <c r="G188" i="10"/>
  <c r="L188" i="10"/>
  <c r="M188" i="10"/>
  <c r="N188" i="10"/>
  <c r="O188" i="10"/>
  <c r="P188" i="10"/>
  <c r="R188" i="10"/>
  <c r="S188" i="10"/>
  <c r="T188" i="10"/>
  <c r="U188" i="10"/>
  <c r="V188" i="10"/>
  <c r="Y188" i="10"/>
  <c r="Z188" i="10"/>
  <c r="AA188" i="10"/>
  <c r="AB188" i="10"/>
  <c r="AC188" i="10"/>
  <c r="AE188" i="10"/>
  <c r="AF188" i="10"/>
  <c r="AG188" i="10"/>
  <c r="AH188" i="10"/>
  <c r="AI188" i="10"/>
  <c r="B190" i="10"/>
  <c r="C190" i="10"/>
  <c r="D190" i="10"/>
  <c r="E190" i="10"/>
  <c r="F190" i="10"/>
  <c r="G190" i="10"/>
  <c r="L190" i="10"/>
  <c r="M190" i="10"/>
  <c r="N190" i="10"/>
  <c r="O190" i="10"/>
  <c r="P190" i="10"/>
  <c r="R190" i="10"/>
  <c r="S190" i="10"/>
  <c r="T190" i="10"/>
  <c r="U190" i="10"/>
  <c r="V190" i="10"/>
  <c r="Y190" i="10"/>
  <c r="Z190" i="10"/>
  <c r="AA190" i="10"/>
  <c r="AB190" i="10"/>
  <c r="AC190" i="10"/>
  <c r="AE190" i="10"/>
  <c r="AF190" i="10"/>
  <c r="AG190" i="10"/>
  <c r="AH190" i="10"/>
  <c r="AI190" i="10"/>
  <c r="B191" i="10"/>
  <c r="C191" i="10"/>
  <c r="D191" i="10"/>
  <c r="E191" i="10"/>
  <c r="F191" i="10"/>
  <c r="G191" i="10"/>
  <c r="L191" i="10"/>
  <c r="M191" i="10"/>
  <c r="N191" i="10"/>
  <c r="O191" i="10"/>
  <c r="P191" i="10"/>
  <c r="R191" i="10"/>
  <c r="S191" i="10"/>
  <c r="T191" i="10"/>
  <c r="U191" i="10"/>
  <c r="V191" i="10"/>
  <c r="Y191" i="10"/>
  <c r="Z191" i="10"/>
  <c r="AA191" i="10"/>
  <c r="AB191" i="10"/>
  <c r="AC191" i="10"/>
  <c r="AE191" i="10"/>
  <c r="AF191" i="10"/>
  <c r="AG191" i="10"/>
  <c r="AH191" i="10"/>
  <c r="AI191" i="10"/>
  <c r="B192" i="10"/>
  <c r="C192" i="10"/>
  <c r="D192" i="10"/>
  <c r="E192" i="10"/>
  <c r="F192" i="10"/>
  <c r="G192" i="10"/>
  <c r="L192" i="10"/>
  <c r="M192" i="10"/>
  <c r="N192" i="10"/>
  <c r="O192" i="10"/>
  <c r="P192" i="10"/>
  <c r="R192" i="10"/>
  <c r="S192" i="10"/>
  <c r="T192" i="10"/>
  <c r="U192" i="10"/>
  <c r="V192" i="10"/>
  <c r="Y192" i="10"/>
  <c r="Z192" i="10"/>
  <c r="AA192" i="10"/>
  <c r="AB192" i="10"/>
  <c r="AC192" i="10"/>
  <c r="AE192" i="10"/>
  <c r="AF192" i="10"/>
  <c r="AG192" i="10"/>
  <c r="AH192" i="10"/>
  <c r="AI192" i="10"/>
  <c r="B193" i="10"/>
  <c r="C193" i="10"/>
  <c r="D193" i="10"/>
  <c r="E193" i="10"/>
  <c r="F193" i="10"/>
  <c r="G193" i="10"/>
  <c r="L193" i="10"/>
  <c r="M193" i="10"/>
  <c r="N193" i="10"/>
  <c r="O193" i="10"/>
  <c r="P193" i="10"/>
  <c r="R193" i="10"/>
  <c r="S193" i="10"/>
  <c r="T193" i="10"/>
  <c r="U193" i="10"/>
  <c r="V193" i="10"/>
  <c r="Y193" i="10"/>
  <c r="Z193" i="10"/>
  <c r="AA193" i="10"/>
  <c r="AB193" i="10"/>
  <c r="AC193" i="10"/>
  <c r="AE193" i="10"/>
  <c r="AF193" i="10"/>
  <c r="AG193" i="10"/>
  <c r="AH193" i="10"/>
  <c r="AI193" i="10"/>
  <c r="B194" i="10"/>
  <c r="C194" i="10"/>
  <c r="D194" i="10"/>
  <c r="E194" i="10"/>
  <c r="F194" i="10"/>
  <c r="G194" i="10"/>
  <c r="L194" i="10"/>
  <c r="M194" i="10"/>
  <c r="N194" i="10"/>
  <c r="O194" i="10"/>
  <c r="P194" i="10"/>
  <c r="R194" i="10"/>
  <c r="S194" i="10"/>
  <c r="T194" i="10"/>
  <c r="U194" i="10"/>
  <c r="V194" i="10"/>
  <c r="Y194" i="10"/>
  <c r="Z194" i="10"/>
  <c r="AA194" i="10"/>
  <c r="AB194" i="10"/>
  <c r="AC194" i="10"/>
  <c r="AE194" i="10"/>
  <c r="AF194" i="10"/>
  <c r="AG194" i="10"/>
  <c r="AH194" i="10"/>
  <c r="AI194" i="10"/>
  <c r="B195" i="10"/>
  <c r="C195" i="10"/>
  <c r="D195" i="10"/>
  <c r="E195" i="10"/>
  <c r="F195" i="10"/>
  <c r="G195" i="10"/>
  <c r="L195" i="10"/>
  <c r="M195" i="10"/>
  <c r="N195" i="10"/>
  <c r="O195" i="10"/>
  <c r="P195" i="10"/>
  <c r="R195" i="10"/>
  <c r="S195" i="10"/>
  <c r="T195" i="10"/>
  <c r="U195" i="10"/>
  <c r="V195" i="10"/>
  <c r="Y195" i="10"/>
  <c r="Z195" i="10"/>
  <c r="AA195" i="10"/>
  <c r="AB195" i="10"/>
  <c r="AC195" i="10"/>
  <c r="AE195" i="10"/>
  <c r="AF195" i="10"/>
  <c r="AG195" i="10"/>
  <c r="AH195" i="10"/>
  <c r="AI195" i="10"/>
  <c r="B196" i="10"/>
  <c r="C196" i="10"/>
  <c r="D196" i="10"/>
  <c r="E196" i="10"/>
  <c r="F196" i="10"/>
  <c r="G196" i="10"/>
  <c r="L196" i="10"/>
  <c r="M196" i="10"/>
  <c r="N196" i="10"/>
  <c r="O196" i="10"/>
  <c r="P196" i="10"/>
  <c r="R196" i="10"/>
  <c r="S196" i="10"/>
  <c r="T196" i="10"/>
  <c r="U196" i="10"/>
  <c r="V196" i="10"/>
  <c r="Y196" i="10"/>
  <c r="Z196" i="10"/>
  <c r="AA196" i="10"/>
  <c r="AB196" i="10"/>
  <c r="AC196" i="10"/>
  <c r="AE196" i="10"/>
  <c r="AF196" i="10"/>
  <c r="AG196" i="10"/>
  <c r="AH196" i="10"/>
  <c r="AI196" i="10"/>
  <c r="B197" i="10"/>
  <c r="C197" i="10"/>
  <c r="D197" i="10"/>
  <c r="E197" i="10"/>
  <c r="F197" i="10"/>
  <c r="G197" i="10"/>
  <c r="L197" i="10"/>
  <c r="M197" i="10"/>
  <c r="N197" i="10"/>
  <c r="O197" i="10"/>
  <c r="P197" i="10"/>
  <c r="R197" i="10"/>
  <c r="S197" i="10"/>
  <c r="T197" i="10"/>
  <c r="U197" i="10"/>
  <c r="V197" i="10"/>
  <c r="Y197" i="10"/>
  <c r="Z197" i="10"/>
  <c r="AA197" i="10"/>
  <c r="AB197" i="10"/>
  <c r="AC197" i="10"/>
  <c r="AE197" i="10"/>
  <c r="AF197" i="10"/>
  <c r="AG197" i="10"/>
  <c r="AH197" i="10"/>
  <c r="AI197" i="10"/>
  <c r="B198" i="10"/>
  <c r="C198" i="10"/>
  <c r="D198" i="10"/>
  <c r="E198" i="10"/>
  <c r="F198" i="10"/>
  <c r="G198" i="10"/>
  <c r="L198" i="10"/>
  <c r="M198" i="10"/>
  <c r="N198" i="10"/>
  <c r="O198" i="10"/>
  <c r="P198" i="10"/>
  <c r="R198" i="10"/>
  <c r="S198" i="10"/>
  <c r="T198" i="10"/>
  <c r="U198" i="10"/>
  <c r="V198" i="10"/>
  <c r="Y198" i="10"/>
  <c r="Z198" i="10"/>
  <c r="AA198" i="10"/>
  <c r="AB198" i="10"/>
  <c r="AC198" i="10"/>
  <c r="AE198" i="10"/>
  <c r="AF198" i="10"/>
  <c r="AG198" i="10"/>
  <c r="AH198" i="10"/>
  <c r="AI198" i="10"/>
  <c r="B199" i="10"/>
  <c r="C199" i="10"/>
  <c r="D199" i="10"/>
  <c r="E199" i="10"/>
  <c r="F199" i="10"/>
  <c r="G199" i="10"/>
  <c r="L199" i="10"/>
  <c r="M199" i="10"/>
  <c r="N199" i="10"/>
  <c r="O199" i="10"/>
  <c r="P199" i="10"/>
  <c r="R199" i="10"/>
  <c r="S199" i="10"/>
  <c r="T199" i="10"/>
  <c r="U199" i="10"/>
  <c r="V199" i="10"/>
  <c r="Y199" i="10"/>
  <c r="Z199" i="10"/>
  <c r="AA199" i="10"/>
  <c r="AB199" i="10"/>
  <c r="AC199" i="10"/>
  <c r="AE199" i="10"/>
  <c r="AF199" i="10"/>
  <c r="AG199" i="10"/>
  <c r="AH199" i="10"/>
  <c r="AI199" i="10"/>
  <c r="B200" i="10"/>
  <c r="C200" i="10"/>
  <c r="D200" i="10"/>
  <c r="E200" i="10"/>
  <c r="F200" i="10"/>
  <c r="G200" i="10"/>
  <c r="L200" i="10"/>
  <c r="M200" i="10"/>
  <c r="N200" i="10"/>
  <c r="O200" i="10"/>
  <c r="P200" i="10"/>
  <c r="R200" i="10"/>
  <c r="S200" i="10"/>
  <c r="T200" i="10"/>
  <c r="U200" i="10"/>
  <c r="V200" i="10"/>
  <c r="Y200" i="10"/>
  <c r="Z200" i="10"/>
  <c r="AA200" i="10"/>
  <c r="AB200" i="10"/>
  <c r="AC200" i="10"/>
  <c r="AE200" i="10"/>
  <c r="AF200" i="10"/>
  <c r="AG200" i="10"/>
  <c r="AH200" i="10"/>
  <c r="AI200" i="10"/>
  <c r="B201" i="10"/>
  <c r="C201" i="10"/>
  <c r="D201" i="10"/>
  <c r="E201" i="10"/>
  <c r="F201" i="10"/>
  <c r="G201" i="10"/>
  <c r="L201" i="10"/>
  <c r="M201" i="10"/>
  <c r="N201" i="10"/>
  <c r="O201" i="10"/>
  <c r="P201" i="10"/>
  <c r="R201" i="10"/>
  <c r="S201" i="10"/>
  <c r="T201" i="10"/>
  <c r="U201" i="10"/>
  <c r="V201" i="10"/>
  <c r="Y201" i="10"/>
  <c r="Z201" i="10"/>
  <c r="AA201" i="10"/>
  <c r="AB201" i="10"/>
  <c r="AC201" i="10"/>
  <c r="AE201" i="10"/>
  <c r="AF201" i="10"/>
  <c r="AG201" i="10"/>
  <c r="AH201" i="10"/>
  <c r="AI201" i="10"/>
  <c r="B202" i="10"/>
  <c r="C202" i="10"/>
  <c r="D202" i="10"/>
  <c r="E202" i="10"/>
  <c r="F202" i="10"/>
  <c r="G202" i="10"/>
  <c r="L202" i="10"/>
  <c r="M202" i="10"/>
  <c r="N202" i="10"/>
  <c r="O202" i="10"/>
  <c r="P202" i="10"/>
  <c r="R202" i="10"/>
  <c r="S202" i="10"/>
  <c r="T202" i="10"/>
  <c r="U202" i="10"/>
  <c r="V202" i="10"/>
  <c r="Y202" i="10"/>
  <c r="Z202" i="10"/>
  <c r="AA202" i="10"/>
  <c r="AB202" i="10"/>
  <c r="AC202" i="10"/>
  <c r="AE202" i="10"/>
  <c r="AF202" i="10"/>
  <c r="AG202" i="10"/>
  <c r="AH202" i="10"/>
  <c r="AI202" i="10"/>
  <c r="B203" i="10"/>
  <c r="C203" i="10"/>
  <c r="D203" i="10"/>
  <c r="E203" i="10"/>
  <c r="F203" i="10"/>
  <c r="G203" i="10"/>
  <c r="L203" i="10"/>
  <c r="M203" i="10"/>
  <c r="N203" i="10"/>
  <c r="O203" i="10"/>
  <c r="P203" i="10"/>
  <c r="R203" i="10"/>
  <c r="S203" i="10"/>
  <c r="T203" i="10"/>
  <c r="U203" i="10"/>
  <c r="V203" i="10"/>
  <c r="Y203" i="10"/>
  <c r="Z203" i="10"/>
  <c r="AA203" i="10"/>
  <c r="AB203" i="10"/>
  <c r="AC203" i="10"/>
  <c r="AE203" i="10"/>
  <c r="AF203" i="10"/>
  <c r="AG203" i="10"/>
  <c r="AH203" i="10"/>
  <c r="AI203" i="10"/>
  <c r="B204" i="10"/>
  <c r="C204" i="10"/>
  <c r="D204" i="10"/>
  <c r="E204" i="10"/>
  <c r="F204" i="10"/>
  <c r="G204" i="10"/>
  <c r="L204" i="10"/>
  <c r="M204" i="10"/>
  <c r="N204" i="10"/>
  <c r="O204" i="10"/>
  <c r="P204" i="10"/>
  <c r="R204" i="10"/>
  <c r="S204" i="10"/>
  <c r="T204" i="10"/>
  <c r="U204" i="10"/>
  <c r="V204" i="10"/>
  <c r="Y204" i="10"/>
  <c r="Z204" i="10"/>
  <c r="AA204" i="10"/>
  <c r="AB204" i="10"/>
  <c r="AC204" i="10"/>
  <c r="AE204" i="10"/>
  <c r="AF204" i="10"/>
  <c r="AG204" i="10"/>
  <c r="AH204" i="10"/>
  <c r="AI204" i="10"/>
  <c r="B205" i="10"/>
  <c r="C205" i="10"/>
  <c r="D205" i="10"/>
  <c r="E205" i="10"/>
  <c r="F205" i="10"/>
  <c r="G205" i="10"/>
  <c r="L205" i="10"/>
  <c r="M205" i="10"/>
  <c r="N205" i="10"/>
  <c r="O205" i="10"/>
  <c r="P205" i="10"/>
  <c r="R205" i="10"/>
  <c r="S205" i="10"/>
  <c r="T205" i="10"/>
  <c r="U205" i="10"/>
  <c r="V205" i="10"/>
  <c r="Y205" i="10"/>
  <c r="Z205" i="10"/>
  <c r="AA205" i="10"/>
  <c r="AB205" i="10"/>
  <c r="AC205" i="10"/>
  <c r="AE205" i="10"/>
  <c r="AF205" i="10"/>
  <c r="AG205" i="10"/>
  <c r="AH205" i="10"/>
  <c r="AI205" i="10"/>
  <c r="B206" i="10"/>
  <c r="C206" i="10"/>
  <c r="D206" i="10"/>
  <c r="E206" i="10"/>
  <c r="F206" i="10"/>
  <c r="G206" i="10"/>
  <c r="L206" i="10"/>
  <c r="M206" i="10"/>
  <c r="N206" i="10"/>
  <c r="O206" i="10"/>
  <c r="P206" i="10"/>
  <c r="R206" i="10"/>
  <c r="S206" i="10"/>
  <c r="T206" i="10"/>
  <c r="U206" i="10"/>
  <c r="V206" i="10"/>
  <c r="Y206" i="10"/>
  <c r="Z206" i="10"/>
  <c r="AA206" i="10"/>
  <c r="AB206" i="10"/>
  <c r="AC206" i="10"/>
  <c r="AE206" i="10"/>
  <c r="AF206" i="10"/>
  <c r="AG206" i="10"/>
  <c r="AH206" i="10"/>
  <c r="AI206" i="10"/>
  <c r="B207" i="10"/>
  <c r="C207" i="10"/>
  <c r="D207" i="10"/>
  <c r="E207" i="10"/>
  <c r="F207" i="10"/>
  <c r="G207" i="10"/>
  <c r="L207" i="10"/>
  <c r="M207" i="10"/>
  <c r="N207" i="10"/>
  <c r="O207" i="10"/>
  <c r="P207" i="10"/>
  <c r="R207" i="10"/>
  <c r="S207" i="10"/>
  <c r="T207" i="10"/>
  <c r="U207" i="10"/>
  <c r="V207" i="10"/>
  <c r="Y207" i="10"/>
  <c r="Z207" i="10"/>
  <c r="AA207" i="10"/>
  <c r="AB207" i="10"/>
  <c r="AC207" i="10"/>
  <c r="AE207" i="10"/>
  <c r="AF207" i="10"/>
  <c r="AG207" i="10"/>
  <c r="AH207" i="10"/>
  <c r="AI207" i="10"/>
  <c r="B208" i="10"/>
  <c r="C208" i="10"/>
  <c r="D208" i="10"/>
  <c r="E208" i="10"/>
  <c r="F208" i="10"/>
  <c r="G208" i="10"/>
  <c r="L208" i="10"/>
  <c r="M208" i="10"/>
  <c r="N208" i="10"/>
  <c r="O208" i="10"/>
  <c r="P208" i="10"/>
  <c r="R208" i="10"/>
  <c r="S208" i="10"/>
  <c r="T208" i="10"/>
  <c r="U208" i="10"/>
  <c r="V208" i="10"/>
  <c r="Y208" i="10"/>
  <c r="Z208" i="10"/>
  <c r="AA208" i="10"/>
  <c r="AB208" i="10"/>
  <c r="AC208" i="10"/>
  <c r="AE208" i="10"/>
  <c r="AF208" i="10"/>
  <c r="AG208" i="10"/>
  <c r="AH208" i="10"/>
  <c r="AI208" i="10"/>
  <c r="B209" i="10"/>
  <c r="C209" i="10"/>
  <c r="D209" i="10"/>
  <c r="E209" i="10"/>
  <c r="F209" i="10"/>
  <c r="G209" i="10"/>
  <c r="L209" i="10"/>
  <c r="M209" i="10"/>
  <c r="N209" i="10"/>
  <c r="O209" i="10"/>
  <c r="P209" i="10"/>
  <c r="R209" i="10"/>
  <c r="S209" i="10"/>
  <c r="T209" i="10"/>
  <c r="U209" i="10"/>
  <c r="V209" i="10"/>
  <c r="Y209" i="10"/>
  <c r="Z209" i="10"/>
  <c r="AA209" i="10"/>
  <c r="AB209" i="10"/>
  <c r="AC209" i="10"/>
  <c r="AE209" i="10"/>
  <c r="AF209" i="10"/>
  <c r="AG209" i="10"/>
  <c r="AH209" i="10"/>
  <c r="AI209" i="10"/>
  <c r="B210" i="10"/>
  <c r="C210" i="10"/>
  <c r="D210" i="10"/>
  <c r="E210" i="10"/>
  <c r="F210" i="10"/>
  <c r="G210" i="10"/>
  <c r="L210" i="10"/>
  <c r="M210" i="10"/>
  <c r="N210" i="10"/>
  <c r="O210" i="10"/>
  <c r="P210" i="10"/>
  <c r="R210" i="10"/>
  <c r="S210" i="10"/>
  <c r="T210" i="10"/>
  <c r="U210" i="10"/>
  <c r="V210" i="10"/>
  <c r="Y210" i="10"/>
  <c r="Z210" i="10"/>
  <c r="AA210" i="10"/>
  <c r="AB210" i="10"/>
  <c r="AC210" i="10"/>
  <c r="AE210" i="10"/>
  <c r="AF210" i="10"/>
  <c r="AG210" i="10"/>
  <c r="AH210" i="10"/>
  <c r="AI210" i="10"/>
  <c r="B211" i="10"/>
  <c r="C211" i="10"/>
  <c r="D211" i="10"/>
  <c r="E211" i="10"/>
  <c r="F211" i="10"/>
  <c r="G211" i="10"/>
  <c r="L211" i="10"/>
  <c r="M211" i="10"/>
  <c r="N211" i="10"/>
  <c r="O211" i="10"/>
  <c r="P211" i="10"/>
  <c r="R211" i="10"/>
  <c r="S211" i="10"/>
  <c r="T211" i="10"/>
  <c r="U211" i="10"/>
  <c r="V211" i="10"/>
  <c r="Y211" i="10"/>
  <c r="Z211" i="10"/>
  <c r="AA211" i="10"/>
  <c r="AB211" i="10"/>
  <c r="AC211" i="10"/>
  <c r="AE211" i="10"/>
  <c r="AF211" i="10"/>
  <c r="AG211" i="10"/>
  <c r="AH211" i="10"/>
  <c r="AI211" i="10"/>
  <c r="B212" i="10"/>
  <c r="C212" i="10"/>
  <c r="D212" i="10"/>
  <c r="E212" i="10"/>
  <c r="F212" i="10"/>
  <c r="G212" i="10"/>
  <c r="L212" i="10"/>
  <c r="M212" i="10"/>
  <c r="N212" i="10"/>
  <c r="O212" i="10"/>
  <c r="P212" i="10"/>
  <c r="R212" i="10"/>
  <c r="S212" i="10"/>
  <c r="T212" i="10"/>
  <c r="U212" i="10"/>
  <c r="V212" i="10"/>
  <c r="Y212" i="10"/>
  <c r="Z212" i="10"/>
  <c r="AA212" i="10"/>
  <c r="AB212" i="10"/>
  <c r="AC212" i="10"/>
  <c r="AE212" i="10"/>
  <c r="AF212" i="10"/>
  <c r="AG212" i="10"/>
  <c r="AH212" i="10"/>
  <c r="AI212" i="10"/>
  <c r="B213" i="10"/>
  <c r="C213" i="10"/>
  <c r="D213" i="10"/>
  <c r="E213" i="10"/>
  <c r="F213" i="10"/>
  <c r="G213" i="10"/>
  <c r="L213" i="10"/>
  <c r="M213" i="10"/>
  <c r="N213" i="10"/>
  <c r="O213" i="10"/>
  <c r="P213" i="10"/>
  <c r="R213" i="10"/>
  <c r="S213" i="10"/>
  <c r="T213" i="10"/>
  <c r="U213" i="10"/>
  <c r="V213" i="10"/>
  <c r="Y213" i="10"/>
  <c r="Z213" i="10"/>
  <c r="AA213" i="10"/>
  <c r="AB213" i="10"/>
  <c r="AC213" i="10"/>
  <c r="AE213" i="10"/>
  <c r="AF213" i="10"/>
  <c r="AG213" i="10"/>
  <c r="AH213" i="10"/>
  <c r="AI213" i="10"/>
  <c r="B214" i="10"/>
  <c r="C214" i="10"/>
  <c r="D214" i="10"/>
  <c r="E214" i="10"/>
  <c r="F214" i="10"/>
  <c r="G214" i="10"/>
  <c r="L214" i="10"/>
  <c r="M214" i="10"/>
  <c r="N214" i="10"/>
  <c r="O214" i="10"/>
  <c r="P214" i="10"/>
  <c r="R214" i="10"/>
  <c r="S214" i="10"/>
  <c r="T214" i="10"/>
  <c r="U214" i="10"/>
  <c r="V214" i="10"/>
  <c r="Y214" i="10"/>
  <c r="Z214" i="10"/>
  <c r="AA214" i="10"/>
  <c r="AB214" i="10"/>
  <c r="AC214" i="10"/>
  <c r="AE214" i="10"/>
  <c r="AF214" i="10"/>
  <c r="AG214" i="10"/>
  <c r="AH214" i="10"/>
  <c r="AI214" i="10"/>
  <c r="B215" i="10"/>
  <c r="C215" i="10"/>
  <c r="D215" i="10"/>
  <c r="E215" i="10"/>
  <c r="F215" i="10"/>
  <c r="G215" i="10"/>
  <c r="L215" i="10"/>
  <c r="M215" i="10"/>
  <c r="N215" i="10"/>
  <c r="O215" i="10"/>
  <c r="P215" i="10"/>
  <c r="R215" i="10"/>
  <c r="S215" i="10"/>
  <c r="T215" i="10"/>
  <c r="U215" i="10"/>
  <c r="V215" i="10"/>
  <c r="Y215" i="10"/>
  <c r="Z215" i="10"/>
  <c r="AA215" i="10"/>
  <c r="AB215" i="10"/>
  <c r="AC215" i="10"/>
  <c r="AE215" i="10"/>
  <c r="AF215" i="10"/>
  <c r="AG215" i="10"/>
  <c r="AH215" i="10"/>
  <c r="AI215" i="10"/>
  <c r="B216" i="10"/>
  <c r="C216" i="10"/>
  <c r="D216" i="10"/>
  <c r="E216" i="10"/>
  <c r="F216" i="10"/>
  <c r="G216" i="10"/>
  <c r="L216" i="10"/>
  <c r="M216" i="10"/>
  <c r="N216" i="10"/>
  <c r="O216" i="10"/>
  <c r="P216" i="10"/>
  <c r="R216" i="10"/>
  <c r="S216" i="10"/>
  <c r="T216" i="10"/>
  <c r="U216" i="10"/>
  <c r="V216" i="10"/>
  <c r="Y216" i="10"/>
  <c r="Z216" i="10"/>
  <c r="AA216" i="10"/>
  <c r="AB216" i="10"/>
  <c r="AC216" i="10"/>
  <c r="AE216" i="10"/>
  <c r="AF216" i="10"/>
  <c r="AG216" i="10"/>
  <c r="AH216" i="10"/>
  <c r="AI216" i="10"/>
  <c r="B217" i="10"/>
  <c r="C217" i="10"/>
  <c r="D217" i="10"/>
  <c r="E217" i="10"/>
  <c r="F217" i="10"/>
  <c r="G217" i="10"/>
  <c r="L217" i="10"/>
  <c r="M217" i="10"/>
  <c r="N217" i="10"/>
  <c r="O217" i="10"/>
  <c r="P217" i="10"/>
  <c r="R217" i="10"/>
  <c r="S217" i="10"/>
  <c r="T217" i="10"/>
  <c r="U217" i="10"/>
  <c r="V217" i="10"/>
  <c r="Y217" i="10"/>
  <c r="Z217" i="10"/>
  <c r="AA217" i="10"/>
  <c r="AB217" i="10"/>
  <c r="AC217" i="10"/>
  <c r="AE217" i="10"/>
  <c r="AF217" i="10"/>
  <c r="AG217" i="10"/>
  <c r="AH217" i="10"/>
  <c r="AI217" i="10"/>
  <c r="B218" i="10"/>
  <c r="C218" i="10"/>
  <c r="D218" i="10"/>
  <c r="E218" i="10"/>
  <c r="F218" i="10"/>
  <c r="G218" i="10"/>
  <c r="L218" i="10"/>
  <c r="M218" i="10"/>
  <c r="N218" i="10"/>
  <c r="O218" i="10"/>
  <c r="P218" i="10"/>
  <c r="R218" i="10"/>
  <c r="S218" i="10"/>
  <c r="T218" i="10"/>
  <c r="U218" i="10"/>
  <c r="V218" i="10"/>
  <c r="Y218" i="10"/>
  <c r="Z218" i="10"/>
  <c r="AA218" i="10"/>
  <c r="AB218" i="10"/>
  <c r="AC218" i="10"/>
  <c r="AE218" i="10"/>
  <c r="AF218" i="10"/>
  <c r="AG218" i="10"/>
  <c r="AH218" i="10"/>
  <c r="AI218" i="10"/>
  <c r="B219" i="10"/>
  <c r="C219" i="10"/>
  <c r="D219" i="10"/>
  <c r="E219" i="10"/>
  <c r="F219" i="10"/>
  <c r="G219" i="10"/>
  <c r="L219" i="10"/>
  <c r="M219" i="10"/>
  <c r="N219" i="10"/>
  <c r="O219" i="10"/>
  <c r="P219" i="10"/>
  <c r="R219" i="10"/>
  <c r="S219" i="10"/>
  <c r="T219" i="10"/>
  <c r="U219" i="10"/>
  <c r="V219" i="10"/>
  <c r="Y219" i="10"/>
  <c r="Z219" i="10"/>
  <c r="AA219" i="10"/>
  <c r="AB219" i="10"/>
  <c r="AC219" i="10"/>
  <c r="AE219" i="10"/>
  <c r="AF219" i="10"/>
  <c r="AG219" i="10"/>
  <c r="AH219" i="10"/>
  <c r="AI219" i="10"/>
  <c r="B220" i="10"/>
  <c r="C220" i="10"/>
  <c r="D220" i="10"/>
  <c r="E220" i="10"/>
  <c r="F220" i="10"/>
  <c r="G220" i="10"/>
  <c r="L220" i="10"/>
  <c r="M220" i="10"/>
  <c r="N220" i="10"/>
  <c r="O220" i="10"/>
  <c r="P220" i="10"/>
  <c r="R220" i="10"/>
  <c r="S220" i="10"/>
  <c r="T220" i="10"/>
  <c r="U220" i="10"/>
  <c r="V220" i="10"/>
  <c r="Y220" i="10"/>
  <c r="Z220" i="10"/>
  <c r="AA220" i="10"/>
  <c r="AB220" i="10"/>
  <c r="AC220" i="10"/>
  <c r="AE220" i="10"/>
  <c r="AF220" i="10"/>
  <c r="AG220" i="10"/>
  <c r="AH220" i="10"/>
  <c r="AI220" i="10"/>
  <c r="B221" i="10"/>
  <c r="C221" i="10"/>
  <c r="D221" i="10"/>
  <c r="E221" i="10"/>
  <c r="F221" i="10"/>
  <c r="G221" i="10"/>
  <c r="L221" i="10"/>
  <c r="M221" i="10"/>
  <c r="N221" i="10"/>
  <c r="O221" i="10"/>
  <c r="P221" i="10"/>
  <c r="R221" i="10"/>
  <c r="S221" i="10"/>
  <c r="T221" i="10"/>
  <c r="U221" i="10"/>
  <c r="V221" i="10"/>
  <c r="Y221" i="10"/>
  <c r="Z221" i="10"/>
  <c r="AA221" i="10"/>
  <c r="AB221" i="10"/>
  <c r="AC221" i="10"/>
  <c r="AE221" i="10"/>
  <c r="AF221" i="10"/>
  <c r="AG221" i="10"/>
  <c r="AH221" i="10"/>
  <c r="AI221" i="10"/>
  <c r="B222" i="10"/>
  <c r="C222" i="10"/>
  <c r="D222" i="10"/>
  <c r="E222" i="10"/>
  <c r="F222" i="10"/>
  <c r="G222" i="10"/>
  <c r="L222" i="10"/>
  <c r="M222" i="10"/>
  <c r="N222" i="10"/>
  <c r="O222" i="10"/>
  <c r="P222" i="10"/>
  <c r="R222" i="10"/>
  <c r="S222" i="10"/>
  <c r="T222" i="10"/>
  <c r="U222" i="10"/>
  <c r="V222" i="10"/>
  <c r="Y222" i="10"/>
  <c r="Z222" i="10"/>
  <c r="AA222" i="10"/>
  <c r="AB222" i="10"/>
  <c r="AC222" i="10"/>
  <c r="AE222" i="10"/>
  <c r="AF222" i="10"/>
  <c r="AG222" i="10"/>
  <c r="AH222" i="10"/>
  <c r="AI222" i="10"/>
  <c r="B223" i="10"/>
  <c r="C223" i="10"/>
  <c r="D223" i="10"/>
  <c r="E223" i="10"/>
  <c r="F223" i="10"/>
  <c r="G223" i="10"/>
  <c r="L223" i="10"/>
  <c r="M223" i="10"/>
  <c r="N223" i="10"/>
  <c r="O223" i="10"/>
  <c r="P223" i="10"/>
  <c r="R223" i="10"/>
  <c r="S223" i="10"/>
  <c r="T223" i="10"/>
  <c r="U223" i="10"/>
  <c r="V223" i="10"/>
  <c r="Y223" i="10"/>
  <c r="Z223" i="10"/>
  <c r="AA223" i="10"/>
  <c r="AB223" i="10"/>
  <c r="AC223" i="10"/>
  <c r="AE223" i="10"/>
  <c r="AF223" i="10"/>
  <c r="AG223" i="10"/>
  <c r="AH223" i="10"/>
  <c r="AI223" i="10"/>
  <c r="B224" i="10"/>
  <c r="C224" i="10"/>
  <c r="D224" i="10"/>
  <c r="E224" i="10"/>
  <c r="F224" i="10"/>
  <c r="G224" i="10"/>
  <c r="L224" i="10"/>
  <c r="M224" i="10"/>
  <c r="N224" i="10"/>
  <c r="O224" i="10"/>
  <c r="P224" i="10"/>
  <c r="R224" i="10"/>
  <c r="S224" i="10"/>
  <c r="T224" i="10"/>
  <c r="U224" i="10"/>
  <c r="V224" i="10"/>
  <c r="Y224" i="10"/>
  <c r="Z224" i="10"/>
  <c r="AA224" i="10"/>
  <c r="AB224" i="10"/>
  <c r="AC224" i="10"/>
  <c r="AE224" i="10"/>
  <c r="AF224" i="10"/>
  <c r="AG224" i="10"/>
  <c r="AH224" i="10"/>
  <c r="AI224" i="10"/>
  <c r="B225" i="10"/>
  <c r="C225" i="10"/>
  <c r="D225" i="10"/>
  <c r="E225" i="10"/>
  <c r="F225" i="10"/>
  <c r="G225" i="10"/>
  <c r="L225" i="10"/>
  <c r="M225" i="10"/>
  <c r="N225" i="10"/>
  <c r="O225" i="10"/>
  <c r="P225" i="10"/>
  <c r="R225" i="10"/>
  <c r="S225" i="10"/>
  <c r="T225" i="10"/>
  <c r="U225" i="10"/>
  <c r="V225" i="10"/>
  <c r="Y225" i="10"/>
  <c r="Z225" i="10"/>
  <c r="AA225" i="10"/>
  <c r="AB225" i="10"/>
  <c r="AC225" i="10"/>
  <c r="AE225" i="10"/>
  <c r="AF225" i="10"/>
  <c r="AG225" i="10"/>
  <c r="AH225" i="10"/>
  <c r="AI225" i="10"/>
  <c r="B226" i="10"/>
  <c r="C226" i="10"/>
  <c r="D226" i="10"/>
  <c r="E226" i="10"/>
  <c r="F226" i="10"/>
  <c r="G226" i="10"/>
  <c r="L226" i="10"/>
  <c r="M226" i="10"/>
  <c r="N226" i="10"/>
  <c r="O226" i="10"/>
  <c r="P226" i="10"/>
  <c r="R226" i="10"/>
  <c r="S226" i="10"/>
  <c r="T226" i="10"/>
  <c r="U226" i="10"/>
  <c r="V226" i="10"/>
  <c r="Y226" i="10"/>
  <c r="Z226" i="10"/>
  <c r="AA226" i="10"/>
  <c r="AB226" i="10"/>
  <c r="AC226" i="10"/>
  <c r="AE226" i="10"/>
  <c r="AF226" i="10"/>
  <c r="AG226" i="10"/>
  <c r="AH226" i="10"/>
  <c r="AI226" i="10"/>
  <c r="B227" i="10"/>
  <c r="C227" i="10"/>
  <c r="D227" i="10"/>
  <c r="E227" i="10"/>
  <c r="F227" i="10"/>
  <c r="G227" i="10"/>
  <c r="L227" i="10"/>
  <c r="M227" i="10"/>
  <c r="N227" i="10"/>
  <c r="O227" i="10"/>
  <c r="P227" i="10"/>
  <c r="R227" i="10"/>
  <c r="S227" i="10"/>
  <c r="T227" i="10"/>
  <c r="U227" i="10"/>
  <c r="V227" i="10"/>
  <c r="Y227" i="10"/>
  <c r="Z227" i="10"/>
  <c r="AA227" i="10"/>
  <c r="AB227" i="10"/>
  <c r="AC227" i="10"/>
  <c r="AE227" i="10"/>
  <c r="AF227" i="10"/>
  <c r="AG227" i="10"/>
  <c r="AH227" i="10"/>
  <c r="AI227" i="10"/>
  <c r="B228" i="10"/>
  <c r="C228" i="10"/>
  <c r="D228" i="10"/>
  <c r="E228" i="10"/>
  <c r="F228" i="10"/>
  <c r="G228" i="10"/>
  <c r="L228" i="10"/>
  <c r="M228" i="10"/>
  <c r="N228" i="10"/>
  <c r="O228" i="10"/>
  <c r="P228" i="10"/>
  <c r="R228" i="10"/>
  <c r="S228" i="10"/>
  <c r="T228" i="10"/>
  <c r="U228" i="10"/>
  <c r="V228" i="10"/>
  <c r="Y228" i="10"/>
  <c r="Z228" i="10"/>
  <c r="AA228" i="10"/>
  <c r="AB228" i="10"/>
  <c r="AC228" i="10"/>
  <c r="AE228" i="10"/>
  <c r="AF228" i="10"/>
  <c r="AG228" i="10"/>
  <c r="AH228" i="10"/>
  <c r="AI228" i="10"/>
  <c r="B229" i="10"/>
  <c r="C229" i="10"/>
  <c r="D229" i="10"/>
  <c r="E229" i="10"/>
  <c r="F229" i="10"/>
  <c r="G229" i="10"/>
  <c r="L229" i="10"/>
  <c r="M229" i="10"/>
  <c r="N229" i="10"/>
  <c r="O229" i="10"/>
  <c r="P229" i="10"/>
  <c r="R229" i="10"/>
  <c r="S229" i="10"/>
  <c r="T229" i="10"/>
  <c r="U229" i="10"/>
  <c r="V229" i="10"/>
  <c r="Y229" i="10"/>
  <c r="Z229" i="10"/>
  <c r="AA229" i="10"/>
  <c r="AB229" i="10"/>
  <c r="AC229" i="10"/>
  <c r="AE229" i="10"/>
  <c r="AF229" i="10"/>
  <c r="AG229" i="10"/>
  <c r="AH229" i="10"/>
  <c r="AI229" i="10"/>
  <c r="B230" i="10"/>
  <c r="C230" i="10"/>
  <c r="D230" i="10"/>
  <c r="E230" i="10"/>
  <c r="F230" i="10"/>
  <c r="G230" i="10"/>
  <c r="L230" i="10"/>
  <c r="M230" i="10"/>
  <c r="N230" i="10"/>
  <c r="O230" i="10"/>
  <c r="P230" i="10"/>
  <c r="R230" i="10"/>
  <c r="S230" i="10"/>
  <c r="T230" i="10"/>
  <c r="U230" i="10"/>
  <c r="V230" i="10"/>
  <c r="Y230" i="10"/>
  <c r="Z230" i="10"/>
  <c r="AA230" i="10"/>
  <c r="AB230" i="10"/>
  <c r="AC230" i="10"/>
  <c r="AE230" i="10"/>
  <c r="AF230" i="10"/>
  <c r="AG230" i="10"/>
  <c r="AH230" i="10"/>
  <c r="AI230" i="10"/>
  <c r="B231" i="10"/>
  <c r="C231" i="10"/>
  <c r="D231" i="10"/>
  <c r="E231" i="10"/>
  <c r="F231" i="10"/>
  <c r="G231" i="10"/>
  <c r="L231" i="10"/>
  <c r="M231" i="10"/>
  <c r="N231" i="10"/>
  <c r="O231" i="10"/>
  <c r="P231" i="10"/>
  <c r="R231" i="10"/>
  <c r="S231" i="10"/>
  <c r="T231" i="10"/>
  <c r="U231" i="10"/>
  <c r="V231" i="10"/>
  <c r="Y231" i="10"/>
  <c r="Z231" i="10"/>
  <c r="AA231" i="10"/>
  <c r="AB231" i="10"/>
  <c r="AC231" i="10"/>
  <c r="AE231" i="10"/>
  <c r="AF231" i="10"/>
  <c r="AG231" i="10"/>
  <c r="AH231" i="10"/>
  <c r="AI231" i="10"/>
  <c r="B232" i="10"/>
  <c r="C232" i="10"/>
  <c r="D232" i="10"/>
  <c r="E232" i="10"/>
  <c r="F232" i="10"/>
  <c r="G232" i="10"/>
  <c r="L232" i="10"/>
  <c r="M232" i="10"/>
  <c r="N232" i="10"/>
  <c r="O232" i="10"/>
  <c r="P232" i="10"/>
  <c r="R232" i="10"/>
  <c r="S232" i="10"/>
  <c r="T232" i="10"/>
  <c r="U232" i="10"/>
  <c r="V232" i="10"/>
  <c r="Y232" i="10"/>
  <c r="Z232" i="10"/>
  <c r="AA232" i="10"/>
  <c r="AB232" i="10"/>
  <c r="AC232" i="10"/>
  <c r="AE232" i="10"/>
  <c r="AF232" i="10"/>
  <c r="AG232" i="10"/>
  <c r="AH232" i="10"/>
  <c r="AI232" i="10"/>
  <c r="B233" i="10"/>
  <c r="C233" i="10"/>
  <c r="D233" i="10"/>
  <c r="E233" i="10"/>
  <c r="F233" i="10"/>
  <c r="G233" i="10"/>
  <c r="L233" i="10"/>
  <c r="M233" i="10"/>
  <c r="N233" i="10"/>
  <c r="O233" i="10"/>
  <c r="P233" i="10"/>
  <c r="R233" i="10"/>
  <c r="S233" i="10"/>
  <c r="T233" i="10"/>
  <c r="U233" i="10"/>
  <c r="V233" i="10"/>
  <c r="Y233" i="10"/>
  <c r="Z233" i="10"/>
  <c r="AA233" i="10"/>
  <c r="AB233" i="10"/>
  <c r="AC233" i="10"/>
  <c r="AE233" i="10"/>
  <c r="AF233" i="10"/>
  <c r="AG233" i="10"/>
  <c r="AH233" i="10"/>
  <c r="AI233" i="10"/>
  <c r="B234" i="10"/>
  <c r="C234" i="10"/>
  <c r="D234" i="10"/>
  <c r="E234" i="10"/>
  <c r="F234" i="10"/>
  <c r="G234" i="10"/>
  <c r="L234" i="10"/>
  <c r="M234" i="10"/>
  <c r="N234" i="10"/>
  <c r="O234" i="10"/>
  <c r="P234" i="10"/>
  <c r="R234" i="10"/>
  <c r="S234" i="10"/>
  <c r="T234" i="10"/>
  <c r="U234" i="10"/>
  <c r="V234" i="10"/>
  <c r="Y234" i="10"/>
  <c r="Z234" i="10"/>
  <c r="AA234" i="10"/>
  <c r="AB234" i="10"/>
  <c r="AC234" i="10"/>
  <c r="AE234" i="10"/>
  <c r="AF234" i="10"/>
  <c r="AG234" i="10"/>
  <c r="AH234" i="10"/>
  <c r="AI234" i="10"/>
  <c r="B235" i="10"/>
  <c r="C235" i="10"/>
  <c r="D235" i="10"/>
  <c r="E235" i="10"/>
  <c r="F235" i="10"/>
  <c r="G235" i="10"/>
  <c r="L235" i="10"/>
  <c r="M235" i="10"/>
  <c r="N235" i="10"/>
  <c r="O235" i="10"/>
  <c r="P235" i="10"/>
  <c r="R235" i="10"/>
  <c r="S235" i="10"/>
  <c r="T235" i="10"/>
  <c r="U235" i="10"/>
  <c r="V235" i="10"/>
  <c r="Y235" i="10"/>
  <c r="Z235" i="10"/>
  <c r="AA235" i="10"/>
  <c r="AB235" i="10"/>
  <c r="AC235" i="10"/>
  <c r="AE235" i="10"/>
  <c r="AF235" i="10"/>
  <c r="AG235" i="10"/>
  <c r="AH235" i="10"/>
  <c r="AI235" i="10"/>
  <c r="B236" i="10"/>
  <c r="C236" i="10"/>
  <c r="D236" i="10"/>
  <c r="E236" i="10"/>
  <c r="F236" i="10"/>
  <c r="G236" i="10"/>
  <c r="L236" i="10"/>
  <c r="M236" i="10"/>
  <c r="N236" i="10"/>
  <c r="O236" i="10"/>
  <c r="P236" i="10"/>
  <c r="R236" i="10"/>
  <c r="S236" i="10"/>
  <c r="T236" i="10"/>
  <c r="U236" i="10"/>
  <c r="V236" i="10"/>
  <c r="Y236" i="10"/>
  <c r="Z236" i="10"/>
  <c r="AA236" i="10"/>
  <c r="AB236" i="10"/>
  <c r="AC236" i="10"/>
  <c r="AE236" i="10"/>
  <c r="AF236" i="10"/>
  <c r="AG236" i="10"/>
  <c r="AH236" i="10"/>
  <c r="AI236" i="10"/>
  <c r="B237" i="10"/>
  <c r="C237" i="10"/>
  <c r="D237" i="10"/>
  <c r="E237" i="10"/>
  <c r="F237" i="10"/>
  <c r="G237" i="10"/>
  <c r="L237" i="10"/>
  <c r="M237" i="10"/>
  <c r="N237" i="10"/>
  <c r="O237" i="10"/>
  <c r="P237" i="10"/>
  <c r="R237" i="10"/>
  <c r="S237" i="10"/>
  <c r="T237" i="10"/>
  <c r="U237" i="10"/>
  <c r="V237" i="10"/>
  <c r="Y237" i="10"/>
  <c r="Z237" i="10"/>
  <c r="AA237" i="10"/>
  <c r="AB237" i="10"/>
  <c r="AC237" i="10"/>
  <c r="AE237" i="10"/>
  <c r="AF237" i="10"/>
  <c r="AG237" i="10"/>
  <c r="AH237" i="10"/>
  <c r="AI237" i="10"/>
  <c r="B238" i="10"/>
  <c r="C238" i="10"/>
  <c r="D238" i="10"/>
  <c r="E238" i="10"/>
  <c r="F238" i="10"/>
  <c r="G238" i="10"/>
  <c r="L238" i="10"/>
  <c r="M238" i="10"/>
  <c r="N238" i="10"/>
  <c r="O238" i="10"/>
  <c r="P238" i="10"/>
  <c r="R238" i="10"/>
  <c r="S238" i="10"/>
  <c r="T238" i="10"/>
  <c r="U238" i="10"/>
  <c r="V238" i="10"/>
  <c r="Y238" i="10"/>
  <c r="Z238" i="10"/>
  <c r="AA238" i="10"/>
  <c r="AB238" i="10"/>
  <c r="AC238" i="10"/>
  <c r="AE238" i="10"/>
  <c r="AF238" i="10"/>
  <c r="AG238" i="10"/>
  <c r="AH238" i="10"/>
  <c r="AI238" i="10"/>
  <c r="B239" i="10"/>
  <c r="C239" i="10"/>
  <c r="D239" i="10"/>
  <c r="E239" i="10"/>
  <c r="F239" i="10"/>
  <c r="G239" i="10"/>
  <c r="L239" i="10"/>
  <c r="M239" i="10"/>
  <c r="N239" i="10"/>
  <c r="O239" i="10"/>
  <c r="P239" i="10"/>
  <c r="R239" i="10"/>
  <c r="S239" i="10"/>
  <c r="T239" i="10"/>
  <c r="U239" i="10"/>
  <c r="V239" i="10"/>
  <c r="Y239" i="10"/>
  <c r="Z239" i="10"/>
  <c r="AA239" i="10"/>
  <c r="AB239" i="10"/>
  <c r="AC239" i="10"/>
  <c r="AE239" i="10"/>
  <c r="AF239" i="10"/>
  <c r="AG239" i="10"/>
  <c r="AH239" i="10"/>
  <c r="AI239" i="10"/>
  <c r="B240" i="10"/>
  <c r="C240" i="10"/>
  <c r="D240" i="10"/>
  <c r="E240" i="10"/>
  <c r="F240" i="10"/>
  <c r="G240" i="10"/>
  <c r="L240" i="10"/>
  <c r="M240" i="10"/>
  <c r="N240" i="10"/>
  <c r="O240" i="10"/>
  <c r="P240" i="10"/>
  <c r="R240" i="10"/>
  <c r="S240" i="10"/>
  <c r="T240" i="10"/>
  <c r="U240" i="10"/>
  <c r="V240" i="10"/>
  <c r="Y240" i="10"/>
  <c r="Z240" i="10"/>
  <c r="AA240" i="10"/>
  <c r="AB240" i="10"/>
  <c r="AC240" i="10"/>
  <c r="AE240" i="10"/>
  <c r="AF240" i="10"/>
  <c r="AG240" i="10"/>
  <c r="AH240" i="10"/>
  <c r="AI240" i="10"/>
  <c r="B241" i="10"/>
  <c r="C241" i="10"/>
  <c r="D241" i="10"/>
  <c r="E241" i="10"/>
  <c r="F241" i="10"/>
  <c r="G241" i="10"/>
  <c r="L241" i="10"/>
  <c r="M241" i="10"/>
  <c r="N241" i="10"/>
  <c r="O241" i="10"/>
  <c r="P241" i="10"/>
  <c r="R241" i="10"/>
  <c r="S241" i="10"/>
  <c r="T241" i="10"/>
  <c r="U241" i="10"/>
  <c r="V241" i="10"/>
  <c r="Y241" i="10"/>
  <c r="Z241" i="10"/>
  <c r="AA241" i="10"/>
  <c r="AB241" i="10"/>
  <c r="AC241" i="10"/>
  <c r="AE241" i="10"/>
  <c r="AF241" i="10"/>
  <c r="AG241" i="10"/>
  <c r="AH241" i="10"/>
  <c r="AI241" i="10"/>
  <c r="B242" i="10"/>
  <c r="C242" i="10"/>
  <c r="D242" i="10"/>
  <c r="E242" i="10"/>
  <c r="F242" i="10"/>
  <c r="G242" i="10"/>
  <c r="L242" i="10"/>
  <c r="M242" i="10"/>
  <c r="N242" i="10"/>
  <c r="O242" i="10"/>
  <c r="P242" i="10"/>
  <c r="R242" i="10"/>
  <c r="S242" i="10"/>
  <c r="T242" i="10"/>
  <c r="U242" i="10"/>
  <c r="V242" i="10"/>
  <c r="Y242" i="10"/>
  <c r="Z242" i="10"/>
  <c r="AA242" i="10"/>
  <c r="AB242" i="10"/>
  <c r="AC242" i="10"/>
  <c r="AE242" i="10"/>
  <c r="AF242" i="10"/>
  <c r="AG242" i="10"/>
  <c r="AH242" i="10"/>
  <c r="AI242" i="10"/>
  <c r="B243" i="10"/>
  <c r="C243" i="10"/>
  <c r="D243" i="10"/>
  <c r="E243" i="10"/>
  <c r="F243" i="10"/>
  <c r="G243" i="10"/>
  <c r="L243" i="10"/>
  <c r="M243" i="10"/>
  <c r="N243" i="10"/>
  <c r="O243" i="10"/>
  <c r="P243" i="10"/>
  <c r="R243" i="10"/>
  <c r="S243" i="10"/>
  <c r="T243" i="10"/>
  <c r="U243" i="10"/>
  <c r="V243" i="10"/>
  <c r="Y243" i="10"/>
  <c r="Z243" i="10"/>
  <c r="AA243" i="10"/>
  <c r="AB243" i="10"/>
  <c r="AC243" i="10"/>
  <c r="AE243" i="10"/>
  <c r="AF243" i="10"/>
  <c r="AG243" i="10"/>
  <c r="AH243" i="10"/>
  <c r="AI243" i="10"/>
  <c r="B244" i="10"/>
  <c r="C244" i="10"/>
  <c r="D244" i="10"/>
  <c r="E244" i="10"/>
  <c r="F244" i="10"/>
  <c r="G244" i="10"/>
  <c r="L244" i="10"/>
  <c r="M244" i="10"/>
  <c r="N244" i="10"/>
  <c r="O244" i="10"/>
  <c r="P244" i="10"/>
  <c r="R244" i="10"/>
  <c r="S244" i="10"/>
  <c r="T244" i="10"/>
  <c r="U244" i="10"/>
  <c r="V244" i="10"/>
  <c r="Y244" i="10"/>
  <c r="Z244" i="10"/>
  <c r="AA244" i="10"/>
  <c r="AB244" i="10"/>
  <c r="AC244" i="10"/>
  <c r="AE244" i="10"/>
  <c r="AF244" i="10"/>
  <c r="AG244" i="10"/>
  <c r="AH244" i="10"/>
  <c r="AI244" i="10"/>
  <c r="B245" i="10"/>
  <c r="C245" i="10"/>
  <c r="D245" i="10"/>
  <c r="E245" i="10"/>
  <c r="F245" i="10"/>
  <c r="G245" i="10"/>
  <c r="L245" i="10"/>
  <c r="M245" i="10"/>
  <c r="N245" i="10"/>
  <c r="O245" i="10"/>
  <c r="P245" i="10"/>
  <c r="R245" i="10"/>
  <c r="S245" i="10"/>
  <c r="T245" i="10"/>
  <c r="U245" i="10"/>
  <c r="V245" i="10"/>
  <c r="Y245" i="10"/>
  <c r="Z245" i="10"/>
  <c r="AA245" i="10"/>
  <c r="AB245" i="10"/>
  <c r="AC245" i="10"/>
  <c r="AE245" i="10"/>
  <c r="AF245" i="10"/>
  <c r="AG245" i="10"/>
  <c r="AH245" i="10"/>
  <c r="AI245" i="10"/>
  <c r="B246" i="10"/>
  <c r="C246" i="10"/>
  <c r="D246" i="10"/>
  <c r="E246" i="10"/>
  <c r="F246" i="10"/>
  <c r="G246" i="10"/>
  <c r="L246" i="10"/>
  <c r="M246" i="10"/>
  <c r="N246" i="10"/>
  <c r="O246" i="10"/>
  <c r="P246" i="10"/>
  <c r="R246" i="10"/>
  <c r="S246" i="10"/>
  <c r="T246" i="10"/>
  <c r="U246" i="10"/>
  <c r="V246" i="10"/>
  <c r="Y246" i="10"/>
  <c r="Z246" i="10"/>
  <c r="AA246" i="10"/>
  <c r="AB246" i="10"/>
  <c r="AC246" i="10"/>
  <c r="AE246" i="10"/>
  <c r="AF246" i="10"/>
  <c r="AG246" i="10"/>
  <c r="AH246" i="10"/>
  <c r="AI246" i="10"/>
  <c r="B247" i="10"/>
  <c r="C247" i="10"/>
  <c r="D247" i="10"/>
  <c r="E247" i="10"/>
  <c r="F247" i="10"/>
  <c r="G247" i="10"/>
  <c r="L247" i="10"/>
  <c r="M247" i="10"/>
  <c r="N247" i="10"/>
  <c r="O247" i="10"/>
  <c r="P247" i="10"/>
  <c r="R247" i="10"/>
  <c r="S247" i="10"/>
  <c r="T247" i="10"/>
  <c r="U247" i="10"/>
  <c r="V247" i="10"/>
  <c r="Y247" i="10"/>
  <c r="Z247" i="10"/>
  <c r="AA247" i="10"/>
  <c r="AB247" i="10"/>
  <c r="AC247" i="10"/>
  <c r="AE247" i="10"/>
  <c r="AF247" i="10"/>
  <c r="AG247" i="10"/>
  <c r="AH247" i="10"/>
  <c r="AI247" i="10"/>
  <c r="B248" i="10"/>
  <c r="C248" i="10"/>
  <c r="D248" i="10"/>
  <c r="E248" i="10"/>
  <c r="F248" i="10"/>
  <c r="G248" i="10"/>
  <c r="L248" i="10"/>
  <c r="M248" i="10"/>
  <c r="N248" i="10"/>
  <c r="O248" i="10"/>
  <c r="P248" i="10"/>
  <c r="R248" i="10"/>
  <c r="S248" i="10"/>
  <c r="T248" i="10"/>
  <c r="U248" i="10"/>
  <c r="V248" i="10"/>
  <c r="Y248" i="10"/>
  <c r="Z248" i="10"/>
  <c r="AA248" i="10"/>
  <c r="AB248" i="10"/>
  <c r="AC248" i="10"/>
  <c r="AE248" i="10"/>
  <c r="AF248" i="10"/>
  <c r="AG248" i="10"/>
  <c r="AH248" i="10"/>
  <c r="AI248" i="10"/>
  <c r="B249" i="10"/>
  <c r="C249" i="10"/>
  <c r="D249" i="10"/>
  <c r="E249" i="10"/>
  <c r="F249" i="10"/>
  <c r="G249" i="10"/>
  <c r="L249" i="10"/>
  <c r="M249" i="10"/>
  <c r="N249" i="10"/>
  <c r="O249" i="10"/>
  <c r="P249" i="10"/>
  <c r="R249" i="10"/>
  <c r="S249" i="10"/>
  <c r="T249" i="10"/>
  <c r="U249" i="10"/>
  <c r="V249" i="10"/>
  <c r="Y249" i="10"/>
  <c r="Z249" i="10"/>
  <c r="AA249" i="10"/>
  <c r="AB249" i="10"/>
  <c r="AC249" i="10"/>
  <c r="AE249" i="10"/>
  <c r="AF249" i="10"/>
  <c r="AG249" i="10"/>
  <c r="AH249" i="10"/>
  <c r="AI249" i="10"/>
  <c r="B250" i="10"/>
  <c r="C250" i="10"/>
  <c r="D250" i="10"/>
  <c r="E250" i="10"/>
  <c r="F250" i="10"/>
  <c r="G250" i="10"/>
  <c r="L250" i="10"/>
  <c r="M250" i="10"/>
  <c r="N250" i="10"/>
  <c r="O250" i="10"/>
  <c r="P250" i="10"/>
  <c r="R250" i="10"/>
  <c r="S250" i="10"/>
  <c r="T250" i="10"/>
  <c r="U250" i="10"/>
  <c r="V250" i="10"/>
  <c r="Y250" i="10"/>
  <c r="Z250" i="10"/>
  <c r="AA250" i="10"/>
  <c r="AB250" i="10"/>
  <c r="AC250" i="10"/>
  <c r="AE250" i="10"/>
  <c r="AF250" i="10"/>
  <c r="AG250" i="10"/>
  <c r="AH250" i="10"/>
  <c r="AI250" i="10"/>
  <c r="B251" i="10"/>
  <c r="C251" i="10"/>
  <c r="D251" i="10"/>
  <c r="E251" i="10"/>
  <c r="F251" i="10"/>
  <c r="G251" i="10"/>
  <c r="L251" i="10"/>
  <c r="M251" i="10"/>
  <c r="N251" i="10"/>
  <c r="O251" i="10"/>
  <c r="P251" i="10"/>
  <c r="R251" i="10"/>
  <c r="S251" i="10"/>
  <c r="T251" i="10"/>
  <c r="U251" i="10"/>
  <c r="V251" i="10"/>
  <c r="Y251" i="10"/>
  <c r="Z251" i="10"/>
  <c r="AA251" i="10"/>
  <c r="AB251" i="10"/>
  <c r="AC251" i="10"/>
  <c r="AE251" i="10"/>
  <c r="AF251" i="10"/>
  <c r="AG251" i="10"/>
  <c r="AH251" i="10"/>
  <c r="AI251" i="10"/>
  <c r="B252" i="10"/>
  <c r="C252" i="10"/>
  <c r="D252" i="10"/>
  <c r="E252" i="10"/>
  <c r="F252" i="10"/>
  <c r="G252" i="10"/>
  <c r="L252" i="10"/>
  <c r="M252" i="10"/>
  <c r="N252" i="10"/>
  <c r="O252" i="10"/>
  <c r="P252" i="10"/>
  <c r="R252" i="10"/>
  <c r="S252" i="10"/>
  <c r="T252" i="10"/>
  <c r="U252" i="10"/>
  <c r="V252" i="10"/>
  <c r="Y252" i="10"/>
  <c r="Z252" i="10"/>
  <c r="AA252" i="10"/>
  <c r="AB252" i="10"/>
  <c r="AC252" i="10"/>
  <c r="AE252" i="10"/>
  <c r="AF252" i="10"/>
  <c r="AG252" i="10"/>
  <c r="AH252" i="10"/>
  <c r="AI252" i="10"/>
  <c r="B253" i="10"/>
  <c r="C253" i="10"/>
  <c r="D253" i="10"/>
  <c r="E253" i="10"/>
  <c r="F253" i="10"/>
  <c r="G253" i="10"/>
  <c r="L253" i="10"/>
  <c r="M253" i="10"/>
  <c r="N253" i="10"/>
  <c r="O253" i="10"/>
  <c r="P253" i="10"/>
  <c r="R253" i="10"/>
  <c r="S253" i="10"/>
  <c r="T253" i="10"/>
  <c r="U253" i="10"/>
  <c r="V253" i="10"/>
  <c r="Y253" i="10"/>
  <c r="Z253" i="10"/>
  <c r="AA253" i="10"/>
  <c r="AB253" i="10"/>
  <c r="AC253" i="10"/>
  <c r="AE253" i="10"/>
  <c r="AF253" i="10"/>
  <c r="AG253" i="10"/>
  <c r="AH253" i="10"/>
  <c r="AI253" i="10"/>
  <c r="B254" i="10"/>
  <c r="C254" i="10"/>
  <c r="D254" i="10"/>
  <c r="E254" i="10"/>
  <c r="F254" i="10"/>
  <c r="G254" i="10"/>
  <c r="L254" i="10"/>
  <c r="M254" i="10"/>
  <c r="N254" i="10"/>
  <c r="O254" i="10"/>
  <c r="P254" i="10"/>
  <c r="R254" i="10"/>
  <c r="S254" i="10"/>
  <c r="T254" i="10"/>
  <c r="U254" i="10"/>
  <c r="V254" i="10"/>
  <c r="Y254" i="10"/>
  <c r="Z254" i="10"/>
  <c r="AA254" i="10"/>
  <c r="AB254" i="10"/>
  <c r="AC254" i="10"/>
  <c r="AE254" i="10"/>
  <c r="AF254" i="10"/>
  <c r="AG254" i="10"/>
  <c r="AH254" i="10"/>
  <c r="AI254" i="10"/>
  <c r="B255" i="10"/>
  <c r="C255" i="10"/>
  <c r="D255" i="10"/>
  <c r="E255" i="10"/>
  <c r="F255" i="10"/>
  <c r="G255" i="10"/>
  <c r="L255" i="10"/>
  <c r="M255" i="10"/>
  <c r="N255" i="10"/>
  <c r="O255" i="10"/>
  <c r="P255" i="10"/>
  <c r="R255" i="10"/>
  <c r="S255" i="10"/>
  <c r="T255" i="10"/>
  <c r="U255" i="10"/>
  <c r="V255" i="10"/>
  <c r="Y255" i="10"/>
  <c r="Z255" i="10"/>
  <c r="AA255" i="10"/>
  <c r="AB255" i="10"/>
  <c r="AC255" i="10"/>
  <c r="AE255" i="10"/>
  <c r="AF255" i="10"/>
  <c r="AG255" i="10"/>
  <c r="AH255" i="10"/>
  <c r="AI255" i="10"/>
  <c r="B256" i="10"/>
  <c r="C256" i="10"/>
  <c r="D256" i="10"/>
  <c r="E256" i="10"/>
  <c r="F256" i="10"/>
  <c r="G256" i="10"/>
  <c r="L256" i="10"/>
  <c r="M256" i="10"/>
  <c r="N256" i="10"/>
  <c r="O256" i="10"/>
  <c r="P256" i="10"/>
  <c r="R256" i="10"/>
  <c r="S256" i="10"/>
  <c r="T256" i="10"/>
  <c r="U256" i="10"/>
  <c r="V256" i="10"/>
  <c r="Y256" i="10"/>
  <c r="Z256" i="10"/>
  <c r="AA256" i="10"/>
  <c r="AB256" i="10"/>
  <c r="AC256" i="10"/>
  <c r="AE256" i="10"/>
  <c r="AF256" i="10"/>
  <c r="AG256" i="10"/>
  <c r="AH256" i="10"/>
  <c r="AI256" i="10"/>
  <c r="B257" i="10"/>
  <c r="C257" i="10"/>
  <c r="D257" i="10"/>
  <c r="E257" i="10"/>
  <c r="F257" i="10"/>
  <c r="G257" i="10"/>
  <c r="L257" i="10"/>
  <c r="M257" i="10"/>
  <c r="N257" i="10"/>
  <c r="O257" i="10"/>
  <c r="P257" i="10"/>
  <c r="R257" i="10"/>
  <c r="S257" i="10"/>
  <c r="T257" i="10"/>
  <c r="U257" i="10"/>
  <c r="V257" i="10"/>
  <c r="Y257" i="10"/>
  <c r="Z257" i="10"/>
  <c r="AA257" i="10"/>
  <c r="AB257" i="10"/>
  <c r="AC257" i="10"/>
  <c r="AE257" i="10"/>
  <c r="AF257" i="10"/>
  <c r="AG257" i="10"/>
  <c r="AH257" i="10"/>
  <c r="AI257" i="10"/>
  <c r="B258" i="10"/>
  <c r="C258" i="10"/>
  <c r="D258" i="10"/>
  <c r="E258" i="10"/>
  <c r="F258" i="10"/>
  <c r="G258" i="10"/>
  <c r="L258" i="10"/>
  <c r="M258" i="10"/>
  <c r="N258" i="10"/>
  <c r="O258" i="10"/>
  <c r="P258" i="10"/>
  <c r="R258" i="10"/>
  <c r="S258" i="10"/>
  <c r="T258" i="10"/>
  <c r="U258" i="10"/>
  <c r="V258" i="10"/>
  <c r="Y258" i="10"/>
  <c r="Z258" i="10"/>
  <c r="AA258" i="10"/>
  <c r="AB258" i="10"/>
  <c r="AC258" i="10"/>
  <c r="AE258" i="10"/>
  <c r="AF258" i="10"/>
  <c r="AG258" i="10"/>
  <c r="AH258" i="10"/>
  <c r="AI258" i="10"/>
  <c r="B259" i="10"/>
  <c r="C259" i="10"/>
  <c r="D259" i="10"/>
  <c r="E259" i="10"/>
  <c r="F259" i="10"/>
  <c r="G259" i="10"/>
  <c r="L259" i="10"/>
  <c r="M259" i="10"/>
  <c r="N259" i="10"/>
  <c r="O259" i="10"/>
  <c r="P259" i="10"/>
  <c r="R259" i="10"/>
  <c r="S259" i="10"/>
  <c r="T259" i="10"/>
  <c r="U259" i="10"/>
  <c r="V259" i="10"/>
  <c r="Y259" i="10"/>
  <c r="Z259" i="10"/>
  <c r="AA259" i="10"/>
  <c r="AB259" i="10"/>
  <c r="AC259" i="10"/>
  <c r="AE259" i="10"/>
  <c r="AF259" i="10"/>
  <c r="AG259" i="10"/>
  <c r="AH259" i="10"/>
  <c r="AI259" i="10"/>
  <c r="B260" i="10"/>
  <c r="C260" i="10"/>
  <c r="D260" i="10"/>
  <c r="E260" i="10"/>
  <c r="F260" i="10"/>
  <c r="G260" i="10"/>
  <c r="L260" i="10"/>
  <c r="M260" i="10"/>
  <c r="N260" i="10"/>
  <c r="O260" i="10"/>
  <c r="P260" i="10"/>
  <c r="R260" i="10"/>
  <c r="S260" i="10"/>
  <c r="T260" i="10"/>
  <c r="U260" i="10"/>
  <c r="V260" i="10"/>
  <c r="Y260" i="10"/>
  <c r="Z260" i="10"/>
  <c r="AA260" i="10"/>
  <c r="AB260" i="10"/>
  <c r="AC260" i="10"/>
  <c r="AE260" i="10"/>
  <c r="AF260" i="10"/>
  <c r="AG260" i="10"/>
  <c r="AH260" i="10"/>
  <c r="AI260" i="10"/>
  <c r="B261" i="10"/>
  <c r="C261" i="10"/>
  <c r="D261" i="10"/>
  <c r="E261" i="10"/>
  <c r="F261" i="10"/>
  <c r="G261" i="10"/>
  <c r="L261" i="10"/>
  <c r="M261" i="10"/>
  <c r="N261" i="10"/>
  <c r="O261" i="10"/>
  <c r="P261" i="10"/>
  <c r="R261" i="10"/>
  <c r="S261" i="10"/>
  <c r="T261" i="10"/>
  <c r="U261" i="10"/>
  <c r="V261" i="10"/>
  <c r="Y261" i="10"/>
  <c r="Z261" i="10"/>
  <c r="AA261" i="10"/>
  <c r="AB261" i="10"/>
  <c r="AC261" i="10"/>
  <c r="AE261" i="10"/>
  <c r="AF261" i="10"/>
  <c r="AG261" i="10"/>
  <c r="AH261" i="10"/>
  <c r="AI261" i="10"/>
  <c r="B262" i="10"/>
  <c r="C262" i="10"/>
  <c r="D262" i="10"/>
  <c r="E262" i="10"/>
  <c r="F262" i="10"/>
  <c r="G262" i="10"/>
  <c r="L262" i="10"/>
  <c r="M262" i="10"/>
  <c r="N262" i="10"/>
  <c r="O262" i="10"/>
  <c r="P262" i="10"/>
  <c r="R262" i="10"/>
  <c r="S262" i="10"/>
  <c r="T262" i="10"/>
  <c r="U262" i="10"/>
  <c r="V262" i="10"/>
  <c r="Y262" i="10"/>
  <c r="Z262" i="10"/>
  <c r="AA262" i="10"/>
  <c r="AB262" i="10"/>
  <c r="AC262" i="10"/>
  <c r="AE262" i="10"/>
  <c r="AF262" i="10"/>
  <c r="AG262" i="10"/>
  <c r="AH262" i="10"/>
  <c r="AI262" i="10"/>
  <c r="B263" i="10"/>
  <c r="C263" i="10"/>
  <c r="D263" i="10"/>
  <c r="E263" i="10"/>
  <c r="F263" i="10"/>
  <c r="G263" i="10"/>
  <c r="L263" i="10"/>
  <c r="M263" i="10"/>
  <c r="N263" i="10"/>
  <c r="O263" i="10"/>
  <c r="P263" i="10"/>
  <c r="R263" i="10"/>
  <c r="S263" i="10"/>
  <c r="T263" i="10"/>
  <c r="U263" i="10"/>
  <c r="V263" i="10"/>
  <c r="Y263" i="10"/>
  <c r="Z263" i="10"/>
  <c r="AA263" i="10"/>
  <c r="AB263" i="10"/>
  <c r="AC263" i="10"/>
  <c r="AE263" i="10"/>
  <c r="AF263" i="10"/>
  <c r="AG263" i="10"/>
  <c r="AH263" i="10"/>
  <c r="AI263" i="10"/>
  <c r="F265" i="10"/>
  <c r="G265" i="10"/>
  <c r="D270" i="10"/>
  <c r="E270" i="10"/>
  <c r="F270" i="10"/>
  <c r="G270" i="10"/>
  <c r="H270" i="10"/>
  <c r="I270" i="10"/>
  <c r="J270" i="10"/>
  <c r="K270" i="10"/>
  <c r="L270" i="10"/>
  <c r="M270" i="10"/>
  <c r="B271" i="10"/>
  <c r="B276" i="10"/>
  <c r="A2" i="12"/>
  <c r="B10" i="12"/>
  <c r="C10" i="12"/>
  <c r="D10" i="12"/>
  <c r="C16" i="12"/>
  <c r="D16" i="12"/>
  <c r="E16" i="12"/>
  <c r="F16" i="12"/>
  <c r="G16" i="12"/>
  <c r="H16" i="12"/>
  <c r="I16" i="12"/>
  <c r="J16" i="12"/>
  <c r="B18" i="12"/>
  <c r="C18" i="12"/>
  <c r="D18" i="12"/>
  <c r="E18" i="12"/>
  <c r="F18" i="12"/>
  <c r="G18" i="12"/>
  <c r="H18" i="12"/>
  <c r="I18" i="12"/>
  <c r="J18" i="12"/>
</calcChain>
</file>

<file path=xl/comments1.xml><?xml version="1.0" encoding="utf-8"?>
<comments xmlns="http://schemas.openxmlformats.org/spreadsheetml/2006/main">
  <authors>
    <author>awest</author>
  </authors>
  <commentList>
    <comment ref="B22" authorId="0" shapeId="0">
      <text>
        <r>
          <rPr>
            <b/>
            <sz val="8"/>
            <color indexed="81"/>
            <rFont val="Tahoma"/>
          </rPr>
          <t>awest:</t>
        </r>
        <r>
          <rPr>
            <sz val="8"/>
            <color indexed="81"/>
            <rFont val="Tahoma"/>
          </rPr>
          <t xml:space="preserve">
Historical RISI settlement (annual volatility) - NBSK 17.4%, Newsprint 8.9%, ONP 43.7%, OCC 56.5%, Linerboard 17% - these are currently priced monthly, volatility should increase as Enron moves pricing to minute by minute and liquidity increases
Lumber is priced minute by minute now and shows 28% annual volatility  (SP 2X4 contract)
</t>
        </r>
      </text>
    </comment>
  </commentList>
</comments>
</file>

<file path=xl/sharedStrings.xml><?xml version="1.0" encoding="utf-8"?>
<sst xmlns="http://schemas.openxmlformats.org/spreadsheetml/2006/main" count="125" uniqueCount="91">
  <si>
    <t>PROJECTED FOR YEARS ENDING DECEMBER 31:</t>
  </si>
  <si>
    <t>Month</t>
  </si>
  <si>
    <t xml:space="preserve"> </t>
  </si>
  <si>
    <t>Avg. Term (months)</t>
  </si>
  <si>
    <t>Volatility</t>
  </si>
  <si>
    <t>Start month</t>
  </si>
  <si>
    <t>Trading Margin</t>
  </si>
  <si>
    <t>Physical Revenues</t>
  </si>
  <si>
    <t>Notional Swap Quantities</t>
  </si>
  <si>
    <t>Enron Credit</t>
  </si>
  <si>
    <t>Original Credit</t>
  </si>
  <si>
    <t>PV Date</t>
  </si>
  <si>
    <t>Value of Credit Enhancement:</t>
  </si>
  <si>
    <t>PaperCo</t>
  </si>
  <si>
    <t>Origination Margin</t>
  </si>
  <si>
    <t>Notional Financial Trading</t>
  </si>
  <si>
    <t>Notional Physical Trading</t>
  </si>
  <si>
    <t>Notional Origination Volume</t>
  </si>
  <si>
    <t>B3 - Ind</t>
  </si>
  <si>
    <t>3 MO</t>
  </si>
  <si>
    <t>6 MO</t>
  </si>
  <si>
    <t>1 YR</t>
  </si>
  <si>
    <t>2 YR</t>
  </si>
  <si>
    <t>5 YR</t>
  </si>
  <si>
    <t>10 YR</t>
  </si>
  <si>
    <t>Spread</t>
  </si>
  <si>
    <t>Credit Spreads (8/10/00)</t>
  </si>
  <si>
    <t xml:space="preserve">Letter of Credit </t>
  </si>
  <si>
    <t>Valuation Method</t>
  </si>
  <si>
    <t>($mm)</t>
  </si>
  <si>
    <t>Total</t>
  </si>
  <si>
    <t>Letter of Credit Valuation of ENE credit support</t>
  </si>
  <si>
    <t>B2 - Ind</t>
  </si>
  <si>
    <t>BBB1 - Ind</t>
  </si>
  <si>
    <t>B1 - Ind</t>
  </si>
  <si>
    <t>BBB1 - B3 Spreads</t>
  </si>
  <si>
    <t>BBB1 - B2 Spreads</t>
  </si>
  <si>
    <t>BBB1 - B1 Spreads</t>
  </si>
  <si>
    <t>Addt'l equity required for trading</t>
  </si>
  <si>
    <t>Partner's cost of Equity</t>
  </si>
  <si>
    <t>Annual cost of equity</t>
  </si>
  <si>
    <t>Term (years)</t>
  </si>
  <si>
    <t>Discount Rate</t>
  </si>
  <si>
    <t>PV</t>
  </si>
  <si>
    <t>ENE Credit Support Valuation Summary</t>
  </si>
  <si>
    <t>Notional Volumes from Core Business</t>
  </si>
  <si>
    <t>ENE Discount Rate</t>
  </si>
  <si>
    <t>Risky Discount Rate</t>
  </si>
  <si>
    <t>Discount Rate Difference</t>
  </si>
  <si>
    <t>Expected Margin Amount</t>
  </si>
  <si>
    <t>PV of Monthly Expected Margin</t>
  </si>
  <si>
    <t>Expected Annual Margin Amounts</t>
  </si>
  <si>
    <t>disc rt</t>
  </si>
  <si>
    <t>PV of 5 Years of  Notional Volumes</t>
  </si>
  <si>
    <t>LC Fees per Chase</t>
  </si>
  <si>
    <t>B+/BB-</t>
  </si>
  <si>
    <t>BB (Low)</t>
  </si>
  <si>
    <t>BB (High)</t>
  </si>
  <si>
    <t>BB (Mid)</t>
  </si>
  <si>
    <t>PV of LC Fees - B</t>
  </si>
  <si>
    <t>PaperCo - Notional Volumes</t>
  </si>
  <si>
    <t>PV of LC Fees - BB</t>
  </si>
  <si>
    <t>PV of LC Fees - B+ / BB-</t>
  </si>
  <si>
    <t>B</t>
  </si>
  <si>
    <t>PF 2000 Debt</t>
  </si>
  <si>
    <t>PF 2000 Equity</t>
  </si>
  <si>
    <t>Total Capitalization</t>
  </si>
  <si>
    <t>Current Debt/Cap</t>
  </si>
  <si>
    <t>Target Debt/Cap</t>
  </si>
  <si>
    <t>Additional Equity to reach Target</t>
  </si>
  <si>
    <t>check</t>
  </si>
  <si>
    <t>Incremental Equity</t>
  </si>
  <si>
    <t>Base Business Revenues</t>
  </si>
  <si>
    <t>Incremental Business Volumes</t>
  </si>
  <si>
    <t>Enron's financial trading volumes</t>
  </si>
  <si>
    <t>Enron physical trading volumes</t>
  </si>
  <si>
    <t>Business</t>
  </si>
  <si>
    <t>Size</t>
  </si>
  <si>
    <t>Value</t>
  </si>
  <si>
    <t>Multiplier to Adjust Size of Business</t>
  </si>
  <si>
    <t>Size Adjusted Volumes</t>
  </si>
  <si>
    <t>PaperCo Volumes</t>
  </si>
  <si>
    <t>PaperCo Volumes (from Model)</t>
  </si>
  <si>
    <t>Required Equity Valuation</t>
  </si>
  <si>
    <t>Expected Margin Call</t>
  </si>
  <si>
    <t>…………</t>
  </si>
  <si>
    <t>B3 - IND</t>
  </si>
  <si>
    <t>B2 - IND</t>
  </si>
  <si>
    <t>B1 - IND</t>
  </si>
  <si>
    <t>Original Credit - Interest Rates</t>
  </si>
  <si>
    <t>Price Volatility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</si>
</sst>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&quot;$&quot;#,##0.0_);\(&quot;$&quot;#,##0.0\)"/>
    <numFmt numFmtId="166" formatCode="#,##0.0_);\(#,##0.0\)"/>
    <numFmt numFmtId="168" formatCode="0.0%"/>
    <numFmt numFmtId="169" formatCode="_(* #,##0.0_);_(* \(#,##0.0\);_(* &quot;-&quot;??_);_(@_)"/>
    <numFmt numFmtId="170" formatCode="_(* #,##0_);_(* \(#,##0\);_(* &quot;-&quot;??_);_(@_)"/>
    <numFmt numFmtId="175" formatCode="0.0"/>
    <numFmt numFmtId="184" formatCode="_(&quot;$&quot;* #,##0_);_(&quot;$&quot;* \(#,##0\);_(&quot;$&quot;* &quot;-&quot;??_);_(@_)"/>
  </numFmts>
  <fonts count="29" x14ac:knownFonts="1">
    <font>
      <sz val="10"/>
      <name val="Arial"/>
    </font>
    <font>
      <sz val="10"/>
      <name val="Arial"/>
    </font>
    <font>
      <sz val="7"/>
      <name val="Arial"/>
      <family val="2"/>
    </font>
    <font>
      <b/>
      <sz val="10"/>
      <name val="Arial"/>
      <family val="2"/>
    </font>
    <font>
      <u/>
      <sz val="7"/>
      <name val="Arial"/>
      <family val="2"/>
    </font>
    <font>
      <b/>
      <sz val="7"/>
      <name val="Arial"/>
      <family val="2"/>
    </font>
    <font>
      <b/>
      <u/>
      <sz val="7"/>
      <name val="Arial"/>
      <family val="2"/>
    </font>
    <font>
      <b/>
      <sz val="7"/>
      <name val="Arial"/>
    </font>
    <font>
      <sz val="7"/>
      <color indexed="12"/>
      <name val="Arial"/>
      <family val="2"/>
    </font>
    <font>
      <b/>
      <sz val="7"/>
      <color indexed="12"/>
      <name val="Arial"/>
      <family val="2"/>
    </font>
    <font>
      <sz val="8"/>
      <name val="Arial"/>
      <family val="2"/>
    </font>
    <font>
      <b/>
      <sz val="7"/>
      <color indexed="48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i/>
      <sz val="10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10"/>
      <color indexed="9"/>
      <name val="Arial"/>
      <family val="2"/>
    </font>
    <font>
      <sz val="10"/>
      <color indexed="12"/>
      <name val="Arial"/>
      <family val="2"/>
    </font>
    <font>
      <u/>
      <sz val="10"/>
      <name val="Arial"/>
      <family val="2"/>
    </font>
    <font>
      <b/>
      <i/>
      <u/>
      <sz val="10"/>
      <name val="Arial"/>
      <family val="2"/>
    </font>
    <font>
      <b/>
      <u/>
      <sz val="10"/>
      <name val="Arial"/>
      <family val="2"/>
    </font>
    <font>
      <b/>
      <sz val="7"/>
      <color indexed="9"/>
      <name val="Arial"/>
      <family val="2"/>
    </font>
    <font>
      <b/>
      <sz val="10"/>
      <color indexed="8"/>
      <name val="Arial"/>
      <family val="2"/>
    </font>
    <font>
      <b/>
      <sz val="10"/>
      <color indexed="12"/>
      <name val="Arial"/>
      <family val="2"/>
    </font>
    <font>
      <b/>
      <sz val="10"/>
      <color indexed="48"/>
      <name val="Arial"/>
      <family val="2"/>
    </font>
    <font>
      <sz val="8"/>
      <color indexed="81"/>
      <name val="Tahoma"/>
    </font>
    <font>
      <b/>
      <sz val="8"/>
      <color indexed="81"/>
      <name val="Tahoma"/>
    </font>
  </fonts>
  <fills count="6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</fills>
  <borders count="17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81">
    <xf numFmtId="0" fontId="0" fillId="0" borderId="0" xfId="0"/>
    <xf numFmtId="0" fontId="2" fillId="2" borderId="0" xfId="0" applyFont="1" applyFill="1" applyBorder="1"/>
    <xf numFmtId="0" fontId="4" fillId="0" borderId="1" xfId="0" applyFont="1" applyBorder="1" applyAlignment="1">
      <alignment horizontal="centerContinuous"/>
    </xf>
    <xf numFmtId="0" fontId="2" fillId="0" borderId="0" xfId="0" applyFont="1"/>
    <xf numFmtId="0" fontId="6" fillId="3" borderId="0" xfId="0" applyFont="1" applyFill="1" applyAlignment="1">
      <alignment horizontal="centerContinuous"/>
    </xf>
    <xf numFmtId="0" fontId="7" fillId="0" borderId="2" xfId="0" applyFont="1" applyBorder="1"/>
    <xf numFmtId="166" fontId="2" fillId="0" borderId="0" xfId="1" applyNumberFormat="1" applyFont="1"/>
    <xf numFmtId="166" fontId="2" fillId="0" borderId="0" xfId="1" applyNumberFormat="1" applyFont="1" applyFill="1"/>
    <xf numFmtId="0" fontId="2" fillId="0" borderId="0" xfId="0" applyFont="1" applyAlignment="1">
      <alignment horizontal="left" indent="1"/>
    </xf>
    <xf numFmtId="17" fontId="0" fillId="0" borderId="0" xfId="0" applyNumberFormat="1"/>
    <xf numFmtId="9" fontId="2" fillId="0" borderId="0" xfId="3" applyFont="1"/>
    <xf numFmtId="14" fontId="2" fillId="0" borderId="0" xfId="0" applyNumberFormat="1" applyFont="1"/>
    <xf numFmtId="0" fontId="7" fillId="0" borderId="0" xfId="0" applyFont="1" applyBorder="1"/>
    <xf numFmtId="0" fontId="7" fillId="0" borderId="0" xfId="0" applyFont="1" applyFill="1" applyBorder="1" applyAlignment="1">
      <alignment horizontal="right"/>
    </xf>
    <xf numFmtId="175" fontId="10" fillId="0" borderId="0" xfId="0" applyNumberFormat="1" applyFont="1"/>
    <xf numFmtId="165" fontId="9" fillId="0" borderId="0" xfId="2" applyNumberFormat="1" applyFont="1"/>
    <xf numFmtId="168" fontId="11" fillId="0" borderId="0" xfId="3" applyNumberFormat="1" applyFont="1"/>
    <xf numFmtId="0" fontId="7" fillId="0" borderId="3" xfId="0" applyFont="1" applyFill="1" applyBorder="1" applyAlignment="1">
      <alignment horizontal="right"/>
    </xf>
    <xf numFmtId="0" fontId="7" fillId="0" borderId="4" xfId="0" applyFont="1" applyBorder="1"/>
    <xf numFmtId="0" fontId="3" fillId="0" borderId="5" xfId="0" applyFont="1" applyBorder="1" applyAlignment="1">
      <alignment horizontal="centerContinuous"/>
    </xf>
    <xf numFmtId="0" fontId="3" fillId="0" borderId="6" xfId="0" applyFont="1" applyBorder="1" applyAlignment="1">
      <alignment horizontal="centerContinuous"/>
    </xf>
    <xf numFmtId="0" fontId="3" fillId="0" borderId="7" xfId="0" applyFont="1" applyBorder="1" applyAlignment="1">
      <alignment horizontal="centerContinuous"/>
    </xf>
    <xf numFmtId="165" fontId="3" fillId="4" borderId="8" xfId="2" applyNumberFormat="1" applyFont="1" applyFill="1" applyBorder="1"/>
    <xf numFmtId="0" fontId="3" fillId="4" borderId="9" xfId="0" applyFont="1" applyFill="1" applyBorder="1" applyAlignment="1">
      <alignment horizontal="left" indent="1"/>
    </xf>
    <xf numFmtId="0" fontId="0" fillId="5" borderId="0" xfId="0" applyFill="1"/>
    <xf numFmtId="0" fontId="3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0" fontId="0" fillId="0" borderId="0" xfId="3" applyNumberFormat="1" applyFont="1" applyAlignment="1">
      <alignment horizontal="center"/>
    </xf>
    <xf numFmtId="10" fontId="0" fillId="0" borderId="0" xfId="0" applyNumberFormat="1" applyAlignment="1">
      <alignment horizontal="center"/>
    </xf>
    <xf numFmtId="0" fontId="13" fillId="0" borderId="0" xfId="0" applyFont="1"/>
    <xf numFmtId="0" fontId="0" fillId="0" borderId="0" xfId="0" applyAlignment="1">
      <alignment horizontal="left" indent="1"/>
    </xf>
    <xf numFmtId="0" fontId="0" fillId="5" borderId="0" xfId="0" applyFill="1" applyAlignment="1">
      <alignment horizontal="left" indent="1"/>
    </xf>
    <xf numFmtId="0" fontId="14" fillId="0" borderId="0" xfId="0" applyFont="1"/>
    <xf numFmtId="0" fontId="13" fillId="5" borderId="0" xfId="0" applyFont="1" applyFill="1" applyAlignment="1">
      <alignment horizontal="left"/>
    </xf>
    <xf numFmtId="3" fontId="1" fillId="0" borderId="0" xfId="1" applyNumberFormat="1" applyAlignment="1">
      <alignment horizontal="center"/>
    </xf>
    <xf numFmtId="9" fontId="1" fillId="0" borderId="2" xfId="3" applyBorder="1" applyAlignment="1">
      <alignment horizontal="center"/>
    </xf>
    <xf numFmtId="9" fontId="1" fillId="0" borderId="0" xfId="3" applyAlignment="1">
      <alignment horizontal="center"/>
    </xf>
    <xf numFmtId="0" fontId="0" fillId="0" borderId="2" xfId="0" applyBorder="1"/>
    <xf numFmtId="6" fontId="0" fillId="0" borderId="2" xfId="0" applyNumberFormat="1" applyBorder="1" applyAlignment="1">
      <alignment horizontal="center"/>
    </xf>
    <xf numFmtId="43" fontId="10" fillId="0" borderId="0" xfId="1" applyFont="1" applyAlignment="1">
      <alignment horizontal="center"/>
    </xf>
    <xf numFmtId="0" fontId="0" fillId="0" borderId="10" xfId="0" applyBorder="1"/>
    <xf numFmtId="0" fontId="3" fillId="5" borderId="9" xfId="0" applyFont="1" applyFill="1" applyBorder="1" applyAlignment="1">
      <alignment horizontal="right"/>
    </xf>
    <xf numFmtId="0" fontId="3" fillId="5" borderId="11" xfId="0" applyFont="1" applyFill="1" applyBorder="1" applyAlignment="1">
      <alignment horizontal="center" wrapText="1"/>
    </xf>
    <xf numFmtId="0" fontId="2" fillId="2" borderId="0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166" fontId="8" fillId="0" borderId="0" xfId="1" applyNumberFormat="1" applyFont="1" applyAlignment="1">
      <alignment horizontal="center"/>
    </xf>
    <xf numFmtId="2" fontId="10" fillId="0" borderId="0" xfId="0" applyNumberFormat="1" applyFont="1" applyAlignment="1">
      <alignment horizontal="center"/>
    </xf>
    <xf numFmtId="175" fontId="10" fillId="0" borderId="0" xfId="0" applyNumberFormat="1" applyFont="1" applyAlignment="1">
      <alignment horizontal="center"/>
    </xf>
    <xf numFmtId="0" fontId="12" fillId="4" borderId="11" xfId="0" applyFont="1" applyFill="1" applyBorder="1" applyAlignment="1">
      <alignment horizontal="center"/>
    </xf>
    <xf numFmtId="0" fontId="16" fillId="0" borderId="2" xfId="0" applyFont="1" applyBorder="1"/>
    <xf numFmtId="0" fontId="16" fillId="0" borderId="2" xfId="0" applyFont="1" applyBorder="1" applyAlignment="1">
      <alignment horizontal="center"/>
    </xf>
    <xf numFmtId="0" fontId="17" fillId="0" borderId="0" xfId="0" applyFont="1"/>
    <xf numFmtId="0" fontId="17" fillId="0" borderId="0" xfId="0" applyFont="1" applyAlignment="1">
      <alignment horizontal="center"/>
    </xf>
    <xf numFmtId="170" fontId="17" fillId="0" borderId="0" xfId="1" applyNumberFormat="1" applyFont="1" applyAlignment="1">
      <alignment horizontal="center"/>
    </xf>
    <xf numFmtId="0" fontId="13" fillId="0" borderId="0" xfId="0" applyFont="1" applyAlignment="1">
      <alignment horizontal="center"/>
    </xf>
    <xf numFmtId="37" fontId="0" fillId="0" borderId="0" xfId="0" applyNumberFormat="1" applyAlignment="1">
      <alignment horizontal="center"/>
    </xf>
    <xf numFmtId="168" fontId="1" fillId="0" borderId="0" xfId="3" applyNumberFormat="1" applyAlignment="1">
      <alignment horizontal="center"/>
    </xf>
    <xf numFmtId="37" fontId="0" fillId="0" borderId="0" xfId="0" applyNumberFormat="1"/>
    <xf numFmtId="170" fontId="1" fillId="0" borderId="0" xfId="1" applyNumberFormat="1"/>
    <xf numFmtId="168" fontId="1" fillId="0" borderId="0" xfId="3" applyNumberFormat="1"/>
    <xf numFmtId="8" fontId="0" fillId="0" borderId="0" xfId="0" applyNumberFormat="1"/>
    <xf numFmtId="169" fontId="1" fillId="0" borderId="0" xfId="1" applyNumberFormat="1"/>
    <xf numFmtId="169" fontId="1" fillId="5" borderId="0" xfId="1" applyNumberFormat="1" applyFill="1"/>
    <xf numFmtId="184" fontId="0" fillId="5" borderId="0" xfId="2" applyNumberFormat="1" applyFont="1" applyFill="1"/>
    <xf numFmtId="10" fontId="0" fillId="0" borderId="0" xfId="3" applyNumberFormat="1" applyFont="1"/>
    <xf numFmtId="9" fontId="0" fillId="0" borderId="0" xfId="3" applyFont="1"/>
    <xf numFmtId="9" fontId="0" fillId="0" borderId="0" xfId="3" applyFont="1" applyAlignment="1">
      <alignment horizontal="center"/>
    </xf>
    <xf numFmtId="0" fontId="15" fillId="5" borderId="0" xfId="0" applyFont="1" applyFill="1" applyAlignment="1">
      <alignment horizontal="center"/>
    </xf>
    <xf numFmtId="0" fontId="3" fillId="0" borderId="1" xfId="0" applyFont="1" applyBorder="1" applyAlignment="1">
      <alignment horizontal="left"/>
    </xf>
    <xf numFmtId="170" fontId="19" fillId="0" borderId="0" xfId="1" applyNumberFormat="1" applyFont="1" applyFill="1" applyBorder="1"/>
    <xf numFmtId="0" fontId="20" fillId="0" borderId="1" xfId="0" applyFont="1" applyBorder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center"/>
    </xf>
    <xf numFmtId="14" fontId="12" fillId="0" borderId="0" xfId="0" applyNumberFormat="1" applyFont="1" applyAlignment="1">
      <alignment horizontal="center"/>
    </xf>
    <xf numFmtId="10" fontId="12" fillId="0" borderId="0" xfId="0" applyNumberFormat="1" applyFont="1" applyAlignment="1">
      <alignment horizontal="center"/>
    </xf>
    <xf numFmtId="0" fontId="3" fillId="3" borderId="0" xfId="0" applyFont="1" applyFill="1" applyAlignment="1">
      <alignment horizontal="right"/>
    </xf>
    <xf numFmtId="0" fontId="21" fillId="3" borderId="0" xfId="0" applyFont="1" applyFill="1" applyAlignment="1">
      <alignment horizontal="center"/>
    </xf>
    <xf numFmtId="0" fontId="22" fillId="3" borderId="0" xfId="0" applyFont="1" applyFill="1" applyAlignment="1">
      <alignment horizontal="centerContinuous"/>
    </xf>
    <xf numFmtId="0" fontId="6" fillId="3" borderId="0" xfId="0" applyFont="1" applyFill="1" applyBorder="1" applyAlignment="1">
      <alignment horizontal="centerContinuous"/>
    </xf>
    <xf numFmtId="0" fontId="3" fillId="0" borderId="2" xfId="0" applyFont="1" applyFill="1" applyBorder="1" applyAlignment="1">
      <alignment horizontal="right"/>
    </xf>
    <xf numFmtId="0" fontId="3" fillId="0" borderId="2" xfId="0" applyFont="1" applyBorder="1"/>
    <xf numFmtId="0" fontId="23" fillId="3" borderId="0" xfId="0" applyFont="1" applyFill="1" applyBorder="1"/>
    <xf numFmtId="5" fontId="24" fillId="0" borderId="0" xfId="2" applyNumberFormat="1" applyFont="1"/>
    <xf numFmtId="0" fontId="25" fillId="0" borderId="0" xfId="0" applyFont="1"/>
    <xf numFmtId="0" fontId="24" fillId="0" borderId="0" xfId="0" applyFont="1"/>
    <xf numFmtId="5" fontId="25" fillId="0" borderId="0" xfId="2" applyNumberFormat="1" applyFont="1"/>
    <xf numFmtId="0" fontId="12" fillId="0" borderId="0" xfId="0" applyFont="1" applyAlignment="1">
      <alignment horizontal="left"/>
    </xf>
    <xf numFmtId="169" fontId="24" fillId="0" borderId="0" xfId="1" applyNumberFormat="1" applyFont="1" applyBorder="1"/>
    <xf numFmtId="9" fontId="25" fillId="0" borderId="0" xfId="3" applyFont="1"/>
    <xf numFmtId="9" fontId="24" fillId="0" borderId="0" xfId="3" applyFont="1"/>
    <xf numFmtId="170" fontId="12" fillId="0" borderId="0" xfId="1" applyNumberFormat="1" applyFont="1"/>
    <xf numFmtId="14" fontId="19" fillId="0" borderId="0" xfId="0" applyNumberFormat="1" applyFont="1"/>
    <xf numFmtId="168" fontId="26" fillId="0" borderId="0" xfId="3" applyNumberFormat="1" applyFont="1"/>
    <xf numFmtId="0" fontId="12" fillId="0" borderId="0" xfId="0" applyFont="1" applyAlignment="1">
      <alignment horizontal="left" indent="1"/>
    </xf>
    <xf numFmtId="165" fontId="5" fillId="0" borderId="0" xfId="2" applyNumberFormat="1" applyFont="1" applyFill="1" applyAlignment="1">
      <alignment horizontal="center"/>
    </xf>
    <xf numFmtId="0" fontId="3" fillId="5" borderId="8" xfId="0" applyFont="1" applyFill="1" applyBorder="1" applyAlignment="1">
      <alignment horizontal="center" wrapText="1"/>
    </xf>
    <xf numFmtId="170" fontId="1" fillId="0" borderId="12" xfId="1" applyNumberFormat="1" applyBorder="1"/>
    <xf numFmtId="170" fontId="1" fillId="0" borderId="13" xfId="1" applyNumberFormat="1" applyBorder="1"/>
    <xf numFmtId="170" fontId="1" fillId="0" borderId="12" xfId="1" applyNumberFormat="1" applyFont="1" applyFill="1" applyBorder="1"/>
    <xf numFmtId="170" fontId="1" fillId="0" borderId="13" xfId="1" applyNumberFormat="1" applyFont="1" applyFill="1" applyBorder="1"/>
    <xf numFmtId="17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13" fillId="0" borderId="0" xfId="0" applyFont="1" applyBorder="1"/>
    <xf numFmtId="0" fontId="12" fillId="0" borderId="0" xfId="0" applyFont="1" applyBorder="1"/>
    <xf numFmtId="0" fontId="3" fillId="0" borderId="2" xfId="0" applyFont="1" applyBorder="1" applyAlignment="1">
      <alignment horizontal="center"/>
    </xf>
    <xf numFmtId="0" fontId="12" fillId="0" borderId="0" xfId="0" applyFont="1" applyFill="1" applyBorder="1" applyAlignment="1">
      <alignment horizontal="left" indent="1"/>
    </xf>
    <xf numFmtId="9" fontId="19" fillId="0" borderId="0" xfId="3" applyFont="1" applyAlignment="1">
      <alignment horizontal="center"/>
    </xf>
    <xf numFmtId="0" fontId="16" fillId="0" borderId="0" xfId="0" applyFont="1" applyAlignment="1">
      <alignment horizontal="center"/>
    </xf>
    <xf numFmtId="0" fontId="18" fillId="0" borderId="0" xfId="0" applyFont="1"/>
    <xf numFmtId="175" fontId="3" fillId="4" borderId="8" xfId="0" applyNumberFormat="1" applyFont="1" applyFill="1" applyBorder="1"/>
    <xf numFmtId="0" fontId="21" fillId="3" borderId="12" xfId="0" applyFont="1" applyFill="1" applyBorder="1" applyAlignment="1">
      <alignment horizontal="left"/>
    </xf>
    <xf numFmtId="0" fontId="12" fillId="0" borderId="14" xfId="0" applyFont="1" applyBorder="1"/>
    <xf numFmtId="0" fontId="3" fillId="0" borderId="3" xfId="0" applyFont="1" applyFill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12" fillId="0" borderId="12" xfId="0" applyFont="1" applyBorder="1"/>
    <xf numFmtId="170" fontId="12" fillId="0" borderId="12" xfId="1" applyNumberFormat="1" applyFont="1" applyBorder="1" applyAlignment="1">
      <alignment horizontal="center"/>
    </xf>
    <xf numFmtId="170" fontId="12" fillId="0" borderId="0" xfId="1" applyNumberFormat="1" applyFont="1" applyBorder="1" applyAlignment="1">
      <alignment horizontal="center"/>
    </xf>
    <xf numFmtId="170" fontId="12" fillId="0" borderId="14" xfId="1" applyNumberFormat="1" applyFont="1" applyBorder="1" applyAlignment="1">
      <alignment horizontal="center"/>
    </xf>
    <xf numFmtId="170" fontId="12" fillId="0" borderId="15" xfId="1" applyNumberFormat="1" applyFont="1" applyBorder="1" applyAlignment="1">
      <alignment horizontal="center"/>
    </xf>
    <xf numFmtId="170" fontId="12" fillId="0" borderId="10" xfId="1" applyNumberFormat="1" applyFont="1" applyBorder="1" applyAlignment="1">
      <alignment horizontal="center"/>
    </xf>
    <xf numFmtId="170" fontId="12" fillId="0" borderId="16" xfId="1" applyNumberFormat="1" applyFont="1" applyBorder="1" applyAlignment="1">
      <alignment horizontal="center"/>
    </xf>
    <xf numFmtId="0" fontId="21" fillId="3" borderId="0" xfId="0" applyFont="1" applyFill="1" applyBorder="1" applyAlignment="1">
      <alignment horizontal="centerContinuous"/>
    </xf>
    <xf numFmtId="165" fontId="19" fillId="0" borderId="12" xfId="2" applyNumberFormat="1" applyFont="1" applyBorder="1"/>
    <xf numFmtId="165" fontId="19" fillId="0" borderId="0" xfId="2" applyNumberFormat="1" applyFont="1" applyBorder="1"/>
    <xf numFmtId="165" fontId="19" fillId="0" borderId="14" xfId="2" applyNumberFormat="1" applyFont="1" applyBorder="1"/>
    <xf numFmtId="0" fontId="19" fillId="0" borderId="12" xfId="0" applyFont="1" applyBorder="1"/>
    <xf numFmtId="0" fontId="19" fillId="0" borderId="0" xfId="0" applyFont="1" applyBorder="1"/>
    <xf numFmtId="0" fontId="19" fillId="0" borderId="14" xfId="0" applyFont="1" applyBorder="1"/>
    <xf numFmtId="170" fontId="19" fillId="0" borderId="12" xfId="1" applyNumberFormat="1" applyFont="1" applyFill="1" applyBorder="1"/>
    <xf numFmtId="170" fontId="19" fillId="0" borderId="14" xfId="1" applyNumberFormat="1" applyFont="1" applyFill="1" applyBorder="1"/>
    <xf numFmtId="169" fontId="19" fillId="0" borderId="15" xfId="1" applyNumberFormat="1" applyFont="1" applyBorder="1"/>
    <xf numFmtId="169" fontId="19" fillId="0" borderId="10" xfId="1" applyNumberFormat="1" applyFont="1" applyBorder="1"/>
    <xf numFmtId="169" fontId="19" fillId="0" borderId="16" xfId="1" applyNumberFormat="1" applyFont="1" applyBorder="1"/>
    <xf numFmtId="0" fontId="16" fillId="5" borderId="7" xfId="0" applyFont="1" applyFill="1" applyBorder="1" applyAlignment="1">
      <alignment horizontal="center"/>
    </xf>
    <xf numFmtId="0" fontId="16" fillId="5" borderId="5" xfId="0" applyFont="1" applyFill="1" applyBorder="1" applyAlignment="1">
      <alignment horizontal="center"/>
    </xf>
    <xf numFmtId="0" fontId="16" fillId="5" borderId="6" xfId="0" applyFont="1" applyFill="1" applyBorder="1" applyAlignment="1">
      <alignment horizontal="center"/>
    </xf>
    <xf numFmtId="0" fontId="12" fillId="5" borderId="7" xfId="0" applyFont="1" applyFill="1" applyBorder="1"/>
    <xf numFmtId="170" fontId="0" fillId="0" borderId="0" xfId="1" applyNumberFormat="1" applyFont="1"/>
    <xf numFmtId="0" fontId="13" fillId="0" borderId="0" xfId="0" applyFont="1" applyBorder="1" applyAlignment="1">
      <alignment horizontal="left"/>
    </xf>
    <xf numFmtId="0" fontId="12" fillId="4" borderId="9" xfId="0" applyFont="1" applyFill="1" applyBorder="1" applyAlignment="1">
      <alignment horizontal="left"/>
    </xf>
    <xf numFmtId="0" fontId="12" fillId="4" borderId="11" xfId="0" applyFont="1" applyFill="1" applyBorder="1"/>
    <xf numFmtId="0" fontId="3" fillId="0" borderId="0" xfId="0" applyFont="1" applyBorder="1" applyAlignment="1">
      <alignment horizontal="left"/>
    </xf>
    <xf numFmtId="43" fontId="19" fillId="0" borderId="0" xfId="1" applyFont="1" applyAlignment="1">
      <alignment horizontal="center"/>
    </xf>
    <xf numFmtId="43" fontId="10" fillId="0" borderId="0" xfId="1" applyNumberFormat="1" applyFont="1" applyAlignment="1">
      <alignment horizontal="center"/>
    </xf>
    <xf numFmtId="2" fontId="10" fillId="0" borderId="0" xfId="1" applyNumberFormat="1" applyFont="1" applyAlignment="1">
      <alignment horizontal="center"/>
    </xf>
    <xf numFmtId="2" fontId="0" fillId="0" borderId="0" xfId="0" applyNumberFormat="1" applyAlignment="1">
      <alignment horizontal="right"/>
    </xf>
    <xf numFmtId="3" fontId="1" fillId="0" borderId="0" xfId="1" applyNumberForma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2" fontId="10" fillId="0" borderId="2" xfId="0" applyNumberFormat="1" applyFont="1" applyBorder="1" applyAlignment="1">
      <alignment horizontal="center"/>
    </xf>
    <xf numFmtId="2" fontId="10" fillId="0" borderId="2" xfId="1" applyNumberFormat="1" applyFont="1" applyBorder="1" applyAlignment="1">
      <alignment horizontal="center"/>
    </xf>
    <xf numFmtId="43" fontId="2" fillId="0" borderId="0" xfId="1" applyFont="1"/>
    <xf numFmtId="10" fontId="0" fillId="0" borderId="2" xfId="3" applyNumberFormat="1" applyFont="1" applyBorder="1"/>
    <xf numFmtId="9" fontId="0" fillId="0" borderId="2" xfId="3" applyFont="1" applyBorder="1" applyAlignment="1">
      <alignment horizontal="center"/>
    </xf>
    <xf numFmtId="43" fontId="12" fillId="0" borderId="0" xfId="1" applyFont="1"/>
    <xf numFmtId="0" fontId="0" fillId="0" borderId="12" xfId="0" applyBorder="1"/>
    <xf numFmtId="0" fontId="0" fillId="0" borderId="0" xfId="0" applyBorder="1"/>
    <xf numFmtId="0" fontId="0" fillId="0" borderId="14" xfId="0" applyBorder="1"/>
    <xf numFmtId="0" fontId="0" fillId="0" borderId="15" xfId="0" applyBorder="1"/>
    <xf numFmtId="3" fontId="0" fillId="0" borderId="10" xfId="1" applyNumberFormat="1" applyFont="1" applyBorder="1" applyAlignment="1">
      <alignment horizontal="center"/>
    </xf>
    <xf numFmtId="3" fontId="0" fillId="0" borderId="16" xfId="1" applyNumberFormat="1" applyFont="1" applyBorder="1" applyAlignment="1">
      <alignment horizontal="center"/>
    </xf>
    <xf numFmtId="0" fontId="3" fillId="0" borderId="7" xfId="0" applyFont="1" applyBorder="1" applyAlignment="1">
      <alignment horizontal="left"/>
    </xf>
    <xf numFmtId="0" fontId="0" fillId="0" borderId="5" xfId="0" applyBorder="1"/>
    <xf numFmtId="0" fontId="0" fillId="0" borderId="6" xfId="0" applyBorder="1"/>
    <xf numFmtId="0" fontId="3" fillId="0" borderId="12" xfId="0" applyFont="1" applyBorder="1" applyAlignment="1">
      <alignment horizontal="left"/>
    </xf>
    <xf numFmtId="10" fontId="3" fillId="0" borderId="0" xfId="3" applyNumberFormat="1" applyFont="1" applyFill="1" applyBorder="1"/>
    <xf numFmtId="10" fontId="3" fillId="0" borderId="14" xfId="3" applyNumberFormat="1" applyFont="1" applyFill="1" applyBorder="1"/>
    <xf numFmtId="0" fontId="3" fillId="0" borderId="7" xfId="0" applyFont="1" applyBorder="1"/>
    <xf numFmtId="0" fontId="3" fillId="0" borderId="0" xfId="0" applyFont="1" applyFill="1" applyBorder="1" applyAlignment="1">
      <alignment horizontal="center"/>
    </xf>
    <xf numFmtId="0" fontId="3" fillId="0" borderId="14" xfId="0" applyFont="1" applyFill="1" applyBorder="1" applyAlignment="1">
      <alignment horizontal="center"/>
    </xf>
    <xf numFmtId="10" fontId="3" fillId="0" borderId="2" xfId="3" applyNumberFormat="1" applyFont="1" applyFill="1" applyBorder="1"/>
    <xf numFmtId="10" fontId="3" fillId="0" borderId="4" xfId="3" applyNumberFormat="1" applyFont="1" applyFill="1" applyBorder="1"/>
    <xf numFmtId="9" fontId="3" fillId="0" borderId="2" xfId="3" applyFont="1" applyFill="1" applyBorder="1" applyAlignment="1">
      <alignment horizontal="center"/>
    </xf>
    <xf numFmtId="9" fontId="3" fillId="0" borderId="4" xfId="3" applyFont="1" applyFill="1" applyBorder="1" applyAlignment="1">
      <alignment horizontal="center"/>
    </xf>
    <xf numFmtId="0" fontId="15" fillId="5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3" fillId="5" borderId="9" xfId="0" applyFont="1" applyFill="1" applyBorder="1" applyAlignment="1">
      <alignment horizontal="center"/>
    </xf>
    <xf numFmtId="0" fontId="3" fillId="5" borderId="11" xfId="0" applyFont="1" applyFill="1" applyBorder="1" applyAlignment="1">
      <alignment horizontal="center"/>
    </xf>
    <xf numFmtId="0" fontId="3" fillId="5" borderId="8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0" borderId="14" xfId="0" applyFont="1" applyFill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14</xdr:row>
      <xdr:rowOff>0</xdr:rowOff>
    </xdr:from>
    <xdr:to>
      <xdr:col>8</xdr:col>
      <xdr:colOff>579120</xdr:colOff>
      <xdr:row>60</xdr:row>
      <xdr:rowOff>137160</xdr:rowOff>
    </xdr:to>
    <xdr:pic>
      <xdr:nvPicPr>
        <xdr:cNvPr id="11275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2461260"/>
          <a:ext cx="6012180" cy="784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2"/>
  <sheetViews>
    <sheetView showGridLines="0" workbookViewId="0">
      <selection activeCell="C5" sqref="C5"/>
    </sheetView>
  </sheetViews>
  <sheetFormatPr defaultRowHeight="13.2" x14ac:dyDescent="0.25"/>
  <cols>
    <col min="1" max="1" width="15.44140625" bestFit="1" customWidth="1"/>
    <col min="4" max="4" width="10.5546875" bestFit="1" customWidth="1"/>
    <col min="5" max="5" width="9.33203125" bestFit="1" customWidth="1"/>
  </cols>
  <sheetData>
    <row r="2" spans="1:12" ht="15.6" x14ac:dyDescent="0.3">
      <c r="A2" s="174" t="s">
        <v>44</v>
      </c>
      <c r="B2" s="174"/>
      <c r="C2" s="174"/>
      <c r="D2" s="174"/>
      <c r="E2" s="174"/>
      <c r="F2" s="174"/>
      <c r="G2" s="174"/>
      <c r="H2" s="174"/>
      <c r="I2" s="174"/>
      <c r="L2" s="109"/>
    </row>
    <row r="3" spans="1:12" ht="15.6" x14ac:dyDescent="0.3">
      <c r="A3" s="68"/>
      <c r="B3" s="68"/>
      <c r="C3" s="68"/>
      <c r="D3" s="68"/>
      <c r="E3" s="68"/>
      <c r="F3" s="68"/>
      <c r="G3" s="68"/>
      <c r="H3" s="68"/>
      <c r="I3" s="68"/>
    </row>
    <row r="5" spans="1:12" ht="13.8" x14ac:dyDescent="0.25">
      <c r="D5" s="108" t="s">
        <v>76</v>
      </c>
    </row>
    <row r="6" spans="1:12" ht="13.8" x14ac:dyDescent="0.25">
      <c r="A6" s="50" t="s">
        <v>28</v>
      </c>
      <c r="B6" s="50"/>
      <c r="C6" s="51" t="s">
        <v>13</v>
      </c>
      <c r="D6" s="51" t="s">
        <v>77</v>
      </c>
      <c r="E6" s="51" t="s">
        <v>78</v>
      </c>
    </row>
    <row r="7" spans="1:12" ht="13.8" x14ac:dyDescent="0.25">
      <c r="A7" s="52"/>
      <c r="B7" s="52"/>
      <c r="C7" s="53"/>
    </row>
    <row r="8" spans="1:12" ht="13.8" x14ac:dyDescent="0.25">
      <c r="A8" s="52" t="s">
        <v>27</v>
      </c>
      <c r="B8" s="52"/>
      <c r="C8" s="54">
        <f>'Letter of Credit'!J10/multiplier</f>
        <v>1895.0257240745525</v>
      </c>
      <c r="D8" s="143" t="str">
        <f>ROUND(multiplier,1)&amp;"x's"</f>
        <v>2.4x's</v>
      </c>
      <c r="E8" s="138">
        <f>multiplier*C8</f>
        <v>4563.8297458172128</v>
      </c>
    </row>
    <row r="9" spans="1:12" ht="13.8" x14ac:dyDescent="0.25">
      <c r="A9" s="52"/>
      <c r="B9" s="52"/>
      <c r="C9" s="52"/>
      <c r="E9" s="138"/>
    </row>
    <row r="10" spans="1:12" ht="13.8" x14ac:dyDescent="0.25">
      <c r="A10" s="52" t="s">
        <v>71</v>
      </c>
      <c r="B10" s="52"/>
      <c r="C10" s="54">
        <f>'Addt''l Equity'!B15</f>
        <v>1394.7842042104257</v>
      </c>
      <c r="E10" s="138">
        <f>multiplier*C10</f>
        <v>3359.0877207116487</v>
      </c>
    </row>
    <row r="11" spans="1:12" x14ac:dyDescent="0.25">
      <c r="E11" s="138"/>
    </row>
    <row r="12" spans="1:12" ht="13.8" x14ac:dyDescent="0.25">
      <c r="A12" s="52" t="s">
        <v>84</v>
      </c>
      <c r="B12" s="52"/>
      <c r="C12" s="54">
        <f>'PaperCo Credit'!E29/multiplier</f>
        <v>564.70883628019874</v>
      </c>
      <c r="E12" s="138">
        <f>multiplier*C12</f>
        <v>1360.0000000000011</v>
      </c>
    </row>
  </sheetData>
  <mergeCells count="1">
    <mergeCell ref="A2:I2"/>
  </mergeCells>
  <pageMargins left="0.75" right="0.75" top="1" bottom="1" header="0.5" footer="0.5"/>
  <pageSetup orientation="portrait" verticalDpi="0" r:id="rId1"/>
  <headerFooter alignWithMargins="0">
    <oddFooter>&amp;L** Enron's Research Group will be available for questions regarding
the calculation of the Theoretical Margin valuation&amp;RPage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6"/>
  <sheetViews>
    <sheetView showGridLines="0" workbookViewId="0">
      <selection activeCell="C27" sqref="C27"/>
    </sheetView>
  </sheetViews>
  <sheetFormatPr defaultRowHeight="13.2" x14ac:dyDescent="0.25"/>
  <cols>
    <col min="1" max="4" width="10.6640625" customWidth="1"/>
  </cols>
  <sheetData>
    <row r="2" spans="1:10" x14ac:dyDescent="0.25">
      <c r="A2" s="175" t="s">
        <v>26</v>
      </c>
      <c r="B2" s="175"/>
      <c r="C2" s="175"/>
      <c r="D2" s="175"/>
      <c r="F2" s="175" t="s">
        <v>54</v>
      </c>
      <c r="G2" s="175"/>
      <c r="H2" s="175"/>
      <c r="I2" s="175"/>
      <c r="J2" s="175"/>
    </row>
    <row r="4" spans="1:10" x14ac:dyDescent="0.25">
      <c r="B4" s="26" t="s">
        <v>33</v>
      </c>
      <c r="C4" s="26" t="s">
        <v>18</v>
      </c>
      <c r="D4" s="26" t="s">
        <v>25</v>
      </c>
      <c r="F4" s="26" t="s">
        <v>55</v>
      </c>
      <c r="G4" s="26" t="s">
        <v>56</v>
      </c>
      <c r="H4" s="26" t="s">
        <v>57</v>
      </c>
      <c r="I4" s="26" t="s">
        <v>58</v>
      </c>
      <c r="J4" s="26" t="s">
        <v>63</v>
      </c>
    </row>
    <row r="5" spans="1:10" x14ac:dyDescent="0.25">
      <c r="A5" t="s">
        <v>19</v>
      </c>
      <c r="B5" s="27">
        <v>7.1300000000000002E-2</v>
      </c>
      <c r="C5" s="27">
        <v>0.11890000000000001</v>
      </c>
      <c r="D5" s="28">
        <f t="shared" ref="D5:D10" si="0">C5-B5</f>
        <v>4.7600000000000003E-2</v>
      </c>
    </row>
    <row r="6" spans="1:10" x14ac:dyDescent="0.25">
      <c r="A6" t="s">
        <v>20</v>
      </c>
      <c r="B6" s="27">
        <v>7.2300000000000003E-2</v>
      </c>
      <c r="C6" s="27">
        <v>0.1183</v>
      </c>
      <c r="D6" s="28">
        <f t="shared" si="0"/>
        <v>4.5999999999999999E-2</v>
      </c>
    </row>
    <row r="7" spans="1:10" x14ac:dyDescent="0.25">
      <c r="A7" t="s">
        <v>21</v>
      </c>
      <c r="B7" s="27">
        <v>7.2700000000000001E-2</v>
      </c>
      <c r="C7" s="27">
        <v>0.1187</v>
      </c>
      <c r="D7" s="28">
        <f t="shared" si="0"/>
        <v>4.5999999999999999E-2</v>
      </c>
      <c r="F7" s="28">
        <v>0.03</v>
      </c>
      <c r="G7" s="28">
        <v>1.7500000000000002E-2</v>
      </c>
      <c r="H7" s="28">
        <v>2.2499999999999999E-2</v>
      </c>
      <c r="I7" s="28">
        <f>(G7+H7)/2</f>
        <v>0.02</v>
      </c>
      <c r="J7" s="65">
        <v>0.03</v>
      </c>
    </row>
    <row r="8" spans="1:10" x14ac:dyDescent="0.25">
      <c r="A8" t="s">
        <v>22</v>
      </c>
      <c r="B8" s="27">
        <v>7.3400000000000007E-2</v>
      </c>
      <c r="C8" s="27">
        <v>0.1187</v>
      </c>
      <c r="D8" s="28">
        <f t="shared" si="0"/>
        <v>4.5299999999999993E-2</v>
      </c>
    </row>
    <row r="9" spans="1:10" x14ac:dyDescent="0.25">
      <c r="A9" t="s">
        <v>23</v>
      </c>
      <c r="B9" s="27">
        <v>7.5600000000000001E-2</v>
      </c>
      <c r="C9" s="27">
        <v>0.1211</v>
      </c>
      <c r="D9" s="28">
        <f t="shared" si="0"/>
        <v>4.5499999999999999E-2</v>
      </c>
    </row>
    <row r="10" spans="1:10" x14ac:dyDescent="0.25">
      <c r="A10" t="s">
        <v>24</v>
      </c>
      <c r="B10" s="27">
        <v>7.6799999999999993E-2</v>
      </c>
      <c r="C10" s="27">
        <v>0.1217</v>
      </c>
      <c r="D10" s="28">
        <f t="shared" si="0"/>
        <v>4.4900000000000009E-2</v>
      </c>
    </row>
    <row r="12" spans="1:10" x14ac:dyDescent="0.25">
      <c r="B12" s="26" t="s">
        <v>33</v>
      </c>
      <c r="C12" s="26" t="s">
        <v>32</v>
      </c>
      <c r="D12" s="26" t="s">
        <v>25</v>
      </c>
    </row>
    <row r="13" spans="1:10" x14ac:dyDescent="0.25">
      <c r="A13" t="s">
        <v>19</v>
      </c>
      <c r="B13" s="27">
        <v>7.1300000000000002E-2</v>
      </c>
      <c r="C13" s="27">
        <v>0.106</v>
      </c>
      <c r="D13" s="28">
        <f t="shared" ref="D13:D18" si="1">C13-B13</f>
        <v>3.4699999999999995E-2</v>
      </c>
    </row>
    <row r="14" spans="1:10" x14ac:dyDescent="0.25">
      <c r="A14" t="s">
        <v>20</v>
      </c>
      <c r="B14" s="27">
        <v>7.2300000000000003E-2</v>
      </c>
      <c r="C14" s="27">
        <v>0.1053</v>
      </c>
      <c r="D14" s="28">
        <f t="shared" si="1"/>
        <v>3.3000000000000002E-2</v>
      </c>
    </row>
    <row r="15" spans="1:10" x14ac:dyDescent="0.25">
      <c r="A15" t="s">
        <v>21</v>
      </c>
      <c r="B15" s="27">
        <v>7.2700000000000001E-2</v>
      </c>
      <c r="C15" s="27">
        <v>0.1057</v>
      </c>
      <c r="D15" s="28">
        <f t="shared" si="1"/>
        <v>3.3000000000000002E-2</v>
      </c>
    </row>
    <row r="16" spans="1:10" x14ac:dyDescent="0.25">
      <c r="A16" t="s">
        <v>22</v>
      </c>
      <c r="B16" s="27">
        <v>7.3400000000000007E-2</v>
      </c>
      <c r="C16" s="27">
        <v>0.10580000000000001</v>
      </c>
      <c r="D16" s="28">
        <f t="shared" si="1"/>
        <v>3.2399999999999998E-2</v>
      </c>
    </row>
    <row r="17" spans="1:4" x14ac:dyDescent="0.25">
      <c r="A17" t="s">
        <v>23</v>
      </c>
      <c r="B17" s="27">
        <v>7.5600000000000001E-2</v>
      </c>
      <c r="C17" s="27">
        <v>0.1074</v>
      </c>
      <c r="D17" s="28">
        <f t="shared" si="1"/>
        <v>3.1799999999999995E-2</v>
      </c>
    </row>
    <row r="18" spans="1:4" x14ac:dyDescent="0.25">
      <c r="A18" t="s">
        <v>24</v>
      </c>
      <c r="B18" s="27">
        <v>7.6799999999999993E-2</v>
      </c>
      <c r="C18" s="27">
        <v>0.10920000000000001</v>
      </c>
      <c r="D18" s="28">
        <f t="shared" si="1"/>
        <v>3.2400000000000012E-2</v>
      </c>
    </row>
    <row r="20" spans="1:4" x14ac:dyDescent="0.25">
      <c r="B20" s="26" t="s">
        <v>33</v>
      </c>
      <c r="C20" s="26" t="s">
        <v>34</v>
      </c>
      <c r="D20" s="26" t="s">
        <v>25</v>
      </c>
    </row>
    <row r="21" spans="1:4" x14ac:dyDescent="0.25">
      <c r="A21" t="s">
        <v>19</v>
      </c>
      <c r="B21" s="27">
        <v>7.1300000000000002E-2</v>
      </c>
      <c r="C21" s="27">
        <v>9.8699999999999996E-2</v>
      </c>
      <c r="D21" s="28">
        <f t="shared" ref="D21:D26" si="2">C21-B21</f>
        <v>2.7399999999999994E-2</v>
      </c>
    </row>
    <row r="22" spans="1:4" x14ac:dyDescent="0.25">
      <c r="A22" t="s">
        <v>20</v>
      </c>
      <c r="B22" s="27">
        <v>7.2300000000000003E-2</v>
      </c>
      <c r="C22" s="27">
        <v>9.8000000000000004E-2</v>
      </c>
      <c r="D22" s="28">
        <f t="shared" si="2"/>
        <v>2.5700000000000001E-2</v>
      </c>
    </row>
    <row r="23" spans="1:4" x14ac:dyDescent="0.25">
      <c r="A23" t="s">
        <v>21</v>
      </c>
      <c r="B23" s="27">
        <v>7.2700000000000001E-2</v>
      </c>
      <c r="C23" s="27">
        <v>9.8500000000000004E-2</v>
      </c>
      <c r="D23" s="28">
        <f t="shared" si="2"/>
        <v>2.5800000000000003E-2</v>
      </c>
    </row>
    <row r="24" spans="1:4" x14ac:dyDescent="0.25">
      <c r="A24" t="s">
        <v>22</v>
      </c>
      <c r="B24" s="27">
        <v>7.3400000000000007E-2</v>
      </c>
      <c r="C24" s="27">
        <v>9.8599999999999993E-2</v>
      </c>
      <c r="D24" s="28">
        <f t="shared" si="2"/>
        <v>2.5199999999999986E-2</v>
      </c>
    </row>
    <row r="25" spans="1:4" x14ac:dyDescent="0.25">
      <c r="A25" t="s">
        <v>23</v>
      </c>
      <c r="B25" s="27">
        <v>7.5600000000000001E-2</v>
      </c>
      <c r="C25" s="27">
        <v>0.1008</v>
      </c>
      <c r="D25" s="28">
        <f t="shared" si="2"/>
        <v>2.52E-2</v>
      </c>
    </row>
    <row r="26" spans="1:4" x14ac:dyDescent="0.25">
      <c r="A26" t="s">
        <v>24</v>
      </c>
      <c r="B26" s="27">
        <v>7.6799999999999993E-2</v>
      </c>
      <c r="C26" s="27">
        <v>0.10199999999999999</v>
      </c>
      <c r="D26" s="28">
        <f t="shared" si="2"/>
        <v>2.52E-2</v>
      </c>
    </row>
  </sheetData>
  <mergeCells count="2">
    <mergeCell ref="A2:D2"/>
    <mergeCell ref="F2:J2"/>
  </mergeCells>
  <pageMargins left="0.75" right="0.75" top="1" bottom="1" header="0.5" footer="0.5"/>
  <pageSetup orientation="portrait" verticalDpi="0" r:id="rId1"/>
  <headerFooter alignWithMargins="0">
    <oddFooter>&amp;RPage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J38"/>
  <sheetViews>
    <sheetView showGridLines="0" workbookViewId="0">
      <selection activeCell="C27" sqref="C27"/>
    </sheetView>
  </sheetViews>
  <sheetFormatPr defaultRowHeight="13.2" x14ac:dyDescent="0.25"/>
  <cols>
    <col min="1" max="1" width="26.109375" customWidth="1"/>
    <col min="3" max="4" width="9.6640625" bestFit="1" customWidth="1"/>
    <col min="5" max="5" width="10.88671875" bestFit="1" customWidth="1"/>
    <col min="8" max="8" width="11.33203125" bestFit="1" customWidth="1"/>
    <col min="9" max="9" width="3.6640625" customWidth="1"/>
    <col min="10" max="10" width="10.33203125" bestFit="1" customWidth="1"/>
  </cols>
  <sheetData>
    <row r="2" spans="1:10" ht="15.6" x14ac:dyDescent="0.3">
      <c r="A2" s="174" t="s">
        <v>31</v>
      </c>
      <c r="B2" s="174"/>
      <c r="C2" s="174"/>
      <c r="D2" s="174"/>
      <c r="E2" s="174"/>
      <c r="F2" s="174"/>
      <c r="G2" s="174"/>
      <c r="H2" s="174"/>
      <c r="I2" s="174"/>
      <c r="J2" s="174"/>
    </row>
    <row r="4" spans="1:10" x14ac:dyDescent="0.25">
      <c r="A4" s="29" t="s">
        <v>29</v>
      </c>
    </row>
    <row r="5" spans="1:10" x14ac:dyDescent="0.25">
      <c r="A5" s="29"/>
    </row>
    <row r="6" spans="1:10" x14ac:dyDescent="0.25">
      <c r="A6" s="29"/>
      <c r="C6" s="55">
        <v>2001</v>
      </c>
      <c r="D6" s="55">
        <v>2002</v>
      </c>
      <c r="E6" s="55">
        <v>2003</v>
      </c>
      <c r="F6" s="55">
        <v>2004</v>
      </c>
      <c r="G6" s="55">
        <v>2005</v>
      </c>
      <c r="H6" s="55" t="s">
        <v>52</v>
      </c>
      <c r="I6" s="55"/>
      <c r="J6" s="55" t="s">
        <v>43</v>
      </c>
    </row>
    <row r="7" spans="1:10" x14ac:dyDescent="0.25">
      <c r="A7" t="s">
        <v>60</v>
      </c>
      <c r="C7" s="56">
        <f>'PaperCo Credit'!F8+'PaperCo Credit'!F11+'PaperCo Credit'!F14+'PaperCo Credit'!F17</f>
        <v>11112.029160746797</v>
      </c>
      <c r="D7" s="56">
        <f>'PaperCo Credit'!G8+'PaperCo Credit'!G11+'PaperCo Credit'!G14+'PaperCo Credit'!G17</f>
        <v>19799.744075183466</v>
      </c>
      <c r="E7" s="56">
        <f>'PaperCo Credit'!H8+'PaperCo Credit'!H11+'PaperCo Credit'!H14+'PaperCo Credit'!H17</f>
        <v>36043.710743167074</v>
      </c>
      <c r="F7" s="56">
        <f>'PaperCo Credit'!I8+'PaperCo Credit'!I11+'PaperCo Credit'!I14+'PaperCo Credit'!I17</f>
        <v>57710.612045713933</v>
      </c>
      <c r="G7" s="56">
        <f>'PaperCo Credit'!J8+'PaperCo Credit'!J11+'PaperCo Credit'!J14+'PaperCo Credit'!J17</f>
        <v>79096.826017108571</v>
      </c>
      <c r="H7" s="57">
        <v>0.08</v>
      </c>
      <c r="I7" s="57"/>
      <c r="J7" s="58">
        <f>NPV(H7,C7:G7)</f>
        <v>152127.65819390706</v>
      </c>
    </row>
    <row r="8" spans="1:10" x14ac:dyDescent="0.25">
      <c r="A8" t="s">
        <v>59</v>
      </c>
      <c r="C8" s="56">
        <f>C$7*Assumptions!$J$7</f>
        <v>333.3608748224039</v>
      </c>
      <c r="D8" s="56">
        <f>D$7*Assumptions!$J$7</f>
        <v>593.99232225550395</v>
      </c>
      <c r="E8" s="56">
        <f>E$7*Assumptions!$J$7</f>
        <v>1081.3113222950121</v>
      </c>
      <c r="F8" s="56">
        <f>F$7*Assumptions!$J$7</f>
        <v>1731.318361371418</v>
      </c>
      <c r="G8" s="56">
        <f>G$7*Assumptions!$J$7</f>
        <v>2372.9047805132573</v>
      </c>
      <c r="H8" s="57">
        <v>0.08</v>
      </c>
      <c r="I8" s="57"/>
      <c r="J8" s="64">
        <f>NPV(H8,C8:G8)</f>
        <v>4563.8297458172128</v>
      </c>
    </row>
    <row r="9" spans="1:10" x14ac:dyDescent="0.25">
      <c r="A9" t="s">
        <v>61</v>
      </c>
      <c r="C9" s="56">
        <f>C$7*Assumptions!$I$7</f>
        <v>222.24058321493595</v>
      </c>
      <c r="D9" s="56">
        <f>D$7*Assumptions!$I$7</f>
        <v>395.99488150366932</v>
      </c>
      <c r="E9" s="56">
        <f>E$7*Assumptions!$I$7</f>
        <v>720.87421486334154</v>
      </c>
      <c r="F9" s="56">
        <f>F$7*Assumptions!$I$7</f>
        <v>1154.2122409142787</v>
      </c>
      <c r="G9" s="56">
        <f>G$7*Assumptions!$I$7</f>
        <v>1581.9365203421714</v>
      </c>
      <c r="H9" s="57">
        <v>0.08</v>
      </c>
      <c r="I9" s="57"/>
      <c r="J9" s="64">
        <f>NPV(H9,C9:G9)</f>
        <v>3042.5531638781422</v>
      </c>
    </row>
    <row r="10" spans="1:10" x14ac:dyDescent="0.25">
      <c r="A10" t="s">
        <v>62</v>
      </c>
      <c r="C10" s="56">
        <f>C$7*Assumptions!$F$7</f>
        <v>333.3608748224039</v>
      </c>
      <c r="D10" s="56">
        <f>D$7*Assumptions!$F$7</f>
        <v>593.99232225550395</v>
      </c>
      <c r="E10" s="56">
        <f>E$7*Assumptions!$F$7</f>
        <v>1081.3113222950121</v>
      </c>
      <c r="F10" s="56">
        <f>F$7*Assumptions!$F$7</f>
        <v>1731.318361371418</v>
      </c>
      <c r="G10" s="56">
        <f>G$7*Assumptions!$F$7</f>
        <v>2372.9047805132573</v>
      </c>
      <c r="H10" s="57">
        <v>0.08</v>
      </c>
      <c r="I10" s="57"/>
      <c r="J10" s="64">
        <f>NPV(H10,C10:G10)</f>
        <v>4563.8297458172128</v>
      </c>
    </row>
    <row r="11" spans="1:10" x14ac:dyDescent="0.25">
      <c r="C11" s="56"/>
      <c r="D11" s="56"/>
      <c r="E11" s="56"/>
      <c r="F11" s="56"/>
      <c r="G11" s="56"/>
      <c r="H11" s="57"/>
      <c r="I11" s="57"/>
      <c r="J11" s="58"/>
    </row>
    <row r="12" spans="1:10" x14ac:dyDescent="0.25">
      <c r="C12" s="58"/>
      <c r="H12" s="59"/>
      <c r="I12" s="60"/>
      <c r="J12" s="61"/>
    </row>
    <row r="13" spans="1:10" hidden="1" x14ac:dyDescent="0.25">
      <c r="A13" s="29"/>
    </row>
    <row r="14" spans="1:10" hidden="1" x14ac:dyDescent="0.25">
      <c r="A14" t="s">
        <v>53</v>
      </c>
      <c r="C14" s="59" t="e">
        <f>#REF!</f>
        <v>#REF!</v>
      </c>
      <c r="D14" s="59">
        <f>J7</f>
        <v>152127.65819390706</v>
      </c>
      <c r="E14" s="59" t="e">
        <f>C14+D14</f>
        <v>#REF!</v>
      </c>
    </row>
    <row r="15" spans="1:10" hidden="1" x14ac:dyDescent="0.25"/>
    <row r="16" spans="1:10" hidden="1" x14ac:dyDescent="0.25">
      <c r="A16" s="32" t="s">
        <v>35</v>
      </c>
    </row>
    <row r="17" spans="1:5" hidden="1" x14ac:dyDescent="0.25">
      <c r="A17" s="30" t="str">
        <f>Assumptions!A5</f>
        <v>3 MO</v>
      </c>
      <c r="C17" s="62" t="e">
        <f>C$14*Assumptions!$D5</f>
        <v>#REF!</v>
      </c>
      <c r="D17" s="62">
        <f>D$14*Assumptions!$D5</f>
        <v>7241.276530029977</v>
      </c>
      <c r="E17" s="62" t="e">
        <f t="shared" ref="E17:E22" si="0">C17+D17</f>
        <v>#REF!</v>
      </c>
    </row>
    <row r="18" spans="1:5" hidden="1" x14ac:dyDescent="0.25">
      <c r="A18" s="30" t="str">
        <f>Assumptions!A6</f>
        <v>6 MO</v>
      </c>
      <c r="C18" s="62" t="e">
        <f>C$14*Assumptions!D6</f>
        <v>#REF!</v>
      </c>
      <c r="D18" s="62">
        <f>D$14*Assumptions!$D6</f>
        <v>6997.8722769197248</v>
      </c>
      <c r="E18" s="62" t="e">
        <f t="shared" si="0"/>
        <v>#REF!</v>
      </c>
    </row>
    <row r="19" spans="1:5" hidden="1" x14ac:dyDescent="0.25">
      <c r="A19" s="30" t="str">
        <f>Assumptions!A7</f>
        <v>1 YR</v>
      </c>
      <c r="C19" s="62" t="e">
        <f>C$14*Assumptions!D7</f>
        <v>#REF!</v>
      </c>
      <c r="D19" s="62">
        <f>D$14*Assumptions!$D7</f>
        <v>6997.8722769197248</v>
      </c>
      <c r="E19" s="62" t="e">
        <f t="shared" si="0"/>
        <v>#REF!</v>
      </c>
    </row>
    <row r="20" spans="1:5" hidden="1" x14ac:dyDescent="0.25">
      <c r="A20" s="30" t="str">
        <f>Assumptions!A8</f>
        <v>2 YR</v>
      </c>
      <c r="C20" s="62" t="e">
        <f>C$14*Assumptions!D8</f>
        <v>#REF!</v>
      </c>
      <c r="D20" s="62">
        <f>D$14*Assumptions!$D8</f>
        <v>6891.3829161839885</v>
      </c>
      <c r="E20" s="62" t="e">
        <f t="shared" si="0"/>
        <v>#REF!</v>
      </c>
    </row>
    <row r="21" spans="1:5" hidden="1" x14ac:dyDescent="0.25">
      <c r="A21" s="31" t="str">
        <f>Assumptions!A9</f>
        <v>5 YR</v>
      </c>
      <c r="B21" s="24"/>
      <c r="C21" s="63" t="e">
        <f>C$14*Assumptions!D9</f>
        <v>#REF!</v>
      </c>
      <c r="D21" s="63">
        <f>D$14*Assumptions!$D9</f>
        <v>6921.8084478227711</v>
      </c>
      <c r="E21" s="63" t="e">
        <f t="shared" si="0"/>
        <v>#REF!</v>
      </c>
    </row>
    <row r="22" spans="1:5" hidden="1" x14ac:dyDescent="0.25">
      <c r="A22" s="30" t="str">
        <f>Assumptions!A10</f>
        <v>10 YR</v>
      </c>
      <c r="C22" s="62" t="e">
        <f>C$14*Assumptions!D10</f>
        <v>#REF!</v>
      </c>
      <c r="D22" s="62">
        <f>D$14*Assumptions!$D10</f>
        <v>6830.5318529064289</v>
      </c>
      <c r="E22" s="62" t="e">
        <f t="shared" si="0"/>
        <v>#REF!</v>
      </c>
    </row>
    <row r="23" spans="1:5" hidden="1" x14ac:dyDescent="0.25"/>
    <row r="24" spans="1:5" hidden="1" x14ac:dyDescent="0.25">
      <c r="A24" s="32" t="s">
        <v>36</v>
      </c>
    </row>
    <row r="25" spans="1:5" hidden="1" x14ac:dyDescent="0.25">
      <c r="A25" s="30" t="str">
        <f>Assumptions!A13</f>
        <v>3 MO</v>
      </c>
      <c r="C25" s="62" t="e">
        <f>C$14*Assumptions!$D13</f>
        <v>#REF!</v>
      </c>
      <c r="D25" s="62">
        <f>D$14*Assumptions!$D13</f>
        <v>5278.8297393285739</v>
      </c>
      <c r="E25" s="62" t="e">
        <f t="shared" ref="E25:E30" si="1">C25+D25</f>
        <v>#REF!</v>
      </c>
    </row>
    <row r="26" spans="1:5" hidden="1" x14ac:dyDescent="0.25">
      <c r="A26" s="30" t="str">
        <f>Assumptions!A14</f>
        <v>6 MO</v>
      </c>
      <c r="C26" s="62" t="e">
        <f>C$14*Assumptions!D14</f>
        <v>#REF!</v>
      </c>
      <c r="D26" s="62">
        <f>D$14*Assumptions!$D14</f>
        <v>5020.212720398933</v>
      </c>
      <c r="E26" s="62" t="e">
        <f t="shared" si="1"/>
        <v>#REF!</v>
      </c>
    </row>
    <row r="27" spans="1:5" hidden="1" x14ac:dyDescent="0.25">
      <c r="A27" s="30" t="str">
        <f>Assumptions!A15</f>
        <v>1 YR</v>
      </c>
      <c r="C27" s="62" t="e">
        <f>C$14*Assumptions!D15</f>
        <v>#REF!</v>
      </c>
      <c r="D27" s="62">
        <f>D$14*Assumptions!$D15</f>
        <v>5020.212720398933</v>
      </c>
      <c r="E27" s="62" t="e">
        <f t="shared" si="1"/>
        <v>#REF!</v>
      </c>
    </row>
    <row r="28" spans="1:5" hidden="1" x14ac:dyDescent="0.25">
      <c r="A28" s="30" t="str">
        <f>Assumptions!A16</f>
        <v>2 YR</v>
      </c>
      <c r="C28" s="62" t="e">
        <f>C$14*Assumptions!D16</f>
        <v>#REF!</v>
      </c>
      <c r="D28" s="62">
        <f>D$14*Assumptions!$D16</f>
        <v>4928.9361254825881</v>
      </c>
      <c r="E28" s="62" t="e">
        <f t="shared" si="1"/>
        <v>#REF!</v>
      </c>
    </row>
    <row r="29" spans="1:5" hidden="1" x14ac:dyDescent="0.25">
      <c r="A29" s="31" t="str">
        <f>Assumptions!A17</f>
        <v>5 YR</v>
      </c>
      <c r="B29" s="24"/>
      <c r="C29" s="63" t="e">
        <f>C$14*Assumptions!D17</f>
        <v>#REF!</v>
      </c>
      <c r="D29" s="63">
        <f>D$14*Assumptions!$D17</f>
        <v>4837.659530566244</v>
      </c>
      <c r="E29" s="63" t="e">
        <f t="shared" si="1"/>
        <v>#REF!</v>
      </c>
    </row>
    <row r="30" spans="1:5" hidden="1" x14ac:dyDescent="0.25">
      <c r="A30" s="30" t="str">
        <f>Assumptions!A18</f>
        <v>10 YR</v>
      </c>
      <c r="C30" s="62" t="e">
        <f>C$14*Assumptions!D18</f>
        <v>#REF!</v>
      </c>
      <c r="D30" s="62">
        <f>D$14*Assumptions!$D18</f>
        <v>4928.9361254825908</v>
      </c>
      <c r="E30" s="62" t="e">
        <f t="shared" si="1"/>
        <v>#REF!</v>
      </c>
    </row>
    <row r="31" spans="1:5" hidden="1" x14ac:dyDescent="0.25"/>
    <row r="32" spans="1:5" hidden="1" x14ac:dyDescent="0.25">
      <c r="A32" s="32" t="s">
        <v>37</v>
      </c>
    </row>
    <row r="33" spans="1:5" hidden="1" x14ac:dyDescent="0.25">
      <c r="A33" s="30" t="str">
        <f>Assumptions!A21</f>
        <v>3 MO</v>
      </c>
      <c r="C33" s="62" t="e">
        <f>C$14*Assumptions!$D21</f>
        <v>#REF!</v>
      </c>
      <c r="D33" s="62">
        <f>D$14*Assumptions!$D21</f>
        <v>4168.2978345130523</v>
      </c>
      <c r="E33" s="62" t="e">
        <f t="shared" ref="E33:E38" si="2">C33+D33</f>
        <v>#REF!</v>
      </c>
    </row>
    <row r="34" spans="1:5" hidden="1" x14ac:dyDescent="0.25">
      <c r="A34" s="30" t="str">
        <f>Assumptions!A22</f>
        <v>6 MO</v>
      </c>
      <c r="C34" s="62" t="e">
        <f>C$14*Assumptions!D22</f>
        <v>#REF!</v>
      </c>
      <c r="D34" s="62">
        <f>D$14*Assumptions!$D22</f>
        <v>3909.6808155834115</v>
      </c>
      <c r="E34" s="62" t="e">
        <f t="shared" si="2"/>
        <v>#REF!</v>
      </c>
    </row>
    <row r="35" spans="1:5" hidden="1" x14ac:dyDescent="0.25">
      <c r="A35" s="30" t="str">
        <f>Assumptions!A23</f>
        <v>1 YR</v>
      </c>
      <c r="C35" s="62" t="e">
        <f>C$14*Assumptions!D23</f>
        <v>#REF!</v>
      </c>
      <c r="D35" s="62">
        <f>D$14*Assumptions!$D23</f>
        <v>3924.8935814028027</v>
      </c>
      <c r="E35" s="62" t="e">
        <f t="shared" si="2"/>
        <v>#REF!</v>
      </c>
    </row>
    <row r="36" spans="1:5" hidden="1" x14ac:dyDescent="0.25">
      <c r="A36" s="30" t="str">
        <f>Assumptions!A24</f>
        <v>2 YR</v>
      </c>
      <c r="C36" s="62" t="e">
        <f>C$14*Assumptions!D24</f>
        <v>#REF!</v>
      </c>
      <c r="D36" s="62">
        <f>D$14*Assumptions!$D24</f>
        <v>3833.616986486456</v>
      </c>
      <c r="E36" s="62" t="e">
        <f t="shared" si="2"/>
        <v>#REF!</v>
      </c>
    </row>
    <row r="37" spans="1:5" hidden="1" x14ac:dyDescent="0.25">
      <c r="A37" s="31" t="str">
        <f>Assumptions!A25</f>
        <v>5 YR</v>
      </c>
      <c r="B37" s="24"/>
      <c r="C37" s="63" t="e">
        <f>C$14*Assumptions!D25</f>
        <v>#REF!</v>
      </c>
      <c r="D37" s="63">
        <f>D$14*Assumptions!$D25</f>
        <v>3833.6169864864578</v>
      </c>
      <c r="E37" s="63" t="e">
        <f t="shared" si="2"/>
        <v>#REF!</v>
      </c>
    </row>
    <row r="38" spans="1:5" hidden="1" x14ac:dyDescent="0.25">
      <c r="A38" s="30" t="str">
        <f>Assumptions!A26</f>
        <v>10 YR</v>
      </c>
      <c r="C38" s="62" t="e">
        <f>C$14*Assumptions!D26</f>
        <v>#REF!</v>
      </c>
      <c r="D38" s="62">
        <f>D$14*Assumptions!$D26</f>
        <v>3833.6169864864578</v>
      </c>
      <c r="E38" s="62" t="e">
        <f t="shared" si="2"/>
        <v>#REF!</v>
      </c>
    </row>
  </sheetData>
  <mergeCells count="1">
    <mergeCell ref="A2:J2"/>
  </mergeCells>
  <pageMargins left="0.25" right="0.25" top="0.5" bottom="0.5" header="0.5" footer="0.5"/>
  <pageSetup scale="94" orientation="portrait" verticalDpi="0" r:id="rId1"/>
  <headerFooter alignWithMargins="0">
    <oddFooter>&amp;RPage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24"/>
  <sheetViews>
    <sheetView showGridLines="0" workbookViewId="0">
      <selection activeCell="C27" sqref="C27"/>
    </sheetView>
  </sheetViews>
  <sheetFormatPr defaultRowHeight="13.2" x14ac:dyDescent="0.25"/>
  <cols>
    <col min="1" max="1" width="28" bestFit="1" customWidth="1"/>
    <col min="2" max="2" width="12.6640625" customWidth="1"/>
  </cols>
  <sheetData>
    <row r="3" spans="1:2" ht="15.6" x14ac:dyDescent="0.3">
      <c r="A3" s="174" t="s">
        <v>83</v>
      </c>
      <c r="B3" s="174"/>
    </row>
    <row r="5" spans="1:2" x14ac:dyDescent="0.25">
      <c r="A5" s="33" t="s">
        <v>29</v>
      </c>
      <c r="B5" s="25" t="s">
        <v>13</v>
      </c>
    </row>
    <row r="7" spans="1:2" x14ac:dyDescent="0.25">
      <c r="A7" t="s">
        <v>38</v>
      </c>
      <c r="B7" s="34">
        <f>B24</f>
        <v>805.40000000000009</v>
      </c>
    </row>
    <row r="8" spans="1:2" x14ac:dyDescent="0.25">
      <c r="B8" s="26"/>
    </row>
    <row r="9" spans="1:2" x14ac:dyDescent="0.25">
      <c r="A9" t="s">
        <v>39</v>
      </c>
      <c r="B9" s="35">
        <v>0.4</v>
      </c>
    </row>
    <row r="10" spans="1:2" x14ac:dyDescent="0.25">
      <c r="A10" t="s">
        <v>40</v>
      </c>
      <c r="B10" s="34">
        <f>B9*B7</f>
        <v>322.16000000000008</v>
      </c>
    </row>
    <row r="11" spans="1:2" x14ac:dyDescent="0.25">
      <c r="B11" s="34"/>
    </row>
    <row r="12" spans="1:2" x14ac:dyDescent="0.25">
      <c r="A12" t="s">
        <v>41</v>
      </c>
      <c r="B12" s="26">
        <v>5</v>
      </c>
    </row>
    <row r="13" spans="1:2" x14ac:dyDescent="0.25">
      <c r="A13" t="s">
        <v>42</v>
      </c>
      <c r="B13" s="36">
        <v>0.05</v>
      </c>
    </row>
    <row r="14" spans="1:2" x14ac:dyDescent="0.25">
      <c r="B14" s="26"/>
    </row>
    <row r="15" spans="1:2" x14ac:dyDescent="0.25">
      <c r="A15" s="37" t="s">
        <v>43</v>
      </c>
      <c r="B15" s="38">
        <f>PV(B13,B12,-B10,0)</f>
        <v>1394.7842042104257</v>
      </c>
    </row>
    <row r="17" spans="1:5" x14ac:dyDescent="0.25">
      <c r="A17" t="s">
        <v>64</v>
      </c>
      <c r="B17" s="26">
        <v>465</v>
      </c>
    </row>
    <row r="18" spans="1:5" x14ac:dyDescent="0.25">
      <c r="A18" t="s">
        <v>65</v>
      </c>
      <c r="B18" s="26">
        <v>589.6</v>
      </c>
    </row>
    <row r="19" spans="1:5" x14ac:dyDescent="0.25">
      <c r="A19" t="s">
        <v>66</v>
      </c>
      <c r="B19" s="26">
        <f>B18+B17</f>
        <v>1054.5999999999999</v>
      </c>
    </row>
    <row r="20" spans="1:5" x14ac:dyDescent="0.25">
      <c r="B20" s="26"/>
    </row>
    <row r="21" spans="1:5" x14ac:dyDescent="0.25">
      <c r="A21" t="s">
        <v>67</v>
      </c>
      <c r="B21" s="67">
        <f>B17/B19</f>
        <v>0.44092546937227389</v>
      </c>
    </row>
    <row r="22" spans="1:5" x14ac:dyDescent="0.25">
      <c r="A22" t="s">
        <v>68</v>
      </c>
      <c r="B22" s="107">
        <v>0.25</v>
      </c>
    </row>
    <row r="23" spans="1:5" x14ac:dyDescent="0.25">
      <c r="B23" s="26"/>
    </row>
    <row r="24" spans="1:5" x14ac:dyDescent="0.25">
      <c r="A24" t="s">
        <v>69</v>
      </c>
      <c r="B24" s="26">
        <f>(B17/B22)-B18-B17</f>
        <v>805.40000000000009</v>
      </c>
      <c r="D24" s="66">
        <f>B17/(B24+B18+B17)</f>
        <v>0.25</v>
      </c>
      <c r="E24" t="s">
        <v>70</v>
      </c>
    </row>
  </sheetData>
  <mergeCells count="1">
    <mergeCell ref="A3:B3"/>
  </mergeCells>
  <pageMargins left="0.75" right="0.75" top="1" bottom="1" header="0.5" footer="0.5"/>
  <pageSetup orientation="portrait" verticalDpi="0" r:id="rId1"/>
  <headerFooter alignWithMargins="0">
    <oddFooter>&amp;RPage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I276"/>
  <sheetViews>
    <sheetView showGridLines="0" topLeftCell="A43" workbookViewId="0">
      <selection activeCell="E276" sqref="E276"/>
    </sheetView>
  </sheetViews>
  <sheetFormatPr defaultRowHeight="13.2" outlineLevelRow="1" x14ac:dyDescent="0.25"/>
  <cols>
    <col min="1" max="1" width="3.33203125" customWidth="1"/>
    <col min="2" max="2" width="17.33203125" customWidth="1"/>
    <col min="3" max="3" width="9.44140625" style="26" customWidth="1"/>
    <col min="4" max="4" width="9.33203125" style="26" customWidth="1"/>
    <col min="5" max="5" width="11.109375" customWidth="1"/>
    <col min="6" max="6" width="10.44140625" style="26" customWidth="1"/>
    <col min="7" max="7" width="10.6640625" style="26" customWidth="1"/>
    <col min="8" max="16" width="8.109375" customWidth="1"/>
    <col min="17" max="17" width="4.33203125" customWidth="1"/>
    <col min="18" max="22" width="4.88671875" customWidth="1"/>
    <col min="23" max="23" width="2.109375" customWidth="1"/>
    <col min="24" max="25" width="5.109375" customWidth="1"/>
    <col min="26" max="28" width="6.6640625" customWidth="1"/>
  </cols>
  <sheetData>
    <row r="1" spans="2:18" x14ac:dyDescent="0.25">
      <c r="B1" s="43"/>
      <c r="C1" s="43"/>
      <c r="D1" s="1"/>
      <c r="E1" s="43"/>
      <c r="F1" s="43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2:18" ht="13.8" thickBot="1" x14ac:dyDescent="0.3">
      <c r="B2" s="69" t="str">
        <f>"Credit Enhancement -  PaperCo. ("&amp;ROUND(multiplier,1)&amp;"x's)  ($mm)"</f>
        <v>Credit Enhancement -  PaperCo. (2.4x's)  ($mm)</v>
      </c>
      <c r="C2" s="71"/>
      <c r="D2" s="71"/>
      <c r="E2" s="2"/>
      <c r="F2" s="44"/>
      <c r="G2" s="44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2:18" ht="13.8" thickTop="1" x14ac:dyDescent="0.25">
      <c r="B3" s="72"/>
      <c r="C3" s="73"/>
      <c r="D3" s="73"/>
      <c r="E3" s="3"/>
      <c r="F3" s="45"/>
      <c r="G3" s="45"/>
      <c r="H3" s="3"/>
      <c r="I3" s="3"/>
      <c r="J3" s="3"/>
      <c r="K3" s="3"/>
      <c r="L3" s="3"/>
      <c r="M3" s="3"/>
      <c r="N3" s="3"/>
      <c r="O3" s="3"/>
      <c r="P3" s="3"/>
      <c r="Q3" s="3"/>
      <c r="R3" s="3"/>
    </row>
    <row r="4" spans="2:18" x14ac:dyDescent="0.25">
      <c r="B4" s="72" t="s">
        <v>11</v>
      </c>
      <c r="C4" s="74">
        <v>36770</v>
      </c>
      <c r="D4" s="73"/>
      <c r="E4" s="3"/>
      <c r="F4" s="45"/>
      <c r="G4" s="45"/>
      <c r="H4" s="3"/>
      <c r="I4" s="3"/>
      <c r="J4" s="3"/>
      <c r="K4" s="3"/>
      <c r="L4" s="3"/>
      <c r="M4" s="3"/>
      <c r="N4" s="3"/>
      <c r="O4" s="3"/>
      <c r="P4" s="3"/>
      <c r="Q4" s="3"/>
      <c r="R4" s="3"/>
    </row>
    <row r="5" spans="2:18" x14ac:dyDescent="0.25">
      <c r="B5" s="72" t="s">
        <v>9</v>
      </c>
      <c r="C5" s="75">
        <v>7.5600000000000001E-2</v>
      </c>
      <c r="D5" s="73"/>
      <c r="E5" s="3"/>
      <c r="F5" s="76"/>
      <c r="G5" s="72"/>
      <c r="H5" s="77" t="s">
        <v>0</v>
      </c>
      <c r="I5" s="78"/>
      <c r="J5" s="78"/>
      <c r="L5" s="79"/>
      <c r="M5" s="79"/>
      <c r="N5" s="79"/>
      <c r="O5" s="79"/>
      <c r="P5" s="4"/>
      <c r="Q5" s="4"/>
    </row>
    <row r="6" spans="2:18" x14ac:dyDescent="0.25">
      <c r="B6" s="72" t="s">
        <v>10</v>
      </c>
      <c r="C6" s="75">
        <v>0.1211</v>
      </c>
      <c r="D6" s="73"/>
      <c r="E6" s="3"/>
      <c r="F6" s="80">
        <v>2001</v>
      </c>
      <c r="G6" s="81">
        <v>2002</v>
      </c>
      <c r="H6" s="81">
        <v>2003</v>
      </c>
      <c r="I6" s="81">
        <v>2004</v>
      </c>
      <c r="J6" s="81">
        <v>2005</v>
      </c>
      <c r="L6" s="82">
        <v>2002</v>
      </c>
      <c r="M6" s="82">
        <v>2003</v>
      </c>
      <c r="N6" s="82">
        <v>2004</v>
      </c>
      <c r="O6" s="82">
        <v>2005</v>
      </c>
      <c r="P6" s="12"/>
      <c r="Q6" s="12"/>
    </row>
    <row r="7" spans="2:18" x14ac:dyDescent="0.25">
      <c r="B7" s="72"/>
      <c r="C7" s="73"/>
      <c r="D7" s="73"/>
      <c r="E7" s="3"/>
      <c r="F7" s="72"/>
      <c r="G7" s="72"/>
      <c r="H7" s="72"/>
      <c r="I7" s="72"/>
      <c r="J7" s="72"/>
      <c r="L7" s="3"/>
      <c r="M7" s="3"/>
      <c r="N7" s="3"/>
      <c r="O7" s="3"/>
      <c r="P7" s="3"/>
      <c r="Q7" s="3"/>
    </row>
    <row r="8" spans="2:18" x14ac:dyDescent="0.25">
      <c r="B8" s="72" t="s">
        <v>45</v>
      </c>
      <c r="C8" s="73"/>
      <c r="D8" s="73"/>
      <c r="E8" s="3"/>
      <c r="F8" s="83">
        <f>Data!C8</f>
        <v>2261.0440532285415</v>
      </c>
      <c r="G8" s="83">
        <f>Data!D8</f>
        <v>2195.3903245237352</v>
      </c>
      <c r="H8" s="83">
        <f>Data!E8</f>
        <v>2153.2141856031308</v>
      </c>
      <c r="I8" s="83">
        <f>Data!F8</f>
        <v>2136.9939114222111</v>
      </c>
      <c r="J8" s="83">
        <f>Data!G8</f>
        <v>2130.105676619648</v>
      </c>
      <c r="L8" s="3"/>
      <c r="M8" s="3"/>
      <c r="N8" s="3"/>
      <c r="O8" s="3"/>
      <c r="P8" s="3"/>
      <c r="Q8" s="3"/>
    </row>
    <row r="9" spans="2:18" x14ac:dyDescent="0.25">
      <c r="B9" s="72" t="s">
        <v>3</v>
      </c>
      <c r="C9" s="73"/>
      <c r="D9" s="73"/>
      <c r="E9" s="3"/>
      <c r="F9" s="84">
        <v>12</v>
      </c>
      <c r="G9" s="85">
        <f>F9</f>
        <v>12</v>
      </c>
      <c r="H9" s="85">
        <f>G9</f>
        <v>12</v>
      </c>
      <c r="I9" s="85">
        <f>H9</f>
        <v>12</v>
      </c>
      <c r="J9" s="85">
        <f>I9</f>
        <v>12</v>
      </c>
      <c r="L9" s="3"/>
      <c r="M9" s="3"/>
      <c r="N9" s="3"/>
      <c r="O9" s="3"/>
      <c r="P9" s="3"/>
      <c r="Q9" s="3"/>
    </row>
    <row r="10" spans="2:18" x14ac:dyDescent="0.25">
      <c r="B10" s="72"/>
      <c r="C10" s="73"/>
      <c r="D10" s="73"/>
      <c r="E10" s="3"/>
      <c r="F10" s="72"/>
      <c r="G10" s="72"/>
      <c r="H10" s="72"/>
      <c r="I10" s="72"/>
      <c r="J10" s="72"/>
      <c r="L10" s="3"/>
      <c r="M10" s="3"/>
      <c r="N10" s="3"/>
      <c r="O10" s="3"/>
      <c r="P10" s="3"/>
      <c r="Q10" s="3"/>
    </row>
    <row r="11" spans="2:18" x14ac:dyDescent="0.25">
      <c r="B11" s="72" t="s">
        <v>16</v>
      </c>
      <c r="C11" s="73"/>
      <c r="D11" s="73"/>
      <c r="E11" s="3"/>
      <c r="F11" s="83">
        <f>Data!C13</f>
        <v>665.10292715455091</v>
      </c>
      <c r="G11" s="83">
        <f>Data!D13</f>
        <v>1545.767418392013</v>
      </c>
      <c r="H11" s="83">
        <f>Data!E13</f>
        <v>4711.2883047927107</v>
      </c>
      <c r="I11" s="83">
        <f>Data!F13</f>
        <v>9541.2634424557782</v>
      </c>
      <c r="J11" s="83">
        <f>Data!G13</f>
        <v>9827.5013457294517</v>
      </c>
      <c r="L11" s="15"/>
    </row>
    <row r="12" spans="2:18" x14ac:dyDescent="0.25">
      <c r="B12" s="72" t="s">
        <v>3</v>
      </c>
      <c r="C12" s="73" t="s">
        <v>2</v>
      </c>
      <c r="D12" s="73"/>
      <c r="E12" s="3"/>
      <c r="F12" s="84">
        <v>6</v>
      </c>
      <c r="G12" s="85">
        <f>+$F12</f>
        <v>6</v>
      </c>
      <c r="H12" s="85">
        <f>+$F12</f>
        <v>6</v>
      </c>
      <c r="I12" s="85">
        <f>+$F12</f>
        <v>6</v>
      </c>
      <c r="J12" s="85">
        <f>+$F12</f>
        <v>6</v>
      </c>
      <c r="L12" s="3"/>
    </row>
    <row r="13" spans="2:18" x14ac:dyDescent="0.25">
      <c r="B13" s="72"/>
      <c r="C13" s="73"/>
      <c r="D13" s="73"/>
      <c r="E13" s="3"/>
      <c r="F13" s="72"/>
      <c r="G13" s="72"/>
      <c r="H13" s="72"/>
      <c r="I13" s="72"/>
      <c r="J13" s="72"/>
      <c r="L13" s="3"/>
    </row>
    <row r="14" spans="2:18" x14ac:dyDescent="0.25">
      <c r="B14" s="72" t="s">
        <v>15</v>
      </c>
      <c r="C14" s="73"/>
      <c r="D14" s="73"/>
      <c r="E14" s="3"/>
      <c r="F14" s="83">
        <f>Data!C11</f>
        <v>8185.8821803637047</v>
      </c>
      <c r="G14" s="83">
        <f>Data!D11</f>
        <v>11241.944861032822</v>
      </c>
      <c r="H14" s="83">
        <f>Data!E11</f>
        <v>23158.406413727611</v>
      </c>
      <c r="I14" s="83">
        <f>Data!F11</f>
        <v>33990.751013748704</v>
      </c>
      <c r="J14" s="83">
        <f>Data!G11</f>
        <v>46066.4125581068</v>
      </c>
      <c r="L14" s="15"/>
    </row>
    <row r="15" spans="2:18" x14ac:dyDescent="0.25">
      <c r="B15" s="72" t="s">
        <v>3</v>
      </c>
      <c r="C15" s="73" t="s">
        <v>2</v>
      </c>
      <c r="D15" s="73"/>
      <c r="E15" s="3"/>
      <c r="F15" s="84">
        <v>18</v>
      </c>
      <c r="G15" s="85">
        <f>+$F15</f>
        <v>18</v>
      </c>
      <c r="H15" s="85">
        <f>+$F15</f>
        <v>18</v>
      </c>
      <c r="I15" s="85">
        <f>+$F15</f>
        <v>18</v>
      </c>
      <c r="J15" s="85">
        <f>+$F15</f>
        <v>18</v>
      </c>
      <c r="L15" s="3"/>
    </row>
    <row r="16" spans="2:18" x14ac:dyDescent="0.25">
      <c r="B16" s="72"/>
      <c r="C16" s="73"/>
      <c r="D16" s="73"/>
      <c r="E16" s="3"/>
      <c r="F16" s="84"/>
      <c r="G16" s="72"/>
      <c r="H16" s="72"/>
      <c r="I16" s="72"/>
      <c r="J16" s="72"/>
      <c r="L16" s="3"/>
    </row>
    <row r="17" spans="2:35" x14ac:dyDescent="0.25">
      <c r="B17" s="72" t="s">
        <v>17</v>
      </c>
      <c r="C17" s="73"/>
      <c r="D17" s="73"/>
      <c r="E17" s="3"/>
      <c r="F17" s="86">
        <f>F19/F20</f>
        <v>0</v>
      </c>
      <c r="G17" s="86">
        <f>G19/G20</f>
        <v>4816.6414712348951</v>
      </c>
      <c r="H17" s="86">
        <f>H19/H20</f>
        <v>6020.8018390436191</v>
      </c>
      <c r="I17" s="86">
        <f>I19/I20</f>
        <v>12041.603678087238</v>
      </c>
      <c r="J17" s="86">
        <f>J19/J20</f>
        <v>21072.806436652667</v>
      </c>
      <c r="L17" s="6"/>
    </row>
    <row r="18" spans="2:35" x14ac:dyDescent="0.25">
      <c r="B18" s="72" t="s">
        <v>3</v>
      </c>
      <c r="C18" s="73"/>
      <c r="D18" s="73"/>
      <c r="E18" s="3"/>
      <c r="F18" s="84">
        <f>8.5*12</f>
        <v>102</v>
      </c>
      <c r="G18" s="85">
        <f>F18</f>
        <v>102</v>
      </c>
      <c r="H18" s="85">
        <f>G18</f>
        <v>102</v>
      </c>
      <c r="I18" s="85">
        <f>H18</f>
        <v>102</v>
      </c>
      <c r="J18" s="85">
        <f>I18</f>
        <v>102</v>
      </c>
      <c r="L18" s="6"/>
      <c r="M18" s="6"/>
      <c r="N18" s="6"/>
      <c r="O18" s="6"/>
      <c r="P18" s="6"/>
      <c r="Q18" s="6"/>
    </row>
    <row r="19" spans="2:35" x14ac:dyDescent="0.25">
      <c r="B19" s="87" t="s">
        <v>14</v>
      </c>
      <c r="C19" s="73"/>
      <c r="D19" s="73"/>
      <c r="E19" s="3"/>
      <c r="F19" s="88">
        <f>Data!C15</f>
        <v>0</v>
      </c>
      <c r="G19" s="88">
        <f>Data!D15</f>
        <v>96.332829424697906</v>
      </c>
      <c r="H19" s="88">
        <f>Data!E15</f>
        <v>120.41603678087239</v>
      </c>
      <c r="I19" s="88">
        <f>Data!F15</f>
        <v>240.83207356174478</v>
      </c>
      <c r="J19" s="88">
        <f>Data!G15</f>
        <v>421.45612873305333</v>
      </c>
      <c r="L19" s="6"/>
      <c r="M19" s="6"/>
      <c r="N19" s="6"/>
      <c r="O19" s="6"/>
      <c r="P19" s="6"/>
      <c r="Q19" s="6"/>
    </row>
    <row r="20" spans="2:35" x14ac:dyDescent="0.25">
      <c r="B20" s="72" t="s">
        <v>6</v>
      </c>
      <c r="C20" s="73"/>
      <c r="D20" s="73"/>
      <c r="E20" s="3"/>
      <c r="F20" s="89">
        <v>0.02</v>
      </c>
      <c r="G20" s="90">
        <f>F20</f>
        <v>0.02</v>
      </c>
      <c r="H20" s="90">
        <f>G20</f>
        <v>0.02</v>
      </c>
      <c r="I20" s="90">
        <f>H20</f>
        <v>0.02</v>
      </c>
      <c r="J20" s="90">
        <f>I20</f>
        <v>0.02</v>
      </c>
      <c r="L20" s="6"/>
      <c r="M20" s="6"/>
      <c r="N20" s="6"/>
      <c r="O20" s="6"/>
      <c r="P20" s="6"/>
      <c r="Q20" s="6"/>
    </row>
    <row r="21" spans="2:35" x14ac:dyDescent="0.25">
      <c r="B21" s="72"/>
      <c r="C21" s="73"/>
      <c r="D21" s="73"/>
      <c r="E21" s="3"/>
      <c r="F21" s="84"/>
      <c r="G21" s="91"/>
      <c r="H21" s="91"/>
      <c r="I21" s="91"/>
      <c r="J21" s="91"/>
      <c r="L21" s="6"/>
      <c r="M21" s="6"/>
      <c r="N21" s="6"/>
      <c r="O21" s="6"/>
      <c r="P21" s="6"/>
      <c r="Q21" s="6"/>
    </row>
    <row r="22" spans="2:35" x14ac:dyDescent="0.25">
      <c r="B22" s="72" t="s">
        <v>4</v>
      </c>
      <c r="C22" s="73"/>
      <c r="D22" s="73"/>
      <c r="E22" s="3"/>
      <c r="F22" s="89">
        <v>0.12</v>
      </c>
      <c r="G22" s="89">
        <f>F22</f>
        <v>0.12</v>
      </c>
      <c r="H22" s="89">
        <f>G22</f>
        <v>0.12</v>
      </c>
      <c r="I22" s="89">
        <f>H22</f>
        <v>0.12</v>
      </c>
      <c r="J22" s="89">
        <f>I22</f>
        <v>0.12</v>
      </c>
      <c r="L22" s="10"/>
      <c r="M22" s="10"/>
      <c r="N22" s="10"/>
      <c r="O22" s="10"/>
      <c r="P22" s="10"/>
      <c r="Q22" s="10"/>
    </row>
    <row r="23" spans="2:35" x14ac:dyDescent="0.25">
      <c r="B23" s="72" t="s">
        <v>5</v>
      </c>
      <c r="C23" s="73"/>
      <c r="D23" s="73"/>
      <c r="E23" s="3"/>
      <c r="F23" s="92">
        <v>36892</v>
      </c>
      <c r="G23" s="92">
        <v>37257</v>
      </c>
      <c r="H23" s="92">
        <v>37622</v>
      </c>
      <c r="I23" s="92">
        <v>37987</v>
      </c>
      <c r="J23" s="92">
        <v>38353</v>
      </c>
      <c r="L23" s="11"/>
      <c r="M23" s="11"/>
      <c r="N23" s="11"/>
      <c r="O23" s="11"/>
      <c r="P23" s="11"/>
      <c r="Q23" s="11"/>
    </row>
    <row r="24" spans="2:35" x14ac:dyDescent="0.25">
      <c r="B24" s="72"/>
      <c r="C24" s="73"/>
      <c r="D24" s="73"/>
      <c r="E24" s="3"/>
      <c r="F24" s="45"/>
      <c r="G24" s="45"/>
      <c r="H24" s="93"/>
      <c r="I24" s="93"/>
      <c r="J24" s="93"/>
      <c r="K24" s="93"/>
      <c r="L24" s="16"/>
      <c r="M24" s="16"/>
      <c r="N24" s="16"/>
      <c r="O24" s="16"/>
      <c r="P24" s="16"/>
      <c r="Q24" s="10"/>
    </row>
    <row r="25" spans="2:35" hidden="1" x14ac:dyDescent="0.25">
      <c r="B25" s="94"/>
      <c r="C25" s="73"/>
      <c r="D25" s="73"/>
      <c r="E25" s="3"/>
      <c r="F25" s="46"/>
      <c r="G25" s="46"/>
      <c r="H25" s="6"/>
      <c r="I25" s="6"/>
      <c r="J25" s="7"/>
      <c r="K25" s="7"/>
      <c r="L25" s="6"/>
      <c r="M25" s="6"/>
      <c r="N25" s="6"/>
      <c r="O25" s="6"/>
      <c r="P25" s="6"/>
      <c r="Q25" s="6"/>
    </row>
    <row r="26" spans="2:35" hidden="1" x14ac:dyDescent="0.25">
      <c r="B26" s="8"/>
      <c r="C26" s="45"/>
      <c r="D26" s="45"/>
      <c r="E26" s="3"/>
      <c r="F26" s="46"/>
      <c r="G26" s="46"/>
      <c r="H26" s="6"/>
      <c r="I26" s="6"/>
      <c r="J26" s="7"/>
      <c r="K26" s="7"/>
      <c r="L26" s="6"/>
      <c r="M26" s="6"/>
      <c r="N26" s="6"/>
      <c r="O26" s="6"/>
      <c r="P26" s="6"/>
      <c r="Q26" s="6"/>
    </row>
    <row r="27" spans="2:35" hidden="1" x14ac:dyDescent="0.25">
      <c r="B27" s="8"/>
      <c r="C27" s="45"/>
      <c r="D27" s="45"/>
      <c r="E27" s="3"/>
      <c r="F27" s="46"/>
      <c r="G27" s="46"/>
      <c r="H27" s="6"/>
      <c r="I27" s="6"/>
      <c r="J27" s="7"/>
      <c r="K27" s="7"/>
      <c r="L27" s="6"/>
      <c r="M27" s="6"/>
      <c r="N27" s="6"/>
      <c r="O27" s="6"/>
      <c r="P27" s="6"/>
      <c r="Q27" s="6"/>
    </row>
    <row r="28" spans="2:35" ht="13.8" thickBot="1" x14ac:dyDescent="0.3">
      <c r="B28" s="8"/>
      <c r="C28" s="45"/>
      <c r="D28" s="45"/>
      <c r="E28" s="3"/>
      <c r="F28" s="95"/>
      <c r="G28" s="46"/>
      <c r="H28" s="6"/>
      <c r="I28" s="6"/>
      <c r="J28" s="7"/>
      <c r="K28" s="7"/>
      <c r="L28" s="6"/>
      <c r="M28" s="6"/>
      <c r="N28" s="6"/>
      <c r="O28" s="6"/>
      <c r="P28" s="6"/>
      <c r="Q28" s="6"/>
    </row>
    <row r="29" spans="2:35" ht="20.25" customHeight="1" thickBot="1" x14ac:dyDescent="0.3">
      <c r="B29" s="23" t="s">
        <v>12</v>
      </c>
      <c r="C29" s="49"/>
      <c r="D29" s="49"/>
      <c r="E29" s="22">
        <f>SUM(G32:G263)</f>
        <v>1360.0000000000011</v>
      </c>
    </row>
    <row r="30" spans="2:35" ht="13.8" thickBot="1" x14ac:dyDescent="0.3">
      <c r="Y30" s="21" t="s">
        <v>7</v>
      </c>
      <c r="Z30" s="19"/>
      <c r="AA30" s="19"/>
      <c r="AB30" s="19"/>
      <c r="AC30" s="20"/>
      <c r="AE30" s="21" t="s">
        <v>8</v>
      </c>
      <c r="AF30" s="19"/>
      <c r="AG30" s="19"/>
      <c r="AH30" s="19"/>
      <c r="AI30" s="20"/>
    </row>
    <row r="31" spans="2:35" ht="60" customHeight="1" thickBot="1" x14ac:dyDescent="0.3">
      <c r="B31" s="41" t="s">
        <v>1</v>
      </c>
      <c r="C31" s="42" t="s">
        <v>46</v>
      </c>
      <c r="D31" s="42" t="s">
        <v>47</v>
      </c>
      <c r="E31" s="42" t="s">
        <v>48</v>
      </c>
      <c r="F31" s="42" t="s">
        <v>49</v>
      </c>
      <c r="G31" s="96" t="s">
        <v>50</v>
      </c>
      <c r="L31" s="176" t="s">
        <v>51</v>
      </c>
      <c r="M31" s="177"/>
      <c r="N31" s="177"/>
      <c r="O31" s="177"/>
      <c r="P31" s="177"/>
      <c r="Q31" s="177"/>
      <c r="R31" s="177"/>
      <c r="S31" s="177"/>
      <c r="T31" s="177"/>
      <c r="U31" s="177"/>
      <c r="V31" s="178"/>
      <c r="W31" s="40"/>
      <c r="X31" s="40"/>
      <c r="Y31" s="17">
        <v>2001</v>
      </c>
      <c r="Z31" s="5">
        <v>2002</v>
      </c>
      <c r="AA31" s="5">
        <v>2003</v>
      </c>
      <c r="AB31" s="5">
        <v>2004</v>
      </c>
      <c r="AC31" s="18">
        <v>2005</v>
      </c>
      <c r="AE31" s="17">
        <v>2001</v>
      </c>
      <c r="AF31" s="5">
        <v>2002</v>
      </c>
      <c r="AG31" s="5">
        <v>2003</v>
      </c>
      <c r="AH31" s="5">
        <v>2004</v>
      </c>
      <c r="AI31" s="18">
        <v>2005</v>
      </c>
    </row>
    <row r="32" spans="2:35" x14ac:dyDescent="0.25">
      <c r="B32" s="9">
        <v>36892</v>
      </c>
      <c r="C32" s="39">
        <f t="shared" ref="C32:C95" si="0">1/(1+$C$5/2)^(2*($B32-$C$4)/365)</f>
        <v>0.97550191076652637</v>
      </c>
      <c r="D32" s="39">
        <f t="shared" ref="D32:D95" si="1">1/(1+$C$6/2)^(2*($B32-$C$4)/365)</f>
        <v>0.96146305822296252</v>
      </c>
      <c r="E32" s="47">
        <f t="shared" ref="E32:E95" si="2">+C32-D32</f>
        <v>1.4038852543563851E-2</v>
      </c>
      <c r="F32" s="47">
        <f t="shared" ref="F32:F95" si="3">SUM(L32:P32,R32:V32)</f>
        <v>9.4437894405739371</v>
      </c>
      <c r="G32" s="145">
        <f>+E32*SUM(F$32:F32)/12</f>
        <v>1.1048330617390238E-2</v>
      </c>
      <c r="L32" s="14">
        <f>_xll.EURO(Y32,Y32,0,0,F$22,$B32+25-F$23,1,0)</f>
        <v>3.7481339846218305</v>
      </c>
      <c r="M32" s="14">
        <f>_xll.EURO(Z32,Z32,0,0,G$22,$B32+25-G$23,1,0)</f>
        <v>0</v>
      </c>
      <c r="N32" s="14">
        <f>_xll.EURO(AA32,AA32,0,0,H$22,$B32+25-H$23,1,0)</f>
        <v>0</v>
      </c>
      <c r="O32" s="14">
        <f>_xll.EURO(AB32,AB32,0,0,I$22,$B32+25-I$23,1,0)</f>
        <v>0</v>
      </c>
      <c r="P32" s="14">
        <f>_xll.EURO(AC32,AC32,0,0,J$22,$B32+25-J$23,1,0)</f>
        <v>0</v>
      </c>
      <c r="Q32" s="14"/>
      <c r="R32" s="14">
        <f>_xll.EURO(AE32,AE32,0,0,F$22,$B32+25-F$23,1,0)</f>
        <v>5.6956554559521066</v>
      </c>
      <c r="S32" s="14">
        <f>_xll.EURO(AF32,AF32,0,0,G$22,$B32+25-G$23,1,0)</f>
        <v>0</v>
      </c>
      <c r="T32" s="14">
        <f>_xll.EURO(AG32,AG32,0,0,H$22,$B32+25-H$23,1,0)</f>
        <v>0</v>
      </c>
      <c r="U32" s="14">
        <f>_xll.EURO(AH32,AH32,0,0,I$22,$B32+25-I$23,1,0)</f>
        <v>0</v>
      </c>
      <c r="V32" s="14">
        <f>_xll.EURO(AI32,AI32,0,0,J$22,$B32+25-J$23,1,0)</f>
        <v>0</v>
      </c>
      <c r="W32" s="14"/>
      <c r="X32" s="13"/>
      <c r="Y32" s="97">
        <f t="shared" ref="Y32:Y95" si="4">(IF($B32&gt;=F$23,IF($B32&lt;DATE(YEAR(F$23),MONTH(F$23)+F$12,1),F$11/F$12,0),0))+(IF($B32&gt;=F$23,IF($B32&lt;DATE(YEAR(F$23),MONTH(F$23)+F$9,1),F$8/F$9,0),0))</f>
        <v>299.27082562813695</v>
      </c>
      <c r="Z32" s="97">
        <f t="shared" ref="Z32:Z95" si="5">(IF($B32&gt;=G$23,IF($B32&lt;DATE(YEAR(G$23),MONTH(G$23)+G$12,1),G$11/G$12,0),0))+(IF($B32&gt;=G$23,IF($B32&lt;DATE(YEAR(G$23),MONTH(G$23)+G$9,1),G$8/G$9,0),0))</f>
        <v>0</v>
      </c>
      <c r="AA32" s="97">
        <f t="shared" ref="AA32:AA95" si="6">(IF($B32&gt;=H$23,IF($B32&lt;DATE(YEAR(H$23),MONTH(H$23)+H$12,1),H$11/H$12,0),0))+(IF($B32&gt;=H$23,IF($B32&lt;DATE(YEAR(H$23),MONTH(H$23)+H$9,1),H$8/H$9,0),0))</f>
        <v>0</v>
      </c>
      <c r="AB32" s="97">
        <f t="shared" ref="AB32:AB95" si="7">(IF($B32&gt;=I$23,IF($B32&lt;DATE(YEAR(I$23),MONTH(I$23)+I$12,1),I$11/I$12,0),0))+(IF($B32&gt;=I$23,IF($B32&lt;DATE(YEAR(I$23),MONTH(I$23)+I$9,1),I$8/I$9,0),0))</f>
        <v>0</v>
      </c>
      <c r="AC32" s="98">
        <f t="shared" ref="AC32:AC95" si="8">(IF($B32&gt;=J$23,IF($B32&lt;DATE(YEAR(J$23),MONTH(J$23)+J$12,1),J$11/J$12,0),0))+(IF($B32&gt;=J$23,IF($B32&lt;DATE(YEAR(J$23),MONTH(J$23)+J$9,1),J$8/J$9,0),0))</f>
        <v>0</v>
      </c>
      <c r="AE32" s="99">
        <f t="shared" ref="AE32:AE95" si="9">(IF($B32&gt;=F$23,IF($B32&lt;DATE(YEAR(F$23),MONTH(F$23)+F$15,1),(F$14/F$15),0),0))+(IF($B32&gt;=F$23,IF($B32&lt;DATE(YEAR(F$23),MONTH(F$23)+F$18,1),(F$17/F$18),0),0))</f>
        <v>454.77123224242803</v>
      </c>
      <c r="AF32" s="99">
        <f t="shared" ref="AF32:AF95" si="10">(IF($B32&gt;=G$23,IF($B32&lt;DATE(YEAR(G$23),MONTH(G$23)+G$15,1),(G$14/G$15),0),0))+(IF($B32&gt;=G$23,IF($B32&lt;DATE(YEAR(G$23),MONTH(G$23)+G$18,1),(G$17/G$18),0),0))</f>
        <v>0</v>
      </c>
      <c r="AG32" s="99">
        <f t="shared" ref="AG32:AG95" si="11">(IF($B32&gt;=H$23,IF($B32&lt;DATE(YEAR(H$23),MONTH(H$23)+H$15,1),(H$14/H$15),0),0))+(IF($B32&gt;=H$23,IF($B32&lt;DATE(YEAR(H$23),MONTH(H$23)+H$18,1),(H$17/H$18),0),0))</f>
        <v>0</v>
      </c>
      <c r="AH32" s="99">
        <f t="shared" ref="AH32:AH95" si="12">(IF($B32&gt;=I$23,IF($B32&lt;DATE(YEAR(I$23),MONTH(I$23)+I$15,1),(I$14/I$15),0),0))+(IF($B32&gt;=I$23,IF($B32&lt;DATE(YEAR(I$23),MONTH(I$23)+I$18,1),(I$17/I$18),0),0))</f>
        <v>0</v>
      </c>
      <c r="AI32" s="100">
        <f t="shared" ref="AI32:AI95" si="13">(IF($B32&gt;=J$23,IF($B32&lt;DATE(YEAR(J$23),MONTH(J$23)+J$15,1),(J$14/J$15),0),0))+(IF($B32&gt;=J$23,IF($B32&lt;DATE(YEAR(J$23),MONTH(J$23)+J$18,1),(J$17/J$18),0),0))</f>
        <v>0</v>
      </c>
    </row>
    <row r="33" spans="2:35" x14ac:dyDescent="0.25">
      <c r="B33" s="9">
        <f t="shared" ref="B33:B64" si="14">EDATE(B32,1)</f>
        <v>36923</v>
      </c>
      <c r="C33" s="39">
        <f t="shared" si="0"/>
        <v>0.96937319943561939</v>
      </c>
      <c r="D33" s="39">
        <f t="shared" si="1"/>
        <v>0.95190981423284038</v>
      </c>
      <c r="E33" s="47">
        <f t="shared" si="2"/>
        <v>1.7463385202779014E-2</v>
      </c>
      <c r="F33" s="47">
        <f t="shared" si="3"/>
        <v>14.133442696183238</v>
      </c>
      <c r="G33" s="145">
        <f>+E33*SUM(F$32:F33)/12</f>
        <v>3.4311523901627589E-2</v>
      </c>
      <c r="L33" s="14">
        <f>_xll.EURO(Y33,Y33,0,0,F$22,$B33+25-F$23,1,0)</f>
        <v>5.6094047016416937</v>
      </c>
      <c r="M33" s="14">
        <f>_xll.EURO(Z33,Z33,0,0,G$22,$B33+25-G$23,1,0)</f>
        <v>0</v>
      </c>
      <c r="N33" s="14">
        <f>_xll.EURO(AA33,AA33,0,0,H$22,$B33+25-H$23,1,0)</f>
        <v>0</v>
      </c>
      <c r="O33" s="14">
        <f>_xll.EURO(AB33,AB33,0,0,I$22,$B33+25-I$23,1,0)</f>
        <v>0</v>
      </c>
      <c r="P33" s="14">
        <f>_xll.EURO(AC33,AC33,0,0,J$22,$B33+25-J$23,1,0)</f>
        <v>0</v>
      </c>
      <c r="Q33" s="14"/>
      <c r="R33" s="14">
        <f>_xll.EURO(AE33,AE33,0,0,F$22,$B33+25-F$23,1,0)</f>
        <v>8.5240379945415441</v>
      </c>
      <c r="S33" s="14">
        <f>_xll.EURO(AF33,AF33,0,0,G$22,$B33+25-G$23,1,0)</f>
        <v>0</v>
      </c>
      <c r="T33" s="14">
        <f>_xll.EURO(AG33,AG33,0,0,H$22,$B33+25-H$23,1,0)</f>
        <v>0</v>
      </c>
      <c r="U33" s="14">
        <f>_xll.EURO(AH33,AH33,0,0,I$22,$B33+25-I$23,1,0)</f>
        <v>0</v>
      </c>
      <c r="V33" s="14">
        <f>_xll.EURO(AI33,AI33,0,0,J$22,$B33+25-J$23,1,0)</f>
        <v>0</v>
      </c>
      <c r="W33" s="14"/>
      <c r="X33" s="13"/>
      <c r="Y33" s="97">
        <f t="shared" si="4"/>
        <v>299.27082562813695</v>
      </c>
      <c r="Z33" s="97">
        <f t="shared" si="5"/>
        <v>0</v>
      </c>
      <c r="AA33" s="97">
        <f t="shared" si="6"/>
        <v>0</v>
      </c>
      <c r="AB33" s="97">
        <f t="shared" si="7"/>
        <v>0</v>
      </c>
      <c r="AC33" s="98">
        <f t="shared" si="8"/>
        <v>0</v>
      </c>
      <c r="AE33" s="99">
        <f t="shared" si="9"/>
        <v>454.77123224242803</v>
      </c>
      <c r="AF33" s="99">
        <f t="shared" si="10"/>
        <v>0</v>
      </c>
      <c r="AG33" s="99">
        <f t="shared" si="11"/>
        <v>0</v>
      </c>
      <c r="AH33" s="99">
        <f t="shared" si="12"/>
        <v>0</v>
      </c>
      <c r="AI33" s="100">
        <f t="shared" si="13"/>
        <v>0</v>
      </c>
    </row>
    <row r="34" spans="2:35" x14ac:dyDescent="0.25">
      <c r="B34" s="9">
        <f t="shared" si="14"/>
        <v>36951</v>
      </c>
      <c r="C34" s="39">
        <f t="shared" si="0"/>
        <v>0.96387069126166036</v>
      </c>
      <c r="D34" s="39">
        <f t="shared" si="1"/>
        <v>0.94336269185572219</v>
      </c>
      <c r="E34" s="47">
        <f t="shared" si="2"/>
        <v>2.0507999405938171E-2</v>
      </c>
      <c r="F34" s="47">
        <f t="shared" si="3"/>
        <v>17.309059709722646</v>
      </c>
      <c r="G34" s="145">
        <f>+E34*SUM(F$32:F34)/12</f>
        <v>6.9874670741551903E-2</v>
      </c>
      <c r="L34" s="14">
        <f>_xll.EURO(Y34,Y34,0,0,F$22,$B34+25-F$23,1,0)</f>
        <v>6.8697714353018284</v>
      </c>
      <c r="M34" s="14">
        <f>_xll.EURO(Z34,Z34,0,0,G$22,$B34+25-G$23,1,0)</f>
        <v>0</v>
      </c>
      <c r="N34" s="14">
        <f>_xll.EURO(AA34,AA34,0,0,H$22,$B34+25-H$23,1,0)</f>
        <v>0</v>
      </c>
      <c r="O34" s="14">
        <f>_xll.EURO(AB34,AB34,0,0,I$22,$B34+25-I$23,1,0)</f>
        <v>0</v>
      </c>
      <c r="P34" s="14">
        <f>_xll.EURO(AC34,AC34,0,0,J$22,$B34+25-J$23,1,0)</f>
        <v>0</v>
      </c>
      <c r="Q34" s="14"/>
      <c r="R34" s="14">
        <f>_xll.EURO(AE34,AE34,0,0,F$22,$B34+25-F$23,1,0)</f>
        <v>10.439288274420818</v>
      </c>
      <c r="S34" s="14">
        <f>_xll.EURO(AF34,AF34,0,0,G$22,$B34+25-G$23,1,0)</f>
        <v>0</v>
      </c>
      <c r="T34" s="14">
        <f>_xll.EURO(AG34,AG34,0,0,H$22,$B34+25-H$23,1,0)</f>
        <v>0</v>
      </c>
      <c r="U34" s="14">
        <f>_xll.EURO(AH34,AH34,0,0,I$22,$B34+25-I$23,1,0)</f>
        <v>0</v>
      </c>
      <c r="V34" s="14">
        <f>_xll.EURO(AI34,AI34,0,0,J$22,$B34+25-J$23,1,0)</f>
        <v>0</v>
      </c>
      <c r="W34" s="14"/>
      <c r="X34" s="13"/>
      <c r="Y34" s="97">
        <f t="shared" si="4"/>
        <v>299.27082562813695</v>
      </c>
      <c r="Z34" s="97">
        <f t="shared" si="5"/>
        <v>0</v>
      </c>
      <c r="AA34" s="97">
        <f t="shared" si="6"/>
        <v>0</v>
      </c>
      <c r="AB34" s="97">
        <f t="shared" si="7"/>
        <v>0</v>
      </c>
      <c r="AC34" s="98">
        <f t="shared" si="8"/>
        <v>0</v>
      </c>
      <c r="AE34" s="99">
        <f t="shared" si="9"/>
        <v>454.77123224242803</v>
      </c>
      <c r="AF34" s="99">
        <f t="shared" si="10"/>
        <v>0</v>
      </c>
      <c r="AG34" s="99">
        <f t="shared" si="11"/>
        <v>0</v>
      </c>
      <c r="AH34" s="99">
        <f t="shared" si="12"/>
        <v>0</v>
      </c>
      <c r="AI34" s="100">
        <f t="shared" si="13"/>
        <v>0</v>
      </c>
    </row>
    <row r="35" spans="2:35" x14ac:dyDescent="0.25">
      <c r="B35" s="9">
        <f t="shared" si="14"/>
        <v>36982</v>
      </c>
      <c r="C35" s="39">
        <f t="shared" si="0"/>
        <v>0.95781505450496496</v>
      </c>
      <c r="D35" s="39">
        <f t="shared" si="1"/>
        <v>0.93398929587404711</v>
      </c>
      <c r="E35" s="47">
        <f t="shared" si="2"/>
        <v>2.3825758630917848E-2</v>
      </c>
      <c r="F35" s="47">
        <f t="shared" si="3"/>
        <v>20.25165477283474</v>
      </c>
      <c r="G35" s="145">
        <f>+E35*SUM(F$32:F35)/12</f>
        <v>0.12138816327847739</v>
      </c>
      <c r="L35" s="14">
        <f>_xll.EURO(Y35,Y35,0,0,F$22,$B35+25-F$23,1,0)</f>
        <v>8.0376543734416259</v>
      </c>
      <c r="M35" s="14">
        <f>_xll.EURO(Z35,Z35,0,0,G$22,$B35+25-G$23,1,0)</f>
        <v>0</v>
      </c>
      <c r="N35" s="14">
        <f>_xll.EURO(AA35,AA35,0,0,H$22,$B35+25-H$23,1,0)</f>
        <v>0</v>
      </c>
      <c r="O35" s="14">
        <f>_xll.EURO(AB35,AB35,0,0,I$22,$B35+25-I$23,1,0)</f>
        <v>0</v>
      </c>
      <c r="P35" s="14">
        <f>_xll.EURO(AC35,AC35,0,0,J$22,$B35+25-J$23,1,0)</f>
        <v>0</v>
      </c>
      <c r="Q35" s="14"/>
      <c r="R35" s="14">
        <f>_xll.EURO(AE35,AE35,0,0,F$22,$B35+25-F$23,1,0)</f>
        <v>12.214000399393115</v>
      </c>
      <c r="S35" s="14">
        <f>_xll.EURO(AF35,AF35,0,0,G$22,$B35+25-G$23,1,0)</f>
        <v>0</v>
      </c>
      <c r="T35" s="14">
        <f>_xll.EURO(AG35,AG35,0,0,H$22,$B35+25-H$23,1,0)</f>
        <v>0</v>
      </c>
      <c r="U35" s="14">
        <f>_xll.EURO(AH35,AH35,0,0,I$22,$B35+25-I$23,1,0)</f>
        <v>0</v>
      </c>
      <c r="V35" s="14">
        <f>_xll.EURO(AI35,AI35,0,0,J$22,$B35+25-J$23,1,0)</f>
        <v>0</v>
      </c>
      <c r="W35" s="14"/>
      <c r="X35" s="13"/>
      <c r="Y35" s="97">
        <f t="shared" si="4"/>
        <v>299.27082562813695</v>
      </c>
      <c r="Z35" s="97">
        <f t="shared" si="5"/>
        <v>0</v>
      </c>
      <c r="AA35" s="97">
        <f t="shared" si="6"/>
        <v>0</v>
      </c>
      <c r="AB35" s="97">
        <f t="shared" si="7"/>
        <v>0</v>
      </c>
      <c r="AC35" s="98">
        <f t="shared" si="8"/>
        <v>0</v>
      </c>
      <c r="AE35" s="99">
        <f t="shared" si="9"/>
        <v>454.77123224242803</v>
      </c>
      <c r="AF35" s="99">
        <f t="shared" si="10"/>
        <v>0</v>
      </c>
      <c r="AG35" s="99">
        <f t="shared" si="11"/>
        <v>0</v>
      </c>
      <c r="AH35" s="99">
        <f t="shared" si="12"/>
        <v>0</v>
      </c>
      <c r="AI35" s="100">
        <f t="shared" si="13"/>
        <v>0</v>
      </c>
    </row>
    <row r="36" spans="2:35" x14ac:dyDescent="0.25">
      <c r="B36" s="9">
        <f t="shared" si="14"/>
        <v>37012</v>
      </c>
      <c r="C36" s="39">
        <f t="shared" si="0"/>
        <v>0.95199098750066491</v>
      </c>
      <c r="D36" s="39">
        <f t="shared" si="1"/>
        <v>0.92500695440075276</v>
      </c>
      <c r="E36" s="47">
        <f t="shared" si="2"/>
        <v>2.6984033099912152E-2</v>
      </c>
      <c r="F36" s="47">
        <f t="shared" si="3"/>
        <v>22.7391431984625</v>
      </c>
      <c r="G36" s="145">
        <f>+E36*SUM(F$32:F36)/12</f>
        <v>0.18861184733060007</v>
      </c>
      <c r="L36" s="14">
        <f>_xll.EURO(Y36,Y36,0,0,F$22,$B36+25-F$23,1,0)</f>
        <v>9.0249105975577493</v>
      </c>
      <c r="M36" s="14">
        <f>_xll.EURO(Z36,Z36,0,0,G$22,$B36+25-G$23,1,0)</f>
        <v>0</v>
      </c>
      <c r="N36" s="14">
        <f>_xll.EURO(AA36,AA36,0,0,H$22,$B36+25-H$23,1,0)</f>
        <v>0</v>
      </c>
      <c r="O36" s="14">
        <f>_xll.EURO(AB36,AB36,0,0,I$22,$B36+25-I$23,1,0)</f>
        <v>0</v>
      </c>
      <c r="P36" s="14">
        <f>_xll.EURO(AC36,AC36,0,0,J$22,$B36+25-J$23,1,0)</f>
        <v>0</v>
      </c>
      <c r="Q36" s="14"/>
      <c r="R36" s="14">
        <f>_xll.EURO(AE36,AE36,0,0,F$22,$B36+25-F$23,1,0)</f>
        <v>13.714232600904751</v>
      </c>
      <c r="S36" s="14">
        <f>_xll.EURO(AF36,AF36,0,0,G$22,$B36+25-G$23,1,0)</f>
        <v>0</v>
      </c>
      <c r="T36" s="14">
        <f>_xll.EURO(AG36,AG36,0,0,H$22,$B36+25-H$23,1,0)</f>
        <v>0</v>
      </c>
      <c r="U36" s="14">
        <f>_xll.EURO(AH36,AH36,0,0,I$22,$B36+25-I$23,1,0)</f>
        <v>0</v>
      </c>
      <c r="V36" s="14">
        <f>_xll.EURO(AI36,AI36,0,0,J$22,$B36+25-J$23,1,0)</f>
        <v>0</v>
      </c>
      <c r="W36" s="14"/>
      <c r="X36" s="13"/>
      <c r="Y36" s="97">
        <f t="shared" si="4"/>
        <v>299.27082562813695</v>
      </c>
      <c r="Z36" s="97">
        <f t="shared" si="5"/>
        <v>0</v>
      </c>
      <c r="AA36" s="97">
        <f t="shared" si="6"/>
        <v>0</v>
      </c>
      <c r="AB36" s="97">
        <f t="shared" si="7"/>
        <v>0</v>
      </c>
      <c r="AC36" s="98">
        <f t="shared" si="8"/>
        <v>0</v>
      </c>
      <c r="AE36" s="99">
        <f t="shared" si="9"/>
        <v>454.77123224242803</v>
      </c>
      <c r="AF36" s="99">
        <f t="shared" si="10"/>
        <v>0</v>
      </c>
      <c r="AG36" s="99">
        <f t="shared" si="11"/>
        <v>0</v>
      </c>
      <c r="AH36" s="99">
        <f t="shared" si="12"/>
        <v>0</v>
      </c>
      <c r="AI36" s="100">
        <f t="shared" si="13"/>
        <v>0</v>
      </c>
    </row>
    <row r="37" spans="2:35" x14ac:dyDescent="0.25">
      <c r="B37" s="9">
        <f t="shared" si="14"/>
        <v>37043</v>
      </c>
      <c r="C37" s="39">
        <f t="shared" si="0"/>
        <v>0.94600998645123369</v>
      </c>
      <c r="D37" s="39">
        <f t="shared" si="1"/>
        <v>0.91581594383370835</v>
      </c>
      <c r="E37" s="47">
        <f t="shared" si="2"/>
        <v>3.0194042617525341E-2</v>
      </c>
      <c r="F37" s="47">
        <f t="shared" si="3"/>
        <v>25.050951601488521</v>
      </c>
      <c r="G37" s="145">
        <f>+E37*SUM(F$32:F37)/12</f>
        <v>0.27408149373807256</v>
      </c>
      <c r="L37" s="14">
        <f>_xll.EURO(Y37,Y37,0,0,F$22,$B37+25-F$23,1,0)</f>
        <v>9.9424413934147822</v>
      </c>
      <c r="M37" s="14">
        <f>_xll.EURO(Z37,Z37,0,0,G$22,$B37+25-G$23,1,0)</f>
        <v>0</v>
      </c>
      <c r="N37" s="14">
        <f>_xll.EURO(AA37,AA37,0,0,H$22,$B37+25-H$23,1,0)</f>
        <v>0</v>
      </c>
      <c r="O37" s="14">
        <f>_xll.EURO(AB37,AB37,0,0,I$22,$B37+25-I$23,1,0)</f>
        <v>0</v>
      </c>
      <c r="P37" s="14">
        <f>_xll.EURO(AC37,AC37,0,0,J$22,$B37+25-J$23,1,0)</f>
        <v>0</v>
      </c>
      <c r="Q37" s="14"/>
      <c r="R37" s="14">
        <f>_xll.EURO(AE37,AE37,0,0,F$22,$B37+25-F$23,1,0)</f>
        <v>15.108510208073739</v>
      </c>
      <c r="S37" s="14">
        <f>_xll.EURO(AF37,AF37,0,0,G$22,$B37+25-G$23,1,0)</f>
        <v>0</v>
      </c>
      <c r="T37" s="14">
        <f>_xll.EURO(AG37,AG37,0,0,H$22,$B37+25-H$23,1,0)</f>
        <v>0</v>
      </c>
      <c r="U37" s="14">
        <f>_xll.EURO(AH37,AH37,0,0,I$22,$B37+25-I$23,1,0)</f>
        <v>0</v>
      </c>
      <c r="V37" s="14">
        <f>_xll.EURO(AI37,AI37,0,0,J$22,$B37+25-J$23,1,0)</f>
        <v>0</v>
      </c>
      <c r="W37" s="14"/>
      <c r="X37" s="13"/>
      <c r="Y37" s="97">
        <f t="shared" si="4"/>
        <v>299.27082562813695</v>
      </c>
      <c r="Z37" s="97">
        <f t="shared" si="5"/>
        <v>0</v>
      </c>
      <c r="AA37" s="97">
        <f t="shared" si="6"/>
        <v>0</v>
      </c>
      <c r="AB37" s="97">
        <f t="shared" si="7"/>
        <v>0</v>
      </c>
      <c r="AC37" s="98">
        <f t="shared" si="8"/>
        <v>0</v>
      </c>
      <c r="AE37" s="99">
        <f t="shared" si="9"/>
        <v>454.77123224242803</v>
      </c>
      <c r="AF37" s="99">
        <f t="shared" si="10"/>
        <v>0</v>
      </c>
      <c r="AG37" s="99">
        <f t="shared" si="11"/>
        <v>0</v>
      </c>
      <c r="AH37" s="99">
        <f t="shared" si="12"/>
        <v>0</v>
      </c>
      <c r="AI37" s="100">
        <f t="shared" si="13"/>
        <v>0</v>
      </c>
    </row>
    <row r="38" spans="2:35" x14ac:dyDescent="0.25">
      <c r="B38" s="9">
        <f t="shared" si="14"/>
        <v>37073</v>
      </c>
      <c r="C38" s="39">
        <f t="shared" si="0"/>
        <v>0.94025770105760242</v>
      </c>
      <c r="D38" s="39">
        <f t="shared" si="1"/>
        <v>0.9070083787250488</v>
      </c>
      <c r="E38" s="47">
        <f t="shared" si="2"/>
        <v>3.3249322332553621E-2</v>
      </c>
      <c r="F38" s="47">
        <f t="shared" si="3"/>
        <v>23.116644988717312</v>
      </c>
      <c r="G38" s="145">
        <f>+E38*SUM(F$32:F38)/12</f>
        <v>0.36586636172333215</v>
      </c>
      <c r="L38" s="14">
        <f>_xll.EURO(Y38,Y38,0,0,F$22,$B38+25-F$23,1,0)</f>
        <v>6.7719265300438138</v>
      </c>
      <c r="M38" s="14">
        <f>_xll.EURO(Z38,Z38,0,0,G$22,$B38+25-G$23,1,0)</f>
        <v>0</v>
      </c>
      <c r="N38" s="14">
        <f>_xll.EURO(AA38,AA38,0,0,H$22,$B38+25-H$23,1,0)</f>
        <v>0</v>
      </c>
      <c r="O38" s="14">
        <f>_xll.EURO(AB38,AB38,0,0,I$22,$B38+25-I$23,1,0)</f>
        <v>0</v>
      </c>
      <c r="P38" s="14">
        <f>_xll.EURO(AC38,AC38,0,0,J$22,$B38+25-J$23,1,0)</f>
        <v>0</v>
      </c>
      <c r="Q38" s="14"/>
      <c r="R38" s="14">
        <f>_xll.EURO(AE38,AE38,0,0,F$22,$B38+25-F$23,1,0)</f>
        <v>16.344718458673498</v>
      </c>
      <c r="S38" s="14">
        <f>_xll.EURO(AF38,AF38,0,0,G$22,$B38+25-G$23,1,0)</f>
        <v>0</v>
      </c>
      <c r="T38" s="14">
        <f>_xll.EURO(AG38,AG38,0,0,H$22,$B38+25-H$23,1,0)</f>
        <v>0</v>
      </c>
      <c r="U38" s="14">
        <f>_xll.EURO(AH38,AH38,0,0,I$22,$B38+25-I$23,1,0)</f>
        <v>0</v>
      </c>
      <c r="V38" s="14">
        <f>_xll.EURO(AI38,AI38,0,0,J$22,$B38+25-J$23,1,0)</f>
        <v>0</v>
      </c>
      <c r="W38" s="14"/>
      <c r="X38" s="13"/>
      <c r="Y38" s="97">
        <f t="shared" si="4"/>
        <v>188.42033776904512</v>
      </c>
      <c r="Z38" s="97">
        <f t="shared" si="5"/>
        <v>0</v>
      </c>
      <c r="AA38" s="97">
        <f t="shared" si="6"/>
        <v>0</v>
      </c>
      <c r="AB38" s="97">
        <f t="shared" si="7"/>
        <v>0</v>
      </c>
      <c r="AC38" s="98">
        <f t="shared" si="8"/>
        <v>0</v>
      </c>
      <c r="AE38" s="99">
        <f t="shared" si="9"/>
        <v>454.77123224242803</v>
      </c>
      <c r="AF38" s="99">
        <f t="shared" si="10"/>
        <v>0</v>
      </c>
      <c r="AG38" s="99">
        <f t="shared" si="11"/>
        <v>0</v>
      </c>
      <c r="AH38" s="99">
        <f t="shared" si="12"/>
        <v>0</v>
      </c>
      <c r="AI38" s="100">
        <f t="shared" si="13"/>
        <v>0</v>
      </c>
    </row>
    <row r="39" spans="2:35" x14ac:dyDescent="0.25">
      <c r="B39" s="9">
        <f t="shared" si="14"/>
        <v>37104</v>
      </c>
      <c r="C39" s="39">
        <f t="shared" si="0"/>
        <v>0.93435041583053791</v>
      </c>
      <c r="D39" s="39">
        <f t="shared" si="1"/>
        <v>0.89799620475857267</v>
      </c>
      <c r="E39" s="47">
        <f t="shared" si="2"/>
        <v>3.6354211071965237E-2</v>
      </c>
      <c r="F39" s="47">
        <f t="shared" si="3"/>
        <v>24.793805208712371</v>
      </c>
      <c r="G39" s="145">
        <f>+E39*SUM(F$32:F39)/12</f>
        <v>0.47514496903683257</v>
      </c>
      <c r="L39" s="14">
        <f>_xll.EURO(Y39,Y39,0,0,F$22,$B39+25-F$23,1,0)</f>
        <v>7.2632437516588766</v>
      </c>
      <c r="M39" s="14">
        <f>_xll.EURO(Z39,Z39,0,0,G$22,$B39+25-G$23,1,0)</f>
        <v>0</v>
      </c>
      <c r="N39" s="14">
        <f>_xll.EURO(AA39,AA39,0,0,H$22,$B39+25-H$23,1,0)</f>
        <v>0</v>
      </c>
      <c r="O39" s="14">
        <f>_xll.EURO(AB39,AB39,0,0,I$22,$B39+25-I$23,1,0)</f>
        <v>0</v>
      </c>
      <c r="P39" s="14">
        <f>_xll.EURO(AC39,AC39,0,0,J$22,$B39+25-J$23,1,0)</f>
        <v>0</v>
      </c>
      <c r="Q39" s="14"/>
      <c r="R39" s="14">
        <f>_xll.EURO(AE39,AE39,0,0,F$22,$B39+25-F$23,1,0)</f>
        <v>17.530561457053494</v>
      </c>
      <c r="S39" s="14">
        <f>_xll.EURO(AF39,AF39,0,0,G$22,$B39+25-G$23,1,0)</f>
        <v>0</v>
      </c>
      <c r="T39" s="14">
        <f>_xll.EURO(AG39,AG39,0,0,H$22,$B39+25-H$23,1,0)</f>
        <v>0</v>
      </c>
      <c r="U39" s="14">
        <f>_xll.EURO(AH39,AH39,0,0,I$22,$B39+25-I$23,1,0)</f>
        <v>0</v>
      </c>
      <c r="V39" s="14">
        <f>_xll.EURO(AI39,AI39,0,0,J$22,$B39+25-J$23,1,0)</f>
        <v>0</v>
      </c>
      <c r="W39" s="14"/>
      <c r="X39" s="13"/>
      <c r="Y39" s="97">
        <f t="shared" si="4"/>
        <v>188.42033776904512</v>
      </c>
      <c r="Z39" s="97">
        <f t="shared" si="5"/>
        <v>0</v>
      </c>
      <c r="AA39" s="97">
        <f t="shared" si="6"/>
        <v>0</v>
      </c>
      <c r="AB39" s="97">
        <f t="shared" si="7"/>
        <v>0</v>
      </c>
      <c r="AC39" s="98">
        <f t="shared" si="8"/>
        <v>0</v>
      </c>
      <c r="AE39" s="99">
        <f t="shared" si="9"/>
        <v>454.77123224242803</v>
      </c>
      <c r="AF39" s="99">
        <f t="shared" si="10"/>
        <v>0</v>
      </c>
      <c r="AG39" s="99">
        <f t="shared" si="11"/>
        <v>0</v>
      </c>
      <c r="AH39" s="99">
        <f t="shared" si="12"/>
        <v>0</v>
      </c>
      <c r="AI39" s="100">
        <f t="shared" si="13"/>
        <v>0</v>
      </c>
    </row>
    <row r="40" spans="2:35" x14ac:dyDescent="0.25">
      <c r="B40" s="9">
        <f t="shared" si="14"/>
        <v>37135</v>
      </c>
      <c r="C40" s="39">
        <f t="shared" si="0"/>
        <v>0.92848024385308003</v>
      </c>
      <c r="D40" s="39">
        <f t="shared" si="1"/>
        <v>0.88907357713092561</v>
      </c>
      <c r="E40" s="47">
        <f t="shared" si="2"/>
        <v>3.9406666722154426E-2</v>
      </c>
      <c r="F40" s="47">
        <f t="shared" si="3"/>
        <v>26.364177987154704</v>
      </c>
      <c r="G40" s="145">
        <f>+E40*SUM(F$32:F40)/12</f>
        <v>0.60161721197399065</v>
      </c>
      <c r="L40" s="14">
        <f>_xll.EURO(Y40,Y40,0,0,F$22,$B40+25-F$23,1,0)</f>
        <v>7.7232780293658152</v>
      </c>
      <c r="M40" s="14">
        <f>_xll.EURO(Z40,Z40,0,0,G$22,$B40+25-G$23,1,0)</f>
        <v>0</v>
      </c>
      <c r="N40" s="14">
        <f>_xll.EURO(AA40,AA40,0,0,H$22,$B40+25-H$23,1,0)</f>
        <v>0</v>
      </c>
      <c r="O40" s="14">
        <f>_xll.EURO(AB40,AB40,0,0,I$22,$B40+25-I$23,1,0)</f>
        <v>0</v>
      </c>
      <c r="P40" s="14">
        <f>_xll.EURO(AC40,AC40,0,0,J$22,$B40+25-J$23,1,0)</f>
        <v>0</v>
      </c>
      <c r="Q40" s="14"/>
      <c r="R40" s="14">
        <f>_xll.EURO(AE40,AE40,0,0,F$22,$B40+25-F$23,1,0)</f>
        <v>18.640899957788889</v>
      </c>
      <c r="S40" s="14">
        <f>_xll.EURO(AF40,AF40,0,0,G$22,$B40+25-G$23,1,0)</f>
        <v>0</v>
      </c>
      <c r="T40" s="14">
        <f>_xll.EURO(AG40,AG40,0,0,H$22,$B40+25-H$23,1,0)</f>
        <v>0</v>
      </c>
      <c r="U40" s="14">
        <f>_xll.EURO(AH40,AH40,0,0,I$22,$B40+25-I$23,1,0)</f>
        <v>0</v>
      </c>
      <c r="V40" s="14">
        <f>_xll.EURO(AI40,AI40,0,0,J$22,$B40+25-J$23,1,0)</f>
        <v>0</v>
      </c>
      <c r="W40" s="14"/>
      <c r="X40" s="13"/>
      <c r="Y40" s="97">
        <f t="shared" si="4"/>
        <v>188.42033776904512</v>
      </c>
      <c r="Z40" s="97">
        <f t="shared" si="5"/>
        <v>0</v>
      </c>
      <c r="AA40" s="97">
        <f t="shared" si="6"/>
        <v>0</v>
      </c>
      <c r="AB40" s="97">
        <f t="shared" si="7"/>
        <v>0</v>
      </c>
      <c r="AC40" s="98">
        <f t="shared" si="8"/>
        <v>0</v>
      </c>
      <c r="AE40" s="99">
        <f t="shared" si="9"/>
        <v>454.77123224242803</v>
      </c>
      <c r="AF40" s="99">
        <f t="shared" si="10"/>
        <v>0</v>
      </c>
      <c r="AG40" s="99">
        <f t="shared" si="11"/>
        <v>0</v>
      </c>
      <c r="AH40" s="99">
        <f t="shared" si="12"/>
        <v>0</v>
      </c>
      <c r="AI40" s="100">
        <f t="shared" si="13"/>
        <v>0</v>
      </c>
    </row>
    <row r="41" spans="2:35" x14ac:dyDescent="0.25">
      <c r="B41" s="9">
        <f t="shared" si="14"/>
        <v>37165</v>
      </c>
      <c r="C41" s="39">
        <f t="shared" si="0"/>
        <v>0.92283454938739418</v>
      </c>
      <c r="D41" s="39">
        <f t="shared" si="1"/>
        <v>0.88052319812770619</v>
      </c>
      <c r="E41" s="47">
        <f t="shared" si="2"/>
        <v>4.231135125968799E-2</v>
      </c>
      <c r="F41" s="47">
        <f t="shared" si="3"/>
        <v>27.799278044663907</v>
      </c>
      <c r="G41" s="145">
        <f>+E41*SUM(F$32:F41)/12</f>
        <v>0.74398146028621392</v>
      </c>
      <c r="L41" s="14">
        <f>_xll.EURO(Y41,Y41,0,0,F$22,$B41+25-F$23,1,0)</f>
        <v>8.1436847171640352</v>
      </c>
      <c r="M41" s="14">
        <f>_xll.EURO(Z41,Z41,0,0,G$22,$B41+25-G$23,1,0)</f>
        <v>0</v>
      </c>
      <c r="N41" s="14">
        <f>_xll.EURO(AA41,AA41,0,0,H$22,$B41+25-H$23,1,0)</f>
        <v>0</v>
      </c>
      <c r="O41" s="14">
        <f>_xll.EURO(AB41,AB41,0,0,I$22,$B41+25-I$23,1,0)</f>
        <v>0</v>
      </c>
      <c r="P41" s="14">
        <f>_xll.EURO(AC41,AC41,0,0,J$22,$B41+25-J$23,1,0)</f>
        <v>0</v>
      </c>
      <c r="Q41" s="14"/>
      <c r="R41" s="14">
        <f>_xll.EURO(AE41,AE41,0,0,F$22,$B41+25-F$23,1,0)</f>
        <v>19.655593327499872</v>
      </c>
      <c r="S41" s="14">
        <f>_xll.EURO(AF41,AF41,0,0,G$22,$B41+25-G$23,1,0)</f>
        <v>0</v>
      </c>
      <c r="T41" s="14">
        <f>_xll.EURO(AG41,AG41,0,0,H$22,$B41+25-H$23,1,0)</f>
        <v>0</v>
      </c>
      <c r="U41" s="14">
        <f>_xll.EURO(AH41,AH41,0,0,I$22,$B41+25-I$23,1,0)</f>
        <v>0</v>
      </c>
      <c r="V41" s="14">
        <f>_xll.EURO(AI41,AI41,0,0,J$22,$B41+25-J$23,1,0)</f>
        <v>0</v>
      </c>
      <c r="W41" s="14"/>
      <c r="X41" s="13"/>
      <c r="Y41" s="97">
        <f t="shared" si="4"/>
        <v>188.42033776904512</v>
      </c>
      <c r="Z41" s="97">
        <f t="shared" si="5"/>
        <v>0</v>
      </c>
      <c r="AA41" s="97">
        <f t="shared" si="6"/>
        <v>0</v>
      </c>
      <c r="AB41" s="97">
        <f t="shared" si="7"/>
        <v>0</v>
      </c>
      <c r="AC41" s="98">
        <f t="shared" si="8"/>
        <v>0</v>
      </c>
      <c r="AE41" s="99">
        <f t="shared" si="9"/>
        <v>454.77123224242803</v>
      </c>
      <c r="AF41" s="99">
        <f t="shared" si="10"/>
        <v>0</v>
      </c>
      <c r="AG41" s="99">
        <f t="shared" si="11"/>
        <v>0</v>
      </c>
      <c r="AH41" s="99">
        <f t="shared" si="12"/>
        <v>0</v>
      </c>
      <c r="AI41" s="100">
        <f t="shared" si="13"/>
        <v>0</v>
      </c>
    </row>
    <row r="42" spans="2:35" x14ac:dyDescent="0.25">
      <c r="B42" s="9">
        <f t="shared" si="14"/>
        <v>37196</v>
      </c>
      <c r="C42" s="39">
        <f t="shared" si="0"/>
        <v>0.91703672726427932</v>
      </c>
      <c r="D42" s="39">
        <f t="shared" si="1"/>
        <v>0.87177418496621872</v>
      </c>
      <c r="E42" s="47">
        <f t="shared" si="2"/>
        <v>4.5262542298060593E-2</v>
      </c>
      <c r="F42" s="47">
        <f t="shared" si="3"/>
        <v>29.207956413717369</v>
      </c>
      <c r="G42" s="145">
        <f>+E42*SUM(F$32:F42)/12</f>
        <v>0.90604257858581827</v>
      </c>
      <c r="L42" s="14">
        <f>_xll.EURO(Y42,Y42,0,0,F$22,$B42+25-F$23,1,0)</f>
        <v>8.5563512794765018</v>
      </c>
      <c r="M42" s="14">
        <f>_xll.EURO(Z42,Z42,0,0,G$22,$B42+25-G$23,1,0)</f>
        <v>0</v>
      </c>
      <c r="N42" s="14">
        <f>_xll.EURO(AA42,AA42,0,0,H$22,$B42+25-H$23,1,0)</f>
        <v>0</v>
      </c>
      <c r="O42" s="14">
        <f>_xll.EURO(AB42,AB42,0,0,I$22,$B42+25-I$23,1,0)</f>
        <v>0</v>
      </c>
      <c r="P42" s="14">
        <f>_xll.EURO(AC42,AC42,0,0,J$22,$B42+25-J$23,1,0)</f>
        <v>0</v>
      </c>
      <c r="Q42" s="14"/>
      <c r="R42" s="14">
        <f>_xll.EURO(AE42,AE42,0,0,F$22,$B42+25-F$23,1,0)</f>
        <v>20.651605134240867</v>
      </c>
      <c r="S42" s="14">
        <f>_xll.EURO(AF42,AF42,0,0,G$22,$B42+25-G$23,1,0)</f>
        <v>0</v>
      </c>
      <c r="T42" s="14">
        <f>_xll.EURO(AG42,AG42,0,0,H$22,$B42+25-H$23,1,0)</f>
        <v>0</v>
      </c>
      <c r="U42" s="14">
        <f>_xll.EURO(AH42,AH42,0,0,I$22,$B42+25-I$23,1,0)</f>
        <v>0</v>
      </c>
      <c r="V42" s="14">
        <f>_xll.EURO(AI42,AI42,0,0,J$22,$B42+25-J$23,1,0)</f>
        <v>0</v>
      </c>
      <c r="W42" s="14"/>
      <c r="X42" s="13"/>
      <c r="Y42" s="97">
        <f t="shared" si="4"/>
        <v>188.42033776904512</v>
      </c>
      <c r="Z42" s="97">
        <f t="shared" si="5"/>
        <v>0</v>
      </c>
      <c r="AA42" s="97">
        <f t="shared" si="6"/>
        <v>0</v>
      </c>
      <c r="AB42" s="97">
        <f t="shared" si="7"/>
        <v>0</v>
      </c>
      <c r="AC42" s="98">
        <f t="shared" si="8"/>
        <v>0</v>
      </c>
      <c r="AE42" s="99">
        <f t="shared" si="9"/>
        <v>454.77123224242803</v>
      </c>
      <c r="AF42" s="99">
        <f t="shared" si="10"/>
        <v>0</v>
      </c>
      <c r="AG42" s="99">
        <f t="shared" si="11"/>
        <v>0</v>
      </c>
      <c r="AH42" s="99">
        <f t="shared" si="12"/>
        <v>0</v>
      </c>
      <c r="AI42" s="100">
        <f t="shared" si="13"/>
        <v>0</v>
      </c>
    </row>
    <row r="43" spans="2:35" x14ac:dyDescent="0.25">
      <c r="B43" s="9">
        <f t="shared" si="14"/>
        <v>37226</v>
      </c>
      <c r="C43" s="39">
        <f t="shared" si="0"/>
        <v>0.91146061596818828</v>
      </c>
      <c r="D43" s="39">
        <f t="shared" si="1"/>
        <v>0.86339017729979095</v>
      </c>
      <c r="E43" s="47">
        <f t="shared" si="2"/>
        <v>4.8070438668397331E-2</v>
      </c>
      <c r="F43" s="47">
        <f t="shared" si="3"/>
        <v>30.509072451644244</v>
      </c>
      <c r="G43" s="145">
        <f t="shared" ref="G43:G106" si="15">+E43*SUM(F32:F43)/12</f>
        <v>1.0844649964067961</v>
      </c>
      <c r="L43" s="14">
        <f>_xll.EURO(Y43,Y43,0,0,F$22,$B43+25-F$23,1,0)</f>
        <v>8.9375078971519031</v>
      </c>
      <c r="M43" s="14">
        <f>_xll.EURO(Z43,Z43,0,0,G$22,$B43+25-G$23,1,0)</f>
        <v>0</v>
      </c>
      <c r="N43" s="14">
        <f>_xll.EURO(AA43,AA43,0,0,H$22,$B43+25-H$23,1,0)</f>
        <v>0</v>
      </c>
      <c r="O43" s="14">
        <f>_xll.EURO(AB43,AB43,0,0,I$22,$B43+25-I$23,1,0)</f>
        <v>0</v>
      </c>
      <c r="P43" s="14">
        <f>_xll.EURO(AC43,AC43,0,0,J$22,$B43+25-J$23,1,0)</f>
        <v>0</v>
      </c>
      <c r="Q43" s="14"/>
      <c r="R43" s="14">
        <f>_xll.EURO(AE43,AE43,0,0,F$22,$B43+25-F$23,1,0)</f>
        <v>21.57156455449234</v>
      </c>
      <c r="S43" s="14">
        <f>_xll.EURO(AF43,AF43,0,0,G$22,$B43+25-G$23,1,0)</f>
        <v>0</v>
      </c>
      <c r="T43" s="14">
        <f>_xll.EURO(AG43,AG43,0,0,H$22,$B43+25-H$23,1,0)</f>
        <v>0</v>
      </c>
      <c r="U43" s="14">
        <f>_xll.EURO(AH43,AH43,0,0,I$22,$B43+25-I$23,1,0)</f>
        <v>0</v>
      </c>
      <c r="V43" s="14">
        <f>_xll.EURO(AI43,AI43,0,0,J$22,$B43+25-J$23,1,0)</f>
        <v>0</v>
      </c>
      <c r="W43" s="14"/>
      <c r="X43" s="13"/>
      <c r="Y43" s="97">
        <f t="shared" si="4"/>
        <v>188.42033776904512</v>
      </c>
      <c r="Z43" s="97">
        <f t="shared" si="5"/>
        <v>0</v>
      </c>
      <c r="AA43" s="97">
        <f t="shared" si="6"/>
        <v>0</v>
      </c>
      <c r="AB43" s="97">
        <f t="shared" si="7"/>
        <v>0</v>
      </c>
      <c r="AC43" s="98">
        <f t="shared" si="8"/>
        <v>0</v>
      </c>
      <c r="AE43" s="99">
        <f t="shared" si="9"/>
        <v>454.77123224242803</v>
      </c>
      <c r="AF43" s="99">
        <f t="shared" si="10"/>
        <v>0</v>
      </c>
      <c r="AG43" s="99">
        <f t="shared" si="11"/>
        <v>0</v>
      </c>
      <c r="AH43" s="99">
        <f t="shared" si="12"/>
        <v>0</v>
      </c>
      <c r="AI43" s="100">
        <f t="shared" si="13"/>
        <v>0</v>
      </c>
    </row>
    <row r="44" spans="2:35" hidden="1" outlineLevel="1" x14ac:dyDescent="0.25">
      <c r="B44" s="9">
        <f t="shared" si="14"/>
        <v>37257</v>
      </c>
      <c r="C44" s="39">
        <f t="shared" si="0"/>
        <v>0.90573425198765001</v>
      </c>
      <c r="D44" s="39">
        <f t="shared" si="1"/>
        <v>0.85481140045352877</v>
      </c>
      <c r="E44" s="47">
        <f t="shared" si="2"/>
        <v>5.0922851534121238E-2</v>
      </c>
      <c r="F44" s="47">
        <f t="shared" si="3"/>
        <v>36.41383529383225</v>
      </c>
      <c r="G44" s="145">
        <f t="shared" si="15"/>
        <v>1.2632644907782711</v>
      </c>
      <c r="L44" s="14">
        <f>_xll.EURO(Y44,Y44,0,0,F$22,$B44+25-F$23,1,0)</f>
        <v>0</v>
      </c>
      <c r="M44" s="14">
        <f>_xll.EURO(Z44,Z44,0,0,G$22,$B44+25-G$23,1,0)</f>
        <v>5.51788496524793</v>
      </c>
      <c r="N44" s="14">
        <f>_xll.EURO(AA44,AA44,0,0,H$22,$B44+25-H$23,1,0)</f>
        <v>0</v>
      </c>
      <c r="O44" s="14">
        <f>_xll.EURO(AB44,AB44,0,0,I$22,$B44+25-I$23,1,0)</f>
        <v>0</v>
      </c>
      <c r="P44" s="14">
        <f>_xll.EURO(AC44,AC44,0,0,J$22,$B44+25-J$23,1,0)</f>
        <v>0</v>
      </c>
      <c r="Q44" s="14"/>
      <c r="R44" s="14">
        <f>_xll.EURO(AE44,AE44,0,0,F$22,$B44+25-F$23,1,0)</f>
        <v>22.482498378139724</v>
      </c>
      <c r="S44" s="14">
        <f>_xll.EURO(AF44,AF44,0,0,G$22,$B44+25-G$23,1,0)</f>
        <v>8.4134519504445962</v>
      </c>
      <c r="T44" s="14">
        <f>_xll.EURO(AG44,AG44,0,0,H$22,$B44+25-H$23,1,0)</f>
        <v>0</v>
      </c>
      <c r="U44" s="14">
        <f>_xll.EURO(AH44,AH44,0,0,I$22,$B44+25-I$23,1,0)</f>
        <v>0</v>
      </c>
      <c r="V44" s="14">
        <f>_xll.EURO(AI44,AI44,0,0,J$22,$B44+25-J$23,1,0)</f>
        <v>0</v>
      </c>
      <c r="W44" s="14"/>
      <c r="X44" s="13"/>
      <c r="Y44" s="97">
        <f t="shared" si="4"/>
        <v>0</v>
      </c>
      <c r="Z44" s="97">
        <f t="shared" si="5"/>
        <v>440.57709677564674</v>
      </c>
      <c r="AA44" s="97">
        <f t="shared" si="6"/>
        <v>0</v>
      </c>
      <c r="AB44" s="97">
        <f t="shared" si="7"/>
        <v>0</v>
      </c>
      <c r="AC44" s="98">
        <f t="shared" si="8"/>
        <v>0</v>
      </c>
      <c r="AE44" s="99">
        <f t="shared" si="9"/>
        <v>454.77123224242803</v>
      </c>
      <c r="AF44" s="99">
        <f t="shared" si="10"/>
        <v>671.77446748778641</v>
      </c>
      <c r="AG44" s="99">
        <f t="shared" si="11"/>
        <v>0</v>
      </c>
      <c r="AH44" s="99">
        <f t="shared" si="12"/>
        <v>0</v>
      </c>
      <c r="AI44" s="100">
        <f t="shared" si="13"/>
        <v>0</v>
      </c>
    </row>
    <row r="45" spans="2:35" hidden="1" outlineLevel="1" x14ac:dyDescent="0.25">
      <c r="B45" s="9">
        <f t="shared" si="14"/>
        <v>37288</v>
      </c>
      <c r="C45" s="39">
        <f t="shared" si="0"/>
        <v>0.90004386459662422</v>
      </c>
      <c r="D45" s="39">
        <f t="shared" si="1"/>
        <v>0.84631786364602635</v>
      </c>
      <c r="E45" s="47">
        <f t="shared" si="2"/>
        <v>5.3726000950597874E-2</v>
      </c>
      <c r="F45" s="47">
        <f t="shared" si="3"/>
        <v>44.207201837637029</v>
      </c>
      <c r="G45" s="145">
        <f t="shared" si="15"/>
        <v>1.4674486259084152</v>
      </c>
      <c r="L45" s="14">
        <f>_xll.EURO(Y45,Y45,0,0,F$22,$B45+25-F$23,1,0)</f>
        <v>0</v>
      </c>
      <c r="M45" s="14">
        <f>_xll.EURO(Z45,Z45,0,0,G$22,$B45+25-G$23,1,0)</f>
        <v>8.2579891738588742</v>
      </c>
      <c r="N45" s="14">
        <f>_xll.EURO(AA45,AA45,0,0,H$22,$B45+25-H$23,1,0)</f>
        <v>0</v>
      </c>
      <c r="O45" s="14">
        <f>_xll.EURO(AB45,AB45,0,0,I$22,$B45+25-I$23,1,0)</f>
        <v>0</v>
      </c>
      <c r="P45" s="14">
        <f>_xll.EURO(AC45,AC45,0,0,J$22,$B45+25-J$23,1,0)</f>
        <v>0</v>
      </c>
      <c r="Q45" s="14"/>
      <c r="R45" s="14">
        <f>_xll.EURO(AE45,AE45,0,0,F$22,$B45+25-F$23,1,0)</f>
        <v>23.357758590499657</v>
      </c>
      <c r="S45" s="14">
        <f>_xll.EURO(AF45,AF45,0,0,G$22,$B45+25-G$23,1,0)</f>
        <v>12.591454073278499</v>
      </c>
      <c r="T45" s="14">
        <f>_xll.EURO(AG45,AG45,0,0,H$22,$B45+25-H$23,1,0)</f>
        <v>0</v>
      </c>
      <c r="U45" s="14">
        <f>_xll.EURO(AH45,AH45,0,0,I$22,$B45+25-I$23,1,0)</f>
        <v>0</v>
      </c>
      <c r="V45" s="14">
        <f>_xll.EURO(AI45,AI45,0,0,J$22,$B45+25-J$23,1,0)</f>
        <v>0</v>
      </c>
      <c r="W45" s="14"/>
      <c r="X45" s="13"/>
      <c r="Y45" s="97">
        <f t="shared" si="4"/>
        <v>0</v>
      </c>
      <c r="Z45" s="97">
        <f t="shared" si="5"/>
        <v>440.57709677564674</v>
      </c>
      <c r="AA45" s="97">
        <f t="shared" si="6"/>
        <v>0</v>
      </c>
      <c r="AB45" s="97">
        <f t="shared" si="7"/>
        <v>0</v>
      </c>
      <c r="AC45" s="98">
        <f t="shared" si="8"/>
        <v>0</v>
      </c>
      <c r="AE45" s="99">
        <f t="shared" si="9"/>
        <v>454.77123224242803</v>
      </c>
      <c r="AF45" s="99">
        <f t="shared" si="10"/>
        <v>671.77446748778641</v>
      </c>
      <c r="AG45" s="99">
        <f t="shared" si="11"/>
        <v>0</v>
      </c>
      <c r="AH45" s="99">
        <f t="shared" si="12"/>
        <v>0</v>
      </c>
      <c r="AI45" s="100">
        <f t="shared" si="13"/>
        <v>0</v>
      </c>
    </row>
    <row r="46" spans="2:35" hidden="1" outlineLevel="1" x14ac:dyDescent="0.25">
      <c r="B46" s="9">
        <f t="shared" si="14"/>
        <v>37316</v>
      </c>
      <c r="C46" s="39">
        <f t="shared" si="0"/>
        <v>0.89493489446546326</v>
      </c>
      <c r="D46" s="39">
        <f t="shared" si="1"/>
        <v>0.83871884298002608</v>
      </c>
      <c r="E46" s="47">
        <f t="shared" si="2"/>
        <v>5.621605148543718E-2</v>
      </c>
      <c r="F46" s="47">
        <f t="shared" si="3"/>
        <v>49.654953571656364</v>
      </c>
      <c r="G46" s="145">
        <f t="shared" si="15"/>
        <v>1.686990652915151</v>
      </c>
      <c r="L46" s="14">
        <f>_xll.EURO(Y46,Y46,0,0,F$22,$B46+25-F$23,1,0)</f>
        <v>0</v>
      </c>
      <c r="M46" s="14">
        <f>_xll.EURO(Z46,Z46,0,0,G$22,$B46+25-G$23,1,0)</f>
        <v>10.113461437896291</v>
      </c>
      <c r="N46" s="14">
        <f>_xll.EURO(AA46,AA46,0,0,H$22,$B46+25-H$23,1,0)</f>
        <v>0</v>
      </c>
      <c r="O46" s="14">
        <f>_xll.EURO(AB46,AB46,0,0,I$22,$B46+25-I$23,1,0)</f>
        <v>0</v>
      </c>
      <c r="P46" s="14">
        <f>_xll.EURO(AC46,AC46,0,0,J$22,$B46+25-J$23,1,0)</f>
        <v>0</v>
      </c>
      <c r="Q46" s="14"/>
      <c r="R46" s="14">
        <f>_xll.EURO(AE46,AE46,0,0,F$22,$B46+25-F$23,1,0)</f>
        <v>24.120887609324882</v>
      </c>
      <c r="S46" s="14">
        <f>_xll.EURO(AF46,AF46,0,0,G$22,$B46+25-G$23,1,0)</f>
        <v>15.420604524435191</v>
      </c>
      <c r="T46" s="14">
        <f>_xll.EURO(AG46,AG46,0,0,H$22,$B46+25-H$23,1,0)</f>
        <v>0</v>
      </c>
      <c r="U46" s="14">
        <f>_xll.EURO(AH46,AH46,0,0,I$22,$B46+25-I$23,1,0)</f>
        <v>0</v>
      </c>
      <c r="V46" s="14">
        <f>_xll.EURO(AI46,AI46,0,0,J$22,$B46+25-J$23,1,0)</f>
        <v>0</v>
      </c>
      <c r="W46" s="14"/>
      <c r="X46" s="13"/>
      <c r="Y46" s="97">
        <f t="shared" si="4"/>
        <v>0</v>
      </c>
      <c r="Z46" s="97">
        <f t="shared" si="5"/>
        <v>440.57709677564674</v>
      </c>
      <c r="AA46" s="97">
        <f t="shared" si="6"/>
        <v>0</v>
      </c>
      <c r="AB46" s="97">
        <f t="shared" si="7"/>
        <v>0</v>
      </c>
      <c r="AC46" s="98">
        <f t="shared" si="8"/>
        <v>0</v>
      </c>
      <c r="AE46" s="99">
        <f t="shared" si="9"/>
        <v>454.77123224242803</v>
      </c>
      <c r="AF46" s="99">
        <f t="shared" si="10"/>
        <v>671.77446748778641</v>
      </c>
      <c r="AG46" s="99">
        <f t="shared" si="11"/>
        <v>0</v>
      </c>
      <c r="AH46" s="99">
        <f t="shared" si="12"/>
        <v>0</v>
      </c>
      <c r="AI46" s="100">
        <f t="shared" si="13"/>
        <v>0</v>
      </c>
    </row>
    <row r="47" spans="2:35" hidden="1" outlineLevel="1" x14ac:dyDescent="0.25">
      <c r="B47" s="9">
        <f t="shared" si="14"/>
        <v>37347</v>
      </c>
      <c r="C47" s="39">
        <f t="shared" si="0"/>
        <v>0.88931235537292097</v>
      </c>
      <c r="D47" s="39">
        <f t="shared" si="1"/>
        <v>0.83038520428473361</v>
      </c>
      <c r="E47" s="47">
        <f t="shared" si="2"/>
        <v>5.8927151088187357E-2</v>
      </c>
      <c r="F47" s="47">
        <f t="shared" si="3"/>
        <v>54.813338389065933</v>
      </c>
      <c r="G47" s="145">
        <f t="shared" si="15"/>
        <v>1.9380666561701256</v>
      </c>
      <c r="L47" s="14">
        <f>_xll.EURO(Y47,Y47,0,0,F$22,$B47+25-F$23,1,0)</f>
        <v>0</v>
      </c>
      <c r="M47" s="14">
        <f>_xll.EURO(Z47,Z47,0,0,G$22,$B47+25-G$23,1,0)</f>
        <v>11.832781966983816</v>
      </c>
      <c r="N47" s="14">
        <f>_xll.EURO(AA47,AA47,0,0,H$22,$B47+25-H$23,1,0)</f>
        <v>0</v>
      </c>
      <c r="O47" s="14">
        <f>_xll.EURO(AB47,AB47,0,0,I$22,$B47+25-I$23,1,0)</f>
        <v>0</v>
      </c>
      <c r="P47" s="14">
        <f>_xll.EURO(AC47,AC47,0,0,J$22,$B47+25-J$23,1,0)</f>
        <v>0</v>
      </c>
      <c r="Q47" s="14"/>
      <c r="R47" s="14">
        <f>_xll.EURO(AE47,AE47,0,0,F$22,$B47+25-F$23,1,0)</f>
        <v>24.938400207099647</v>
      </c>
      <c r="S47" s="14">
        <f>_xll.EURO(AF47,AF47,0,0,G$22,$B47+25-G$23,1,0)</f>
        <v>18.042156214982469</v>
      </c>
      <c r="T47" s="14">
        <f>_xll.EURO(AG47,AG47,0,0,H$22,$B47+25-H$23,1,0)</f>
        <v>0</v>
      </c>
      <c r="U47" s="14">
        <f>_xll.EURO(AH47,AH47,0,0,I$22,$B47+25-I$23,1,0)</f>
        <v>0</v>
      </c>
      <c r="V47" s="14">
        <f>_xll.EURO(AI47,AI47,0,0,J$22,$B47+25-J$23,1,0)</f>
        <v>0</v>
      </c>
      <c r="W47" s="14"/>
      <c r="X47" s="13"/>
      <c r="Y47" s="97">
        <f t="shared" si="4"/>
        <v>0</v>
      </c>
      <c r="Z47" s="97">
        <f t="shared" si="5"/>
        <v>440.57709677564674</v>
      </c>
      <c r="AA47" s="97">
        <f t="shared" si="6"/>
        <v>0</v>
      </c>
      <c r="AB47" s="97">
        <f t="shared" si="7"/>
        <v>0</v>
      </c>
      <c r="AC47" s="98">
        <f t="shared" si="8"/>
        <v>0</v>
      </c>
      <c r="AE47" s="99">
        <f t="shared" si="9"/>
        <v>454.77123224242803</v>
      </c>
      <c r="AF47" s="99">
        <f t="shared" si="10"/>
        <v>671.77446748778641</v>
      </c>
      <c r="AG47" s="99">
        <f t="shared" si="11"/>
        <v>0</v>
      </c>
      <c r="AH47" s="99">
        <f t="shared" si="12"/>
        <v>0</v>
      </c>
      <c r="AI47" s="100">
        <f t="shared" si="13"/>
        <v>0</v>
      </c>
    </row>
    <row r="48" spans="2:35" hidden="1" outlineLevel="1" x14ac:dyDescent="0.25">
      <c r="B48" s="9">
        <f t="shared" si="14"/>
        <v>37377</v>
      </c>
      <c r="C48" s="39">
        <f t="shared" si="0"/>
        <v>0.88390482422055161</v>
      </c>
      <c r="D48" s="39">
        <f t="shared" si="1"/>
        <v>0.8223992418200603</v>
      </c>
      <c r="E48" s="47">
        <f t="shared" si="2"/>
        <v>6.150558240049131E-2</v>
      </c>
      <c r="F48" s="47">
        <f t="shared" si="3"/>
        <v>59.249090272402924</v>
      </c>
      <c r="G48" s="145">
        <f t="shared" si="15"/>
        <v>2.2099996536570843</v>
      </c>
      <c r="L48" s="14">
        <f>_xll.EURO(Y48,Y48,0,0,F$22,$B48+25-F$23,1,0)</f>
        <v>0</v>
      </c>
      <c r="M48" s="14">
        <f>_xll.EURO(Z48,Z48,0,0,G$22,$B48+25-G$23,1,0)</f>
        <v>13.286189528786196</v>
      </c>
      <c r="N48" s="14">
        <f>_xll.EURO(AA48,AA48,0,0,H$22,$B48+25-H$23,1,0)</f>
        <v>0</v>
      </c>
      <c r="O48" s="14">
        <f>_xll.EURO(AB48,AB48,0,0,I$22,$B48+25-I$23,1,0)</f>
        <v>0</v>
      </c>
      <c r="P48" s="14">
        <f>_xll.EURO(AC48,AC48,0,0,J$22,$B48+25-J$23,1,0)</f>
        <v>0</v>
      </c>
      <c r="Q48" s="14"/>
      <c r="R48" s="14">
        <f>_xll.EURO(AE48,AE48,0,0,F$22,$B48+25-F$23,1,0)</f>
        <v>25.704646374604067</v>
      </c>
      <c r="S48" s="14">
        <f>_xll.EURO(AF48,AF48,0,0,G$22,$B48+25-G$23,1,0)</f>
        <v>20.258254369012661</v>
      </c>
      <c r="T48" s="14">
        <f>_xll.EURO(AG48,AG48,0,0,H$22,$B48+25-H$23,1,0)</f>
        <v>0</v>
      </c>
      <c r="U48" s="14">
        <f>_xll.EURO(AH48,AH48,0,0,I$22,$B48+25-I$23,1,0)</f>
        <v>0</v>
      </c>
      <c r="V48" s="14">
        <f>_xll.EURO(AI48,AI48,0,0,J$22,$B48+25-J$23,1,0)</f>
        <v>0</v>
      </c>
      <c r="W48" s="14"/>
      <c r="X48" s="13"/>
      <c r="Y48" s="97">
        <f t="shared" si="4"/>
        <v>0</v>
      </c>
      <c r="Z48" s="97">
        <f t="shared" si="5"/>
        <v>440.57709677564674</v>
      </c>
      <c r="AA48" s="97">
        <f t="shared" si="6"/>
        <v>0</v>
      </c>
      <c r="AB48" s="97">
        <f t="shared" si="7"/>
        <v>0</v>
      </c>
      <c r="AC48" s="98">
        <f t="shared" si="8"/>
        <v>0</v>
      </c>
      <c r="AE48" s="99">
        <f t="shared" si="9"/>
        <v>454.77123224242803</v>
      </c>
      <c r="AF48" s="99">
        <f t="shared" si="10"/>
        <v>671.77446748778641</v>
      </c>
      <c r="AG48" s="99">
        <f t="shared" si="11"/>
        <v>0</v>
      </c>
      <c r="AH48" s="99">
        <f t="shared" si="12"/>
        <v>0</v>
      </c>
      <c r="AI48" s="100">
        <f t="shared" si="13"/>
        <v>0</v>
      </c>
    </row>
    <row r="49" spans="2:35" hidden="1" outlineLevel="1" x14ac:dyDescent="0.25">
      <c r="B49" s="9">
        <f t="shared" si="14"/>
        <v>37408</v>
      </c>
      <c r="C49" s="39">
        <f t="shared" si="0"/>
        <v>0.87835158290769033</v>
      </c>
      <c r="D49" s="39">
        <f t="shared" si="1"/>
        <v>0.81422775717776996</v>
      </c>
      <c r="E49" s="47">
        <f t="shared" si="2"/>
        <v>6.412382572992037E-2</v>
      </c>
      <c r="F49" s="47">
        <f t="shared" si="3"/>
        <v>63.427781820019419</v>
      </c>
      <c r="G49" s="145">
        <f t="shared" si="15"/>
        <v>2.5091499980841179</v>
      </c>
      <c r="L49" s="14">
        <f>_xll.EURO(Y49,Y49,0,0,F$22,$B49+25-F$23,1,0)</f>
        <v>0</v>
      </c>
      <c r="M49" s="14">
        <f>_xll.EURO(Z49,Z49,0,0,G$22,$B49+25-G$23,1,0)</f>
        <v>14.636949508120921</v>
      </c>
      <c r="N49" s="14">
        <f>_xll.EURO(AA49,AA49,0,0,H$22,$B49+25-H$23,1,0)</f>
        <v>0</v>
      </c>
      <c r="O49" s="14">
        <f>_xll.EURO(AB49,AB49,0,0,I$22,$B49+25-I$23,1,0)</f>
        <v>0</v>
      </c>
      <c r="P49" s="14">
        <f>_xll.EURO(AC49,AC49,0,0,J$22,$B49+25-J$23,1,0)</f>
        <v>0</v>
      </c>
      <c r="Q49" s="14"/>
      <c r="R49" s="14">
        <f>_xll.EURO(AE49,AE49,0,0,F$22,$B49+25-F$23,1,0)</f>
        <v>26.472992747781007</v>
      </c>
      <c r="S49" s="14">
        <f>_xll.EURO(AF49,AF49,0,0,G$22,$B49+25-G$23,1,0)</f>
        <v>22.317839564117492</v>
      </c>
      <c r="T49" s="14">
        <f>_xll.EURO(AG49,AG49,0,0,H$22,$B49+25-H$23,1,0)</f>
        <v>0</v>
      </c>
      <c r="U49" s="14">
        <f>_xll.EURO(AH49,AH49,0,0,I$22,$B49+25-I$23,1,0)</f>
        <v>0</v>
      </c>
      <c r="V49" s="14">
        <f>_xll.EURO(AI49,AI49,0,0,J$22,$B49+25-J$23,1,0)</f>
        <v>0</v>
      </c>
      <c r="W49" s="14"/>
      <c r="X49" s="13"/>
      <c r="Y49" s="97">
        <f t="shared" si="4"/>
        <v>0</v>
      </c>
      <c r="Z49" s="97">
        <f t="shared" si="5"/>
        <v>440.57709677564674</v>
      </c>
      <c r="AA49" s="97">
        <f t="shared" si="6"/>
        <v>0</v>
      </c>
      <c r="AB49" s="97">
        <f t="shared" si="7"/>
        <v>0</v>
      </c>
      <c r="AC49" s="98">
        <f t="shared" si="8"/>
        <v>0</v>
      </c>
      <c r="AE49" s="99">
        <f t="shared" si="9"/>
        <v>454.77123224242803</v>
      </c>
      <c r="AF49" s="99">
        <f t="shared" si="10"/>
        <v>671.77446748778641</v>
      </c>
      <c r="AG49" s="99">
        <f t="shared" si="11"/>
        <v>0</v>
      </c>
      <c r="AH49" s="99">
        <f t="shared" si="12"/>
        <v>0</v>
      </c>
      <c r="AI49" s="100">
        <f t="shared" si="13"/>
        <v>0</v>
      </c>
    </row>
    <row r="50" spans="2:35" hidden="1" outlineLevel="1" x14ac:dyDescent="0.25">
      <c r="B50" s="9">
        <f t="shared" si="14"/>
        <v>37438</v>
      </c>
      <c r="C50" s="39">
        <f t="shared" si="0"/>
        <v>0.87301069956269917</v>
      </c>
      <c r="D50" s="39">
        <f t="shared" si="1"/>
        <v>0.80639718376080061</v>
      </c>
      <c r="E50" s="47">
        <f t="shared" si="2"/>
        <v>6.661351580189856E-2</v>
      </c>
      <c r="F50" s="47">
        <f t="shared" si="3"/>
        <v>30.719220152435582</v>
      </c>
      <c r="G50" s="145">
        <f t="shared" si="15"/>
        <v>2.6487738315194811</v>
      </c>
      <c r="L50" s="14">
        <f>_xll.EURO(Y50,Y50,0,0,F$22,$B50+25-F$23,1,0)</f>
        <v>0</v>
      </c>
      <c r="M50" s="14">
        <f>_xll.EURO(Z50,Z50,0,0,G$22,$B50+25-G$23,1,0)</f>
        <v>6.5752907207690896</v>
      </c>
      <c r="N50" s="14">
        <f>_xll.EURO(AA50,AA50,0,0,H$22,$B50+25-H$23,1,0)</f>
        <v>0</v>
      </c>
      <c r="O50" s="14">
        <f>_xll.EURO(AB50,AB50,0,0,I$22,$B50+25-I$23,1,0)</f>
        <v>0</v>
      </c>
      <c r="P50" s="14">
        <f>_xll.EURO(AC50,AC50,0,0,J$22,$B50+25-J$23,1,0)</f>
        <v>0</v>
      </c>
      <c r="Q50" s="14"/>
      <c r="R50" s="14">
        <f>_xll.EURO(AE50,AE50,0,0,F$22,$B50+25-F$23,1,0)</f>
        <v>0</v>
      </c>
      <c r="S50" s="14">
        <f>_xll.EURO(AF50,AF50,0,0,G$22,$B50+25-G$23,1,0)</f>
        <v>24.143929431666493</v>
      </c>
      <c r="T50" s="14">
        <f>_xll.EURO(AG50,AG50,0,0,H$22,$B50+25-H$23,1,0)</f>
        <v>0</v>
      </c>
      <c r="U50" s="14">
        <f>_xll.EURO(AH50,AH50,0,0,I$22,$B50+25-I$23,1,0)</f>
        <v>0</v>
      </c>
      <c r="V50" s="14">
        <f>_xll.EURO(AI50,AI50,0,0,J$22,$B50+25-J$23,1,0)</f>
        <v>0</v>
      </c>
      <c r="W50" s="14"/>
      <c r="X50" s="13"/>
      <c r="Y50" s="97">
        <f t="shared" si="4"/>
        <v>0</v>
      </c>
      <c r="Z50" s="97">
        <f t="shared" si="5"/>
        <v>182.94919371031128</v>
      </c>
      <c r="AA50" s="97">
        <f t="shared" si="6"/>
        <v>0</v>
      </c>
      <c r="AB50" s="97">
        <f t="shared" si="7"/>
        <v>0</v>
      </c>
      <c r="AC50" s="98">
        <f t="shared" si="8"/>
        <v>0</v>
      </c>
      <c r="AE50" s="99">
        <f t="shared" si="9"/>
        <v>0</v>
      </c>
      <c r="AF50" s="99">
        <f t="shared" si="10"/>
        <v>671.77446748778641</v>
      </c>
      <c r="AG50" s="99">
        <f t="shared" si="11"/>
        <v>0</v>
      </c>
      <c r="AH50" s="99">
        <f t="shared" si="12"/>
        <v>0</v>
      </c>
      <c r="AI50" s="100">
        <f t="shared" si="13"/>
        <v>0</v>
      </c>
    </row>
    <row r="51" spans="2:35" hidden="1" outlineLevel="1" x14ac:dyDescent="0.25">
      <c r="B51" s="9">
        <f t="shared" si="14"/>
        <v>37469</v>
      </c>
      <c r="C51" s="39">
        <f t="shared" si="0"/>
        <v>0.86752590193456458</v>
      </c>
      <c r="D51" s="39">
        <f t="shared" si="1"/>
        <v>0.79838469801469947</v>
      </c>
      <c r="E51" s="47">
        <f t="shared" si="2"/>
        <v>6.9141203919865113E-2</v>
      </c>
      <c r="F51" s="47">
        <f t="shared" si="3"/>
        <v>32.94796286376247</v>
      </c>
      <c r="G51" s="145">
        <f t="shared" si="15"/>
        <v>2.7962654323702498</v>
      </c>
      <c r="L51" s="14">
        <f>_xll.EURO(Y51,Y51,0,0,F$22,$B51+25-F$23,1,0)</f>
        <v>0</v>
      </c>
      <c r="M51" s="14">
        <f>_xll.EURO(Z51,Z51,0,0,G$22,$B51+25-G$23,1,0)</f>
        <v>7.0523416093023883</v>
      </c>
      <c r="N51" s="14">
        <f>_xll.EURO(AA51,AA51,0,0,H$22,$B51+25-H$23,1,0)</f>
        <v>0</v>
      </c>
      <c r="O51" s="14">
        <f>_xll.EURO(AB51,AB51,0,0,I$22,$B51+25-I$23,1,0)</f>
        <v>0</v>
      </c>
      <c r="P51" s="14">
        <f>_xll.EURO(AC51,AC51,0,0,J$22,$B51+25-J$23,1,0)</f>
        <v>0</v>
      </c>
      <c r="Q51" s="14"/>
      <c r="R51" s="14">
        <f>_xll.EURO(AE51,AE51,0,0,F$22,$B51+25-F$23,1,0)</f>
        <v>0</v>
      </c>
      <c r="S51" s="14">
        <f>_xll.EURO(AF51,AF51,0,0,G$22,$B51+25-G$23,1,0)</f>
        <v>25.895621254460082</v>
      </c>
      <c r="T51" s="14">
        <f>_xll.EURO(AG51,AG51,0,0,H$22,$B51+25-H$23,1,0)</f>
        <v>0</v>
      </c>
      <c r="U51" s="14">
        <f>_xll.EURO(AH51,AH51,0,0,I$22,$B51+25-I$23,1,0)</f>
        <v>0</v>
      </c>
      <c r="V51" s="14">
        <f>_xll.EURO(AI51,AI51,0,0,J$22,$B51+25-J$23,1,0)</f>
        <v>0</v>
      </c>
      <c r="W51" s="14"/>
      <c r="X51" s="13"/>
      <c r="Y51" s="97">
        <f t="shared" si="4"/>
        <v>0</v>
      </c>
      <c r="Z51" s="97">
        <f t="shared" si="5"/>
        <v>182.94919371031128</v>
      </c>
      <c r="AA51" s="97">
        <f t="shared" si="6"/>
        <v>0</v>
      </c>
      <c r="AB51" s="97">
        <f t="shared" si="7"/>
        <v>0</v>
      </c>
      <c r="AC51" s="98">
        <f t="shared" si="8"/>
        <v>0</v>
      </c>
      <c r="AE51" s="99">
        <f t="shared" si="9"/>
        <v>0</v>
      </c>
      <c r="AF51" s="99">
        <f t="shared" si="10"/>
        <v>671.77446748778641</v>
      </c>
      <c r="AG51" s="99">
        <f t="shared" si="11"/>
        <v>0</v>
      </c>
      <c r="AH51" s="99">
        <f t="shared" si="12"/>
        <v>0</v>
      </c>
      <c r="AI51" s="100">
        <f t="shared" si="13"/>
        <v>0</v>
      </c>
    </row>
    <row r="52" spans="2:35" hidden="1" outlineLevel="1" x14ac:dyDescent="0.25">
      <c r="B52" s="9">
        <f t="shared" si="14"/>
        <v>37500</v>
      </c>
      <c r="C52" s="39">
        <f t="shared" si="0"/>
        <v>0.86207556322547496</v>
      </c>
      <c r="D52" s="39">
        <f t="shared" si="1"/>
        <v>0.79045182555237981</v>
      </c>
      <c r="E52" s="47">
        <f t="shared" si="2"/>
        <v>7.1623737673095156E-2</v>
      </c>
      <c r="F52" s="47">
        <f t="shared" si="3"/>
        <v>35.034798004671018</v>
      </c>
      <c r="G52" s="145">
        <f t="shared" si="15"/>
        <v>2.9484179552489258</v>
      </c>
      <c r="L52" s="14">
        <f>_xll.EURO(Y52,Y52,0,0,F$22,$B52+25-F$23,1,0)</f>
        <v>0</v>
      </c>
      <c r="M52" s="14">
        <f>_xll.EURO(Z52,Z52,0,0,G$22,$B52+25-G$23,1,0)</f>
        <v>7.4990179138993653</v>
      </c>
      <c r="N52" s="14">
        <f>_xll.EURO(AA52,AA52,0,0,H$22,$B52+25-H$23,1,0)</f>
        <v>0</v>
      </c>
      <c r="O52" s="14">
        <f>_xll.EURO(AB52,AB52,0,0,I$22,$B52+25-I$23,1,0)</f>
        <v>0</v>
      </c>
      <c r="P52" s="14">
        <f>_xll.EURO(AC52,AC52,0,0,J$22,$B52+25-J$23,1,0)</f>
        <v>0</v>
      </c>
      <c r="Q52" s="14"/>
      <c r="R52" s="14">
        <f>_xll.EURO(AE52,AE52,0,0,F$22,$B52+25-F$23,1,0)</f>
        <v>0</v>
      </c>
      <c r="S52" s="14">
        <f>_xll.EURO(AF52,AF52,0,0,G$22,$B52+25-G$23,1,0)</f>
        <v>27.535780090771652</v>
      </c>
      <c r="T52" s="14">
        <f>_xll.EURO(AG52,AG52,0,0,H$22,$B52+25-H$23,1,0)</f>
        <v>0</v>
      </c>
      <c r="U52" s="14">
        <f>_xll.EURO(AH52,AH52,0,0,I$22,$B52+25-I$23,1,0)</f>
        <v>0</v>
      </c>
      <c r="V52" s="14">
        <f>_xll.EURO(AI52,AI52,0,0,J$22,$B52+25-J$23,1,0)</f>
        <v>0</v>
      </c>
      <c r="W52" s="14"/>
      <c r="X52" s="13"/>
      <c r="Y52" s="97">
        <f t="shared" si="4"/>
        <v>0</v>
      </c>
      <c r="Z52" s="97">
        <f t="shared" si="5"/>
        <v>182.94919371031128</v>
      </c>
      <c r="AA52" s="97">
        <f t="shared" si="6"/>
        <v>0</v>
      </c>
      <c r="AB52" s="97">
        <f t="shared" si="7"/>
        <v>0</v>
      </c>
      <c r="AC52" s="98">
        <f t="shared" si="8"/>
        <v>0</v>
      </c>
      <c r="AE52" s="99">
        <f t="shared" si="9"/>
        <v>0</v>
      </c>
      <c r="AF52" s="99">
        <f t="shared" si="10"/>
        <v>671.77446748778641</v>
      </c>
      <c r="AG52" s="99">
        <f t="shared" si="11"/>
        <v>0</v>
      </c>
      <c r="AH52" s="99">
        <f t="shared" si="12"/>
        <v>0</v>
      </c>
      <c r="AI52" s="100">
        <f t="shared" si="13"/>
        <v>0</v>
      </c>
    </row>
    <row r="53" spans="2:35" hidden="1" outlineLevel="1" x14ac:dyDescent="0.25">
      <c r="B53" s="9">
        <f t="shared" si="14"/>
        <v>37530</v>
      </c>
      <c r="C53" s="39">
        <f t="shared" si="0"/>
        <v>0.85683364745125501</v>
      </c>
      <c r="D53" s="39">
        <f t="shared" si="1"/>
        <v>0.78284990950616251</v>
      </c>
      <c r="E53" s="47">
        <f t="shared" si="2"/>
        <v>7.3983737945092498E-2</v>
      </c>
      <c r="F53" s="47">
        <f t="shared" si="3"/>
        <v>36.941872090418073</v>
      </c>
      <c r="G53" s="145">
        <f t="shared" si="15"/>
        <v>3.1019351894734686</v>
      </c>
      <c r="L53" s="14">
        <f>_xll.EURO(Y53,Y53,0,0,F$22,$B53+25-F$23,1,0)</f>
        <v>0</v>
      </c>
      <c r="M53" s="14">
        <f>_xll.EURO(Z53,Z53,0,0,G$22,$B53+25-G$23,1,0)</f>
        <v>7.9072172912796503</v>
      </c>
      <c r="N53" s="14">
        <f>_xll.EURO(AA53,AA53,0,0,H$22,$B53+25-H$23,1,0)</f>
        <v>0</v>
      </c>
      <c r="O53" s="14">
        <f>_xll.EURO(AB53,AB53,0,0,I$22,$B53+25-I$23,1,0)</f>
        <v>0</v>
      </c>
      <c r="P53" s="14">
        <f>_xll.EURO(AC53,AC53,0,0,J$22,$B53+25-J$23,1,0)</f>
        <v>0</v>
      </c>
      <c r="Q53" s="14"/>
      <c r="R53" s="14">
        <f>_xll.EURO(AE53,AE53,0,0,F$22,$B53+25-F$23,1,0)</f>
        <v>0</v>
      </c>
      <c r="S53" s="14">
        <f>_xll.EURO(AF53,AF53,0,0,G$22,$B53+25-G$23,1,0)</f>
        <v>29.034654799138423</v>
      </c>
      <c r="T53" s="14">
        <f>_xll.EURO(AG53,AG53,0,0,H$22,$B53+25-H$23,1,0)</f>
        <v>0</v>
      </c>
      <c r="U53" s="14">
        <f>_xll.EURO(AH53,AH53,0,0,I$22,$B53+25-I$23,1,0)</f>
        <v>0</v>
      </c>
      <c r="V53" s="14">
        <f>_xll.EURO(AI53,AI53,0,0,J$22,$B53+25-J$23,1,0)</f>
        <v>0</v>
      </c>
      <c r="W53" s="14"/>
      <c r="X53" s="13"/>
      <c r="Y53" s="97">
        <f t="shared" si="4"/>
        <v>0</v>
      </c>
      <c r="Z53" s="97">
        <f t="shared" si="5"/>
        <v>182.94919371031128</v>
      </c>
      <c r="AA53" s="97">
        <f t="shared" si="6"/>
        <v>0</v>
      </c>
      <c r="AB53" s="97">
        <f t="shared" si="7"/>
        <v>0</v>
      </c>
      <c r="AC53" s="98">
        <f t="shared" si="8"/>
        <v>0</v>
      </c>
      <c r="AE53" s="99">
        <f t="shared" si="9"/>
        <v>0</v>
      </c>
      <c r="AF53" s="99">
        <f t="shared" si="10"/>
        <v>671.77446748778641</v>
      </c>
      <c r="AG53" s="99">
        <f t="shared" si="11"/>
        <v>0</v>
      </c>
      <c r="AH53" s="99">
        <f t="shared" si="12"/>
        <v>0</v>
      </c>
      <c r="AI53" s="100">
        <f t="shared" si="13"/>
        <v>0</v>
      </c>
    </row>
    <row r="54" spans="2:35" hidden="1" outlineLevel="1" x14ac:dyDescent="0.25">
      <c r="B54" s="9">
        <f t="shared" si="14"/>
        <v>37561</v>
      </c>
      <c r="C54" s="39">
        <f t="shared" si="0"/>
        <v>0.85145048415256852</v>
      </c>
      <c r="D54" s="39">
        <f t="shared" si="1"/>
        <v>0.77507139307831341</v>
      </c>
      <c r="E54" s="47">
        <f t="shared" si="2"/>
        <v>7.6379091074255112E-2</v>
      </c>
      <c r="F54" s="47">
        <f t="shared" si="3"/>
        <v>38.813834953716281</v>
      </c>
      <c r="G54" s="145">
        <f t="shared" si="15"/>
        <v>3.2635064648794345</v>
      </c>
      <c r="L54" s="14">
        <f>_xll.EURO(Y54,Y54,0,0,F$22,$B54+25-F$23,1,0)</f>
        <v>0</v>
      </c>
      <c r="M54" s="14">
        <f>_xll.EURO(Z54,Z54,0,0,G$22,$B54+25-G$23,1,0)</f>
        <v>8.3079012924876849</v>
      </c>
      <c r="N54" s="14">
        <f>_xll.EURO(AA54,AA54,0,0,H$22,$B54+25-H$23,1,0)</f>
        <v>0</v>
      </c>
      <c r="O54" s="14">
        <f>_xll.EURO(AB54,AB54,0,0,I$22,$B54+25-I$23,1,0)</f>
        <v>0</v>
      </c>
      <c r="P54" s="14">
        <f>_xll.EURO(AC54,AC54,0,0,J$22,$B54+25-J$23,1,0)</f>
        <v>0</v>
      </c>
      <c r="Q54" s="14"/>
      <c r="R54" s="14">
        <f>_xll.EURO(AE54,AE54,0,0,F$22,$B54+25-F$23,1,0)</f>
        <v>0</v>
      </c>
      <c r="S54" s="14">
        <f>_xll.EURO(AF54,AF54,0,0,G$22,$B54+25-G$23,1,0)</f>
        <v>30.505933661228596</v>
      </c>
      <c r="T54" s="14">
        <f>_xll.EURO(AG54,AG54,0,0,H$22,$B54+25-H$23,1,0)</f>
        <v>0</v>
      </c>
      <c r="U54" s="14">
        <f>_xll.EURO(AH54,AH54,0,0,I$22,$B54+25-I$23,1,0)</f>
        <v>0</v>
      </c>
      <c r="V54" s="14">
        <f>_xll.EURO(AI54,AI54,0,0,J$22,$B54+25-J$23,1,0)</f>
        <v>0</v>
      </c>
      <c r="W54" s="14"/>
      <c r="X54" s="13"/>
      <c r="Y54" s="97">
        <f t="shared" si="4"/>
        <v>0</v>
      </c>
      <c r="Z54" s="97">
        <f t="shared" si="5"/>
        <v>182.94919371031128</v>
      </c>
      <c r="AA54" s="97">
        <f t="shared" si="6"/>
        <v>0</v>
      </c>
      <c r="AB54" s="97">
        <f t="shared" si="7"/>
        <v>0</v>
      </c>
      <c r="AC54" s="98">
        <f t="shared" si="8"/>
        <v>0</v>
      </c>
      <c r="AE54" s="99">
        <f t="shared" si="9"/>
        <v>0</v>
      </c>
      <c r="AF54" s="99">
        <f t="shared" si="10"/>
        <v>671.77446748778641</v>
      </c>
      <c r="AG54" s="99">
        <f t="shared" si="11"/>
        <v>0</v>
      </c>
      <c r="AH54" s="99">
        <f t="shared" si="12"/>
        <v>0</v>
      </c>
      <c r="AI54" s="100">
        <f t="shared" si="13"/>
        <v>0</v>
      </c>
    </row>
    <row r="55" spans="2:35" hidden="1" outlineLevel="1" x14ac:dyDescent="0.25">
      <c r="B55" s="9">
        <f t="shared" si="14"/>
        <v>37591</v>
      </c>
      <c r="C55" s="39">
        <f t="shared" si="0"/>
        <v>0.84627317497662191</v>
      </c>
      <c r="D55" s="39">
        <f t="shared" si="1"/>
        <v>0.76761739339162938</v>
      </c>
      <c r="E55" s="47">
        <f t="shared" si="2"/>
        <v>7.8655781584992535E-2</v>
      </c>
      <c r="F55" s="47">
        <f t="shared" si="3"/>
        <v>40.542860512245539</v>
      </c>
      <c r="G55" s="145">
        <f t="shared" si="15"/>
        <v>3.4265522740971281</v>
      </c>
      <c r="L55" s="14">
        <f>_xll.EURO(Y55,Y55,0,0,F$22,$B55+25-F$23,1,0)</f>
        <v>0</v>
      </c>
      <c r="M55" s="14">
        <f>_xll.EURO(Z55,Z55,0,0,G$22,$B55+25-G$23,1,0)</f>
        <v>8.6779903004297978</v>
      </c>
      <c r="N55" s="14">
        <f>_xll.EURO(AA55,AA55,0,0,H$22,$B55+25-H$23,1,0)</f>
        <v>0</v>
      </c>
      <c r="O55" s="14">
        <f>_xll.EURO(AB55,AB55,0,0,I$22,$B55+25-I$23,1,0)</f>
        <v>0</v>
      </c>
      <c r="P55" s="14">
        <f>_xll.EURO(AC55,AC55,0,0,J$22,$B55+25-J$23,1,0)</f>
        <v>0</v>
      </c>
      <c r="Q55" s="14"/>
      <c r="R55" s="14">
        <f>_xll.EURO(AE55,AE55,0,0,F$22,$B55+25-F$23,1,0)</f>
        <v>0</v>
      </c>
      <c r="S55" s="14">
        <f>_xll.EURO(AF55,AF55,0,0,G$22,$B55+25-G$23,1,0)</f>
        <v>31.864870211815742</v>
      </c>
      <c r="T55" s="14">
        <f>_xll.EURO(AG55,AG55,0,0,H$22,$B55+25-H$23,1,0)</f>
        <v>0</v>
      </c>
      <c r="U55" s="14">
        <f>_xll.EURO(AH55,AH55,0,0,I$22,$B55+25-I$23,1,0)</f>
        <v>0</v>
      </c>
      <c r="V55" s="14">
        <f>_xll.EURO(AI55,AI55,0,0,J$22,$B55+25-J$23,1,0)</f>
        <v>0</v>
      </c>
      <c r="W55" s="14"/>
      <c r="X55" s="13"/>
      <c r="Y55" s="97">
        <f t="shared" si="4"/>
        <v>0</v>
      </c>
      <c r="Z55" s="97">
        <f t="shared" si="5"/>
        <v>182.94919371031128</v>
      </c>
      <c r="AA55" s="97">
        <f t="shared" si="6"/>
        <v>0</v>
      </c>
      <c r="AB55" s="97">
        <f t="shared" si="7"/>
        <v>0</v>
      </c>
      <c r="AC55" s="98">
        <f t="shared" si="8"/>
        <v>0</v>
      </c>
      <c r="AE55" s="99">
        <f t="shared" si="9"/>
        <v>0</v>
      </c>
      <c r="AF55" s="99">
        <f t="shared" si="10"/>
        <v>671.77446748778641</v>
      </c>
      <c r="AG55" s="99">
        <f t="shared" si="11"/>
        <v>0</v>
      </c>
      <c r="AH55" s="99">
        <f t="shared" si="12"/>
        <v>0</v>
      </c>
      <c r="AI55" s="100">
        <f t="shared" si="13"/>
        <v>0</v>
      </c>
    </row>
    <row r="56" spans="2:35" hidden="1" outlineLevel="1" x14ac:dyDescent="0.25">
      <c r="B56" s="9">
        <f t="shared" si="14"/>
        <v>37622</v>
      </c>
      <c r="C56" s="39">
        <f t="shared" si="0"/>
        <v>0.84095635915158029</v>
      </c>
      <c r="D56" s="39">
        <f t="shared" si="1"/>
        <v>0.75999022957351492</v>
      </c>
      <c r="E56" s="47">
        <f t="shared" si="2"/>
        <v>8.0966129578065371E-2</v>
      </c>
      <c r="F56" s="47">
        <f t="shared" si="3"/>
        <v>62.14461675145543</v>
      </c>
      <c r="G56" s="145">
        <f t="shared" si="15"/>
        <v>3.700810182163822</v>
      </c>
      <c r="L56" s="14">
        <f>_xll.EURO(Y56,Y56,0,0,F$22,$B56+25-F$23,1,0)</f>
        <v>0</v>
      </c>
      <c r="M56" s="14">
        <f>_xll.EURO(Z56,Z56,0,0,G$22,$B56+25-G$23,1,0)</f>
        <v>0</v>
      </c>
      <c r="N56" s="14">
        <f>_xll.EURO(AA56,AA56,0,0,H$22,$B56+25-H$23,1,0)</f>
        <v>12.081480263251194</v>
      </c>
      <c r="O56" s="14">
        <f>_xll.EURO(AB56,AB56,0,0,I$22,$B56+25-I$23,1,0)</f>
        <v>0</v>
      </c>
      <c r="P56" s="14">
        <f>_xll.EURO(AC56,AC56,0,0,J$22,$B56+25-J$23,1,0)</f>
        <v>0</v>
      </c>
      <c r="Q56" s="14"/>
      <c r="R56" s="14">
        <f>_xll.EURO(AE56,AE56,0,0,F$22,$B56+25-F$23,1,0)</f>
        <v>0</v>
      </c>
      <c r="S56" s="14">
        <f>_xll.EURO(AF56,AF56,0,0,G$22,$B56+25-G$23,1,0)</f>
        <v>33.210474420947321</v>
      </c>
      <c r="T56" s="14">
        <f>_xll.EURO(AG56,AG56,0,0,H$22,$B56+25-H$23,1,0)</f>
        <v>16.852662067256915</v>
      </c>
      <c r="U56" s="14">
        <f>_xll.EURO(AH56,AH56,0,0,I$22,$B56+25-I$23,1,0)</f>
        <v>0</v>
      </c>
      <c r="V56" s="14">
        <f>_xll.EURO(AI56,AI56,0,0,J$22,$B56+25-J$23,1,0)</f>
        <v>0</v>
      </c>
      <c r="W56" s="14"/>
      <c r="X56" s="13"/>
      <c r="Y56" s="97">
        <f t="shared" si="4"/>
        <v>0</v>
      </c>
      <c r="Z56" s="97">
        <f t="shared" si="5"/>
        <v>0</v>
      </c>
      <c r="AA56" s="97">
        <f t="shared" si="6"/>
        <v>964.64923293237939</v>
      </c>
      <c r="AB56" s="97">
        <f t="shared" si="7"/>
        <v>0</v>
      </c>
      <c r="AC56" s="98">
        <f t="shared" si="8"/>
        <v>0</v>
      </c>
      <c r="AE56" s="99">
        <f t="shared" si="9"/>
        <v>0</v>
      </c>
      <c r="AF56" s="99">
        <f t="shared" si="10"/>
        <v>671.77446748778641</v>
      </c>
      <c r="AG56" s="99">
        <f t="shared" si="11"/>
        <v>1345.6056031062099</v>
      </c>
      <c r="AH56" s="99">
        <f t="shared" si="12"/>
        <v>0</v>
      </c>
      <c r="AI56" s="100">
        <f t="shared" si="13"/>
        <v>0</v>
      </c>
    </row>
    <row r="57" spans="2:35" hidden="1" outlineLevel="1" x14ac:dyDescent="0.25">
      <c r="B57" s="9">
        <f t="shared" si="14"/>
        <v>37653</v>
      </c>
      <c r="C57" s="39">
        <f t="shared" si="0"/>
        <v>0.83567294687914218</v>
      </c>
      <c r="D57" s="39">
        <f t="shared" si="1"/>
        <v>0.75243885042157566</v>
      </c>
      <c r="E57" s="47">
        <f t="shared" si="2"/>
        <v>8.323409645756652E-2</v>
      </c>
      <c r="F57" s="47">
        <f t="shared" si="3"/>
        <v>77.805813845861678</v>
      </c>
      <c r="G57" s="145">
        <f t="shared" si="15"/>
        <v>4.0375205444160605</v>
      </c>
      <c r="L57" s="14">
        <f>_xll.EURO(Y57,Y57,0,0,F$22,$B57+25-F$23,1,0)</f>
        <v>0</v>
      </c>
      <c r="M57" s="14">
        <f>_xll.EURO(Z57,Z57,0,0,G$22,$B57+25-G$23,1,0)</f>
        <v>0</v>
      </c>
      <c r="N57" s="14">
        <f>_xll.EURO(AA57,AA57,0,0,H$22,$B57+25-H$23,1,0)</f>
        <v>18.080973751078488</v>
      </c>
      <c r="O57" s="14">
        <f>_xll.EURO(AB57,AB57,0,0,I$22,$B57+25-I$23,1,0)</f>
        <v>0</v>
      </c>
      <c r="P57" s="14">
        <f>_xll.EURO(AC57,AC57,0,0,J$22,$B57+25-J$23,1,0)</f>
        <v>0</v>
      </c>
      <c r="Q57" s="14"/>
      <c r="R57" s="14">
        <f>_xll.EURO(AE57,AE57,0,0,F$22,$B57+25-F$23,1,0)</f>
        <v>0</v>
      </c>
      <c r="S57" s="14">
        <f>_xll.EURO(AF57,AF57,0,0,G$22,$B57+25-G$23,1,0)</f>
        <v>34.503382638057019</v>
      </c>
      <c r="T57" s="14">
        <f>_xll.EURO(AG57,AG57,0,0,H$22,$B57+25-H$23,1,0)</f>
        <v>25.221457456726171</v>
      </c>
      <c r="U57" s="14">
        <f>_xll.EURO(AH57,AH57,0,0,I$22,$B57+25-I$23,1,0)</f>
        <v>0</v>
      </c>
      <c r="V57" s="14">
        <f>_xll.EURO(AI57,AI57,0,0,J$22,$B57+25-J$23,1,0)</f>
        <v>0</v>
      </c>
      <c r="W57" s="14"/>
      <c r="X57" s="13"/>
      <c r="Y57" s="97">
        <f t="shared" si="4"/>
        <v>0</v>
      </c>
      <c r="Z57" s="97">
        <f t="shared" si="5"/>
        <v>0</v>
      </c>
      <c r="AA57" s="97">
        <f t="shared" si="6"/>
        <v>964.64923293237939</v>
      </c>
      <c r="AB57" s="97">
        <f t="shared" si="7"/>
        <v>0</v>
      </c>
      <c r="AC57" s="98">
        <f t="shared" si="8"/>
        <v>0</v>
      </c>
      <c r="AE57" s="99">
        <f t="shared" si="9"/>
        <v>0</v>
      </c>
      <c r="AF57" s="99">
        <f t="shared" si="10"/>
        <v>671.77446748778641</v>
      </c>
      <c r="AG57" s="99">
        <f t="shared" si="11"/>
        <v>1345.6056031062099</v>
      </c>
      <c r="AH57" s="99">
        <f t="shared" si="12"/>
        <v>0</v>
      </c>
      <c r="AI57" s="100">
        <f t="shared" si="13"/>
        <v>0</v>
      </c>
    </row>
    <row r="58" spans="2:35" hidden="1" outlineLevel="1" x14ac:dyDescent="0.25">
      <c r="B58" s="9">
        <f t="shared" si="14"/>
        <v>37681</v>
      </c>
      <c r="C58" s="39">
        <f t="shared" si="0"/>
        <v>0.83092936904592385</v>
      </c>
      <c r="D58" s="39">
        <f t="shared" si="1"/>
        <v>0.74568276193536287</v>
      </c>
      <c r="E58" s="47">
        <f t="shared" si="2"/>
        <v>8.5246607110560979E-2</v>
      </c>
      <c r="F58" s="47">
        <f t="shared" si="3"/>
        <v>88.662628132938551</v>
      </c>
      <c r="G58" s="145">
        <f t="shared" si="15"/>
        <v>4.4122494274939781</v>
      </c>
      <c r="L58" s="14">
        <f>_xll.EURO(Y58,Y58,0,0,F$22,$B58+25-F$23,1,0)</f>
        <v>0</v>
      </c>
      <c r="M58" s="14">
        <f>_xll.EURO(Z58,Z58,0,0,G$22,$B58+25-G$23,1,0)</f>
        <v>0</v>
      </c>
      <c r="N58" s="14">
        <f>_xll.EURO(AA58,AA58,0,0,H$22,$B58+25-H$23,1,0)</f>
        <v>22.143554192345675</v>
      </c>
      <c r="O58" s="14">
        <f>_xll.EURO(AB58,AB58,0,0,I$22,$B58+25-I$23,1,0)</f>
        <v>0</v>
      </c>
      <c r="P58" s="14">
        <f>_xll.EURO(AC58,AC58,0,0,J$22,$B58+25-J$23,1,0)</f>
        <v>0</v>
      </c>
      <c r="Q58" s="14"/>
      <c r="R58" s="14">
        <f>_xll.EURO(AE58,AE58,0,0,F$22,$B58+25-F$23,1,0)</f>
        <v>0</v>
      </c>
      <c r="S58" s="14">
        <f>_xll.EURO(AF58,AF58,0,0,G$22,$B58+25-G$23,1,0)</f>
        <v>35.630654008583178</v>
      </c>
      <c r="T58" s="14">
        <f>_xll.EURO(AG58,AG58,0,0,H$22,$B58+25-H$23,1,0)</f>
        <v>30.888419932009697</v>
      </c>
      <c r="U58" s="14">
        <f>_xll.EURO(AH58,AH58,0,0,I$22,$B58+25-I$23,1,0)</f>
        <v>0</v>
      </c>
      <c r="V58" s="14">
        <f>_xll.EURO(AI58,AI58,0,0,J$22,$B58+25-J$23,1,0)</f>
        <v>0</v>
      </c>
      <c r="W58" s="14"/>
      <c r="X58" s="13"/>
      <c r="Y58" s="97">
        <f t="shared" si="4"/>
        <v>0</v>
      </c>
      <c r="Z58" s="97">
        <f t="shared" si="5"/>
        <v>0</v>
      </c>
      <c r="AA58" s="97">
        <f t="shared" si="6"/>
        <v>964.64923293237939</v>
      </c>
      <c r="AB58" s="97">
        <f t="shared" si="7"/>
        <v>0</v>
      </c>
      <c r="AC58" s="98">
        <f t="shared" si="8"/>
        <v>0</v>
      </c>
      <c r="AE58" s="99">
        <f t="shared" si="9"/>
        <v>0</v>
      </c>
      <c r="AF58" s="99">
        <f t="shared" si="10"/>
        <v>671.77446748778641</v>
      </c>
      <c r="AG58" s="99">
        <f t="shared" si="11"/>
        <v>1345.6056031062099</v>
      </c>
      <c r="AH58" s="99">
        <f t="shared" si="12"/>
        <v>0</v>
      </c>
      <c r="AI58" s="100">
        <f t="shared" si="13"/>
        <v>0</v>
      </c>
    </row>
    <row r="59" spans="2:35" hidden="1" outlineLevel="1" x14ac:dyDescent="0.25">
      <c r="B59" s="9">
        <f t="shared" si="14"/>
        <v>37712</v>
      </c>
      <c r="C59" s="39">
        <f t="shared" si="0"/>
        <v>0.82570895257820665</v>
      </c>
      <c r="D59" s="39">
        <f t="shared" si="1"/>
        <v>0.73827354397002254</v>
      </c>
      <c r="E59" s="47">
        <f t="shared" si="2"/>
        <v>8.7435408608184106E-2</v>
      </c>
      <c r="F59" s="47">
        <f t="shared" si="3"/>
        <v>98.885837143771369</v>
      </c>
      <c r="G59" s="145">
        <f t="shared" si="15"/>
        <v>4.8466635861237561</v>
      </c>
      <c r="L59" s="14">
        <f>_xll.EURO(Y59,Y59,0,0,F$22,$B59+25-F$23,1,0)</f>
        <v>0</v>
      </c>
      <c r="M59" s="14">
        <f>_xll.EURO(Z59,Z59,0,0,G$22,$B59+25-G$23,1,0)</f>
        <v>0</v>
      </c>
      <c r="N59" s="14">
        <f>_xll.EURO(AA59,AA59,0,0,H$22,$B59+25-H$23,1,0)</f>
        <v>25.908028654788609</v>
      </c>
      <c r="O59" s="14">
        <f>_xll.EURO(AB59,AB59,0,0,I$22,$B59+25-I$23,1,0)</f>
        <v>0</v>
      </c>
      <c r="P59" s="14">
        <f>_xll.EURO(AC59,AC59,0,0,J$22,$B59+25-J$23,1,0)</f>
        <v>0</v>
      </c>
      <c r="Q59" s="14"/>
      <c r="R59" s="14">
        <f>_xll.EURO(AE59,AE59,0,0,F$22,$B59+25-F$23,1,0)</f>
        <v>0</v>
      </c>
      <c r="S59" s="14">
        <f>_xll.EURO(AF59,AF59,0,0,G$22,$B59+25-G$23,1,0)</f>
        <v>36.838259175969711</v>
      </c>
      <c r="T59" s="14">
        <f>_xll.EURO(AG59,AG59,0,0,H$22,$B59+25-H$23,1,0)</f>
        <v>36.139549313013049</v>
      </c>
      <c r="U59" s="14">
        <f>_xll.EURO(AH59,AH59,0,0,I$22,$B59+25-I$23,1,0)</f>
        <v>0</v>
      </c>
      <c r="V59" s="14">
        <f>_xll.EURO(AI59,AI59,0,0,J$22,$B59+25-J$23,1,0)</f>
        <v>0</v>
      </c>
      <c r="W59" s="14"/>
      <c r="X59" s="13"/>
      <c r="Y59" s="97">
        <f t="shared" si="4"/>
        <v>0</v>
      </c>
      <c r="Z59" s="97">
        <f t="shared" si="5"/>
        <v>0</v>
      </c>
      <c r="AA59" s="97">
        <f t="shared" si="6"/>
        <v>964.64923293237939</v>
      </c>
      <c r="AB59" s="97">
        <f t="shared" si="7"/>
        <v>0</v>
      </c>
      <c r="AC59" s="98">
        <f t="shared" si="8"/>
        <v>0</v>
      </c>
      <c r="AE59" s="99">
        <f t="shared" si="9"/>
        <v>0</v>
      </c>
      <c r="AF59" s="99">
        <f t="shared" si="10"/>
        <v>671.77446748778641</v>
      </c>
      <c r="AG59" s="99">
        <f t="shared" si="11"/>
        <v>1345.6056031062099</v>
      </c>
      <c r="AH59" s="99">
        <f t="shared" si="12"/>
        <v>0</v>
      </c>
      <c r="AI59" s="100">
        <f t="shared" si="13"/>
        <v>0</v>
      </c>
    </row>
    <row r="60" spans="2:35" hidden="1" outlineLevel="1" x14ac:dyDescent="0.25">
      <c r="B60" s="9">
        <f t="shared" si="14"/>
        <v>37742</v>
      </c>
      <c r="C60" s="39">
        <f t="shared" si="0"/>
        <v>0.82068816673521172</v>
      </c>
      <c r="D60" s="39">
        <f t="shared" si="1"/>
        <v>0.73117343575472216</v>
      </c>
      <c r="E60" s="47">
        <f t="shared" si="2"/>
        <v>8.9514730980489565E-2</v>
      </c>
      <c r="F60" s="47">
        <f t="shared" si="3"/>
        <v>107.63894865927915</v>
      </c>
      <c r="G60" s="145">
        <f t="shared" si="15"/>
        <v>5.3228903488072783</v>
      </c>
      <c r="L60" s="14">
        <f>_xll.EURO(Y60,Y60,0,0,F$22,$B60+25-F$23,1,0)</f>
        <v>0</v>
      </c>
      <c r="M60" s="14">
        <f>_xll.EURO(Z60,Z60,0,0,G$22,$B60+25-G$23,1,0)</f>
        <v>0</v>
      </c>
      <c r="N60" s="14">
        <f>_xll.EURO(AA60,AA60,0,0,H$22,$B60+25-H$23,1,0)</f>
        <v>29.090283247438776</v>
      </c>
      <c r="O60" s="14">
        <f>_xll.EURO(AB60,AB60,0,0,I$22,$B60+25-I$23,1,0)</f>
        <v>0</v>
      </c>
      <c r="P60" s="14">
        <f>_xll.EURO(AC60,AC60,0,0,J$22,$B60+25-J$23,1,0)</f>
        <v>0</v>
      </c>
      <c r="Q60" s="14"/>
      <c r="R60" s="14">
        <f>_xll.EURO(AE60,AE60,0,0,F$22,$B60+25-F$23,1,0)</f>
        <v>0</v>
      </c>
      <c r="S60" s="14">
        <f>_xll.EURO(AF60,AF60,0,0,G$22,$B60+25-G$23,1,0)</f>
        <v>37.97013510532804</v>
      </c>
      <c r="T60" s="14">
        <f>_xll.EURO(AG60,AG60,0,0,H$22,$B60+25-H$23,1,0)</f>
        <v>40.578530306512334</v>
      </c>
      <c r="U60" s="14">
        <f>_xll.EURO(AH60,AH60,0,0,I$22,$B60+25-I$23,1,0)</f>
        <v>0</v>
      </c>
      <c r="V60" s="14">
        <f>_xll.EURO(AI60,AI60,0,0,J$22,$B60+25-J$23,1,0)</f>
        <v>0</v>
      </c>
      <c r="W60" s="14"/>
      <c r="X60" s="13"/>
      <c r="Y60" s="97">
        <f t="shared" si="4"/>
        <v>0</v>
      </c>
      <c r="Z60" s="97">
        <f t="shared" si="5"/>
        <v>0</v>
      </c>
      <c r="AA60" s="97">
        <f t="shared" si="6"/>
        <v>964.64923293237939</v>
      </c>
      <c r="AB60" s="97">
        <f t="shared" si="7"/>
        <v>0</v>
      </c>
      <c r="AC60" s="98">
        <f t="shared" si="8"/>
        <v>0</v>
      </c>
      <c r="AE60" s="99">
        <f t="shared" si="9"/>
        <v>0</v>
      </c>
      <c r="AF60" s="99">
        <f t="shared" si="10"/>
        <v>671.77446748778641</v>
      </c>
      <c r="AG60" s="99">
        <f t="shared" si="11"/>
        <v>1345.6056031062099</v>
      </c>
      <c r="AH60" s="99">
        <f t="shared" si="12"/>
        <v>0</v>
      </c>
      <c r="AI60" s="100">
        <f t="shared" si="13"/>
        <v>0</v>
      </c>
    </row>
    <row r="61" spans="2:35" hidden="1" outlineLevel="1" x14ac:dyDescent="0.25">
      <c r="B61" s="9">
        <f t="shared" si="14"/>
        <v>37773</v>
      </c>
      <c r="C61" s="39">
        <f t="shared" si="0"/>
        <v>0.81553209188687126</v>
      </c>
      <c r="D61" s="39">
        <f t="shared" si="1"/>
        <v>0.72390838467333063</v>
      </c>
      <c r="E61" s="47">
        <f t="shared" si="2"/>
        <v>9.1623707213540628E-2</v>
      </c>
      <c r="F61" s="47">
        <f t="shared" si="3"/>
        <v>115.85690924135321</v>
      </c>
      <c r="G61" s="145">
        <f t="shared" si="15"/>
        <v>5.8486107758032313</v>
      </c>
      <c r="L61" s="14">
        <f>_xll.EURO(Y61,Y61,0,0,F$22,$B61+25-F$23,1,0)</f>
        <v>0</v>
      </c>
      <c r="M61" s="14">
        <f>_xll.EURO(Z61,Z61,0,0,G$22,$B61+25-G$23,1,0)</f>
        <v>0</v>
      </c>
      <c r="N61" s="14">
        <f>_xll.EURO(AA61,AA61,0,0,H$22,$B61+25-H$23,1,0)</f>
        <v>32.047789635031393</v>
      </c>
      <c r="O61" s="14">
        <f>_xll.EURO(AB61,AB61,0,0,I$22,$B61+25-I$23,1,0)</f>
        <v>0</v>
      </c>
      <c r="P61" s="14">
        <f>_xll.EURO(AC61,AC61,0,0,J$22,$B61+25-J$23,1,0)</f>
        <v>0</v>
      </c>
      <c r="Q61" s="14"/>
      <c r="R61" s="14">
        <f>_xll.EURO(AE61,AE61,0,0,F$22,$B61+25-F$23,1,0)</f>
        <v>0</v>
      </c>
      <c r="S61" s="14">
        <f>_xll.EURO(AF61,AF61,0,0,G$22,$B61+25-G$23,1,0)</f>
        <v>39.105113395713715</v>
      </c>
      <c r="T61" s="14">
        <f>_xll.EURO(AG61,AG61,0,0,H$22,$B61+25-H$23,1,0)</f>
        <v>44.7040062106081</v>
      </c>
      <c r="U61" s="14">
        <f>_xll.EURO(AH61,AH61,0,0,I$22,$B61+25-I$23,1,0)</f>
        <v>0</v>
      </c>
      <c r="V61" s="14">
        <f>_xll.EURO(AI61,AI61,0,0,J$22,$B61+25-J$23,1,0)</f>
        <v>0</v>
      </c>
      <c r="W61" s="14"/>
      <c r="X61" s="13"/>
      <c r="Y61" s="97">
        <f t="shared" si="4"/>
        <v>0</v>
      </c>
      <c r="Z61" s="97">
        <f t="shared" si="5"/>
        <v>0</v>
      </c>
      <c r="AA61" s="97">
        <f t="shared" si="6"/>
        <v>964.64923293237939</v>
      </c>
      <c r="AB61" s="97">
        <f t="shared" si="7"/>
        <v>0</v>
      </c>
      <c r="AC61" s="98">
        <f t="shared" si="8"/>
        <v>0</v>
      </c>
      <c r="AE61" s="99">
        <f t="shared" si="9"/>
        <v>0</v>
      </c>
      <c r="AF61" s="99">
        <f t="shared" si="10"/>
        <v>671.77446748778641</v>
      </c>
      <c r="AG61" s="99">
        <f t="shared" si="11"/>
        <v>1345.6056031062099</v>
      </c>
      <c r="AH61" s="99">
        <f t="shared" si="12"/>
        <v>0</v>
      </c>
      <c r="AI61" s="100">
        <f t="shared" si="13"/>
        <v>0</v>
      </c>
    </row>
    <row r="62" spans="2:35" hidden="1" outlineLevel="1" x14ac:dyDescent="0.25">
      <c r="B62" s="9">
        <f t="shared" si="14"/>
        <v>37803</v>
      </c>
      <c r="C62" s="39">
        <f t="shared" si="0"/>
        <v>0.81057318721632288</v>
      </c>
      <c r="D62" s="39">
        <f t="shared" si="1"/>
        <v>0.7169464287545193</v>
      </c>
      <c r="E62" s="47">
        <f t="shared" si="2"/>
        <v>9.3626758461803572E-2</v>
      </c>
      <c r="F62" s="47">
        <f t="shared" si="3"/>
        <v>57.63466673802094</v>
      </c>
      <c r="G62" s="145">
        <f t="shared" si="15"/>
        <v>6.186471931044875</v>
      </c>
      <c r="L62" s="14">
        <f>_xll.EURO(Y62,Y62,0,0,F$22,$B62+25-F$23,1,0)</f>
        <v>0</v>
      </c>
      <c r="M62" s="14">
        <f>_xll.EURO(Z62,Z62,0,0,G$22,$B62+25-G$23,1,0)</f>
        <v>0</v>
      </c>
      <c r="N62" s="14">
        <f>_xll.EURO(AA62,AA62,0,0,H$22,$B62+25-H$23,1,0)</f>
        <v>6.4489713269990148</v>
      </c>
      <c r="O62" s="14">
        <f>_xll.EURO(AB62,AB62,0,0,I$22,$B62+25-I$23,1,0)</f>
        <v>0</v>
      </c>
      <c r="P62" s="14">
        <f>_xll.EURO(AC62,AC62,0,0,J$22,$B62+25-J$23,1,0)</f>
        <v>0</v>
      </c>
      <c r="Q62" s="14"/>
      <c r="R62" s="14">
        <f>_xll.EURO(AE62,AE62,0,0,F$22,$B62+25-F$23,1,0)</f>
        <v>0</v>
      </c>
      <c r="S62" s="14">
        <f>_xll.EURO(AF62,AF62,0,0,G$22,$B62+25-G$23,1,0)</f>
        <v>2.8239188080103723</v>
      </c>
      <c r="T62" s="14">
        <f>_xll.EURO(AG62,AG62,0,0,H$22,$B62+25-H$23,1,0)</f>
        <v>48.361776603011549</v>
      </c>
      <c r="U62" s="14">
        <f>_xll.EURO(AH62,AH62,0,0,I$22,$B62+25-I$23,1,0)</f>
        <v>0</v>
      </c>
      <c r="V62" s="14">
        <f>_xll.EURO(AI62,AI62,0,0,J$22,$B62+25-J$23,1,0)</f>
        <v>0</v>
      </c>
      <c r="W62" s="14"/>
      <c r="X62" s="13"/>
      <c r="Y62" s="97">
        <f t="shared" si="4"/>
        <v>0</v>
      </c>
      <c r="Z62" s="97">
        <f t="shared" si="5"/>
        <v>0</v>
      </c>
      <c r="AA62" s="97">
        <f t="shared" si="6"/>
        <v>179.43451546692756</v>
      </c>
      <c r="AB62" s="97">
        <f t="shared" si="7"/>
        <v>0</v>
      </c>
      <c r="AC62" s="98">
        <f t="shared" si="8"/>
        <v>0</v>
      </c>
      <c r="AE62" s="99">
        <f t="shared" si="9"/>
        <v>0</v>
      </c>
      <c r="AF62" s="99">
        <f t="shared" si="10"/>
        <v>47.221975208185249</v>
      </c>
      <c r="AG62" s="99">
        <f t="shared" si="11"/>
        <v>1345.6056031062099</v>
      </c>
      <c r="AH62" s="99">
        <f t="shared" si="12"/>
        <v>0</v>
      </c>
      <c r="AI62" s="100">
        <f t="shared" si="13"/>
        <v>0</v>
      </c>
    </row>
    <row r="63" spans="2:35" hidden="1" outlineLevel="1" x14ac:dyDescent="0.25">
      <c r="B63" s="9">
        <f t="shared" si="14"/>
        <v>37834</v>
      </c>
      <c r="C63" s="39">
        <f t="shared" si="0"/>
        <v>0.80548066097706772</v>
      </c>
      <c r="D63" s="39">
        <f t="shared" si="1"/>
        <v>0.70982273939052265</v>
      </c>
      <c r="E63" s="47">
        <f t="shared" si="2"/>
        <v>9.5657921586545069E-2</v>
      </c>
      <c r="F63" s="47">
        <f t="shared" si="3"/>
        <v>61.686794840102714</v>
      </c>
      <c r="G63" s="145">
        <f t="shared" si="15"/>
        <v>6.5497742652227622</v>
      </c>
      <c r="L63" s="14">
        <f>_xll.EURO(Y63,Y63,0,0,F$22,$B63+25-F$23,1,0)</f>
        <v>0</v>
      </c>
      <c r="M63" s="14">
        <f>_xll.EURO(Z63,Z63,0,0,G$22,$B63+25-G$23,1,0)</f>
        <v>0</v>
      </c>
      <c r="N63" s="14">
        <f>_xll.EURO(AA63,AA63,0,0,H$22,$B63+25-H$23,1,0)</f>
        <v>6.916857483264792</v>
      </c>
      <c r="O63" s="14">
        <f>_xll.EURO(AB63,AB63,0,0,I$22,$B63+25-I$23,1,0)</f>
        <v>0</v>
      </c>
      <c r="P63" s="14">
        <f>_xll.EURO(AC63,AC63,0,0,J$22,$B63+25-J$23,1,0)</f>
        <v>0</v>
      </c>
      <c r="Q63" s="14"/>
      <c r="R63" s="14">
        <f>_xll.EURO(AE63,AE63,0,0,F$22,$B63+25-F$23,1,0)</f>
        <v>0</v>
      </c>
      <c r="S63" s="14">
        <f>_xll.EURO(AF63,AF63,0,0,G$22,$B63+25-G$23,1,0)</f>
        <v>2.899414223936482</v>
      </c>
      <c r="T63" s="14">
        <f>_xll.EURO(AG63,AG63,0,0,H$22,$B63+25-H$23,1,0)</f>
        <v>51.87052313290144</v>
      </c>
      <c r="U63" s="14">
        <f>_xll.EURO(AH63,AH63,0,0,I$22,$B63+25-I$23,1,0)</f>
        <v>0</v>
      </c>
      <c r="V63" s="14">
        <f>_xll.EURO(AI63,AI63,0,0,J$22,$B63+25-J$23,1,0)</f>
        <v>0</v>
      </c>
      <c r="W63" s="14"/>
      <c r="X63" s="13"/>
      <c r="Y63" s="97">
        <f t="shared" si="4"/>
        <v>0</v>
      </c>
      <c r="Z63" s="97">
        <f t="shared" si="5"/>
        <v>0</v>
      </c>
      <c r="AA63" s="97">
        <f t="shared" si="6"/>
        <v>179.43451546692756</v>
      </c>
      <c r="AB63" s="97">
        <f t="shared" si="7"/>
        <v>0</v>
      </c>
      <c r="AC63" s="98">
        <f t="shared" si="8"/>
        <v>0</v>
      </c>
      <c r="AE63" s="99">
        <f t="shared" si="9"/>
        <v>0</v>
      </c>
      <c r="AF63" s="99">
        <f t="shared" si="10"/>
        <v>47.221975208185249</v>
      </c>
      <c r="AG63" s="99">
        <f t="shared" si="11"/>
        <v>1345.6056031062099</v>
      </c>
      <c r="AH63" s="99">
        <f t="shared" si="12"/>
        <v>0</v>
      </c>
      <c r="AI63" s="100">
        <f t="shared" si="13"/>
        <v>0</v>
      </c>
    </row>
    <row r="64" spans="2:35" hidden="1" outlineLevel="1" x14ac:dyDescent="0.25">
      <c r="B64" s="9">
        <f t="shared" si="14"/>
        <v>37865</v>
      </c>
      <c r="C64" s="39">
        <f t="shared" si="0"/>
        <v>0.80042012916337024</v>
      </c>
      <c r="D64" s="39">
        <f t="shared" si="1"/>
        <v>0.70276983209352473</v>
      </c>
      <c r="E64" s="47">
        <f t="shared" si="2"/>
        <v>9.7650297069845515E-2</v>
      </c>
      <c r="F64" s="47">
        <f t="shared" si="3"/>
        <v>65.483793151565337</v>
      </c>
      <c r="G64" s="145">
        <f t="shared" si="15"/>
        <v>6.9339732570935402</v>
      </c>
      <c r="L64" s="14">
        <f>_xll.EURO(Y64,Y64,0,0,F$22,$B64+25-F$23,1,0)</f>
        <v>0</v>
      </c>
      <c r="M64" s="14">
        <f>_xll.EURO(Z64,Z64,0,0,G$22,$B64+25-G$23,1,0)</f>
        <v>0</v>
      </c>
      <c r="N64" s="14">
        <f>_xll.EURO(AA64,AA64,0,0,H$22,$B64+25-H$23,1,0)</f>
        <v>7.3549525885803604</v>
      </c>
      <c r="O64" s="14">
        <f>_xll.EURO(AB64,AB64,0,0,I$22,$B64+25-I$23,1,0)</f>
        <v>0</v>
      </c>
      <c r="P64" s="14">
        <f>_xll.EURO(AC64,AC64,0,0,J$22,$B64+25-J$23,1,0)</f>
        <v>0</v>
      </c>
      <c r="Q64" s="14"/>
      <c r="R64" s="14">
        <f>_xll.EURO(AE64,AE64,0,0,F$22,$B64+25-F$23,1,0)</f>
        <v>0</v>
      </c>
      <c r="S64" s="14">
        <f>_xll.EURO(AF64,AF64,0,0,G$22,$B64+25-G$23,1,0)</f>
        <v>2.9729783364760429</v>
      </c>
      <c r="T64" s="14">
        <f>_xll.EURO(AG64,AG64,0,0,H$22,$B64+25-H$23,1,0)</f>
        <v>55.15586222650893</v>
      </c>
      <c r="U64" s="14">
        <f>_xll.EURO(AH64,AH64,0,0,I$22,$B64+25-I$23,1,0)</f>
        <v>0</v>
      </c>
      <c r="V64" s="14">
        <f>_xll.EURO(AI64,AI64,0,0,J$22,$B64+25-J$23,1,0)</f>
        <v>0</v>
      </c>
      <c r="W64" s="14"/>
      <c r="X64" s="13"/>
      <c r="Y64" s="97">
        <f t="shared" si="4"/>
        <v>0</v>
      </c>
      <c r="Z64" s="97">
        <f t="shared" si="5"/>
        <v>0</v>
      </c>
      <c r="AA64" s="97">
        <f t="shared" si="6"/>
        <v>179.43451546692756</v>
      </c>
      <c r="AB64" s="97">
        <f t="shared" si="7"/>
        <v>0</v>
      </c>
      <c r="AC64" s="98">
        <f t="shared" si="8"/>
        <v>0</v>
      </c>
      <c r="AE64" s="99">
        <f t="shared" si="9"/>
        <v>0</v>
      </c>
      <c r="AF64" s="99">
        <f t="shared" si="10"/>
        <v>47.221975208185249</v>
      </c>
      <c r="AG64" s="99">
        <f t="shared" si="11"/>
        <v>1345.6056031062099</v>
      </c>
      <c r="AH64" s="99">
        <f t="shared" si="12"/>
        <v>0</v>
      </c>
      <c r="AI64" s="100">
        <f t="shared" si="13"/>
        <v>0</v>
      </c>
    </row>
    <row r="65" spans="2:35" hidden="1" outlineLevel="1" x14ac:dyDescent="0.25">
      <c r="B65" s="9">
        <f t="shared" ref="B65:B96" si="16">EDATE(B64,1)</f>
        <v>37895</v>
      </c>
      <c r="C65" s="39">
        <f t="shared" si="0"/>
        <v>0.79555311392706529</v>
      </c>
      <c r="D65" s="39">
        <f t="shared" si="1"/>
        <v>0.69601116940126528</v>
      </c>
      <c r="E65" s="47">
        <f t="shared" si="2"/>
        <v>9.9541944525800008E-2</v>
      </c>
      <c r="F65" s="47">
        <f t="shared" si="3"/>
        <v>68.955973013158598</v>
      </c>
      <c r="G65" s="145">
        <f t="shared" si="15"/>
        <v>7.3338579205704164</v>
      </c>
      <c r="L65" s="14">
        <f>_xll.EURO(Y65,Y65,0,0,F$22,$B65+25-F$23,1,0)</f>
        <v>0</v>
      </c>
      <c r="M65" s="14">
        <f>_xll.EURO(Z65,Z65,0,0,G$22,$B65+25-G$23,1,0)</f>
        <v>0</v>
      </c>
      <c r="N65" s="14">
        <f>_xll.EURO(AA65,AA65,0,0,H$22,$B65+25-H$23,1,0)</f>
        <v>7.7553099556104002</v>
      </c>
      <c r="O65" s="14">
        <f>_xll.EURO(AB65,AB65,0,0,I$22,$B65+25-I$23,1,0)</f>
        <v>0</v>
      </c>
      <c r="P65" s="14">
        <f>_xll.EURO(AC65,AC65,0,0,J$22,$B65+25-J$23,1,0)</f>
        <v>0</v>
      </c>
      <c r="Q65" s="14"/>
      <c r="R65" s="14">
        <f>_xll.EURO(AE65,AE65,0,0,F$22,$B65+25-F$23,1,0)</f>
        <v>0</v>
      </c>
      <c r="S65" s="14">
        <f>_xll.EURO(AF65,AF65,0,0,G$22,$B65+25-G$23,1,0)</f>
        <v>3.0424625411142898</v>
      </c>
      <c r="T65" s="14">
        <f>_xll.EURO(AG65,AG65,0,0,H$22,$B65+25-H$23,1,0)</f>
        <v>58.158200516433908</v>
      </c>
      <c r="U65" s="14">
        <f>_xll.EURO(AH65,AH65,0,0,I$22,$B65+25-I$23,1,0)</f>
        <v>0</v>
      </c>
      <c r="V65" s="14">
        <f>_xll.EURO(AI65,AI65,0,0,J$22,$B65+25-J$23,1,0)</f>
        <v>0</v>
      </c>
      <c r="W65" s="14"/>
      <c r="X65" s="13"/>
      <c r="Y65" s="97">
        <f t="shared" si="4"/>
        <v>0</v>
      </c>
      <c r="Z65" s="97">
        <f t="shared" si="5"/>
        <v>0</v>
      </c>
      <c r="AA65" s="97">
        <f t="shared" si="6"/>
        <v>179.43451546692756</v>
      </c>
      <c r="AB65" s="97">
        <f t="shared" si="7"/>
        <v>0</v>
      </c>
      <c r="AC65" s="98">
        <f t="shared" si="8"/>
        <v>0</v>
      </c>
      <c r="AE65" s="99">
        <f t="shared" si="9"/>
        <v>0</v>
      </c>
      <c r="AF65" s="99">
        <f t="shared" si="10"/>
        <v>47.221975208185249</v>
      </c>
      <c r="AG65" s="99">
        <f t="shared" si="11"/>
        <v>1345.6056031062099</v>
      </c>
      <c r="AH65" s="99">
        <f t="shared" si="12"/>
        <v>0</v>
      </c>
      <c r="AI65" s="100">
        <f t="shared" si="13"/>
        <v>0</v>
      </c>
    </row>
    <row r="66" spans="2:35" hidden="1" outlineLevel="1" x14ac:dyDescent="0.25">
      <c r="B66" s="9">
        <f t="shared" si="16"/>
        <v>37926</v>
      </c>
      <c r="C66" s="39">
        <f t="shared" si="0"/>
        <v>0.79055495315479984</v>
      </c>
      <c r="D66" s="39">
        <f t="shared" si="1"/>
        <v>0.68909549597598574</v>
      </c>
      <c r="E66" s="47">
        <f t="shared" si="2"/>
        <v>0.10145945717881411</v>
      </c>
      <c r="F66" s="47">
        <f t="shared" si="3"/>
        <v>72.366178822597732</v>
      </c>
      <c r="G66" s="145">
        <f t="shared" si="15"/>
        <v>7.7588162406387164</v>
      </c>
      <c r="L66" s="14">
        <f>_xll.EURO(Y66,Y66,0,0,F$22,$B66+25-F$23,1,0)</f>
        <v>0</v>
      </c>
      <c r="M66" s="14">
        <f>_xll.EURO(Z66,Z66,0,0,G$22,$B66+25-G$23,1,0)</f>
        <v>0</v>
      </c>
      <c r="N66" s="14">
        <f>_xll.EURO(AA66,AA66,0,0,H$22,$B66+25-H$23,1,0)</f>
        <v>8.1482963260557426</v>
      </c>
      <c r="O66" s="14">
        <f>_xll.EURO(AB66,AB66,0,0,I$22,$B66+25-I$23,1,0)</f>
        <v>0</v>
      </c>
      <c r="P66" s="14">
        <f>_xll.EURO(AC66,AC66,0,0,J$22,$B66+25-J$23,1,0)</f>
        <v>0</v>
      </c>
      <c r="Q66" s="14"/>
      <c r="R66" s="14">
        <f>_xll.EURO(AE66,AE66,0,0,F$22,$B66+25-F$23,1,0)</f>
        <v>0</v>
      </c>
      <c r="S66" s="14">
        <f>_xll.EURO(AF66,AF66,0,0,G$22,$B66+25-G$23,1,0)</f>
        <v>3.1126198686768376</v>
      </c>
      <c r="T66" s="14">
        <f>_xll.EURO(AG66,AG66,0,0,H$22,$B66+25-H$23,1,0)</f>
        <v>61.105262627865159</v>
      </c>
      <c r="U66" s="14">
        <f>_xll.EURO(AH66,AH66,0,0,I$22,$B66+25-I$23,1,0)</f>
        <v>0</v>
      </c>
      <c r="V66" s="14">
        <f>_xll.EURO(AI66,AI66,0,0,J$22,$B66+25-J$23,1,0)</f>
        <v>0</v>
      </c>
      <c r="W66" s="14"/>
      <c r="X66" s="13"/>
      <c r="Y66" s="97">
        <f t="shared" si="4"/>
        <v>0</v>
      </c>
      <c r="Z66" s="97">
        <f t="shared" si="5"/>
        <v>0</v>
      </c>
      <c r="AA66" s="97">
        <f t="shared" si="6"/>
        <v>179.43451546692756</v>
      </c>
      <c r="AB66" s="97">
        <f t="shared" si="7"/>
        <v>0</v>
      </c>
      <c r="AC66" s="98">
        <f t="shared" si="8"/>
        <v>0</v>
      </c>
      <c r="AE66" s="99">
        <f t="shared" si="9"/>
        <v>0</v>
      </c>
      <c r="AF66" s="99">
        <f t="shared" si="10"/>
        <v>47.221975208185249</v>
      </c>
      <c r="AG66" s="99">
        <f t="shared" si="11"/>
        <v>1345.6056031062099</v>
      </c>
      <c r="AH66" s="99">
        <f t="shared" si="12"/>
        <v>0</v>
      </c>
      <c r="AI66" s="100">
        <f t="shared" si="13"/>
        <v>0</v>
      </c>
    </row>
    <row r="67" spans="2:35" hidden="1" outlineLevel="1" x14ac:dyDescent="0.25">
      <c r="B67" s="9">
        <f t="shared" si="16"/>
        <v>37956</v>
      </c>
      <c r="C67" s="39">
        <f t="shared" si="0"/>
        <v>0.78574792386861425</v>
      </c>
      <c r="D67" s="39">
        <f t="shared" si="1"/>
        <v>0.68246834181061289</v>
      </c>
      <c r="E67" s="47">
        <f t="shared" si="2"/>
        <v>0.10327958205800136</v>
      </c>
      <c r="F67" s="47">
        <f t="shared" si="3"/>
        <v>75.517598696066045</v>
      </c>
      <c r="G67" s="145">
        <f t="shared" si="15"/>
        <v>8.1990196804242377</v>
      </c>
      <c r="L67" s="14">
        <f>_xll.EURO(Y67,Y67,0,0,F$22,$B67+25-F$23,1,0)</f>
        <v>0</v>
      </c>
      <c r="M67" s="14">
        <f>_xll.EURO(Z67,Z67,0,0,G$22,$B67+25-G$23,1,0)</f>
        <v>0</v>
      </c>
      <c r="N67" s="14">
        <f>_xll.EURO(AA67,AA67,0,0,H$22,$B67+25-H$23,1,0)</f>
        <v>8.5112754705546365</v>
      </c>
      <c r="O67" s="14">
        <f>_xll.EURO(AB67,AB67,0,0,I$22,$B67+25-I$23,1,0)</f>
        <v>0</v>
      </c>
      <c r="P67" s="14">
        <f>_xll.EURO(AC67,AC67,0,0,J$22,$B67+25-J$23,1,0)</f>
        <v>0</v>
      </c>
      <c r="Q67" s="14"/>
      <c r="R67" s="14">
        <f>_xll.EURO(AE67,AE67,0,0,F$22,$B67+25-F$23,1,0)</f>
        <v>0</v>
      </c>
      <c r="S67" s="14">
        <f>_xll.EURO(AF67,AF67,0,0,G$22,$B67+25-G$23,1,0)</f>
        <v>3.1790270503243789</v>
      </c>
      <c r="T67" s="14">
        <f>_xll.EURO(AG67,AG67,0,0,H$22,$B67+25-H$23,1,0)</f>
        <v>63.82729617518703</v>
      </c>
      <c r="U67" s="14">
        <f>_xll.EURO(AH67,AH67,0,0,I$22,$B67+25-I$23,1,0)</f>
        <v>0</v>
      </c>
      <c r="V67" s="14">
        <f>_xll.EURO(AI67,AI67,0,0,J$22,$B67+25-J$23,1,0)</f>
        <v>0</v>
      </c>
      <c r="W67" s="14"/>
      <c r="X67" s="13"/>
      <c r="Y67" s="97">
        <f t="shared" si="4"/>
        <v>0</v>
      </c>
      <c r="Z67" s="97">
        <f t="shared" si="5"/>
        <v>0</v>
      </c>
      <c r="AA67" s="97">
        <f t="shared" si="6"/>
        <v>179.43451546692756</v>
      </c>
      <c r="AB67" s="97">
        <f t="shared" si="7"/>
        <v>0</v>
      </c>
      <c r="AC67" s="98">
        <f t="shared" si="8"/>
        <v>0</v>
      </c>
      <c r="AE67" s="99">
        <f t="shared" si="9"/>
        <v>0</v>
      </c>
      <c r="AF67" s="99">
        <f t="shared" si="10"/>
        <v>47.221975208185249</v>
      </c>
      <c r="AG67" s="99">
        <f t="shared" si="11"/>
        <v>1345.6056031062099</v>
      </c>
      <c r="AH67" s="99">
        <f t="shared" si="12"/>
        <v>0</v>
      </c>
      <c r="AI67" s="100">
        <f t="shared" si="13"/>
        <v>0</v>
      </c>
    </row>
    <row r="68" spans="2:35" hidden="1" outlineLevel="1" x14ac:dyDescent="0.25">
      <c r="B68" s="9">
        <f t="shared" si="16"/>
        <v>37987</v>
      </c>
      <c r="C68" s="39">
        <f t="shared" si="0"/>
        <v>0.78081136541485763</v>
      </c>
      <c r="D68" s="39">
        <f t="shared" si="1"/>
        <v>0.67568723199147829</v>
      </c>
      <c r="E68" s="47">
        <f t="shared" si="2"/>
        <v>0.10512413342337934</v>
      </c>
      <c r="F68" s="47">
        <f t="shared" si="3"/>
        <v>117.04430217782536</v>
      </c>
      <c r="G68" s="145">
        <f t="shared" si="15"/>
        <v>8.8263925824164691</v>
      </c>
      <c r="L68" s="14">
        <f>_xll.EURO(Y68,Y68,0,0,F$22,$B68+25-F$23,1,0)</f>
        <v>0</v>
      </c>
      <c r="M68" s="14">
        <f>_xll.EURO(Z68,Z68,0,0,G$22,$B68+25-G$23,1,0)</f>
        <v>0</v>
      </c>
      <c r="N68" s="14">
        <f>_xll.EURO(AA68,AA68,0,0,H$22,$B68+25-H$23,1,0)</f>
        <v>0</v>
      </c>
      <c r="O68" s="14">
        <f>_xll.EURO(AB68,AB68,0,0,I$22,$B68+25-I$23,1,0)</f>
        <v>22.146497481892425</v>
      </c>
      <c r="P68" s="14">
        <f>_xll.EURO(AC68,AC68,0,0,J$22,$B68+25-J$23,1,0)</f>
        <v>0</v>
      </c>
      <c r="Q68" s="14"/>
      <c r="R68" s="14">
        <f>_xll.EURO(AE68,AE68,0,0,F$22,$B68+25-F$23,1,0)</f>
        <v>0</v>
      </c>
      <c r="S68" s="14">
        <f>_xll.EURO(AF68,AF68,0,0,G$22,$B68+25-G$23,1,0)</f>
        <v>3.2462076321155848</v>
      </c>
      <c r="T68" s="14">
        <f>_xll.EURO(AG68,AG68,0,0,H$22,$B68+25-H$23,1,0)</f>
        <v>66.522624222026707</v>
      </c>
      <c r="U68" s="14">
        <f>_xll.EURO(AH68,AH68,0,0,I$22,$B68+25-I$23,1,0)</f>
        <v>25.128972841790642</v>
      </c>
      <c r="V68" s="14">
        <f>_xll.EURO(AI68,AI68,0,0,J$22,$B68+25-J$23,1,0)</f>
        <v>0</v>
      </c>
      <c r="W68" s="14"/>
      <c r="X68" s="13"/>
      <c r="Y68" s="97">
        <f t="shared" si="4"/>
        <v>0</v>
      </c>
      <c r="Z68" s="97">
        <f t="shared" si="5"/>
        <v>0</v>
      </c>
      <c r="AA68" s="97">
        <f t="shared" si="6"/>
        <v>0</v>
      </c>
      <c r="AB68" s="97">
        <f t="shared" si="7"/>
        <v>1768.2933996944807</v>
      </c>
      <c r="AC68" s="98">
        <f t="shared" si="8"/>
        <v>0</v>
      </c>
      <c r="AE68" s="99">
        <f t="shared" si="9"/>
        <v>0</v>
      </c>
      <c r="AF68" s="99">
        <f t="shared" si="10"/>
        <v>47.221975208185249</v>
      </c>
      <c r="AG68" s="99">
        <f t="shared" si="11"/>
        <v>1345.6056031062099</v>
      </c>
      <c r="AH68" s="99">
        <f t="shared" si="12"/>
        <v>2006.4299943398357</v>
      </c>
      <c r="AI68" s="100">
        <f t="shared" si="13"/>
        <v>0</v>
      </c>
    </row>
    <row r="69" spans="2:35" hidden="1" outlineLevel="1" x14ac:dyDescent="0.25">
      <c r="B69" s="9">
        <f t="shared" si="16"/>
        <v>38018</v>
      </c>
      <c r="C69" s="39">
        <f t="shared" si="0"/>
        <v>0.77590582149976794</v>
      </c>
      <c r="D69" s="39">
        <f t="shared" si="1"/>
        <v>0.66897350031659175</v>
      </c>
      <c r="E69" s="47">
        <f t="shared" si="2"/>
        <v>0.10693232118317619</v>
      </c>
      <c r="F69" s="47">
        <f t="shared" si="3"/>
        <v>143.17621668041664</v>
      </c>
      <c r="G69" s="145">
        <f t="shared" si="15"/>
        <v>9.5607283659804629</v>
      </c>
      <c r="L69" s="14">
        <f>_xll.EURO(Y69,Y69,0,0,F$22,$B69+25-F$23,1,0)</f>
        <v>0</v>
      </c>
      <c r="M69" s="14">
        <f>_xll.EURO(Z69,Z69,0,0,G$22,$B69+25-G$23,1,0)</f>
        <v>0</v>
      </c>
      <c r="N69" s="14">
        <f>_xll.EURO(AA69,AA69,0,0,H$22,$B69+25-H$23,1,0)</f>
        <v>0</v>
      </c>
      <c r="O69" s="14">
        <f>_xll.EURO(AB69,AB69,0,0,I$22,$B69+25-I$23,1,0)</f>
        <v>33.144137218551464</v>
      </c>
      <c r="P69" s="14">
        <f>_xll.EURO(AC69,AC69,0,0,J$22,$B69+25-J$23,1,0)</f>
        <v>0</v>
      </c>
      <c r="Q69" s="14"/>
      <c r="R69" s="14">
        <f>_xll.EURO(AE69,AE69,0,0,F$22,$B69+25-F$23,1,0)</f>
        <v>0</v>
      </c>
      <c r="S69" s="14">
        <f>_xll.EURO(AF69,AF69,0,0,G$22,$B69+25-G$23,1,0)</f>
        <v>3.3120125367719737</v>
      </c>
      <c r="T69" s="14">
        <f>_xll.EURO(AG69,AG69,0,0,H$22,$B69+25-H$23,1,0)</f>
        <v>69.112398953642924</v>
      </c>
      <c r="U69" s="14">
        <f>_xll.EURO(AH69,AH69,0,0,I$22,$B69+25-I$23,1,0)</f>
        <v>37.607667971450269</v>
      </c>
      <c r="V69" s="14">
        <f>_xll.EURO(AI69,AI69,0,0,J$22,$B69+25-J$23,1,0)</f>
        <v>0</v>
      </c>
      <c r="W69" s="14"/>
      <c r="X69" s="13"/>
      <c r="Y69" s="97">
        <f t="shared" si="4"/>
        <v>0</v>
      </c>
      <c r="Z69" s="97">
        <f t="shared" si="5"/>
        <v>0</v>
      </c>
      <c r="AA69" s="97">
        <f t="shared" si="6"/>
        <v>0</v>
      </c>
      <c r="AB69" s="97">
        <f t="shared" si="7"/>
        <v>1768.2933996944807</v>
      </c>
      <c r="AC69" s="98">
        <f t="shared" si="8"/>
        <v>0</v>
      </c>
      <c r="AE69" s="99">
        <f t="shared" si="9"/>
        <v>0</v>
      </c>
      <c r="AF69" s="99">
        <f t="shared" si="10"/>
        <v>47.221975208185249</v>
      </c>
      <c r="AG69" s="99">
        <f t="shared" si="11"/>
        <v>1345.6056031062099</v>
      </c>
      <c r="AH69" s="99">
        <f t="shared" si="12"/>
        <v>2006.4299943398357</v>
      </c>
      <c r="AI69" s="100">
        <f t="shared" si="13"/>
        <v>0</v>
      </c>
    </row>
    <row r="70" spans="2:35" hidden="1" outlineLevel="1" x14ac:dyDescent="0.25">
      <c r="B70" s="9">
        <f t="shared" si="16"/>
        <v>38047</v>
      </c>
      <c r="C70" s="39">
        <f t="shared" si="0"/>
        <v>0.77134466934154611</v>
      </c>
      <c r="D70" s="39">
        <f t="shared" si="1"/>
        <v>0.66275331737880228</v>
      </c>
      <c r="E70" s="47">
        <f t="shared" si="2"/>
        <v>0.10859135196274383</v>
      </c>
      <c r="F70" s="47">
        <f t="shared" si="3"/>
        <v>161.98510037266649</v>
      </c>
      <c r="G70" s="145">
        <f t="shared" si="15"/>
        <v>10.372576436824621</v>
      </c>
      <c r="L70" s="14">
        <f>_xll.EURO(Y70,Y70,0,0,F$22,$B70+25-F$23,1,0)</f>
        <v>0</v>
      </c>
      <c r="M70" s="14">
        <f>_xll.EURO(Z70,Z70,0,0,G$22,$B70+25-G$23,1,0)</f>
        <v>0</v>
      </c>
      <c r="N70" s="14">
        <f>_xll.EURO(AA70,AA70,0,0,H$22,$B70+25-H$23,1,0)</f>
        <v>0</v>
      </c>
      <c r="O70" s="14">
        <f>_xll.EURO(AB70,AB70,0,0,I$22,$B70+25-I$23,1,0)</f>
        <v>40.832064055070759</v>
      </c>
      <c r="P70" s="14">
        <f>_xll.EURO(AC70,AC70,0,0,J$22,$B70+25-J$23,1,0)</f>
        <v>0</v>
      </c>
      <c r="Q70" s="14"/>
      <c r="R70" s="14">
        <f>_xll.EURO(AE70,AE70,0,0,F$22,$B70+25-F$23,1,0)</f>
        <v>0</v>
      </c>
      <c r="S70" s="14">
        <f>_xll.EURO(AF70,AF70,0,0,G$22,$B70+25-G$23,1,0)</f>
        <v>3.3723979176916465</v>
      </c>
      <c r="T70" s="14">
        <f>_xll.EURO(AG70,AG70,0,0,H$22,$B70+25-H$23,1,0)</f>
        <v>71.449708213174517</v>
      </c>
      <c r="U70" s="14">
        <f>_xll.EURO(AH70,AH70,0,0,I$22,$B70+25-I$23,1,0)</f>
        <v>46.330930186729574</v>
      </c>
      <c r="V70" s="14">
        <f>_xll.EURO(AI70,AI70,0,0,J$22,$B70+25-J$23,1,0)</f>
        <v>0</v>
      </c>
      <c r="W70" s="14"/>
      <c r="X70" s="13"/>
      <c r="Y70" s="97">
        <f t="shared" si="4"/>
        <v>0</v>
      </c>
      <c r="Z70" s="97">
        <f t="shared" si="5"/>
        <v>0</v>
      </c>
      <c r="AA70" s="97">
        <f t="shared" si="6"/>
        <v>0</v>
      </c>
      <c r="AB70" s="97">
        <f t="shared" si="7"/>
        <v>1768.2933996944807</v>
      </c>
      <c r="AC70" s="98">
        <f t="shared" si="8"/>
        <v>0</v>
      </c>
      <c r="AE70" s="99">
        <f t="shared" si="9"/>
        <v>0</v>
      </c>
      <c r="AF70" s="99">
        <f t="shared" si="10"/>
        <v>47.221975208185249</v>
      </c>
      <c r="AG70" s="99">
        <f t="shared" si="11"/>
        <v>1345.6056031062099</v>
      </c>
      <c r="AH70" s="99">
        <f t="shared" si="12"/>
        <v>2006.4299943398357</v>
      </c>
      <c r="AI70" s="100">
        <f t="shared" si="13"/>
        <v>0</v>
      </c>
    </row>
    <row r="71" spans="2:35" hidden="1" outlineLevel="1" x14ac:dyDescent="0.25">
      <c r="B71" s="9">
        <f t="shared" si="16"/>
        <v>38078</v>
      </c>
      <c r="C71" s="39">
        <f t="shared" si="0"/>
        <v>0.76649860111466428</v>
      </c>
      <c r="D71" s="39">
        <f t="shared" si="1"/>
        <v>0.656168099057586</v>
      </c>
      <c r="E71" s="47">
        <f t="shared" si="2"/>
        <v>0.11033050205707828</v>
      </c>
      <c r="F71" s="47">
        <f t="shared" si="3"/>
        <v>179.12090735687076</v>
      </c>
      <c r="G71" s="145">
        <f t="shared" si="15"/>
        <v>11.276396905645276</v>
      </c>
      <c r="L71" s="14">
        <f>_xll.EURO(Y71,Y71,0,0,F$22,$B71+25-F$23,1,0)</f>
        <v>0</v>
      </c>
      <c r="M71" s="14">
        <f>_xll.EURO(Z71,Z71,0,0,G$22,$B71+25-G$23,1,0)</f>
        <v>0</v>
      </c>
      <c r="N71" s="14">
        <f>_xll.EURO(AA71,AA71,0,0,H$22,$B71+25-H$23,1,0)</f>
        <v>0</v>
      </c>
      <c r="O71" s="14">
        <f>_xll.EURO(AB71,AB71,0,0,I$22,$B71+25-I$23,1,0)</f>
        <v>47.697830816170381</v>
      </c>
      <c r="P71" s="14">
        <f>_xll.EURO(AC71,AC71,0,0,J$22,$B71+25-J$23,1,0)</f>
        <v>0</v>
      </c>
      <c r="Q71" s="14"/>
      <c r="R71" s="14">
        <f>_xll.EURO(AE71,AE71,0,0,F$22,$B71+25-F$23,1,0)</f>
        <v>0</v>
      </c>
      <c r="S71" s="14">
        <f>_xll.EURO(AF71,AF71,0,0,G$22,$B71+25-G$23,1,0)</f>
        <v>3.4357620116779302</v>
      </c>
      <c r="T71" s="14">
        <f>_xll.EURO(AG71,AG71,0,0,H$22,$B71+25-H$23,1,0)</f>
        <v>73.866002742728142</v>
      </c>
      <c r="U71" s="14">
        <f>_xll.EURO(AH71,AH71,0,0,I$22,$B71+25-I$23,1,0)</f>
        <v>54.121311786294314</v>
      </c>
      <c r="V71" s="14">
        <f>_xll.EURO(AI71,AI71,0,0,J$22,$B71+25-J$23,1,0)</f>
        <v>0</v>
      </c>
      <c r="W71" s="14"/>
      <c r="X71" s="13"/>
      <c r="Y71" s="97">
        <f t="shared" si="4"/>
        <v>0</v>
      </c>
      <c r="Z71" s="97">
        <f t="shared" si="5"/>
        <v>0</v>
      </c>
      <c r="AA71" s="97">
        <f t="shared" si="6"/>
        <v>0</v>
      </c>
      <c r="AB71" s="97">
        <f t="shared" si="7"/>
        <v>1768.2933996944807</v>
      </c>
      <c r="AC71" s="98">
        <f t="shared" si="8"/>
        <v>0</v>
      </c>
      <c r="AE71" s="99">
        <f t="shared" si="9"/>
        <v>0</v>
      </c>
      <c r="AF71" s="99">
        <f t="shared" si="10"/>
        <v>47.221975208185249</v>
      </c>
      <c r="AG71" s="99">
        <f t="shared" si="11"/>
        <v>1345.6056031062099</v>
      </c>
      <c r="AH71" s="99">
        <f t="shared" si="12"/>
        <v>2006.4299943398357</v>
      </c>
      <c r="AI71" s="100">
        <f t="shared" si="13"/>
        <v>0</v>
      </c>
    </row>
    <row r="72" spans="2:35" hidden="1" outlineLevel="1" x14ac:dyDescent="0.25">
      <c r="B72" s="9">
        <f t="shared" si="16"/>
        <v>38108</v>
      </c>
      <c r="C72" s="39">
        <f t="shared" si="0"/>
        <v>0.76183784829960099</v>
      </c>
      <c r="D72" s="39">
        <f t="shared" si="1"/>
        <v>0.64985761353526317</v>
      </c>
      <c r="E72" s="47">
        <f t="shared" si="2"/>
        <v>0.11198023476433783</v>
      </c>
      <c r="F72" s="47">
        <f t="shared" si="3"/>
        <v>193.85037315335205</v>
      </c>
      <c r="G72" s="145">
        <f t="shared" si="15"/>
        <v>12.249506815767939</v>
      </c>
      <c r="L72" s="14">
        <f>_xll.EURO(Y72,Y72,0,0,F$22,$B72+25-F$23,1,0)</f>
        <v>0</v>
      </c>
      <c r="M72" s="14">
        <f>_xll.EURO(Z72,Z72,0,0,G$22,$B72+25-G$23,1,0)</f>
        <v>0</v>
      </c>
      <c r="N72" s="14">
        <f>_xll.EURO(AA72,AA72,0,0,H$22,$B72+25-H$23,1,0)</f>
        <v>0</v>
      </c>
      <c r="O72" s="14">
        <f>_xll.EURO(AB72,AB72,0,0,I$22,$B72+25-I$23,1,0)</f>
        <v>53.508720087146799</v>
      </c>
      <c r="P72" s="14">
        <f>_xll.EURO(AC72,AC72,0,0,J$22,$B72+25-J$23,1,0)</f>
        <v>0</v>
      </c>
      <c r="Q72" s="14"/>
      <c r="R72" s="14">
        <f>_xll.EURO(AE72,AE72,0,0,F$22,$B72+25-F$23,1,0)</f>
        <v>0</v>
      </c>
      <c r="S72" s="14">
        <f>_xll.EURO(AF72,AF72,0,0,G$22,$B72+25-G$23,1,0)</f>
        <v>3.4959768170053849</v>
      </c>
      <c r="T72" s="14">
        <f>_xll.EURO(AG72,AG72,0,0,H$22,$B72+25-H$23,1,0)</f>
        <v>76.130921016761931</v>
      </c>
      <c r="U72" s="14">
        <f>_xll.EURO(AH72,AH72,0,0,I$22,$B72+25-I$23,1,0)</f>
        <v>60.714755232437938</v>
      </c>
      <c r="V72" s="14">
        <f>_xll.EURO(AI72,AI72,0,0,J$22,$B72+25-J$23,1,0)</f>
        <v>0</v>
      </c>
      <c r="W72" s="14"/>
      <c r="X72" s="13"/>
      <c r="Y72" s="97">
        <f t="shared" si="4"/>
        <v>0</v>
      </c>
      <c r="Z72" s="97">
        <f t="shared" si="5"/>
        <v>0</v>
      </c>
      <c r="AA72" s="97">
        <f t="shared" si="6"/>
        <v>0</v>
      </c>
      <c r="AB72" s="97">
        <f t="shared" si="7"/>
        <v>1768.2933996944807</v>
      </c>
      <c r="AC72" s="98">
        <f t="shared" si="8"/>
        <v>0</v>
      </c>
      <c r="AE72" s="99">
        <f t="shared" si="9"/>
        <v>0</v>
      </c>
      <c r="AF72" s="99">
        <f t="shared" si="10"/>
        <v>47.221975208185249</v>
      </c>
      <c r="AG72" s="99">
        <f t="shared" si="11"/>
        <v>1345.6056031062099</v>
      </c>
      <c r="AH72" s="99">
        <f t="shared" si="12"/>
        <v>2006.4299943398357</v>
      </c>
      <c r="AI72" s="100">
        <f t="shared" si="13"/>
        <v>0</v>
      </c>
    </row>
    <row r="73" spans="2:35" hidden="1" outlineLevel="1" x14ac:dyDescent="0.25">
      <c r="B73" s="9">
        <f t="shared" si="16"/>
        <v>38139</v>
      </c>
      <c r="C73" s="39">
        <f t="shared" si="0"/>
        <v>0.75705150785100173</v>
      </c>
      <c r="D73" s="39">
        <f t="shared" si="1"/>
        <v>0.64340052889967114</v>
      </c>
      <c r="E73" s="47">
        <f t="shared" si="2"/>
        <v>0.11365097895133058</v>
      </c>
      <c r="F73" s="47">
        <f t="shared" si="3"/>
        <v>207.71954091237041</v>
      </c>
      <c r="G73" s="145">
        <f t="shared" si="15"/>
        <v>13.302292525496547</v>
      </c>
      <c r="L73" s="14">
        <f>_xll.EURO(Y73,Y73,0,0,F$22,$B73+25-F$23,1,0)</f>
        <v>0</v>
      </c>
      <c r="M73" s="14">
        <f>_xll.EURO(Z73,Z73,0,0,G$22,$B73+25-G$23,1,0)</f>
        <v>0</v>
      </c>
      <c r="N73" s="14">
        <f>_xll.EURO(AA73,AA73,0,0,H$22,$B73+25-H$23,1,0)</f>
        <v>0</v>
      </c>
      <c r="O73" s="14">
        <f>_xll.EURO(AB73,AB73,0,0,I$22,$B73+25-I$23,1,0)</f>
        <v>58.913193768554379</v>
      </c>
      <c r="P73" s="14">
        <f>_xll.EURO(AC73,AC73,0,0,J$22,$B73+25-J$23,1,0)</f>
        <v>0</v>
      </c>
      <c r="Q73" s="14"/>
      <c r="R73" s="14">
        <f>_xll.EURO(AE73,AE73,0,0,F$22,$B73+25-F$23,1,0)</f>
        <v>0</v>
      </c>
      <c r="S73" s="14">
        <f>_xll.EURO(AF73,AF73,0,0,G$22,$B73+25-G$23,1,0)</f>
        <v>3.557115948123343</v>
      </c>
      <c r="T73" s="14">
        <f>_xll.EURO(AG73,AG73,0,0,H$22,$B73+25-H$23,1,0)</f>
        <v>78.402180214218106</v>
      </c>
      <c r="U73" s="14">
        <f>_xll.EURO(AH73,AH73,0,0,I$22,$B73+25-I$23,1,0)</f>
        <v>66.847050981474581</v>
      </c>
      <c r="V73" s="14">
        <f>_xll.EURO(AI73,AI73,0,0,J$22,$B73+25-J$23,1,0)</f>
        <v>0</v>
      </c>
      <c r="W73" s="14"/>
      <c r="X73" s="13"/>
      <c r="Y73" s="97">
        <f t="shared" si="4"/>
        <v>0</v>
      </c>
      <c r="Z73" s="97">
        <f t="shared" si="5"/>
        <v>0</v>
      </c>
      <c r="AA73" s="97">
        <f t="shared" si="6"/>
        <v>0</v>
      </c>
      <c r="AB73" s="97">
        <f t="shared" si="7"/>
        <v>1768.2933996944807</v>
      </c>
      <c r="AC73" s="98">
        <f t="shared" si="8"/>
        <v>0</v>
      </c>
      <c r="AE73" s="99">
        <f t="shared" si="9"/>
        <v>0</v>
      </c>
      <c r="AF73" s="99">
        <f t="shared" si="10"/>
        <v>47.221975208185249</v>
      </c>
      <c r="AG73" s="99">
        <f t="shared" si="11"/>
        <v>1345.6056031062099</v>
      </c>
      <c r="AH73" s="99">
        <f t="shared" si="12"/>
        <v>2006.4299943398357</v>
      </c>
      <c r="AI73" s="100">
        <f t="shared" si="13"/>
        <v>0</v>
      </c>
    </row>
    <row r="74" spans="2:35" hidden="1" outlineLevel="1" x14ac:dyDescent="0.25">
      <c r="B74" s="9">
        <f t="shared" si="16"/>
        <v>38169</v>
      </c>
      <c r="C74" s="39">
        <f t="shared" si="0"/>
        <v>0.75244819880225289</v>
      </c>
      <c r="D74" s="39">
        <f t="shared" si="1"/>
        <v>0.63721283137443685</v>
      </c>
      <c r="E74" s="47">
        <f t="shared" si="2"/>
        <v>0.11523536742781604</v>
      </c>
      <c r="F74" s="47">
        <f t="shared" si="3"/>
        <v>85.851018726673146</v>
      </c>
      <c r="G74" s="145">
        <f t="shared" si="15"/>
        <v>13.758697606374787</v>
      </c>
      <c r="L74" s="14">
        <f>_xll.EURO(Y74,Y74,0,0,F$22,$B74+25-F$23,1,0)</f>
        <v>0</v>
      </c>
      <c r="M74" s="14">
        <f>_xll.EURO(Z74,Z74,0,0,G$22,$B74+25-G$23,1,0)</f>
        <v>0</v>
      </c>
      <c r="N74" s="14">
        <f>_xll.EURO(AA74,AA74,0,0,H$22,$B74+25-H$23,1,0)</f>
        <v>0</v>
      </c>
      <c r="O74" s="14">
        <f>_xll.EURO(AB74,AB74,0,0,I$22,$B74+25-I$23,1,0)</f>
        <v>6.4158964407329222</v>
      </c>
      <c r="P74" s="14">
        <f>_xll.EURO(AC74,AC74,0,0,J$22,$B74+25-J$23,1,0)</f>
        <v>0</v>
      </c>
      <c r="Q74" s="14"/>
      <c r="R74" s="14">
        <f>_xll.EURO(AE74,AE74,0,0,F$22,$B74+25-F$23,1,0)</f>
        <v>0</v>
      </c>
      <c r="S74" s="14">
        <f>_xll.EURO(AF74,AF74,0,0,G$22,$B74+25-G$23,1,0)</f>
        <v>3.6152869689100271</v>
      </c>
      <c r="T74" s="14">
        <f>_xll.EURO(AG74,AG74,0,0,H$22,$B74+25-H$23,1,0)</f>
        <v>3.5329823290544518</v>
      </c>
      <c r="U74" s="14">
        <f>_xll.EURO(AH74,AH74,0,0,I$22,$B74+25-I$23,1,0)</f>
        <v>72.286852987975749</v>
      </c>
      <c r="V74" s="14">
        <f>_xll.EURO(AI74,AI74,0,0,J$22,$B74+25-J$23,1,0)</f>
        <v>0</v>
      </c>
      <c r="W74" s="14"/>
      <c r="X74" s="13"/>
      <c r="Y74" s="97">
        <f t="shared" si="4"/>
        <v>0</v>
      </c>
      <c r="Z74" s="97">
        <f t="shared" si="5"/>
        <v>0</v>
      </c>
      <c r="AA74" s="97">
        <f t="shared" si="6"/>
        <v>0</v>
      </c>
      <c r="AB74" s="97">
        <f t="shared" si="7"/>
        <v>178.08282595185094</v>
      </c>
      <c r="AC74" s="98">
        <f t="shared" si="8"/>
        <v>0</v>
      </c>
      <c r="AE74" s="99">
        <f t="shared" si="9"/>
        <v>0</v>
      </c>
      <c r="AF74" s="99">
        <f t="shared" si="10"/>
        <v>47.221975208185249</v>
      </c>
      <c r="AG74" s="99">
        <f t="shared" si="11"/>
        <v>59.027469010231563</v>
      </c>
      <c r="AH74" s="99">
        <f t="shared" si="12"/>
        <v>2006.4299943398357</v>
      </c>
      <c r="AI74" s="100">
        <f t="shared" si="13"/>
        <v>0</v>
      </c>
    </row>
    <row r="75" spans="2:35" hidden="1" outlineLevel="1" x14ac:dyDescent="0.25">
      <c r="B75" s="9">
        <f t="shared" si="16"/>
        <v>38200</v>
      </c>
      <c r="C75" s="39">
        <f t="shared" si="0"/>
        <v>0.74772084998722455</v>
      </c>
      <c r="D75" s="39">
        <f t="shared" si="1"/>
        <v>0.63088138722825449</v>
      </c>
      <c r="E75" s="47">
        <f t="shared" si="2"/>
        <v>0.11683946275897006</v>
      </c>
      <c r="F75" s="47">
        <f t="shared" si="3"/>
        <v>91.687810658501434</v>
      </c>
      <c r="G75" s="145">
        <f t="shared" si="15"/>
        <v>14.242329495102856</v>
      </c>
      <c r="L75" s="14">
        <f>_xll.EURO(Y75,Y75,0,0,F$22,$B75+25-F$23,1,0)</f>
        <v>0</v>
      </c>
      <c r="M75" s="14">
        <f>_xll.EURO(Z75,Z75,0,0,G$22,$B75+25-G$23,1,0)</f>
        <v>0</v>
      </c>
      <c r="N75" s="14">
        <f>_xll.EURO(AA75,AA75,0,0,H$22,$B75+25-H$23,1,0)</f>
        <v>0</v>
      </c>
      <c r="O75" s="14">
        <f>_xll.EURO(AB75,AB75,0,0,I$22,$B75+25-I$23,1,0)</f>
        <v>6.8792084603033885</v>
      </c>
      <c r="P75" s="14">
        <f>_xll.EURO(AC75,AC75,0,0,J$22,$B75+25-J$23,1,0)</f>
        <v>0</v>
      </c>
      <c r="Q75" s="14"/>
      <c r="R75" s="14">
        <f>_xll.EURO(AE75,AE75,0,0,F$22,$B75+25-F$23,1,0)</f>
        <v>0</v>
      </c>
      <c r="S75" s="14">
        <f>_xll.EURO(AF75,AF75,0,0,G$22,$B75+25-G$23,1,0)</f>
        <v>3.674417911635274</v>
      </c>
      <c r="T75" s="14">
        <f>_xll.EURO(AG75,AG75,0,0,H$22,$B75+25-H$23,1,0)</f>
        <v>3.6272707574559853</v>
      </c>
      <c r="U75" s="14">
        <f>_xll.EURO(AH75,AH75,0,0,I$22,$B75+25-I$23,1,0)</f>
        <v>77.506913529106782</v>
      </c>
      <c r="V75" s="14">
        <f>_xll.EURO(AI75,AI75,0,0,J$22,$B75+25-J$23,1,0)</f>
        <v>0</v>
      </c>
      <c r="W75" s="14"/>
      <c r="X75" s="13"/>
      <c r="Y75" s="97">
        <f t="shared" si="4"/>
        <v>0</v>
      </c>
      <c r="Z75" s="97">
        <f t="shared" si="5"/>
        <v>0</v>
      </c>
      <c r="AA75" s="97">
        <f t="shared" si="6"/>
        <v>0</v>
      </c>
      <c r="AB75" s="97">
        <f t="shared" si="7"/>
        <v>178.08282595185094</v>
      </c>
      <c r="AC75" s="98">
        <f t="shared" si="8"/>
        <v>0</v>
      </c>
      <c r="AE75" s="99">
        <f t="shared" si="9"/>
        <v>0</v>
      </c>
      <c r="AF75" s="99">
        <f t="shared" si="10"/>
        <v>47.221975208185249</v>
      </c>
      <c r="AG75" s="99">
        <f t="shared" si="11"/>
        <v>59.027469010231563</v>
      </c>
      <c r="AH75" s="99">
        <f t="shared" si="12"/>
        <v>2006.4299943398357</v>
      </c>
      <c r="AI75" s="100">
        <f t="shared" si="13"/>
        <v>0</v>
      </c>
    </row>
    <row r="76" spans="2:35" hidden="1" outlineLevel="1" x14ac:dyDescent="0.25">
      <c r="B76" s="9">
        <f t="shared" si="16"/>
        <v>38231</v>
      </c>
      <c r="C76" s="39">
        <f t="shared" si="0"/>
        <v>0.74302320132544875</v>
      </c>
      <c r="D76" s="39">
        <f t="shared" si="1"/>
        <v>0.62461285327942273</v>
      </c>
      <c r="E76" s="47">
        <f t="shared" si="2"/>
        <v>0.11841034804602601</v>
      </c>
      <c r="F76" s="47">
        <f t="shared" si="3"/>
        <v>97.160855079569032</v>
      </c>
      <c r="G76" s="145">
        <f t="shared" si="15"/>
        <v>14.746389347349348</v>
      </c>
      <c r="L76" s="14">
        <f>_xll.EURO(Y76,Y76,0,0,F$22,$B76+25-F$23,1,0)</f>
        <v>0</v>
      </c>
      <c r="M76" s="14">
        <f>_xll.EURO(Z76,Z76,0,0,G$22,$B76+25-G$23,1,0)</f>
        <v>0</v>
      </c>
      <c r="N76" s="14">
        <f>_xll.EURO(AA76,AA76,0,0,H$22,$B76+25-H$23,1,0)</f>
        <v>0</v>
      </c>
      <c r="O76" s="14">
        <f>_xll.EURO(AB76,AB76,0,0,I$22,$B76+25-I$23,1,0)</f>
        <v>7.313141184377173</v>
      </c>
      <c r="P76" s="14">
        <f>_xll.EURO(AC76,AC76,0,0,J$22,$B76+25-J$23,1,0)</f>
        <v>0</v>
      </c>
      <c r="Q76" s="14"/>
      <c r="R76" s="14">
        <f>_xll.EURO(AE76,AE76,0,0,F$22,$B76+25-F$23,1,0)</f>
        <v>0</v>
      </c>
      <c r="S76" s="14">
        <f>_xll.EURO(AF76,AF76,0,0,G$22,$B76+25-G$23,1,0)</f>
        <v>3.7326004747661159</v>
      </c>
      <c r="T76" s="14">
        <f>_xll.EURO(AG76,AG76,0,0,H$22,$B76+25-H$23,1,0)</f>
        <v>3.7191510543320199</v>
      </c>
      <c r="U76" s="14">
        <f>_xll.EURO(AH76,AH76,0,0,I$22,$B76+25-I$23,1,0)</f>
        <v>82.395962366093727</v>
      </c>
      <c r="V76" s="14">
        <f>_xll.EURO(AI76,AI76,0,0,J$22,$B76+25-J$23,1,0)</f>
        <v>0</v>
      </c>
      <c r="W76" s="14"/>
      <c r="X76" s="13"/>
      <c r="Y76" s="97">
        <f t="shared" si="4"/>
        <v>0</v>
      </c>
      <c r="Z76" s="97">
        <f t="shared" si="5"/>
        <v>0</v>
      </c>
      <c r="AA76" s="97">
        <f t="shared" si="6"/>
        <v>0</v>
      </c>
      <c r="AB76" s="97">
        <f t="shared" si="7"/>
        <v>178.08282595185094</v>
      </c>
      <c r="AC76" s="98">
        <f t="shared" si="8"/>
        <v>0</v>
      </c>
      <c r="AE76" s="99">
        <f t="shared" si="9"/>
        <v>0</v>
      </c>
      <c r="AF76" s="99">
        <f t="shared" si="10"/>
        <v>47.221975208185249</v>
      </c>
      <c r="AG76" s="99">
        <f t="shared" si="11"/>
        <v>59.027469010231563</v>
      </c>
      <c r="AH76" s="99">
        <f t="shared" si="12"/>
        <v>2006.4299943398357</v>
      </c>
      <c r="AI76" s="100">
        <f t="shared" si="13"/>
        <v>0</v>
      </c>
    </row>
    <row r="77" spans="2:35" hidden="1" outlineLevel="1" x14ac:dyDescent="0.25">
      <c r="B77" s="9">
        <f t="shared" si="16"/>
        <v>38261</v>
      </c>
      <c r="C77" s="39">
        <f t="shared" si="0"/>
        <v>0.73850519245733226</v>
      </c>
      <c r="D77" s="39">
        <f t="shared" si="1"/>
        <v>0.61860584017814924</v>
      </c>
      <c r="E77" s="47">
        <f t="shared" si="2"/>
        <v>0.11989935227918302</v>
      </c>
      <c r="F77" s="47">
        <f t="shared" si="3"/>
        <v>102.16858446809849</v>
      </c>
      <c r="G77" s="145">
        <f t="shared" si="15"/>
        <v>15.263672009513691</v>
      </c>
      <c r="L77" s="14">
        <f>_xll.EURO(Y77,Y77,0,0,F$22,$B77+25-F$23,1,0)</f>
        <v>0</v>
      </c>
      <c r="M77" s="14">
        <f>_xll.EURO(Z77,Z77,0,0,G$22,$B77+25-G$23,1,0)</f>
        <v>0</v>
      </c>
      <c r="N77" s="14">
        <f>_xll.EURO(AA77,AA77,0,0,H$22,$B77+25-H$23,1,0)</f>
        <v>0</v>
      </c>
      <c r="O77" s="14">
        <f>_xll.EURO(AB77,AB77,0,0,I$22,$B77+25-I$23,1,0)</f>
        <v>7.7097795373898919</v>
      </c>
      <c r="P77" s="14">
        <f>_xll.EURO(AC77,AC77,0,0,J$22,$B77+25-J$23,1,0)</f>
        <v>0</v>
      </c>
      <c r="Q77" s="14"/>
      <c r="R77" s="14">
        <f>_xll.EURO(AE77,AE77,0,0,F$22,$B77+25-F$23,1,0)</f>
        <v>0</v>
      </c>
      <c r="S77" s="14">
        <f>_xll.EURO(AF77,AF77,0,0,G$22,$B77+25-G$23,1,0)</f>
        <v>3.78804436631399</v>
      </c>
      <c r="T77" s="14">
        <f>_xll.EURO(AG77,AG77,0,0,H$22,$B77+25-H$23,1,0)</f>
        <v>3.8059389237661989</v>
      </c>
      <c r="U77" s="14">
        <f>_xll.EURO(AH77,AH77,0,0,I$22,$B77+25-I$23,1,0)</f>
        <v>86.864821640628406</v>
      </c>
      <c r="V77" s="14">
        <f>_xll.EURO(AI77,AI77,0,0,J$22,$B77+25-J$23,1,0)</f>
        <v>0</v>
      </c>
      <c r="W77" s="14"/>
      <c r="X77" s="13"/>
      <c r="Y77" s="97">
        <f t="shared" si="4"/>
        <v>0</v>
      </c>
      <c r="Z77" s="97">
        <f t="shared" si="5"/>
        <v>0</v>
      </c>
      <c r="AA77" s="97">
        <f t="shared" si="6"/>
        <v>0</v>
      </c>
      <c r="AB77" s="97">
        <f t="shared" si="7"/>
        <v>178.08282595185094</v>
      </c>
      <c r="AC77" s="98">
        <f t="shared" si="8"/>
        <v>0</v>
      </c>
      <c r="AE77" s="99">
        <f t="shared" si="9"/>
        <v>0</v>
      </c>
      <c r="AF77" s="99">
        <f t="shared" si="10"/>
        <v>47.221975208185249</v>
      </c>
      <c r="AG77" s="99">
        <f t="shared" si="11"/>
        <v>59.027469010231563</v>
      </c>
      <c r="AH77" s="99">
        <f t="shared" si="12"/>
        <v>2006.4299943398357</v>
      </c>
      <c r="AI77" s="100">
        <f t="shared" si="13"/>
        <v>0</v>
      </c>
    </row>
    <row r="78" spans="2:35" hidden="1" outlineLevel="1" x14ac:dyDescent="0.25">
      <c r="B78" s="9">
        <f t="shared" si="16"/>
        <v>38292</v>
      </c>
      <c r="C78" s="39">
        <f t="shared" si="0"/>
        <v>0.73386544230308559</v>
      </c>
      <c r="D78" s="39">
        <f t="shared" si="1"/>
        <v>0.61245927794219723</v>
      </c>
      <c r="E78" s="47">
        <f t="shared" si="2"/>
        <v>0.12140616436088836</v>
      </c>
      <c r="F78" s="47">
        <f t="shared" si="3"/>
        <v>107.08939651578252</v>
      </c>
      <c r="G78" s="145">
        <f t="shared" si="15"/>
        <v>15.806796332127556</v>
      </c>
      <c r="L78" s="14">
        <f>_xll.EURO(Y78,Y78,0,0,F$22,$B78+25-F$23,1,0)</f>
        <v>0</v>
      </c>
      <c r="M78" s="14">
        <f>_xll.EURO(Z78,Z78,0,0,G$22,$B78+25-G$23,1,0)</f>
        <v>0</v>
      </c>
      <c r="N78" s="14">
        <f>_xll.EURO(AA78,AA78,0,0,H$22,$B78+25-H$23,1,0)</f>
        <v>0</v>
      </c>
      <c r="O78" s="14">
        <f>_xll.EURO(AB78,AB78,0,0,I$22,$B78+25-I$23,1,0)</f>
        <v>8.0991822752840505</v>
      </c>
      <c r="P78" s="14">
        <f>_xll.EURO(AC78,AC78,0,0,J$22,$B78+25-J$23,1,0)</f>
        <v>0</v>
      </c>
      <c r="Q78" s="14"/>
      <c r="R78" s="14">
        <f>_xll.EURO(AE78,AE78,0,0,F$22,$B78+25-F$23,1,0)</f>
        <v>0</v>
      </c>
      <c r="S78" s="14">
        <f>_xll.EURO(AF78,AF78,0,0,G$22,$B78+25-G$23,1,0)</f>
        <v>3.8444852340045372</v>
      </c>
      <c r="T78" s="14">
        <f>_xll.EURO(AG78,AG78,0,0,H$22,$B78+25-H$23,1,0)</f>
        <v>3.8935705802278591</v>
      </c>
      <c r="U78" s="14">
        <f>_xll.EURO(AH78,AH78,0,0,I$22,$B78+25-I$23,1,0)</f>
        <v>91.252158426266078</v>
      </c>
      <c r="V78" s="14">
        <f>_xll.EURO(AI78,AI78,0,0,J$22,$B78+25-J$23,1,0)</f>
        <v>0</v>
      </c>
      <c r="W78" s="14"/>
      <c r="X78" s="13"/>
      <c r="Y78" s="97">
        <f t="shared" si="4"/>
        <v>0</v>
      </c>
      <c r="Z78" s="97">
        <f t="shared" si="5"/>
        <v>0</v>
      </c>
      <c r="AA78" s="97">
        <f t="shared" si="6"/>
        <v>0</v>
      </c>
      <c r="AB78" s="97">
        <f t="shared" si="7"/>
        <v>178.08282595185094</v>
      </c>
      <c r="AC78" s="98">
        <f t="shared" si="8"/>
        <v>0</v>
      </c>
      <c r="AE78" s="99">
        <f t="shared" si="9"/>
        <v>0</v>
      </c>
      <c r="AF78" s="99">
        <f t="shared" si="10"/>
        <v>47.221975208185249</v>
      </c>
      <c r="AG78" s="99">
        <f t="shared" si="11"/>
        <v>59.027469010231563</v>
      </c>
      <c r="AH78" s="99">
        <f t="shared" si="12"/>
        <v>2006.4299943398357</v>
      </c>
      <c r="AI78" s="100">
        <f t="shared" si="13"/>
        <v>0</v>
      </c>
    </row>
    <row r="79" spans="2:35" hidden="1" outlineLevel="1" x14ac:dyDescent="0.25">
      <c r="B79" s="9">
        <f t="shared" si="16"/>
        <v>38322</v>
      </c>
      <c r="C79" s="39">
        <f t="shared" si="0"/>
        <v>0.72940311788250878</v>
      </c>
      <c r="D79" s="39">
        <f t="shared" si="1"/>
        <v>0.60656914794042249</v>
      </c>
      <c r="E79" s="47">
        <f t="shared" si="2"/>
        <v>0.12283396994208629</v>
      </c>
      <c r="F79" s="47">
        <f t="shared" si="3"/>
        <v>111.63880508331675</v>
      </c>
      <c r="G79" s="145">
        <f t="shared" si="15"/>
        <v>16.362435850432558</v>
      </c>
      <c r="L79" s="14">
        <f>_xll.EURO(Y79,Y79,0,0,F$22,$B79+25-F$23,1,0)</f>
        <v>0</v>
      </c>
      <c r="M79" s="14">
        <f>_xll.EURO(Z79,Z79,0,0,G$22,$B79+25-G$23,1,0)</f>
        <v>0</v>
      </c>
      <c r="N79" s="14">
        <f>_xll.EURO(AA79,AA79,0,0,H$22,$B79+25-H$23,1,0)</f>
        <v>0</v>
      </c>
      <c r="O79" s="14">
        <f>_xll.EURO(AB79,AB79,0,0,I$22,$B79+25-I$23,1,0)</f>
        <v>8.4589023353317998</v>
      </c>
      <c r="P79" s="14">
        <f>_xll.EURO(AC79,AC79,0,0,J$22,$B79+25-J$23,1,0)</f>
        <v>0</v>
      </c>
      <c r="Q79" s="14"/>
      <c r="R79" s="14">
        <f>_xll.EURO(AE79,AE79,0,0,F$22,$B79+25-F$23,1,0)</f>
        <v>0</v>
      </c>
      <c r="S79" s="14">
        <f>_xll.EURO(AF79,AF79,0,0,G$22,$B79+25-G$23,1,0)</f>
        <v>3.898316741832538</v>
      </c>
      <c r="T79" s="14">
        <f>_xll.EURO(AG79,AG79,0,0,H$22,$B79+25-H$23,1,0)</f>
        <v>3.9765206575719603</v>
      </c>
      <c r="U79" s="14">
        <f>_xll.EURO(AH79,AH79,0,0,I$22,$B79+25-I$23,1,0)</f>
        <v>95.305065348580456</v>
      </c>
      <c r="V79" s="14">
        <f>_xll.EURO(AI79,AI79,0,0,J$22,$B79+25-J$23,1,0)</f>
        <v>0</v>
      </c>
      <c r="W79" s="14"/>
      <c r="X79" s="13"/>
      <c r="Y79" s="97">
        <f t="shared" si="4"/>
        <v>0</v>
      </c>
      <c r="Z79" s="97">
        <f t="shared" si="5"/>
        <v>0</v>
      </c>
      <c r="AA79" s="97">
        <f t="shared" si="6"/>
        <v>0</v>
      </c>
      <c r="AB79" s="97">
        <f t="shared" si="7"/>
        <v>178.08282595185094</v>
      </c>
      <c r="AC79" s="98">
        <f t="shared" si="8"/>
        <v>0</v>
      </c>
      <c r="AE79" s="99">
        <f t="shared" si="9"/>
        <v>0</v>
      </c>
      <c r="AF79" s="99">
        <f t="shared" si="10"/>
        <v>47.221975208185249</v>
      </c>
      <c r="AG79" s="99">
        <f t="shared" si="11"/>
        <v>59.027469010231563</v>
      </c>
      <c r="AH79" s="99">
        <f t="shared" si="12"/>
        <v>2006.4299943398357</v>
      </c>
      <c r="AI79" s="100">
        <f t="shared" si="13"/>
        <v>0</v>
      </c>
    </row>
    <row r="80" spans="2:35" hidden="1" outlineLevel="1" x14ac:dyDescent="0.25">
      <c r="B80" s="9">
        <f t="shared" si="16"/>
        <v>38353</v>
      </c>
      <c r="C80" s="39">
        <f t="shared" si="0"/>
        <v>0.72482055263683676</v>
      </c>
      <c r="D80" s="39">
        <f t="shared" si="1"/>
        <v>0.60054218411940441</v>
      </c>
      <c r="E80" s="47">
        <f t="shared" si="2"/>
        <v>0.12427836851743235</v>
      </c>
      <c r="F80" s="47">
        <f t="shared" si="3"/>
        <v>164.70908592251971</v>
      </c>
      <c r="G80" s="145">
        <f t="shared" si="15"/>
        <v>17.048482720694551</v>
      </c>
      <c r="L80" s="14">
        <f>_xll.EURO(Y80,Y80,0,0,F$22,$B80+25-F$23,1,0)</f>
        <v>0</v>
      </c>
      <c r="M80" s="14">
        <f>_xll.EURO(Z80,Z80,0,0,G$22,$B80+25-G$23,1,0)</f>
        <v>0</v>
      </c>
      <c r="N80" s="14">
        <f>_xll.EURO(AA80,AA80,0,0,H$22,$B80+25-H$23,1,0)</f>
        <v>0</v>
      </c>
      <c r="O80" s="14">
        <f>_xll.EURO(AB80,AB80,0,0,I$22,$B80+25-I$23,1,0)</f>
        <v>0</v>
      </c>
      <c r="P80" s="14">
        <f>_xll.EURO(AC80,AC80,0,0,J$22,$B80+25-J$23,1,0)</f>
        <v>22.73679279787325</v>
      </c>
      <c r="Q80" s="14"/>
      <c r="R80" s="14">
        <f>_xll.EURO(AE80,AE80,0,0,F$22,$B80+25-F$23,1,0)</f>
        <v>0</v>
      </c>
      <c r="S80" s="14">
        <f>_xll.EURO(AF80,AF80,0,0,G$22,$B80+25-G$23,1,0)</f>
        <v>3.9531616928789148</v>
      </c>
      <c r="T80" s="14">
        <f>_xll.EURO(AG80,AG80,0,0,H$22,$B80+25-H$23,1,0)</f>
        <v>4.0604392373818676</v>
      </c>
      <c r="U80" s="14">
        <f>_xll.EURO(AH80,AH80,0,0,I$22,$B80+25-I$23,1,0)</f>
        <v>99.318684470376297</v>
      </c>
      <c r="V80" s="14">
        <f>_xll.EURO(AI80,AI80,0,0,J$22,$B80+25-J$23,1,0)</f>
        <v>34.640007724009365</v>
      </c>
      <c r="W80" s="14"/>
      <c r="X80" s="13"/>
      <c r="Y80" s="97">
        <f t="shared" si="4"/>
        <v>0</v>
      </c>
      <c r="Z80" s="97">
        <f t="shared" si="5"/>
        <v>0</v>
      </c>
      <c r="AA80" s="97">
        <f t="shared" si="6"/>
        <v>0</v>
      </c>
      <c r="AB80" s="97">
        <f t="shared" si="7"/>
        <v>0</v>
      </c>
      <c r="AC80" s="98">
        <f t="shared" si="8"/>
        <v>1815.4256973398794</v>
      </c>
      <c r="AE80" s="99">
        <f t="shared" si="9"/>
        <v>0</v>
      </c>
      <c r="AF80" s="99">
        <f t="shared" si="10"/>
        <v>47.221975208185249</v>
      </c>
      <c r="AG80" s="99">
        <f t="shared" si="11"/>
        <v>59.027469010231563</v>
      </c>
      <c r="AH80" s="99">
        <f t="shared" si="12"/>
        <v>2006.4299943398357</v>
      </c>
      <c r="AI80" s="100">
        <f t="shared" si="13"/>
        <v>2765.8412836528551</v>
      </c>
    </row>
    <row r="81" spans="2:35" hidden="1" outlineLevel="1" x14ac:dyDescent="0.25">
      <c r="B81" s="9">
        <f t="shared" si="16"/>
        <v>38384</v>
      </c>
      <c r="C81" s="39">
        <f t="shared" si="0"/>
        <v>0.7202667779237466</v>
      </c>
      <c r="D81" s="39">
        <f t="shared" si="1"/>
        <v>0.59457510513265965</v>
      </c>
      <c r="E81" s="47">
        <f t="shared" si="2"/>
        <v>0.12569167279108695</v>
      </c>
      <c r="F81" s="47">
        <f t="shared" si="3"/>
        <v>197.19471839500883</v>
      </c>
      <c r="G81" s="145">
        <f t="shared" si="15"/>
        <v>17.808165849655335</v>
      </c>
      <c r="L81" s="14">
        <f>_xll.EURO(Y81,Y81,0,0,F$22,$B81+25-F$23,1,0)</f>
        <v>0</v>
      </c>
      <c r="M81" s="14">
        <f>_xll.EURO(Z81,Z81,0,0,G$22,$B81+25-G$23,1,0)</f>
        <v>0</v>
      </c>
      <c r="N81" s="14">
        <f>_xll.EURO(AA81,AA81,0,0,H$22,$B81+25-H$23,1,0)</f>
        <v>0</v>
      </c>
      <c r="O81" s="14">
        <f>_xll.EURO(AB81,AB81,0,0,I$22,$B81+25-I$23,1,0)</f>
        <v>0</v>
      </c>
      <c r="P81" s="14">
        <f>_xll.EURO(AC81,AC81,0,0,J$22,$B81+25-J$23,1,0)</f>
        <v>34.027564901341407</v>
      </c>
      <c r="Q81" s="14"/>
      <c r="R81" s="14">
        <f>_xll.EURO(AE81,AE81,0,0,F$22,$B81+25-F$23,1,0)</f>
        <v>0</v>
      </c>
      <c r="S81" s="14">
        <f>_xll.EURO(AF81,AF81,0,0,G$22,$B81+25-G$23,1,0)</f>
        <v>4.0072451402184655</v>
      </c>
      <c r="T81" s="14">
        <f>_xll.EURO(AG81,AG81,0,0,H$22,$B81+25-H$23,1,0)</f>
        <v>4.1426416256066645</v>
      </c>
      <c r="U81" s="14">
        <f>_xll.EURO(AH81,AH81,0,0,I$22,$B81+25-I$23,1,0)</f>
        <v>103.17551747629636</v>
      </c>
      <c r="V81" s="14">
        <f>_xll.EURO(AI81,AI81,0,0,J$22,$B81+25-J$23,1,0)</f>
        <v>51.841749251545934</v>
      </c>
      <c r="W81" s="14"/>
      <c r="X81" s="13"/>
      <c r="Y81" s="97">
        <f t="shared" si="4"/>
        <v>0</v>
      </c>
      <c r="Z81" s="97">
        <f t="shared" si="5"/>
        <v>0</v>
      </c>
      <c r="AA81" s="97">
        <f t="shared" si="6"/>
        <v>0</v>
      </c>
      <c r="AB81" s="97">
        <f t="shared" si="7"/>
        <v>0</v>
      </c>
      <c r="AC81" s="98">
        <f t="shared" si="8"/>
        <v>1815.4256973398794</v>
      </c>
      <c r="AE81" s="99">
        <f t="shared" si="9"/>
        <v>0</v>
      </c>
      <c r="AF81" s="99">
        <f t="shared" si="10"/>
        <v>47.221975208185249</v>
      </c>
      <c r="AG81" s="99">
        <f t="shared" si="11"/>
        <v>59.027469010231563</v>
      </c>
      <c r="AH81" s="99">
        <f t="shared" si="12"/>
        <v>2006.4299943398357</v>
      </c>
      <c r="AI81" s="100">
        <f t="shared" si="13"/>
        <v>2765.8412836528551</v>
      </c>
    </row>
    <row r="82" spans="2:35" hidden="1" outlineLevel="1" x14ac:dyDescent="0.25">
      <c r="B82" s="9">
        <f t="shared" si="16"/>
        <v>38412</v>
      </c>
      <c r="C82" s="39">
        <f t="shared" si="0"/>
        <v>0.71617828668501216</v>
      </c>
      <c r="D82" s="39">
        <f t="shared" si="1"/>
        <v>0.5892364626373594</v>
      </c>
      <c r="E82" s="47">
        <f t="shared" si="2"/>
        <v>0.12694182404765275</v>
      </c>
      <c r="F82" s="47">
        <f t="shared" si="3"/>
        <v>219.97262002234737</v>
      </c>
      <c r="G82" s="145">
        <f t="shared" si="15"/>
        <v>18.59870909340103</v>
      </c>
      <c r="L82" s="14">
        <f>_xll.EURO(Y82,Y82,0,0,F$22,$B82+25-F$23,1,0)</f>
        <v>0</v>
      </c>
      <c r="M82" s="14">
        <f>_xll.EURO(Z82,Z82,0,0,G$22,$B82+25-G$23,1,0)</f>
        <v>0</v>
      </c>
      <c r="N82" s="14">
        <f>_xll.EURO(AA82,AA82,0,0,H$22,$B82+25-H$23,1,0)</f>
        <v>0</v>
      </c>
      <c r="O82" s="14">
        <f>_xll.EURO(AB82,AB82,0,0,I$22,$B82+25-I$23,1,0)</f>
        <v>0</v>
      </c>
      <c r="P82" s="14">
        <f>_xll.EURO(AC82,AC82,0,0,J$22,$B82+25-J$23,1,0)</f>
        <v>41.673155317836176</v>
      </c>
      <c r="Q82" s="14"/>
      <c r="R82" s="14">
        <f>_xll.EURO(AE82,AE82,0,0,F$22,$B82+25-F$23,1,0)</f>
        <v>0</v>
      </c>
      <c r="S82" s="14">
        <f>_xll.EURO(AF82,AF82,0,0,G$22,$B82+25-G$23,1,0)</f>
        <v>4.055465529196109</v>
      </c>
      <c r="T82" s="14">
        <f>_xll.EURO(AG82,AG82,0,0,H$22,$B82+25-H$23,1,0)</f>
        <v>4.2154973971145573</v>
      </c>
      <c r="U82" s="14">
        <f>_xll.EURO(AH82,AH82,0,0,I$22,$B82+25-I$23,1,0)</f>
        <v>106.53852608432339</v>
      </c>
      <c r="V82" s="14">
        <f>_xll.EURO(AI82,AI82,0,0,J$22,$B82+25-J$23,1,0)</f>
        <v>63.489975693877113</v>
      </c>
      <c r="W82" s="14"/>
      <c r="X82" s="13"/>
      <c r="Y82" s="97">
        <f t="shared" si="4"/>
        <v>0</v>
      </c>
      <c r="Z82" s="97">
        <f t="shared" si="5"/>
        <v>0</v>
      </c>
      <c r="AA82" s="97">
        <f t="shared" si="6"/>
        <v>0</v>
      </c>
      <c r="AB82" s="97">
        <f t="shared" si="7"/>
        <v>0</v>
      </c>
      <c r="AC82" s="98">
        <f t="shared" si="8"/>
        <v>1815.4256973398794</v>
      </c>
      <c r="AE82" s="99">
        <f t="shared" si="9"/>
        <v>0</v>
      </c>
      <c r="AF82" s="99">
        <f t="shared" si="10"/>
        <v>47.221975208185249</v>
      </c>
      <c r="AG82" s="99">
        <f t="shared" si="11"/>
        <v>59.027469010231563</v>
      </c>
      <c r="AH82" s="99">
        <f t="shared" si="12"/>
        <v>2006.4299943398357</v>
      </c>
      <c r="AI82" s="100">
        <f t="shared" si="13"/>
        <v>2765.8412836528551</v>
      </c>
    </row>
    <row r="83" spans="2:35" hidden="1" outlineLevel="1" x14ac:dyDescent="0.25">
      <c r="B83" s="9">
        <f t="shared" si="16"/>
        <v>38443</v>
      </c>
      <c r="C83" s="39">
        <f t="shared" si="0"/>
        <v>0.71167880807598816</v>
      </c>
      <c r="D83" s="39">
        <f t="shared" si="1"/>
        <v>0.58338171902832758</v>
      </c>
      <c r="E83" s="47">
        <f t="shared" si="2"/>
        <v>0.12829708904766057</v>
      </c>
      <c r="F83" s="47">
        <f t="shared" si="3"/>
        <v>241.58553984009586</v>
      </c>
      <c r="G83" s="145">
        <f t="shared" si="15"/>
        <v>19.465109782151629</v>
      </c>
      <c r="L83" s="14">
        <f>_xll.EURO(Y83,Y83,0,0,F$22,$B83+25-F$23,1,0)</f>
        <v>0</v>
      </c>
      <c r="M83" s="14">
        <f>_xll.EURO(Z83,Z83,0,0,G$22,$B83+25-G$23,1,0)</f>
        <v>0</v>
      </c>
      <c r="N83" s="14">
        <f>_xll.EURO(AA83,AA83,0,0,H$22,$B83+25-H$23,1,0)</f>
        <v>0</v>
      </c>
      <c r="O83" s="14">
        <f>_xll.EURO(AB83,AB83,0,0,I$22,$B83+25-I$23,1,0)</f>
        <v>0</v>
      </c>
      <c r="P83" s="14">
        <f>_xll.EURO(AC83,AC83,0,0,J$22,$B83+25-J$23,1,0)</f>
        <v>48.757723928671112</v>
      </c>
      <c r="Q83" s="14"/>
      <c r="R83" s="14">
        <f>_xll.EURO(AE83,AE83,0,0,F$22,$B83+25-F$23,1,0)</f>
        <v>0</v>
      </c>
      <c r="S83" s="14">
        <f>_xll.EURO(AF83,AF83,0,0,G$22,$B83+25-G$23,1,0)</f>
        <v>4.1081820836140537</v>
      </c>
      <c r="T83" s="14">
        <f>_xll.EURO(AG83,AG83,0,0,H$22,$B83+25-H$23,1,0)</f>
        <v>4.2947025145974145</v>
      </c>
      <c r="U83" s="14">
        <f>_xll.EURO(AH83,AH83,0,0,I$22,$B83+25-I$23,1,0)</f>
        <v>110.14145833138321</v>
      </c>
      <c r="V83" s="14">
        <f>_xll.EURO(AI83,AI83,0,0,J$22,$B83+25-J$23,1,0)</f>
        <v>74.283472981830073</v>
      </c>
      <c r="W83" s="14"/>
      <c r="X83" s="13"/>
      <c r="Y83" s="97">
        <f t="shared" si="4"/>
        <v>0</v>
      </c>
      <c r="Z83" s="97">
        <f t="shared" si="5"/>
        <v>0</v>
      </c>
      <c r="AA83" s="97">
        <f t="shared" si="6"/>
        <v>0</v>
      </c>
      <c r="AB83" s="97">
        <f t="shared" si="7"/>
        <v>0</v>
      </c>
      <c r="AC83" s="98">
        <f t="shared" si="8"/>
        <v>1815.4256973398794</v>
      </c>
      <c r="AE83" s="99">
        <f t="shared" si="9"/>
        <v>0</v>
      </c>
      <c r="AF83" s="99">
        <f t="shared" si="10"/>
        <v>47.221975208185249</v>
      </c>
      <c r="AG83" s="99">
        <f t="shared" si="11"/>
        <v>59.027469010231563</v>
      </c>
      <c r="AH83" s="99">
        <f t="shared" si="12"/>
        <v>2006.4299943398357</v>
      </c>
      <c r="AI83" s="100">
        <f t="shared" si="13"/>
        <v>2765.8412836528551</v>
      </c>
    </row>
    <row r="84" spans="2:35" hidden="1" outlineLevel="1" x14ac:dyDescent="0.25">
      <c r="B84" s="9">
        <f t="shared" si="16"/>
        <v>38473</v>
      </c>
      <c r="C84" s="39">
        <f t="shared" si="0"/>
        <v>0.70735139116571921</v>
      </c>
      <c r="D84" s="39">
        <f t="shared" si="1"/>
        <v>0.57777123309156297</v>
      </c>
      <c r="E84" s="47">
        <f t="shared" si="2"/>
        <v>0.12958015807415624</v>
      </c>
      <c r="F84" s="47">
        <f t="shared" si="3"/>
        <v>260.20140804483594</v>
      </c>
      <c r="G84" s="145">
        <f t="shared" si="15"/>
        <v>20.376257234876533</v>
      </c>
      <c r="L84" s="14">
        <f>_xll.EURO(Y84,Y84,0,0,F$22,$B84+25-F$23,1,0)</f>
        <v>0</v>
      </c>
      <c r="M84" s="14">
        <f>_xll.EURO(Z84,Z84,0,0,G$22,$B84+25-G$23,1,0)</f>
        <v>0</v>
      </c>
      <c r="N84" s="14">
        <f>_xll.EURO(AA84,AA84,0,0,H$22,$B84+25-H$23,1,0)</f>
        <v>0</v>
      </c>
      <c r="O84" s="14">
        <f>_xll.EURO(AB84,AB84,0,0,I$22,$B84+25-I$23,1,0)</f>
        <v>0</v>
      </c>
      <c r="P84" s="14">
        <f>_xll.EURO(AC84,AC84,0,0,J$22,$B84+25-J$23,1,0)</f>
        <v>54.746581397010459</v>
      </c>
      <c r="Q84" s="14"/>
      <c r="R84" s="14">
        <f>_xll.EURO(AE84,AE84,0,0,F$22,$B84+25-F$23,1,0)</f>
        <v>0</v>
      </c>
      <c r="S84" s="14">
        <f>_xll.EURO(AF84,AF84,0,0,G$22,$B84+25-G$23,1,0)</f>
        <v>4.1585518383237208</v>
      </c>
      <c r="T84" s="14">
        <f>_xll.EURO(AG84,AG84,0,0,H$22,$B84+25-H$23,1,0)</f>
        <v>4.3699710212567311</v>
      </c>
      <c r="U84" s="14">
        <f>_xll.EURO(AH84,AH84,0,0,I$22,$B84+25-I$23,1,0)</f>
        <v>113.51867372737991</v>
      </c>
      <c r="V84" s="14">
        <f>_xll.EURO(AI84,AI84,0,0,J$22,$B84+25-J$23,1,0)</f>
        <v>83.407630060865131</v>
      </c>
      <c r="W84" s="14"/>
      <c r="X84" s="13"/>
      <c r="Y84" s="97">
        <f t="shared" si="4"/>
        <v>0</v>
      </c>
      <c r="Z84" s="97">
        <f t="shared" si="5"/>
        <v>0</v>
      </c>
      <c r="AA84" s="97">
        <f t="shared" si="6"/>
        <v>0</v>
      </c>
      <c r="AB84" s="97">
        <f t="shared" si="7"/>
        <v>0</v>
      </c>
      <c r="AC84" s="98">
        <f t="shared" si="8"/>
        <v>1815.4256973398794</v>
      </c>
      <c r="AE84" s="99">
        <f t="shared" si="9"/>
        <v>0</v>
      </c>
      <c r="AF84" s="99">
        <f t="shared" si="10"/>
        <v>47.221975208185249</v>
      </c>
      <c r="AG84" s="99">
        <f t="shared" si="11"/>
        <v>59.027469010231563</v>
      </c>
      <c r="AH84" s="99">
        <f t="shared" si="12"/>
        <v>2006.4299943398357</v>
      </c>
      <c r="AI84" s="100">
        <f t="shared" si="13"/>
        <v>2765.8412836528551</v>
      </c>
    </row>
    <row r="85" spans="2:35" hidden="1" outlineLevel="1" x14ac:dyDescent="0.25">
      <c r="B85" s="9">
        <f t="shared" si="16"/>
        <v>38504</v>
      </c>
      <c r="C85" s="39">
        <f t="shared" si="0"/>
        <v>0.70290736861884007</v>
      </c>
      <c r="D85" s="39">
        <f t="shared" si="1"/>
        <v>0.57203040975676012</v>
      </c>
      <c r="E85" s="47">
        <f t="shared" si="2"/>
        <v>0.13087695886207995</v>
      </c>
      <c r="F85" s="47">
        <f t="shared" si="3"/>
        <v>277.76155862984854</v>
      </c>
      <c r="G85" s="145">
        <f t="shared" si="15"/>
        <v>21.34408412012365</v>
      </c>
      <c r="L85" s="14">
        <f>_xll.EURO(Y85,Y85,0,0,F$22,$B85+25-F$23,1,0)</f>
        <v>0</v>
      </c>
      <c r="M85" s="14">
        <f>_xll.EURO(Z85,Z85,0,0,G$22,$B85+25-G$23,1,0)</f>
        <v>0</v>
      </c>
      <c r="N85" s="14">
        <f>_xll.EURO(AA85,AA85,0,0,H$22,$B85+25-H$23,1,0)</f>
        <v>0</v>
      </c>
      <c r="O85" s="14">
        <f>_xll.EURO(AB85,AB85,0,0,I$22,$B85+25-I$23,1,0)</f>
        <v>0</v>
      </c>
      <c r="P85" s="14">
        <f>_xll.EURO(AC85,AC85,0,0,J$22,$B85+25-J$23,1,0)</f>
        <v>60.312473031797822</v>
      </c>
      <c r="Q85" s="14"/>
      <c r="R85" s="14">
        <f>_xll.EURO(AE85,AE85,0,0,F$22,$B85+25-F$23,1,0)</f>
        <v>0</v>
      </c>
      <c r="S85" s="14">
        <f>_xll.EURO(AF85,AF85,0,0,G$22,$B85+25-G$23,1,0)</f>
        <v>4.2099572818347326</v>
      </c>
      <c r="T85" s="14">
        <f>_xll.EURO(AG85,AG85,0,0,H$22,$B85+25-H$23,1,0)</f>
        <v>4.4463949351541778</v>
      </c>
      <c r="U85" s="14">
        <f>_xll.EURO(AH85,AH85,0,0,I$22,$B85+25-I$23,1,0)</f>
        <v>116.90534406241466</v>
      </c>
      <c r="V85" s="14">
        <f>_xll.EURO(AI85,AI85,0,0,J$22,$B85+25-J$23,1,0)</f>
        <v>91.887389318647138</v>
      </c>
      <c r="W85" s="14"/>
      <c r="X85" s="13"/>
      <c r="Y85" s="97">
        <f t="shared" si="4"/>
        <v>0</v>
      </c>
      <c r="Z85" s="97">
        <f t="shared" si="5"/>
        <v>0</v>
      </c>
      <c r="AA85" s="97">
        <f t="shared" si="6"/>
        <v>0</v>
      </c>
      <c r="AB85" s="97">
        <f t="shared" si="7"/>
        <v>0</v>
      </c>
      <c r="AC85" s="98">
        <f t="shared" si="8"/>
        <v>1815.4256973398794</v>
      </c>
      <c r="AE85" s="99">
        <f t="shared" si="9"/>
        <v>0</v>
      </c>
      <c r="AF85" s="99">
        <f t="shared" si="10"/>
        <v>47.221975208185249</v>
      </c>
      <c r="AG85" s="99">
        <f t="shared" si="11"/>
        <v>59.027469010231563</v>
      </c>
      <c r="AH85" s="99">
        <f t="shared" si="12"/>
        <v>2006.4299943398357</v>
      </c>
      <c r="AI85" s="100">
        <f t="shared" si="13"/>
        <v>2765.8412836528551</v>
      </c>
    </row>
    <row r="86" spans="2:35" hidden="1" outlineLevel="1" x14ac:dyDescent="0.25">
      <c r="B86" s="9">
        <f t="shared" si="16"/>
        <v>38534</v>
      </c>
      <c r="C86" s="39">
        <f t="shared" si="0"/>
        <v>0.69863328711072659</v>
      </c>
      <c r="D86" s="39">
        <f t="shared" si="1"/>
        <v>0.56652909138379592</v>
      </c>
      <c r="E86" s="47">
        <f t="shared" si="2"/>
        <v>0.13210419572693066</v>
      </c>
      <c r="F86" s="47">
        <f t="shared" si="3"/>
        <v>121.62973532248296</v>
      </c>
      <c r="G86" s="145">
        <f t="shared" si="15"/>
        <v>21.938104735883204</v>
      </c>
      <c r="L86" s="14">
        <f>_xll.EURO(Y86,Y86,0,0,F$22,$B86+25-F$23,1,0)</f>
        <v>0</v>
      </c>
      <c r="M86" s="14">
        <f>_xll.EURO(Z86,Z86,0,0,G$22,$B86+25-G$23,1,0)</f>
        <v>0</v>
      </c>
      <c r="N86" s="14">
        <f>_xll.EURO(AA86,AA86,0,0,H$22,$B86+25-H$23,1,0)</f>
        <v>0</v>
      </c>
      <c r="O86" s="14">
        <f>_xll.EURO(AB86,AB86,0,0,I$22,$B86+25-I$23,1,0)</f>
        <v>0</v>
      </c>
      <c r="P86" s="14">
        <f>_xll.EURO(AC86,AC86,0,0,J$22,$B86+25-J$23,1,0)</f>
        <v>6.3797603247491708</v>
      </c>
      <c r="Q86" s="14"/>
      <c r="R86" s="14">
        <f>_xll.EURO(AE86,AE86,0,0,F$22,$B86+25-F$23,1,0)</f>
        <v>0</v>
      </c>
      <c r="S86" s="14">
        <f>_xll.EURO(AF86,AF86,0,0,G$22,$B86+25-G$23,1,0)</f>
        <v>4.2591039931096866</v>
      </c>
      <c r="T86" s="14">
        <f>_xll.EURO(AG86,AG86,0,0,H$22,$B86+25-H$23,1,0)</f>
        <v>4.5191087111375339</v>
      </c>
      <c r="U86" s="14">
        <f>_xll.EURO(AH86,AH86,0,0,I$22,$B86+25-I$23,1,0)</f>
        <v>7.0659646581089035</v>
      </c>
      <c r="V86" s="14">
        <f>_xll.EURO(AI86,AI86,0,0,J$22,$B86+25-J$23,1,0)</f>
        <v>99.405797635377667</v>
      </c>
      <c r="W86" s="14"/>
      <c r="X86" s="13"/>
      <c r="Y86" s="97">
        <f t="shared" si="4"/>
        <v>0</v>
      </c>
      <c r="Z86" s="97">
        <f t="shared" si="5"/>
        <v>0</v>
      </c>
      <c r="AA86" s="97">
        <f t="shared" si="6"/>
        <v>0</v>
      </c>
      <c r="AB86" s="97">
        <f t="shared" si="7"/>
        <v>0</v>
      </c>
      <c r="AC86" s="98">
        <f t="shared" si="8"/>
        <v>177.50880638497065</v>
      </c>
      <c r="AE86" s="99">
        <f t="shared" si="9"/>
        <v>0</v>
      </c>
      <c r="AF86" s="99">
        <f t="shared" si="10"/>
        <v>47.221975208185249</v>
      </c>
      <c r="AG86" s="99">
        <f t="shared" si="11"/>
        <v>59.027469010231563</v>
      </c>
      <c r="AH86" s="99">
        <f t="shared" si="12"/>
        <v>118.05493802046313</v>
      </c>
      <c r="AI86" s="100">
        <f t="shared" si="13"/>
        <v>2765.8412836528551</v>
      </c>
    </row>
    <row r="87" spans="2:35" hidden="1" outlineLevel="1" x14ac:dyDescent="0.25">
      <c r="B87" s="9">
        <f t="shared" si="16"/>
        <v>38565</v>
      </c>
      <c r="C87" s="39">
        <f t="shared" si="0"/>
        <v>0.69424403713017058</v>
      </c>
      <c r="D87" s="39">
        <f t="shared" si="1"/>
        <v>0.56089997168834482</v>
      </c>
      <c r="E87" s="47">
        <f t="shared" si="2"/>
        <v>0.13334406544182575</v>
      </c>
      <c r="F87" s="47">
        <f t="shared" si="3"/>
        <v>129.61737216328584</v>
      </c>
      <c r="G87" s="145">
        <f t="shared" si="15"/>
        <v>22.565479273016496</v>
      </c>
      <c r="L87" s="14">
        <f>_xll.EURO(Y87,Y87,0,0,F$22,$B87+25-F$23,1,0)</f>
        <v>0</v>
      </c>
      <c r="M87" s="14">
        <f>_xll.EURO(Z87,Z87,0,0,G$22,$B87+25-G$23,1,0)</f>
        <v>0</v>
      </c>
      <c r="N87" s="14">
        <f>_xll.EURO(AA87,AA87,0,0,H$22,$B87+25-H$23,1,0)</f>
        <v>0</v>
      </c>
      <c r="O87" s="14">
        <f>_xll.EURO(AB87,AB87,0,0,I$22,$B87+25-I$23,1,0)</f>
        <v>0</v>
      </c>
      <c r="P87" s="14">
        <f>_xll.EURO(AC87,AC87,0,0,J$22,$B87+25-J$23,1,0)</f>
        <v>6.8426250802097712</v>
      </c>
      <c r="Q87" s="14"/>
      <c r="R87" s="14">
        <f>_xll.EURO(AE87,AE87,0,0,F$22,$B87+25-F$23,1,0)</f>
        <v>0</v>
      </c>
      <c r="S87" s="14">
        <f>_xll.EURO(AF87,AF87,0,0,G$22,$B87+25-G$23,1,0)</f>
        <v>4.3092901240195474</v>
      </c>
      <c r="T87" s="14">
        <f>_xll.EURO(AG87,AG87,0,0,H$22,$B87+25-H$23,1,0)</f>
        <v>4.5930223895440889</v>
      </c>
      <c r="U87" s="14">
        <f>_xll.EURO(AH87,AH87,0,0,I$22,$B87+25-I$23,1,0)</f>
        <v>7.2545415149119705</v>
      </c>
      <c r="V87" s="14">
        <f>_xll.EURO(AI87,AI87,0,0,J$22,$B87+25-J$23,1,0)</f>
        <v>106.61789305460047</v>
      </c>
      <c r="W87" s="14"/>
      <c r="X87" s="13"/>
      <c r="Y87" s="97">
        <f t="shared" si="4"/>
        <v>0</v>
      </c>
      <c r="Z87" s="97">
        <f t="shared" si="5"/>
        <v>0</v>
      </c>
      <c r="AA87" s="97">
        <f t="shared" si="6"/>
        <v>0</v>
      </c>
      <c r="AB87" s="97">
        <f t="shared" si="7"/>
        <v>0</v>
      </c>
      <c r="AC87" s="98">
        <f t="shared" si="8"/>
        <v>177.50880638497065</v>
      </c>
      <c r="AE87" s="99">
        <f t="shared" si="9"/>
        <v>0</v>
      </c>
      <c r="AF87" s="99">
        <f t="shared" si="10"/>
        <v>47.221975208185249</v>
      </c>
      <c r="AG87" s="99">
        <f t="shared" si="11"/>
        <v>59.027469010231563</v>
      </c>
      <c r="AH87" s="99">
        <f t="shared" si="12"/>
        <v>118.05493802046313</v>
      </c>
      <c r="AI87" s="100">
        <f t="shared" si="13"/>
        <v>2765.8412836528551</v>
      </c>
    </row>
    <row r="88" spans="2:35" hidden="1" outlineLevel="1" x14ac:dyDescent="0.25">
      <c r="B88" s="9">
        <f t="shared" si="16"/>
        <v>38596</v>
      </c>
      <c r="C88" s="39">
        <f t="shared" si="0"/>
        <v>0.68988236315514884</v>
      </c>
      <c r="D88" s="39">
        <f t="shared" si="1"/>
        <v>0.55532678378709033</v>
      </c>
      <c r="E88" s="47">
        <f t="shared" si="2"/>
        <v>0.13455557936805851</v>
      </c>
      <c r="F88" s="47">
        <f t="shared" si="3"/>
        <v>137.10974259956902</v>
      </c>
      <c r="G88" s="145">
        <f t="shared" si="15"/>
        <v>23.218446189056156</v>
      </c>
      <c r="L88" s="14">
        <f>_xll.EURO(Y88,Y88,0,0,F$22,$B88+25-F$23,1,0)</f>
        <v>0</v>
      </c>
      <c r="M88" s="14">
        <f>_xll.EURO(Z88,Z88,0,0,G$22,$B88+25-G$23,1,0)</f>
        <v>0</v>
      </c>
      <c r="N88" s="14">
        <f>_xll.EURO(AA88,AA88,0,0,H$22,$B88+25-H$23,1,0)</f>
        <v>0</v>
      </c>
      <c r="O88" s="14">
        <f>_xll.EURO(AB88,AB88,0,0,I$22,$B88+25-I$23,1,0)</f>
        <v>0</v>
      </c>
      <c r="P88" s="14">
        <f>_xll.EURO(AC88,AC88,0,0,J$22,$B88+25-J$23,1,0)</f>
        <v>7.2760185052445223</v>
      </c>
      <c r="Q88" s="14"/>
      <c r="R88" s="14">
        <f>_xll.EURO(AE88,AE88,0,0,F$22,$B88+25-F$23,1,0)</f>
        <v>0</v>
      </c>
      <c r="S88" s="14">
        <f>_xll.EURO(AF88,AF88,0,0,G$22,$B88+25-G$23,1,0)</f>
        <v>4.3588884306916427</v>
      </c>
      <c r="T88" s="14">
        <f>_xll.EURO(AG88,AG88,0,0,H$22,$B88+25-H$23,1,0)</f>
        <v>4.6657505934576449</v>
      </c>
      <c r="U88" s="14">
        <f>_xll.EURO(AH88,AH88,0,0,I$22,$B88+25-I$23,1,0)</f>
        <v>7.4383021086640397</v>
      </c>
      <c r="V88" s="14">
        <f>_xll.EURO(AI88,AI88,0,0,J$22,$B88+25-J$23,1,0)</f>
        <v>113.37078296151117</v>
      </c>
      <c r="W88" s="14"/>
      <c r="X88" s="13"/>
      <c r="Y88" s="97">
        <f t="shared" si="4"/>
        <v>0</v>
      </c>
      <c r="Z88" s="97">
        <f t="shared" si="5"/>
        <v>0</v>
      </c>
      <c r="AA88" s="97">
        <f t="shared" si="6"/>
        <v>0</v>
      </c>
      <c r="AB88" s="97">
        <f t="shared" si="7"/>
        <v>0</v>
      </c>
      <c r="AC88" s="98">
        <f t="shared" si="8"/>
        <v>177.50880638497065</v>
      </c>
      <c r="AE88" s="99">
        <f t="shared" si="9"/>
        <v>0</v>
      </c>
      <c r="AF88" s="99">
        <f t="shared" si="10"/>
        <v>47.221975208185249</v>
      </c>
      <c r="AG88" s="99">
        <f t="shared" si="11"/>
        <v>59.027469010231563</v>
      </c>
      <c r="AH88" s="99">
        <f t="shared" si="12"/>
        <v>118.05493802046313</v>
      </c>
      <c r="AI88" s="100">
        <f t="shared" si="13"/>
        <v>2765.8412836528551</v>
      </c>
    </row>
    <row r="89" spans="2:35" hidden="1" outlineLevel="1" x14ac:dyDescent="0.25">
      <c r="B89" s="9">
        <f t="shared" si="16"/>
        <v>38626</v>
      </c>
      <c r="C89" s="39">
        <f t="shared" si="0"/>
        <v>0.68568748117954958</v>
      </c>
      <c r="D89" s="39">
        <f t="shared" si="1"/>
        <v>0.54998610716126894</v>
      </c>
      <c r="E89" s="47">
        <f t="shared" si="2"/>
        <v>0.13570137401828064</v>
      </c>
      <c r="F89" s="47">
        <f t="shared" si="3"/>
        <v>143.96733375756025</v>
      </c>
      <c r="G89" s="145">
        <f t="shared" si="15"/>
        <v>23.888839533658825</v>
      </c>
      <c r="L89" s="14">
        <f>_xll.EURO(Y89,Y89,0,0,F$22,$B89+25-F$23,1,0)</f>
        <v>0</v>
      </c>
      <c r="M89" s="14">
        <f>_xll.EURO(Z89,Z89,0,0,G$22,$B89+25-G$23,1,0)</f>
        <v>0</v>
      </c>
      <c r="N89" s="14">
        <f>_xll.EURO(AA89,AA89,0,0,H$22,$B89+25-H$23,1,0)</f>
        <v>0</v>
      </c>
      <c r="O89" s="14">
        <f>_xll.EURO(AB89,AB89,0,0,I$22,$B89+25-I$23,1,0)</f>
        <v>0</v>
      </c>
      <c r="P89" s="14">
        <f>_xll.EURO(AC89,AC89,0,0,J$22,$B89+25-J$23,1,0)</f>
        <v>7.6720791971576858</v>
      </c>
      <c r="Q89" s="14"/>
      <c r="R89" s="14">
        <f>_xll.EURO(AE89,AE89,0,0,F$22,$B89+25-F$23,1,0)</f>
        <v>0</v>
      </c>
      <c r="S89" s="14">
        <f>_xll.EURO(AF89,AF89,0,0,G$22,$B89+25-G$23,1,0)</f>
        <v>4.4063458054170823</v>
      </c>
      <c r="T89" s="14">
        <f>_xll.EURO(AG89,AG89,0,0,H$22,$B89+25-H$23,1,0)</f>
        <v>4.7350554578924893</v>
      </c>
      <c r="U89" s="14">
        <f>_xll.EURO(AH89,AH89,0,0,I$22,$B89+25-I$23,1,0)</f>
        <v>7.6118778475323978</v>
      </c>
      <c r="V89" s="14">
        <f>_xll.EURO(AI89,AI89,0,0,J$22,$B89+25-J$23,1,0)</f>
        <v>119.5419754495606</v>
      </c>
      <c r="W89" s="14"/>
      <c r="X89" s="13"/>
      <c r="Y89" s="97">
        <f t="shared" si="4"/>
        <v>0</v>
      </c>
      <c r="Z89" s="97">
        <f t="shared" si="5"/>
        <v>0</v>
      </c>
      <c r="AA89" s="97">
        <f t="shared" si="6"/>
        <v>0</v>
      </c>
      <c r="AB89" s="97">
        <f t="shared" si="7"/>
        <v>0</v>
      </c>
      <c r="AC89" s="98">
        <f t="shared" si="8"/>
        <v>177.50880638497065</v>
      </c>
      <c r="AE89" s="99">
        <f t="shared" si="9"/>
        <v>0</v>
      </c>
      <c r="AF89" s="99">
        <f t="shared" si="10"/>
        <v>47.221975208185249</v>
      </c>
      <c r="AG89" s="99">
        <f t="shared" si="11"/>
        <v>59.027469010231563</v>
      </c>
      <c r="AH89" s="99">
        <f t="shared" si="12"/>
        <v>118.05493802046313</v>
      </c>
      <c r="AI89" s="100">
        <f t="shared" si="13"/>
        <v>2765.8412836528551</v>
      </c>
    </row>
    <row r="90" spans="2:35" hidden="1" outlineLevel="1" x14ac:dyDescent="0.25">
      <c r="B90" s="9">
        <f t="shared" si="16"/>
        <v>38657</v>
      </c>
      <c r="C90" s="39">
        <f t="shared" si="0"/>
        <v>0.68137956482491724</v>
      </c>
      <c r="D90" s="39">
        <f t="shared" si="1"/>
        <v>0.54452136108709315</v>
      </c>
      <c r="E90" s="47">
        <f t="shared" si="2"/>
        <v>0.13685820373782409</v>
      </c>
      <c r="F90" s="47">
        <f t="shared" si="3"/>
        <v>150.70798988888805</v>
      </c>
      <c r="G90" s="145">
        <f t="shared" si="15"/>
        <v>24.589951106989417</v>
      </c>
      <c r="L90" s="14">
        <f>_xll.EURO(Y90,Y90,0,0,F$22,$B90+25-F$23,1,0)</f>
        <v>0</v>
      </c>
      <c r="M90" s="14">
        <f>_xll.EURO(Z90,Z90,0,0,G$22,$B90+25-G$23,1,0)</f>
        <v>0</v>
      </c>
      <c r="N90" s="14">
        <f>_xll.EURO(AA90,AA90,0,0,H$22,$B90+25-H$23,1,0)</f>
        <v>0</v>
      </c>
      <c r="O90" s="14">
        <f>_xll.EURO(AB90,AB90,0,0,I$22,$B90+25-I$23,1,0)</f>
        <v>0</v>
      </c>
      <c r="P90" s="14">
        <f>_xll.EURO(AC90,AC90,0,0,J$22,$B90+25-J$23,1,0)</f>
        <v>8.0608479987552357</v>
      </c>
      <c r="Q90" s="14"/>
      <c r="R90" s="14">
        <f>_xll.EURO(AE90,AE90,0,0,F$22,$B90+25-F$23,1,0)</f>
        <v>0</v>
      </c>
      <c r="S90" s="14">
        <f>_xll.EURO(AF90,AF90,0,0,G$22,$B90+25-G$23,1,0)</f>
        <v>4.45484433804668</v>
      </c>
      <c r="T90" s="14">
        <f>_xll.EURO(AG90,AG90,0,0,H$22,$B90+25-H$23,1,0)</f>
        <v>4.8056065425056715</v>
      </c>
      <c r="U90" s="14">
        <f>_xll.EURO(AH90,AH90,0,0,I$22,$B90+25-I$23,1,0)</f>
        <v>7.7871411604557181</v>
      </c>
      <c r="V90" s="14">
        <f>_xll.EURO(AI90,AI90,0,0,J$22,$B90+25-J$23,1,0)</f>
        <v>125.59954984912474</v>
      </c>
      <c r="W90" s="14"/>
      <c r="X90" s="13"/>
      <c r="Y90" s="97">
        <f t="shared" si="4"/>
        <v>0</v>
      </c>
      <c r="Z90" s="97">
        <f t="shared" si="5"/>
        <v>0</v>
      </c>
      <c r="AA90" s="97">
        <f t="shared" si="6"/>
        <v>0</v>
      </c>
      <c r="AB90" s="97">
        <f t="shared" si="7"/>
        <v>0</v>
      </c>
      <c r="AC90" s="98">
        <f t="shared" si="8"/>
        <v>177.50880638497065</v>
      </c>
      <c r="AE90" s="99">
        <f t="shared" si="9"/>
        <v>0</v>
      </c>
      <c r="AF90" s="99">
        <f t="shared" si="10"/>
        <v>47.221975208185249</v>
      </c>
      <c r="AG90" s="99">
        <f t="shared" si="11"/>
        <v>59.027469010231563</v>
      </c>
      <c r="AH90" s="99">
        <f t="shared" si="12"/>
        <v>118.05493802046313</v>
      </c>
      <c r="AI90" s="100">
        <f t="shared" si="13"/>
        <v>2765.8412836528551</v>
      </c>
    </row>
    <row r="91" spans="2:35" hidden="1" outlineLevel="1" x14ac:dyDescent="0.25">
      <c r="B91" s="9">
        <f t="shared" si="16"/>
        <v>38687</v>
      </c>
      <c r="C91" s="39">
        <f t="shared" si="0"/>
        <v>0.6772363847587487</v>
      </c>
      <c r="D91" s="39">
        <f t="shared" si="1"/>
        <v>0.53928460213664908</v>
      </c>
      <c r="E91" s="47">
        <f t="shared" si="2"/>
        <v>0.13795178262209962</v>
      </c>
      <c r="F91" s="47">
        <f t="shared" si="3"/>
        <v>156.94172707136454</v>
      </c>
      <c r="G91" s="145">
        <f t="shared" si="15"/>
        <v>25.307241090783489</v>
      </c>
      <c r="L91" s="14">
        <f>_xll.EURO(Y91,Y91,0,0,F$22,$B91+25-F$23,1,0)</f>
        <v>0</v>
      </c>
      <c r="M91" s="14">
        <f>_xll.EURO(Z91,Z91,0,0,G$22,$B91+25-G$23,1,0)</f>
        <v>0</v>
      </c>
      <c r="N91" s="14">
        <f>_xll.EURO(AA91,AA91,0,0,H$22,$B91+25-H$23,1,0)</f>
        <v>0</v>
      </c>
      <c r="O91" s="14">
        <f>_xll.EURO(AB91,AB91,0,0,I$22,$B91+25-I$23,1,0)</f>
        <v>0</v>
      </c>
      <c r="P91" s="14">
        <f>_xll.EURO(AC91,AC91,0,0,J$22,$B91+25-J$23,1,0)</f>
        <v>8.4199316149422714</v>
      </c>
      <c r="Q91" s="14"/>
      <c r="R91" s="14">
        <f>_xll.EURO(AE91,AE91,0,0,F$22,$B91+25-F$23,1,0)</f>
        <v>0</v>
      </c>
      <c r="S91" s="14">
        <f>_xll.EURO(AF91,AF91,0,0,G$22,$B91+25-G$23,1,0)</f>
        <v>4.5012716443774465</v>
      </c>
      <c r="T91" s="14">
        <f>_xll.EURO(AG91,AG91,0,0,H$22,$B91+25-H$23,1,0)</f>
        <v>4.8728959272906742</v>
      </c>
      <c r="U91" s="14">
        <f>_xll.EURO(AH91,AH91,0,0,I$22,$B91+25-I$23,1,0)</f>
        <v>7.9530413151439205</v>
      </c>
      <c r="V91" s="14">
        <f>_xll.EURO(AI91,AI91,0,0,J$22,$B91+25-J$23,1,0)</f>
        <v>131.19458656961024</v>
      </c>
      <c r="W91" s="14"/>
      <c r="X91" s="13"/>
      <c r="Y91" s="97">
        <f t="shared" si="4"/>
        <v>0</v>
      </c>
      <c r="Z91" s="97">
        <f t="shared" si="5"/>
        <v>0</v>
      </c>
      <c r="AA91" s="97">
        <f t="shared" si="6"/>
        <v>0</v>
      </c>
      <c r="AB91" s="97">
        <f t="shared" si="7"/>
        <v>0</v>
      </c>
      <c r="AC91" s="98">
        <f t="shared" si="8"/>
        <v>177.50880638497065</v>
      </c>
      <c r="AE91" s="99">
        <f t="shared" si="9"/>
        <v>0</v>
      </c>
      <c r="AF91" s="99">
        <f t="shared" si="10"/>
        <v>47.221975208185249</v>
      </c>
      <c r="AG91" s="99">
        <f t="shared" si="11"/>
        <v>59.027469010231563</v>
      </c>
      <c r="AH91" s="99">
        <f t="shared" si="12"/>
        <v>118.05493802046313</v>
      </c>
      <c r="AI91" s="100">
        <f t="shared" si="13"/>
        <v>2765.8412836528551</v>
      </c>
    </row>
    <row r="92" spans="2:35" hidden="1" outlineLevel="1" x14ac:dyDescent="0.25">
      <c r="B92" s="9">
        <f t="shared" si="16"/>
        <v>38718</v>
      </c>
      <c r="C92" s="39">
        <f t="shared" si="0"/>
        <v>0.67298156346197435</v>
      </c>
      <c r="D92" s="39">
        <f t="shared" si="1"/>
        <v>0.53392618785305779</v>
      </c>
      <c r="E92" s="47">
        <f t="shared" si="2"/>
        <v>0.13905537560891656</v>
      </c>
      <c r="F92" s="47">
        <f t="shared" si="3"/>
        <v>154.34580100824201</v>
      </c>
      <c r="G92" s="145">
        <f t="shared" si="15"/>
        <v>25.389605910409113</v>
      </c>
      <c r="L92" s="14">
        <f>_xll.EURO(Y92,Y92,0,0,F$22,$B92+25-F$23,1,0)</f>
        <v>0</v>
      </c>
      <c r="M92" s="14">
        <f>_xll.EURO(Z92,Z92,0,0,G$22,$B92+25-G$23,1,0)</f>
        <v>0</v>
      </c>
      <c r="N92" s="14">
        <f>_xll.EURO(AA92,AA92,0,0,H$22,$B92+25-H$23,1,0)</f>
        <v>0</v>
      </c>
      <c r="O92" s="14">
        <f>_xll.EURO(AB92,AB92,0,0,I$22,$B92+25-I$23,1,0)</f>
        <v>0</v>
      </c>
      <c r="P92" s="14">
        <f>_xll.EURO(AC92,AC92,0,0,J$22,$B92+25-J$23,1,0)</f>
        <v>0</v>
      </c>
      <c r="Q92" s="14"/>
      <c r="R92" s="14">
        <f>_xll.EURO(AE92,AE92,0,0,F$22,$B92+25-F$23,1,0)</f>
        <v>0</v>
      </c>
      <c r="S92" s="14">
        <f>_xll.EURO(AF92,AF92,0,0,G$22,$B92+25-G$23,1,0)</f>
        <v>4.5487392706894809</v>
      </c>
      <c r="T92" s="14">
        <f>_xll.EURO(AG92,AG92,0,0,H$22,$B92+25-H$23,1,0)</f>
        <v>4.9414521160986453</v>
      </c>
      <c r="U92" s="14">
        <f>_xll.EURO(AH92,AH92,0,0,I$22,$B92+25-I$23,1,0)</f>
        <v>8.1208784747637353</v>
      </c>
      <c r="V92" s="14">
        <f>_xll.EURO(AI92,AI92,0,0,J$22,$B92+25-J$23,1,0)</f>
        <v>136.73473114669014</v>
      </c>
      <c r="W92" s="14"/>
      <c r="X92" s="13"/>
      <c r="Y92" s="97">
        <f t="shared" si="4"/>
        <v>0</v>
      </c>
      <c r="Z92" s="97">
        <f t="shared" si="5"/>
        <v>0</v>
      </c>
      <c r="AA92" s="97">
        <f t="shared" si="6"/>
        <v>0</v>
      </c>
      <c r="AB92" s="97">
        <f t="shared" si="7"/>
        <v>0</v>
      </c>
      <c r="AC92" s="98">
        <f t="shared" si="8"/>
        <v>0</v>
      </c>
      <c r="AE92" s="99">
        <f t="shared" si="9"/>
        <v>0</v>
      </c>
      <c r="AF92" s="99">
        <f t="shared" si="10"/>
        <v>47.221975208185249</v>
      </c>
      <c r="AG92" s="99">
        <f t="shared" si="11"/>
        <v>59.027469010231563</v>
      </c>
      <c r="AH92" s="99">
        <f t="shared" si="12"/>
        <v>118.05493802046313</v>
      </c>
      <c r="AI92" s="100">
        <f t="shared" si="13"/>
        <v>2765.8412836528551</v>
      </c>
    </row>
    <row r="93" spans="2:35" hidden="1" outlineLevel="1" x14ac:dyDescent="0.25">
      <c r="B93" s="9">
        <f t="shared" si="16"/>
        <v>38749</v>
      </c>
      <c r="C93" s="39">
        <f t="shared" si="0"/>
        <v>0.66875347360591253</v>
      </c>
      <c r="D93" s="39">
        <f t="shared" si="1"/>
        <v>0.52862101559328989</v>
      </c>
      <c r="E93" s="47">
        <f t="shared" si="2"/>
        <v>0.14013245801262264</v>
      </c>
      <c r="F93" s="47">
        <f t="shared" si="3"/>
        <v>159.94796169298283</v>
      </c>
      <c r="G93" s="145">
        <f t="shared" si="15"/>
        <v>25.151309765712359</v>
      </c>
      <c r="L93" s="14">
        <f>_xll.EURO(Y93,Y93,0,0,F$22,$B93+25-F$23,1,0)</f>
        <v>0</v>
      </c>
      <c r="M93" s="14">
        <f>_xll.EURO(Z93,Z93,0,0,G$22,$B93+25-G$23,1,0)</f>
        <v>0</v>
      </c>
      <c r="N93" s="14">
        <f>_xll.EURO(AA93,AA93,0,0,H$22,$B93+25-H$23,1,0)</f>
        <v>0</v>
      </c>
      <c r="O93" s="14">
        <f>_xll.EURO(AB93,AB93,0,0,I$22,$B93+25-I$23,1,0)</f>
        <v>0</v>
      </c>
      <c r="P93" s="14">
        <f>_xll.EURO(AC93,AC93,0,0,J$22,$B93+25-J$23,1,0)</f>
        <v>0</v>
      </c>
      <c r="Q93" s="14"/>
      <c r="R93" s="14">
        <f>_xll.EURO(AE93,AE93,0,0,F$22,$B93+25-F$23,1,0)</f>
        <v>0</v>
      </c>
      <c r="S93" s="14">
        <f>_xll.EURO(AF93,AF93,0,0,G$22,$B93+25-G$23,1,0)</f>
        <v>4.5957071289464686</v>
      </c>
      <c r="T93" s="14">
        <f>_xll.EURO(AG93,AG93,0,0,H$22,$B93+25-H$23,1,0)</f>
        <v>5.00905642527308</v>
      </c>
      <c r="U93" s="14">
        <f>_xll.EURO(AH93,AH93,0,0,I$22,$B93+25-I$23,1,0)</f>
        <v>8.285283251213329</v>
      </c>
      <c r="V93" s="14">
        <f>_xll.EURO(AI93,AI93,0,0,J$22,$B93+25-J$23,1,0)</f>
        <v>142.05791488754994</v>
      </c>
      <c r="W93" s="14"/>
      <c r="X93" s="13"/>
      <c r="Y93" s="97">
        <f t="shared" si="4"/>
        <v>0</v>
      </c>
      <c r="Z93" s="97">
        <f t="shared" si="5"/>
        <v>0</v>
      </c>
      <c r="AA93" s="97">
        <f t="shared" si="6"/>
        <v>0</v>
      </c>
      <c r="AB93" s="97">
        <f t="shared" si="7"/>
        <v>0</v>
      </c>
      <c r="AC93" s="98">
        <f t="shared" si="8"/>
        <v>0</v>
      </c>
      <c r="AE93" s="99">
        <f t="shared" si="9"/>
        <v>0</v>
      </c>
      <c r="AF93" s="99">
        <f t="shared" si="10"/>
        <v>47.221975208185249</v>
      </c>
      <c r="AG93" s="99">
        <f t="shared" si="11"/>
        <v>59.027469010231563</v>
      </c>
      <c r="AH93" s="99">
        <f t="shared" si="12"/>
        <v>118.05493802046313</v>
      </c>
      <c r="AI93" s="100">
        <f t="shared" si="13"/>
        <v>2765.8412836528551</v>
      </c>
    </row>
    <row r="94" spans="2:35" hidden="1" outlineLevel="1" x14ac:dyDescent="0.25">
      <c r="B94" s="9">
        <f t="shared" si="16"/>
        <v>38777</v>
      </c>
      <c r="C94" s="39">
        <f t="shared" si="0"/>
        <v>0.66495739026358114</v>
      </c>
      <c r="D94" s="39">
        <f t="shared" si="1"/>
        <v>0.52387456961297008</v>
      </c>
      <c r="E94" s="47">
        <f t="shared" si="2"/>
        <v>0.14108282065061106</v>
      </c>
      <c r="F94" s="47">
        <f t="shared" si="3"/>
        <v>164.837175271452</v>
      </c>
      <c r="G94" s="145">
        <f t="shared" si="15"/>
        <v>24.673661126786644</v>
      </c>
      <c r="L94" s="14">
        <f>_xll.EURO(Y94,Y94,0,0,F$22,$B94+25-F$23,1,0)</f>
        <v>0</v>
      </c>
      <c r="M94" s="14">
        <f>_xll.EURO(Z94,Z94,0,0,G$22,$B94+25-G$23,1,0)</f>
        <v>0</v>
      </c>
      <c r="N94" s="14">
        <f>_xll.EURO(AA94,AA94,0,0,H$22,$B94+25-H$23,1,0)</f>
        <v>0</v>
      </c>
      <c r="O94" s="14">
        <f>_xll.EURO(AB94,AB94,0,0,I$22,$B94+25-I$23,1,0)</f>
        <v>0</v>
      </c>
      <c r="P94" s="14">
        <f>_xll.EURO(AC94,AC94,0,0,J$22,$B94+25-J$23,1,0)</f>
        <v>0</v>
      </c>
      <c r="Q94" s="14"/>
      <c r="R94" s="14">
        <f>_xll.EURO(AE94,AE94,0,0,F$22,$B94+25-F$23,1,0)</f>
        <v>0</v>
      </c>
      <c r="S94" s="14">
        <f>_xll.EURO(AF94,AF94,0,0,G$22,$B94+25-G$23,1,0)</f>
        <v>4.6377127842950578</v>
      </c>
      <c r="T94" s="14">
        <f>_xll.EURO(AG94,AG94,0,0,H$22,$B94+25-H$23,1,0)</f>
        <v>5.0693319114951372</v>
      </c>
      <c r="U94" s="14">
        <f>_xll.EURO(AH94,AH94,0,0,I$22,$B94+25-I$23,1,0)</f>
        <v>8.4309947942291146</v>
      </c>
      <c r="V94" s="14">
        <f>_xll.EURO(AI94,AI94,0,0,J$22,$B94+25-J$23,1,0)</f>
        <v>146.69913578143269</v>
      </c>
      <c r="W94" s="14"/>
      <c r="X94" s="13"/>
      <c r="Y94" s="97">
        <f t="shared" si="4"/>
        <v>0</v>
      </c>
      <c r="Z94" s="97">
        <f t="shared" si="5"/>
        <v>0</v>
      </c>
      <c r="AA94" s="97">
        <f t="shared" si="6"/>
        <v>0</v>
      </c>
      <c r="AB94" s="97">
        <f t="shared" si="7"/>
        <v>0</v>
      </c>
      <c r="AC94" s="98">
        <f t="shared" si="8"/>
        <v>0</v>
      </c>
      <c r="AE94" s="99">
        <f t="shared" si="9"/>
        <v>0</v>
      </c>
      <c r="AF94" s="99">
        <f t="shared" si="10"/>
        <v>47.221975208185249</v>
      </c>
      <c r="AG94" s="99">
        <f t="shared" si="11"/>
        <v>59.027469010231563</v>
      </c>
      <c r="AH94" s="99">
        <f t="shared" si="12"/>
        <v>118.05493802046313</v>
      </c>
      <c r="AI94" s="100">
        <f t="shared" si="13"/>
        <v>2765.8412836528551</v>
      </c>
    </row>
    <row r="95" spans="2:35" hidden="1" outlineLevel="1" x14ac:dyDescent="0.25">
      <c r="B95" s="9">
        <f t="shared" si="16"/>
        <v>38808</v>
      </c>
      <c r="C95" s="39">
        <f t="shared" si="0"/>
        <v>0.66077971326746288</v>
      </c>
      <c r="D95" s="39">
        <f t="shared" si="1"/>
        <v>0.51866927176930366</v>
      </c>
      <c r="E95" s="47">
        <f t="shared" si="2"/>
        <v>0.14211044149815921</v>
      </c>
      <c r="F95" s="47">
        <f t="shared" si="3"/>
        <v>170.07951174313396</v>
      </c>
      <c r="G95" s="145">
        <f t="shared" si="15"/>
        <v>24.006566685683168</v>
      </c>
      <c r="L95" s="14">
        <f>_xll.EURO(Y95,Y95,0,0,F$22,$B95+25-F$23,1,0)</f>
        <v>0</v>
      </c>
      <c r="M95" s="14">
        <f>_xll.EURO(Z95,Z95,0,0,G$22,$B95+25-G$23,1,0)</f>
        <v>0</v>
      </c>
      <c r="N95" s="14">
        <f>_xll.EURO(AA95,AA95,0,0,H$22,$B95+25-H$23,1,0)</f>
        <v>0</v>
      </c>
      <c r="O95" s="14">
        <f>_xll.EURO(AB95,AB95,0,0,I$22,$B95+25-I$23,1,0)</f>
        <v>0</v>
      </c>
      <c r="P95" s="14">
        <f>_xll.EURO(AC95,AC95,0,0,J$22,$B95+25-J$23,1,0)</f>
        <v>0</v>
      </c>
      <c r="Q95" s="14"/>
      <c r="R95" s="14">
        <f>_xll.EURO(AE95,AE95,0,0,F$22,$B95+25-F$23,1,0)</f>
        <v>0</v>
      </c>
      <c r="S95" s="14">
        <f>_xll.EURO(AF95,AF95,0,0,G$22,$B95+25-G$23,1,0)</f>
        <v>4.6837707568952673</v>
      </c>
      <c r="T95" s="14">
        <f>_xll.EURO(AG95,AG95,0,0,H$22,$B95+25-H$23,1,0)</f>
        <v>5.1352276045175742</v>
      </c>
      <c r="U95" s="14">
        <f>_xll.EURO(AH95,AH95,0,0,I$22,$B95+25-I$23,1,0)</f>
        <v>8.589405029194829</v>
      </c>
      <c r="V95" s="14">
        <f>_xll.EURO(AI95,AI95,0,0,J$22,$B95+25-J$23,1,0)</f>
        <v>151.67110835252629</v>
      </c>
      <c r="W95" s="14"/>
      <c r="X95" s="13"/>
      <c r="Y95" s="97">
        <f t="shared" si="4"/>
        <v>0</v>
      </c>
      <c r="Z95" s="97">
        <f t="shared" si="5"/>
        <v>0</v>
      </c>
      <c r="AA95" s="97">
        <f t="shared" si="6"/>
        <v>0</v>
      </c>
      <c r="AB95" s="97">
        <f t="shared" si="7"/>
        <v>0</v>
      </c>
      <c r="AC95" s="98">
        <f t="shared" si="8"/>
        <v>0</v>
      </c>
      <c r="AE95" s="99">
        <f t="shared" si="9"/>
        <v>0</v>
      </c>
      <c r="AF95" s="99">
        <f t="shared" si="10"/>
        <v>47.221975208185249</v>
      </c>
      <c r="AG95" s="99">
        <f t="shared" si="11"/>
        <v>59.027469010231563</v>
      </c>
      <c r="AH95" s="99">
        <f t="shared" si="12"/>
        <v>118.05493802046313</v>
      </c>
      <c r="AI95" s="100">
        <f t="shared" si="13"/>
        <v>2765.8412836528551</v>
      </c>
    </row>
    <row r="96" spans="2:35" hidden="1" outlineLevel="1" x14ac:dyDescent="0.25">
      <c r="B96" s="9">
        <f t="shared" si="16"/>
        <v>38838</v>
      </c>
      <c r="C96" s="39">
        <f t="shared" ref="C96:C159" si="17">1/(1+$C$5/2)^(2*($B96-$C$4)/365)</f>
        <v>0.65676179215936237</v>
      </c>
      <c r="D96" s="39">
        <f t="shared" ref="D96:D159" si="18">1/(1+$C$6/2)^(2*($B96-$C$4)/365)</f>
        <v>0.51368113696806184</v>
      </c>
      <c r="E96" s="47">
        <f t="shared" ref="E96:E159" si="19">+C96-D96</f>
        <v>0.14308065519130053</v>
      </c>
      <c r="F96" s="47">
        <f t="shared" ref="F96:F159" si="20">SUM(L96:P96,R96:V96)</f>
        <v>174.99732605406194</v>
      </c>
      <c r="G96" s="145">
        <f t="shared" si="15"/>
        <v>23.154542536428391</v>
      </c>
      <c r="L96" s="14">
        <f>_xll.EURO(Y96,Y96,0,0,F$22,$B96+25-F$23,1,0)</f>
        <v>0</v>
      </c>
      <c r="M96" s="14">
        <f>_xll.EURO(Z96,Z96,0,0,G$22,$B96+25-G$23,1,0)</f>
        <v>0</v>
      </c>
      <c r="N96" s="14">
        <f>_xll.EURO(AA96,AA96,0,0,H$22,$B96+25-H$23,1,0)</f>
        <v>0</v>
      </c>
      <c r="O96" s="14">
        <f>_xll.EURO(AB96,AB96,0,0,I$22,$B96+25-I$23,1,0)</f>
        <v>0</v>
      </c>
      <c r="P96" s="14">
        <f>_xll.EURO(AC96,AC96,0,0,J$22,$B96+25-J$23,1,0)</f>
        <v>0</v>
      </c>
      <c r="Q96" s="14"/>
      <c r="R96" s="14">
        <f>_xll.EURO(AE96,AE96,0,0,F$22,$B96+25-F$23,1,0)</f>
        <v>0</v>
      </c>
      <c r="S96" s="14">
        <f>_xll.EURO(AF96,AF96,0,0,G$22,$B96+25-G$23,1,0)</f>
        <v>4.727906999155902</v>
      </c>
      <c r="T96" s="14">
        <f>_xll.EURO(AG96,AG96,0,0,H$22,$B96+25-H$23,1,0)</f>
        <v>5.1981897979046501</v>
      </c>
      <c r="U96" s="14">
        <f>_xll.EURO(AH96,AH96,0,0,I$22,$B96+25-I$23,1,0)</f>
        <v>8.7399420425134622</v>
      </c>
      <c r="V96" s="14">
        <f>_xll.EURO(AI96,AI96,0,0,J$22,$B96+25-J$23,1,0)</f>
        <v>156.33128721448793</v>
      </c>
      <c r="W96" s="14"/>
      <c r="X96" s="13"/>
      <c r="Y96" s="97">
        <f t="shared" ref="Y96:Y159" si="21">(IF($B96&gt;=F$23,IF($B96&lt;DATE(YEAR(F$23),MONTH(F$23)+F$12,1),F$11/F$12,0),0))+(IF($B96&gt;=F$23,IF($B96&lt;DATE(YEAR(F$23),MONTH(F$23)+F$9,1),F$8/F$9,0),0))</f>
        <v>0</v>
      </c>
      <c r="Z96" s="97">
        <f t="shared" ref="Z96:Z159" si="22">(IF($B96&gt;=G$23,IF($B96&lt;DATE(YEAR(G$23),MONTH(G$23)+G$12,1),G$11/G$12,0),0))+(IF($B96&gt;=G$23,IF($B96&lt;DATE(YEAR(G$23),MONTH(G$23)+G$9,1),G$8/G$9,0),0))</f>
        <v>0</v>
      </c>
      <c r="AA96" s="97">
        <f t="shared" ref="AA96:AA159" si="23">(IF($B96&gt;=H$23,IF($B96&lt;DATE(YEAR(H$23),MONTH(H$23)+H$12,1),H$11/H$12,0),0))+(IF($B96&gt;=H$23,IF($B96&lt;DATE(YEAR(H$23),MONTH(H$23)+H$9,1),H$8/H$9,0),0))</f>
        <v>0</v>
      </c>
      <c r="AB96" s="97">
        <f t="shared" ref="AB96:AB159" si="24">(IF($B96&gt;=I$23,IF($B96&lt;DATE(YEAR(I$23),MONTH(I$23)+I$12,1),I$11/I$12,0),0))+(IF($B96&gt;=I$23,IF($B96&lt;DATE(YEAR(I$23),MONTH(I$23)+I$9,1),I$8/I$9,0),0))</f>
        <v>0</v>
      </c>
      <c r="AC96" s="98">
        <f t="shared" ref="AC96:AC159" si="25">(IF($B96&gt;=J$23,IF($B96&lt;DATE(YEAR(J$23),MONTH(J$23)+J$12,1),J$11/J$12,0),0))+(IF($B96&gt;=J$23,IF($B96&lt;DATE(YEAR(J$23),MONTH(J$23)+J$9,1),J$8/J$9,0),0))</f>
        <v>0</v>
      </c>
      <c r="AE96" s="99">
        <f t="shared" ref="AE96:AE159" si="26">(IF($B96&gt;=F$23,IF($B96&lt;DATE(YEAR(F$23),MONTH(F$23)+F$15,1),(F$14/F$15),0),0))+(IF($B96&gt;=F$23,IF($B96&lt;DATE(YEAR(F$23),MONTH(F$23)+F$18,1),(F$17/F$18),0),0))</f>
        <v>0</v>
      </c>
      <c r="AF96" s="99">
        <f t="shared" ref="AF96:AF159" si="27">(IF($B96&gt;=G$23,IF($B96&lt;DATE(YEAR(G$23),MONTH(G$23)+G$15,1),(G$14/G$15),0),0))+(IF($B96&gt;=G$23,IF($B96&lt;DATE(YEAR(G$23),MONTH(G$23)+G$18,1),(G$17/G$18),0),0))</f>
        <v>47.221975208185249</v>
      </c>
      <c r="AG96" s="99">
        <f t="shared" ref="AG96:AG159" si="28">(IF($B96&gt;=H$23,IF($B96&lt;DATE(YEAR(H$23),MONTH(H$23)+H$15,1),(H$14/H$15),0),0))+(IF($B96&gt;=H$23,IF($B96&lt;DATE(YEAR(H$23),MONTH(H$23)+H$18,1),(H$17/H$18),0),0))</f>
        <v>59.027469010231563</v>
      </c>
      <c r="AH96" s="99">
        <f t="shared" ref="AH96:AH159" si="29">(IF($B96&gt;=I$23,IF($B96&lt;DATE(YEAR(I$23),MONTH(I$23)+I$15,1),(I$14/I$15),0),0))+(IF($B96&gt;=I$23,IF($B96&lt;DATE(YEAR(I$23),MONTH(I$23)+I$18,1),(I$17/I$18),0),0))</f>
        <v>118.05493802046313</v>
      </c>
      <c r="AI96" s="100">
        <f t="shared" ref="AI96:AI159" si="30">(IF($B96&gt;=J$23,IF($B96&lt;DATE(YEAR(J$23),MONTH(J$23)+J$15,1),(J$14/J$15),0),0))+(IF($B96&gt;=J$23,IF($B96&lt;DATE(YEAR(J$23),MONTH(J$23)+J$18,1),(J$17/J$18),0),0))</f>
        <v>2765.8412836528551</v>
      </c>
    </row>
    <row r="97" spans="2:35" hidden="1" outlineLevel="1" x14ac:dyDescent="0.25">
      <c r="B97" s="9">
        <f t="shared" ref="B97:B128" si="31">EDATE(B96,1)</f>
        <v>38869</v>
      </c>
      <c r="C97" s="39">
        <f t="shared" si="17"/>
        <v>0.65263560502134743</v>
      </c>
      <c r="D97" s="39">
        <f t="shared" si="18"/>
        <v>0.5085771226301119</v>
      </c>
      <c r="E97" s="47">
        <f t="shared" si="19"/>
        <v>0.14405848239123553</v>
      </c>
      <c r="F97" s="47">
        <f t="shared" si="20"/>
        <v>179.93255234750879</v>
      </c>
      <c r="G97" s="145">
        <f t="shared" si="15"/>
        <v>22.138358097864611</v>
      </c>
      <c r="L97" s="14">
        <f>_xll.EURO(Y97,Y97,0,0,F$22,$B97+25-F$23,1,0)</f>
        <v>0</v>
      </c>
      <c r="M97" s="14">
        <f>_xll.EURO(Z97,Z97,0,0,G$22,$B97+25-G$23,1,0)</f>
        <v>0</v>
      </c>
      <c r="N97" s="14">
        <f>_xll.EURO(AA97,AA97,0,0,H$22,$B97+25-H$23,1,0)</f>
        <v>0</v>
      </c>
      <c r="O97" s="14">
        <f>_xll.EURO(AB97,AB97,0,0,I$22,$B97+25-I$23,1,0)</f>
        <v>0</v>
      </c>
      <c r="P97" s="14">
        <f>_xll.EURO(AC97,AC97,0,0,J$22,$B97+25-J$23,1,0)</f>
        <v>0</v>
      </c>
      <c r="Q97" s="14"/>
      <c r="R97" s="14">
        <f>_xll.EURO(AE97,AE97,0,0,F$22,$B97+25-F$23,1,0)</f>
        <v>0</v>
      </c>
      <c r="S97" s="14">
        <f>_xll.EURO(AF97,AF97,0,0,G$22,$B97+25-G$23,1,0)</f>
        <v>4.7730767047754732</v>
      </c>
      <c r="T97" s="14">
        <f>_xll.EURO(AG97,AG97,0,0,H$22,$B97+25-H$23,1,0)</f>
        <v>5.2624466022934158</v>
      </c>
      <c r="U97" s="14">
        <f>_xll.EURO(AH97,AH97,0,0,I$22,$B97+25-I$23,1,0)</f>
        <v>8.8927898703083557</v>
      </c>
      <c r="V97" s="14">
        <f>_xll.EURO(AI97,AI97,0,0,J$22,$B97+25-J$23,1,0)</f>
        <v>161.00423917013154</v>
      </c>
      <c r="W97" s="14"/>
      <c r="X97" s="13"/>
      <c r="Y97" s="97">
        <f t="shared" si="21"/>
        <v>0</v>
      </c>
      <c r="Z97" s="97">
        <f t="shared" si="22"/>
        <v>0</v>
      </c>
      <c r="AA97" s="97">
        <f t="shared" si="23"/>
        <v>0</v>
      </c>
      <c r="AB97" s="97">
        <f t="shared" si="24"/>
        <v>0</v>
      </c>
      <c r="AC97" s="98">
        <f t="shared" si="25"/>
        <v>0</v>
      </c>
      <c r="AE97" s="99">
        <f t="shared" si="26"/>
        <v>0</v>
      </c>
      <c r="AF97" s="99">
        <f t="shared" si="27"/>
        <v>47.221975208185249</v>
      </c>
      <c r="AG97" s="99">
        <f t="shared" si="28"/>
        <v>59.027469010231563</v>
      </c>
      <c r="AH97" s="99">
        <f t="shared" si="29"/>
        <v>118.05493802046313</v>
      </c>
      <c r="AI97" s="100">
        <f t="shared" si="30"/>
        <v>2765.8412836528551</v>
      </c>
    </row>
    <row r="98" spans="2:35" hidden="1" outlineLevel="1" x14ac:dyDescent="0.25">
      <c r="B98" s="9">
        <f t="shared" si="31"/>
        <v>38899</v>
      </c>
      <c r="C98" s="39">
        <f t="shared" si="17"/>
        <v>0.64866720478044626</v>
      </c>
      <c r="D98" s="39">
        <f t="shared" si="18"/>
        <v>0.5036860458253245</v>
      </c>
      <c r="E98" s="47">
        <f t="shared" si="19"/>
        <v>0.14498115895512176</v>
      </c>
      <c r="F98" s="47">
        <f t="shared" si="20"/>
        <v>31.533119562164032</v>
      </c>
      <c r="G98" s="145">
        <f t="shared" si="15"/>
        <v>21.191625531972011</v>
      </c>
      <c r="L98" s="14">
        <f>_xll.EURO(Y98,Y98,0,0,F$22,$B98+25-F$23,1,0)</f>
        <v>0</v>
      </c>
      <c r="M98" s="14">
        <f>_xll.EURO(Z98,Z98,0,0,G$22,$B98+25-G$23,1,0)</f>
        <v>0</v>
      </c>
      <c r="N98" s="14">
        <f>_xll.EURO(AA98,AA98,0,0,H$22,$B98+25-H$23,1,0)</f>
        <v>0</v>
      </c>
      <c r="O98" s="14">
        <f>_xll.EURO(AB98,AB98,0,0,I$22,$B98+25-I$23,1,0)</f>
        <v>0</v>
      </c>
      <c r="P98" s="14">
        <f>_xll.EURO(AC98,AC98,0,0,J$22,$B98+25-J$23,1,0)</f>
        <v>0</v>
      </c>
      <c r="Q98" s="14"/>
      <c r="R98" s="14">
        <f>_xll.EURO(AE98,AE98,0,0,F$22,$B98+25-F$23,1,0)</f>
        <v>0</v>
      </c>
      <c r="S98" s="14">
        <f>_xll.EURO(AF98,AF98,0,0,G$22,$B98+25-G$23,1,0)</f>
        <v>4.8163773634564748</v>
      </c>
      <c r="T98" s="14">
        <f>_xll.EURO(AG98,AG98,0,0,H$22,$B98+25-H$23,1,0)</f>
        <v>5.3238799913871091</v>
      </c>
      <c r="U98" s="14">
        <f>_xll.EURO(AH98,AH98,0,0,I$22,$B98+25-I$23,1,0)</f>
        <v>9.0382174222750677</v>
      </c>
      <c r="V98" s="14">
        <f>_xll.EURO(AI98,AI98,0,0,J$22,$B98+25-J$23,1,0)</f>
        <v>12.35464478504538</v>
      </c>
      <c r="W98" s="14"/>
      <c r="X98" s="13"/>
      <c r="Y98" s="97">
        <f t="shared" si="21"/>
        <v>0</v>
      </c>
      <c r="Z98" s="97">
        <f t="shared" si="22"/>
        <v>0</v>
      </c>
      <c r="AA98" s="97">
        <f t="shared" si="23"/>
        <v>0</v>
      </c>
      <c r="AB98" s="97">
        <f t="shared" si="24"/>
        <v>0</v>
      </c>
      <c r="AC98" s="98">
        <f t="shared" si="25"/>
        <v>0</v>
      </c>
      <c r="AE98" s="99">
        <f t="shared" si="26"/>
        <v>0</v>
      </c>
      <c r="AF98" s="99">
        <f t="shared" si="27"/>
        <v>47.221975208185249</v>
      </c>
      <c r="AG98" s="99">
        <f t="shared" si="28"/>
        <v>59.027469010231563</v>
      </c>
      <c r="AH98" s="99">
        <f t="shared" si="29"/>
        <v>118.05493802046313</v>
      </c>
      <c r="AI98" s="100">
        <f t="shared" si="30"/>
        <v>206.59614153581046</v>
      </c>
    </row>
    <row r="99" spans="2:35" hidden="1" outlineLevel="1" x14ac:dyDescent="0.25">
      <c r="B99" s="9">
        <f t="shared" si="31"/>
        <v>38930</v>
      </c>
      <c r="C99" s="39">
        <f t="shared" si="17"/>
        <v>0.64459187288816755</v>
      </c>
      <c r="D99" s="39">
        <f t="shared" si="18"/>
        <v>0.49868134424159166</v>
      </c>
      <c r="E99" s="47">
        <f t="shared" si="19"/>
        <v>0.14591052864657589</v>
      </c>
      <c r="F99" s="47">
        <f t="shared" si="20"/>
        <v>32.118301980945269</v>
      </c>
      <c r="G99" s="145">
        <f t="shared" si="15"/>
        <v>20.141958026563088</v>
      </c>
      <c r="L99" s="14">
        <f>_xll.EURO(Y99,Y99,0,0,F$22,$B99+25-F$23,1,0)</f>
        <v>0</v>
      </c>
      <c r="M99" s="14">
        <f>_xll.EURO(Z99,Z99,0,0,G$22,$B99+25-G$23,1,0)</f>
        <v>0</v>
      </c>
      <c r="N99" s="14">
        <f>_xll.EURO(AA99,AA99,0,0,H$22,$B99+25-H$23,1,0)</f>
        <v>0</v>
      </c>
      <c r="O99" s="14">
        <f>_xll.EURO(AB99,AB99,0,0,I$22,$B99+25-I$23,1,0)</f>
        <v>0</v>
      </c>
      <c r="P99" s="14">
        <f>_xll.EURO(AC99,AC99,0,0,J$22,$B99+25-J$23,1,0)</f>
        <v>0</v>
      </c>
      <c r="Q99" s="14"/>
      <c r="R99" s="14">
        <f>_xll.EURO(AE99,AE99,0,0,F$22,$B99+25-F$23,1,0)</f>
        <v>0</v>
      </c>
      <c r="S99" s="14">
        <f>_xll.EURO(AF99,AF99,0,0,G$22,$B99+25-G$23,1,0)</f>
        <v>4.8607073171105526</v>
      </c>
      <c r="T99" s="14">
        <f>_xll.EURO(AG99,AG99,0,0,H$22,$B99+25-H$23,1,0)</f>
        <v>5.3866126550244289</v>
      </c>
      <c r="U99" s="14">
        <f>_xll.EURO(AH99,AH99,0,0,I$22,$B99+25-I$23,1,0)</f>
        <v>9.1860447790881778</v>
      </c>
      <c r="V99" s="14">
        <f>_xll.EURO(AI99,AI99,0,0,J$22,$B99+25-J$23,1,0)</f>
        <v>12.684937229722109</v>
      </c>
      <c r="W99" s="14"/>
      <c r="X99" s="13"/>
      <c r="Y99" s="97">
        <f t="shared" si="21"/>
        <v>0</v>
      </c>
      <c r="Z99" s="97">
        <f t="shared" si="22"/>
        <v>0</v>
      </c>
      <c r="AA99" s="97">
        <f t="shared" si="23"/>
        <v>0</v>
      </c>
      <c r="AB99" s="97">
        <f t="shared" si="24"/>
        <v>0</v>
      </c>
      <c r="AC99" s="98">
        <f t="shared" si="25"/>
        <v>0</v>
      </c>
      <c r="AE99" s="99">
        <f t="shared" si="26"/>
        <v>0</v>
      </c>
      <c r="AF99" s="99">
        <f t="shared" si="27"/>
        <v>47.221975208185249</v>
      </c>
      <c r="AG99" s="99">
        <f t="shared" si="28"/>
        <v>59.027469010231563</v>
      </c>
      <c r="AH99" s="99">
        <f t="shared" si="29"/>
        <v>118.05493802046313</v>
      </c>
      <c r="AI99" s="100">
        <f t="shared" si="30"/>
        <v>206.59614153581046</v>
      </c>
    </row>
    <row r="100" spans="2:35" hidden="1" outlineLevel="1" x14ac:dyDescent="0.25">
      <c r="B100" s="9">
        <f t="shared" si="31"/>
        <v>38961</v>
      </c>
      <c r="C100" s="39">
        <f t="shared" si="17"/>
        <v>0.6405421447722317</v>
      </c>
      <c r="D100" s="39">
        <f t="shared" si="18"/>
        <v>0.49372637013820048</v>
      </c>
      <c r="E100" s="47">
        <f t="shared" si="19"/>
        <v>0.14681577463403123</v>
      </c>
      <c r="F100" s="47">
        <f t="shared" si="20"/>
        <v>32.691519659702564</v>
      </c>
      <c r="G100" s="145">
        <f t="shared" si="15"/>
        <v>18.98940089967564</v>
      </c>
      <c r="L100" s="14">
        <f>_xll.EURO(Y100,Y100,0,0,F$22,$B100+25-F$23,1,0)</f>
        <v>0</v>
      </c>
      <c r="M100" s="14">
        <f>_xll.EURO(Z100,Z100,0,0,G$22,$B100+25-G$23,1,0)</f>
        <v>0</v>
      </c>
      <c r="N100" s="14">
        <f>_xll.EURO(AA100,AA100,0,0,H$22,$B100+25-H$23,1,0)</f>
        <v>0</v>
      </c>
      <c r="O100" s="14">
        <f>_xll.EURO(AB100,AB100,0,0,I$22,$B100+25-I$23,1,0)</f>
        <v>0</v>
      </c>
      <c r="P100" s="14">
        <f>_xll.EURO(AC100,AC100,0,0,J$22,$B100+25-J$23,1,0)</f>
        <v>0</v>
      </c>
      <c r="Q100" s="14"/>
      <c r="R100" s="14">
        <f>_xll.EURO(AE100,AE100,0,0,F$22,$B100+25-F$23,1,0)</f>
        <v>0</v>
      </c>
      <c r="S100" s="14">
        <f>_xll.EURO(AF100,AF100,0,0,G$22,$B100+25-G$23,1,0)</f>
        <v>4.9046277123400372</v>
      </c>
      <c r="T100" s="14">
        <f>_xll.EURO(AG100,AG100,0,0,H$22,$B100+25-H$23,1,0)</f>
        <v>5.4486105383645516</v>
      </c>
      <c r="U100" s="14">
        <f>_xll.EURO(AH100,AH100,0,0,I$22,$B100+25-I$23,1,0)</f>
        <v>9.3315011869152897</v>
      </c>
      <c r="V100" s="14">
        <f>_xll.EURO(AI100,AI100,0,0,J$22,$B100+25-J$23,1,0)</f>
        <v>13.006780222082682</v>
      </c>
      <c r="W100" s="14"/>
      <c r="X100" s="13"/>
      <c r="Y100" s="97">
        <f t="shared" si="21"/>
        <v>0</v>
      </c>
      <c r="Z100" s="97">
        <f t="shared" si="22"/>
        <v>0</v>
      </c>
      <c r="AA100" s="97">
        <f t="shared" si="23"/>
        <v>0</v>
      </c>
      <c r="AB100" s="97">
        <f t="shared" si="24"/>
        <v>0</v>
      </c>
      <c r="AC100" s="98">
        <f t="shared" si="25"/>
        <v>0</v>
      </c>
      <c r="AE100" s="99">
        <f t="shared" si="26"/>
        <v>0</v>
      </c>
      <c r="AF100" s="99">
        <f t="shared" si="27"/>
        <v>47.221975208185249</v>
      </c>
      <c r="AG100" s="99">
        <f t="shared" si="28"/>
        <v>59.027469010231563</v>
      </c>
      <c r="AH100" s="99">
        <f t="shared" si="29"/>
        <v>118.05493802046313</v>
      </c>
      <c r="AI100" s="100">
        <f t="shared" si="30"/>
        <v>206.59614153581046</v>
      </c>
    </row>
    <row r="101" spans="2:35" hidden="1" outlineLevel="1" x14ac:dyDescent="0.25">
      <c r="B101" s="9">
        <f t="shared" si="31"/>
        <v>38991</v>
      </c>
      <c r="C101" s="39">
        <f t="shared" si="17"/>
        <v>0.63664727973259239</v>
      </c>
      <c r="D101" s="39">
        <f t="shared" si="18"/>
        <v>0.48897811566618199</v>
      </c>
      <c r="E101" s="47">
        <f t="shared" si="19"/>
        <v>0.1476691640664104</v>
      </c>
      <c r="F101" s="47">
        <f t="shared" si="20"/>
        <v>33.235568434099157</v>
      </c>
      <c r="G101" s="145">
        <f t="shared" si="15"/>
        <v>17.73714079885892</v>
      </c>
      <c r="L101" s="14">
        <f>_xll.EURO(Y101,Y101,0,0,F$22,$B101+25-F$23,1,0)</f>
        <v>0</v>
      </c>
      <c r="M101" s="14">
        <f>_xll.EURO(Z101,Z101,0,0,G$22,$B101+25-G$23,1,0)</f>
        <v>0</v>
      </c>
      <c r="N101" s="14">
        <f>_xll.EURO(AA101,AA101,0,0,H$22,$B101+25-H$23,1,0)</f>
        <v>0</v>
      </c>
      <c r="O101" s="14">
        <f>_xll.EURO(AB101,AB101,0,0,I$22,$B101+25-I$23,1,0)</f>
        <v>0</v>
      </c>
      <c r="P101" s="14">
        <f>_xll.EURO(AC101,AC101,0,0,J$22,$B101+25-J$23,1,0)</f>
        <v>0</v>
      </c>
      <c r="Q101" s="14"/>
      <c r="R101" s="14">
        <f>_xll.EURO(AE101,AE101,0,0,F$22,$B101+25-F$23,1,0)</f>
        <v>0</v>
      </c>
      <c r="S101" s="14">
        <f>_xll.EURO(AF101,AF101,0,0,G$22,$B101+25-G$23,1,0)</f>
        <v>4.9467516441678008</v>
      </c>
      <c r="T101" s="14">
        <f>_xll.EURO(AG101,AG101,0,0,H$22,$B101+25-H$23,1,0)</f>
        <v>5.5079322567713582</v>
      </c>
      <c r="U101" s="14">
        <f>_xll.EURO(AH101,AH101,0,0,I$22,$B101+25-I$23,1,0)</f>
        <v>9.4701109157849785</v>
      </c>
      <c r="V101" s="14">
        <f>_xll.EURO(AI101,AI101,0,0,J$22,$B101+25-J$23,1,0)</f>
        <v>13.31077361737502</v>
      </c>
      <c r="W101" s="14"/>
      <c r="X101" s="13"/>
      <c r="Y101" s="97">
        <f t="shared" si="21"/>
        <v>0</v>
      </c>
      <c r="Z101" s="97">
        <f t="shared" si="22"/>
        <v>0</v>
      </c>
      <c r="AA101" s="97">
        <f t="shared" si="23"/>
        <v>0</v>
      </c>
      <c r="AB101" s="97">
        <f t="shared" si="24"/>
        <v>0</v>
      </c>
      <c r="AC101" s="98">
        <f t="shared" si="25"/>
        <v>0</v>
      </c>
      <c r="AE101" s="99">
        <f t="shared" si="26"/>
        <v>0</v>
      </c>
      <c r="AF101" s="99">
        <f t="shared" si="27"/>
        <v>47.221975208185249</v>
      </c>
      <c r="AG101" s="99">
        <f t="shared" si="28"/>
        <v>59.027469010231563</v>
      </c>
      <c r="AH101" s="99">
        <f t="shared" si="29"/>
        <v>118.05493802046313</v>
      </c>
      <c r="AI101" s="100">
        <f t="shared" si="30"/>
        <v>206.59614153581046</v>
      </c>
    </row>
    <row r="102" spans="2:35" hidden="1" outlineLevel="1" x14ac:dyDescent="0.25">
      <c r="B102" s="9">
        <f t="shared" si="31"/>
        <v>39022</v>
      </c>
      <c r="C102" s="39">
        <f t="shared" si="17"/>
        <v>0.63264746450514475</v>
      </c>
      <c r="D102" s="39">
        <f t="shared" si="18"/>
        <v>0.48411955432590226</v>
      </c>
      <c r="E102" s="47">
        <f t="shared" si="19"/>
        <v>0.14852791017924249</v>
      </c>
      <c r="F102" s="47">
        <f t="shared" si="20"/>
        <v>33.787377966458109</v>
      </c>
      <c r="G102" s="145">
        <f t="shared" si="15"/>
        <v>16.39312375700915</v>
      </c>
      <c r="L102" s="14">
        <f>_xll.EURO(Y102,Y102,0,0,F$22,$B102+25-F$23,1,0)</f>
        <v>0</v>
      </c>
      <c r="M102" s="14">
        <f>_xll.EURO(Z102,Z102,0,0,G$22,$B102+25-G$23,1,0)</f>
        <v>0</v>
      </c>
      <c r="N102" s="14">
        <f>_xll.EURO(AA102,AA102,0,0,H$22,$B102+25-H$23,1,0)</f>
        <v>0</v>
      </c>
      <c r="O102" s="14">
        <f>_xll.EURO(AB102,AB102,0,0,I$22,$B102+25-I$23,1,0)</f>
        <v>0</v>
      </c>
      <c r="P102" s="14">
        <f>_xll.EURO(AC102,AC102,0,0,J$22,$B102+25-J$23,1,0)</f>
        <v>0</v>
      </c>
      <c r="Q102" s="14"/>
      <c r="R102" s="14">
        <f>_xll.EURO(AE102,AE102,0,0,F$22,$B102+25-F$23,1,0)</f>
        <v>0</v>
      </c>
      <c r="S102" s="14">
        <f>_xll.EURO(AF102,AF102,0,0,G$22,$B102+25-G$23,1,0)</f>
        <v>4.9898975334272677</v>
      </c>
      <c r="T102" s="14">
        <f>_xll.EURO(AG102,AG102,0,0,H$22,$B102+25-H$23,1,0)</f>
        <v>5.5685554225583509</v>
      </c>
      <c r="U102" s="14">
        <f>_xll.EURO(AH102,AH102,0,0,I$22,$B102+25-I$23,1,0)</f>
        <v>9.6112130850113431</v>
      </c>
      <c r="V102" s="14">
        <f>_xll.EURO(AI102,AI102,0,0,J$22,$B102+25-J$23,1,0)</f>
        <v>13.617711925461151</v>
      </c>
      <c r="W102" s="14"/>
      <c r="X102" s="13"/>
      <c r="Y102" s="97">
        <f t="shared" si="21"/>
        <v>0</v>
      </c>
      <c r="Z102" s="97">
        <f t="shared" si="22"/>
        <v>0</v>
      </c>
      <c r="AA102" s="97">
        <f t="shared" si="23"/>
        <v>0</v>
      </c>
      <c r="AB102" s="97">
        <f t="shared" si="24"/>
        <v>0</v>
      </c>
      <c r="AC102" s="98">
        <f t="shared" si="25"/>
        <v>0</v>
      </c>
      <c r="AE102" s="99">
        <f t="shared" si="26"/>
        <v>0</v>
      </c>
      <c r="AF102" s="99">
        <f t="shared" si="27"/>
        <v>47.221975208185249</v>
      </c>
      <c r="AG102" s="99">
        <f t="shared" si="28"/>
        <v>59.027469010231563</v>
      </c>
      <c r="AH102" s="99">
        <f t="shared" si="29"/>
        <v>118.05493802046313</v>
      </c>
      <c r="AI102" s="100">
        <f t="shared" si="30"/>
        <v>206.59614153581046</v>
      </c>
    </row>
    <row r="103" spans="2:35" hidden="1" outlineLevel="1" x14ac:dyDescent="0.25">
      <c r="B103" s="9">
        <f t="shared" si="31"/>
        <v>39052</v>
      </c>
      <c r="C103" s="39">
        <f t="shared" si="17"/>
        <v>0.62880060366698132</v>
      </c>
      <c r="D103" s="39">
        <f t="shared" si="18"/>
        <v>0.47946369031325864</v>
      </c>
      <c r="E103" s="47">
        <f t="shared" si="19"/>
        <v>0.14933691335372268</v>
      </c>
      <c r="F103" s="47">
        <f t="shared" si="20"/>
        <v>34.31191584159015</v>
      </c>
      <c r="G103" s="145">
        <f t="shared" si="15"/>
        <v>14.95631751500485</v>
      </c>
      <c r="L103" s="14">
        <f>_xll.EURO(Y103,Y103,0,0,F$22,$B103+25-F$23,1,0)</f>
        <v>0</v>
      </c>
      <c r="M103" s="14">
        <f>_xll.EURO(Z103,Z103,0,0,G$22,$B103+25-G$23,1,0)</f>
        <v>0</v>
      </c>
      <c r="N103" s="14">
        <f>_xll.EURO(AA103,AA103,0,0,H$22,$B103+25-H$23,1,0)</f>
        <v>0</v>
      </c>
      <c r="O103" s="14">
        <f>_xll.EURO(AB103,AB103,0,0,I$22,$B103+25-I$23,1,0)</f>
        <v>0</v>
      </c>
      <c r="P103" s="14">
        <f>_xll.EURO(AC103,AC103,0,0,J$22,$B103+25-J$23,1,0)</f>
        <v>0</v>
      </c>
      <c r="Q103" s="14"/>
      <c r="R103" s="14">
        <f>_xll.EURO(AE103,AE103,0,0,F$22,$B103+25-F$23,1,0)</f>
        <v>0</v>
      </c>
      <c r="S103" s="14">
        <f>_xll.EURO(AF103,AF103,0,0,G$22,$B103+25-G$23,1,0)</f>
        <v>5.0312910863678297</v>
      </c>
      <c r="T103" s="14">
        <f>_xll.EURO(AG103,AG103,0,0,H$22,$B103+25-H$23,1,0)</f>
        <v>5.6265895554718135</v>
      </c>
      <c r="U103" s="14">
        <f>_xll.EURO(AH103,AH103,0,0,I$22,$B103+25-I$23,1,0)</f>
        <v>9.7457918545813484</v>
      </c>
      <c r="V103" s="14">
        <f>_xll.EURO(AI103,AI103,0,0,J$22,$B103+25-J$23,1,0)</f>
        <v>13.908243345169154</v>
      </c>
      <c r="W103" s="14"/>
      <c r="X103" s="13"/>
      <c r="Y103" s="97">
        <f t="shared" si="21"/>
        <v>0</v>
      </c>
      <c r="Z103" s="97">
        <f t="shared" si="22"/>
        <v>0</v>
      </c>
      <c r="AA103" s="97">
        <f t="shared" si="23"/>
        <v>0</v>
      </c>
      <c r="AB103" s="97">
        <f t="shared" si="24"/>
        <v>0</v>
      </c>
      <c r="AC103" s="98">
        <f t="shared" si="25"/>
        <v>0</v>
      </c>
      <c r="AE103" s="99">
        <f t="shared" si="26"/>
        <v>0</v>
      </c>
      <c r="AF103" s="99">
        <f t="shared" si="27"/>
        <v>47.221975208185249</v>
      </c>
      <c r="AG103" s="99">
        <f t="shared" si="28"/>
        <v>59.027469010231563</v>
      </c>
      <c r="AH103" s="99">
        <f t="shared" si="29"/>
        <v>118.05493802046313</v>
      </c>
      <c r="AI103" s="100">
        <f t="shared" si="30"/>
        <v>206.59614153581046</v>
      </c>
    </row>
    <row r="104" spans="2:35" hidden="1" outlineLevel="1" x14ac:dyDescent="0.25">
      <c r="B104" s="9">
        <f t="shared" si="31"/>
        <v>39083</v>
      </c>
      <c r="C104" s="39">
        <f t="shared" si="17"/>
        <v>0.62485008615180104</v>
      </c>
      <c r="D104" s="39">
        <f t="shared" si="18"/>
        <v>0.47469966575839662</v>
      </c>
      <c r="E104" s="47">
        <f t="shared" si="19"/>
        <v>0.15015042039340443</v>
      </c>
      <c r="F104" s="47">
        <f t="shared" si="20"/>
        <v>34.844687907054237</v>
      </c>
      <c r="G104" s="145">
        <f t="shared" si="15"/>
        <v>13.542529610073187</v>
      </c>
      <c r="L104" s="14">
        <f>_xll.EURO(Y104,Y104,0,0,F$22,$B104+25-F$23,1,0)</f>
        <v>0</v>
      </c>
      <c r="M104" s="14">
        <f>_xll.EURO(Z104,Z104,0,0,G$22,$B104+25-G$23,1,0)</f>
        <v>0</v>
      </c>
      <c r="N104" s="14">
        <f>_xll.EURO(AA104,AA104,0,0,H$22,$B104+25-H$23,1,0)</f>
        <v>0</v>
      </c>
      <c r="O104" s="14">
        <f>_xll.EURO(AB104,AB104,0,0,I$22,$B104+25-I$23,1,0)</f>
        <v>0</v>
      </c>
      <c r="P104" s="14">
        <f>_xll.EURO(AC104,AC104,0,0,J$22,$B104+25-J$23,1,0)</f>
        <v>0</v>
      </c>
      <c r="Q104" s="14"/>
      <c r="R104" s="14">
        <f>_xll.EURO(AE104,AE104,0,0,F$22,$B104+25-F$23,1,0)</f>
        <v>0</v>
      </c>
      <c r="S104" s="14">
        <f>_xll.EURO(AF104,AF104,0,0,G$22,$B104+25-G$23,1,0)</f>
        <v>5.0737011959893898</v>
      </c>
      <c r="T104" s="14">
        <f>_xll.EURO(AG104,AG104,0,0,H$22,$B104+25-H$23,1,0)</f>
        <v>5.6859240883618511</v>
      </c>
      <c r="U104" s="14">
        <f>_xll.EURO(AH104,AH104,0,0,I$22,$B104+25-I$23,1,0)</f>
        <v>9.8829042321972906</v>
      </c>
      <c r="V104" s="14">
        <f>_xll.EURO(AI104,AI104,0,0,J$22,$B104+25-J$23,1,0)</f>
        <v>14.202158390505701</v>
      </c>
      <c r="W104" s="14"/>
      <c r="X104" s="13"/>
      <c r="Y104" s="97">
        <f t="shared" si="21"/>
        <v>0</v>
      </c>
      <c r="Z104" s="97">
        <f t="shared" si="22"/>
        <v>0</v>
      </c>
      <c r="AA104" s="97">
        <f t="shared" si="23"/>
        <v>0</v>
      </c>
      <c r="AB104" s="97">
        <f t="shared" si="24"/>
        <v>0</v>
      </c>
      <c r="AC104" s="98">
        <f t="shared" si="25"/>
        <v>0</v>
      </c>
      <c r="AE104" s="99">
        <f t="shared" si="26"/>
        <v>0</v>
      </c>
      <c r="AF104" s="99">
        <f t="shared" si="27"/>
        <v>47.221975208185249</v>
      </c>
      <c r="AG104" s="99">
        <f t="shared" si="28"/>
        <v>59.027469010231563</v>
      </c>
      <c r="AH104" s="99">
        <f t="shared" si="29"/>
        <v>118.05493802046313</v>
      </c>
      <c r="AI104" s="100">
        <f t="shared" si="30"/>
        <v>206.59614153581046</v>
      </c>
    </row>
    <row r="105" spans="2:35" hidden="1" outlineLevel="1" x14ac:dyDescent="0.25">
      <c r="B105" s="9">
        <f t="shared" si="31"/>
        <v>39114</v>
      </c>
      <c r="C105" s="39">
        <f t="shared" si="17"/>
        <v>0.62092438825121188</v>
      </c>
      <c r="D105" s="39">
        <f t="shared" si="18"/>
        <v>0.46998297728010913</v>
      </c>
      <c r="E105" s="47">
        <f t="shared" si="19"/>
        <v>0.15094141097110275</v>
      </c>
      <c r="F105" s="47">
        <f t="shared" si="20"/>
        <v>35.368552816928343</v>
      </c>
      <c r="G105" s="145">
        <f t="shared" si="15"/>
        <v>12.046855510905493</v>
      </c>
      <c r="L105" s="14">
        <f>_xll.EURO(Y105,Y105,0,0,F$22,$B105+25-F$23,1,0)</f>
        <v>0</v>
      </c>
      <c r="M105" s="14">
        <f>_xll.EURO(Z105,Z105,0,0,G$22,$B105+25-G$23,1,0)</f>
        <v>0</v>
      </c>
      <c r="N105" s="14">
        <f>_xll.EURO(AA105,AA105,0,0,H$22,$B105+25-H$23,1,0)</f>
        <v>0</v>
      </c>
      <c r="O105" s="14">
        <f>_xll.EURO(AB105,AB105,0,0,I$22,$B105+25-I$23,1,0)</f>
        <v>0</v>
      </c>
      <c r="P105" s="14">
        <f>_xll.EURO(AC105,AC105,0,0,J$22,$B105+25-J$23,1,0)</f>
        <v>0</v>
      </c>
      <c r="Q105" s="14"/>
      <c r="R105" s="14">
        <f>_xll.EURO(AE105,AE105,0,0,F$22,$B105+25-F$23,1,0)</f>
        <v>0</v>
      </c>
      <c r="S105" s="14">
        <f>_xll.EURO(AF105,AF105,0,0,G$22,$B105+25-G$23,1,0)</f>
        <v>5.1157512068216775</v>
      </c>
      <c r="T105" s="14">
        <f>_xll.EURO(AG105,AG105,0,0,H$22,$B105+25-H$23,1,0)</f>
        <v>5.7446339111830902</v>
      </c>
      <c r="U105" s="14">
        <f>_xll.EURO(AH105,AH105,0,0,I$22,$B105+25-I$23,1,0)</f>
        <v>10.01811285054616</v>
      </c>
      <c r="V105" s="14">
        <f>_xll.EURO(AI105,AI105,0,0,J$22,$B105+25-J$23,1,0)</f>
        <v>14.490054848377412</v>
      </c>
      <c r="W105" s="14"/>
      <c r="X105" s="13"/>
      <c r="Y105" s="97">
        <f t="shared" si="21"/>
        <v>0</v>
      </c>
      <c r="Z105" s="97">
        <f t="shared" si="22"/>
        <v>0</v>
      </c>
      <c r="AA105" s="97">
        <f t="shared" si="23"/>
        <v>0</v>
      </c>
      <c r="AB105" s="97">
        <f t="shared" si="24"/>
        <v>0</v>
      </c>
      <c r="AC105" s="98">
        <f t="shared" si="25"/>
        <v>0</v>
      </c>
      <c r="AE105" s="99">
        <f t="shared" si="26"/>
        <v>0</v>
      </c>
      <c r="AF105" s="99">
        <f t="shared" si="27"/>
        <v>47.221975208185249</v>
      </c>
      <c r="AG105" s="99">
        <f t="shared" si="28"/>
        <v>59.027469010231563</v>
      </c>
      <c r="AH105" s="99">
        <f t="shared" si="29"/>
        <v>118.05493802046313</v>
      </c>
      <c r="AI105" s="100">
        <f t="shared" si="30"/>
        <v>206.59614153581046</v>
      </c>
    </row>
    <row r="106" spans="2:35" hidden="1" outlineLevel="1" x14ac:dyDescent="0.25">
      <c r="B106" s="9">
        <f t="shared" si="31"/>
        <v>39142</v>
      </c>
      <c r="C106" s="39">
        <f t="shared" si="17"/>
        <v>0.61739979986383753</v>
      </c>
      <c r="D106" s="39">
        <f t="shared" si="18"/>
        <v>0.46576303757372745</v>
      </c>
      <c r="E106" s="47">
        <f t="shared" si="19"/>
        <v>0.15163676229011008</v>
      </c>
      <c r="F106" s="47">
        <f t="shared" si="20"/>
        <v>35.83444514100259</v>
      </c>
      <c r="G106" s="145">
        <f t="shared" si="15"/>
        <v>10.47222282644897</v>
      </c>
      <c r="L106" s="14">
        <f>_xll.EURO(Y106,Y106,0,0,F$22,$B106+25-F$23,1,0)</f>
        <v>0</v>
      </c>
      <c r="M106" s="14">
        <f>_xll.EURO(Z106,Z106,0,0,G$22,$B106+25-G$23,1,0)</f>
        <v>0</v>
      </c>
      <c r="N106" s="14">
        <f>_xll.EURO(AA106,AA106,0,0,H$22,$B106+25-H$23,1,0)</f>
        <v>0</v>
      </c>
      <c r="O106" s="14">
        <f>_xll.EURO(AB106,AB106,0,0,I$22,$B106+25-I$23,1,0)</f>
        <v>0</v>
      </c>
      <c r="P106" s="14">
        <f>_xll.EURO(AC106,AC106,0,0,J$22,$B106+25-J$23,1,0)</f>
        <v>0</v>
      </c>
      <c r="Q106" s="14"/>
      <c r="R106" s="14">
        <f>_xll.EURO(AE106,AE106,0,0,F$22,$B106+25-F$23,1,0)</f>
        <v>0</v>
      </c>
      <c r="S106" s="14">
        <f>_xll.EURO(AF106,AF106,0,0,G$22,$B106+25-G$23,1,0)</f>
        <v>5.1534296843544141</v>
      </c>
      <c r="T106" s="14">
        <f>_xll.EURO(AG106,AG106,0,0,H$22,$B106+25-H$23,1,0)</f>
        <v>5.7971409803688232</v>
      </c>
      <c r="U106" s="14">
        <f>_xll.EURO(AH106,AH106,0,0,I$22,$B106+25-I$23,1,0)</f>
        <v>10.138663822990274</v>
      </c>
      <c r="V106" s="14">
        <f>_xll.EURO(AI106,AI106,0,0,J$22,$B106+25-J$23,1,0)</f>
        <v>14.745210653289078</v>
      </c>
      <c r="W106" s="14"/>
      <c r="X106" s="13"/>
      <c r="Y106" s="97">
        <f t="shared" si="21"/>
        <v>0</v>
      </c>
      <c r="Z106" s="97">
        <f t="shared" si="22"/>
        <v>0</v>
      </c>
      <c r="AA106" s="97">
        <f t="shared" si="23"/>
        <v>0</v>
      </c>
      <c r="AB106" s="97">
        <f t="shared" si="24"/>
        <v>0</v>
      </c>
      <c r="AC106" s="98">
        <f t="shared" si="25"/>
        <v>0</v>
      </c>
      <c r="AE106" s="99">
        <f t="shared" si="26"/>
        <v>0</v>
      </c>
      <c r="AF106" s="99">
        <f t="shared" si="27"/>
        <v>47.221975208185249</v>
      </c>
      <c r="AG106" s="99">
        <f t="shared" si="28"/>
        <v>59.027469010231563</v>
      </c>
      <c r="AH106" s="99">
        <f t="shared" si="29"/>
        <v>118.05493802046313</v>
      </c>
      <c r="AI106" s="100">
        <f t="shared" si="30"/>
        <v>206.59614153581046</v>
      </c>
    </row>
    <row r="107" spans="2:35" hidden="1" outlineLevel="1" x14ac:dyDescent="0.25">
      <c r="B107" s="9">
        <f t="shared" si="31"/>
        <v>39173</v>
      </c>
      <c r="C107" s="39">
        <f t="shared" si="17"/>
        <v>0.61352090930774217</v>
      </c>
      <c r="D107" s="39">
        <f t="shared" si="18"/>
        <v>0.46113514479982709</v>
      </c>
      <c r="E107" s="47">
        <f t="shared" si="19"/>
        <v>0.15238576450791508</v>
      </c>
      <c r="F107" s="47">
        <f t="shared" si="20"/>
        <v>36.342584054839577</v>
      </c>
      <c r="G107" s="145">
        <f t="shared" ref="G107:G170" si="32">+E107*SUM(F96:F107)/12</f>
        <v>8.825649517612586</v>
      </c>
      <c r="L107" s="14">
        <f>_xll.EURO(Y107,Y107,0,0,F$22,$B107+25-F$23,1,0)</f>
        <v>0</v>
      </c>
      <c r="M107" s="14">
        <f>_xll.EURO(Z107,Z107,0,0,G$22,$B107+25-G$23,1,0)</f>
        <v>0</v>
      </c>
      <c r="N107" s="14">
        <f>_xll.EURO(AA107,AA107,0,0,H$22,$B107+25-H$23,1,0)</f>
        <v>0</v>
      </c>
      <c r="O107" s="14">
        <f>_xll.EURO(AB107,AB107,0,0,I$22,$B107+25-I$23,1,0)</f>
        <v>0</v>
      </c>
      <c r="P107" s="14">
        <f>_xll.EURO(AC107,AC107,0,0,J$22,$B107+25-J$23,1,0)</f>
        <v>0</v>
      </c>
      <c r="Q107" s="14"/>
      <c r="R107" s="14">
        <f>_xll.EURO(AE107,AE107,0,0,F$22,$B107+25-F$23,1,0)</f>
        <v>0</v>
      </c>
      <c r="S107" s="14">
        <f>_xll.EURO(AF107,AF107,0,0,G$22,$B107+25-G$23,1,0)</f>
        <v>5.1948183893743263</v>
      </c>
      <c r="T107" s="14">
        <f>_xll.EURO(AG107,AG107,0,0,H$22,$B107+25-H$23,1,0)</f>
        <v>5.8547134461190815</v>
      </c>
      <c r="U107" s="14">
        <f>_xll.EURO(AH107,AH107,0,0,I$22,$B107+25-I$23,1,0)</f>
        <v>10.270455209035148</v>
      </c>
      <c r="V107" s="14">
        <f>_xll.EURO(AI107,AI107,0,0,J$22,$B107+25-J$23,1,0)</f>
        <v>15.022597010311017</v>
      </c>
      <c r="W107" s="14"/>
      <c r="X107" s="13"/>
      <c r="Y107" s="97">
        <f t="shared" si="21"/>
        <v>0</v>
      </c>
      <c r="Z107" s="97">
        <f t="shared" si="22"/>
        <v>0</v>
      </c>
      <c r="AA107" s="97">
        <f t="shared" si="23"/>
        <v>0</v>
      </c>
      <c r="AB107" s="97">
        <f t="shared" si="24"/>
        <v>0</v>
      </c>
      <c r="AC107" s="98">
        <f t="shared" si="25"/>
        <v>0</v>
      </c>
      <c r="AE107" s="99">
        <f t="shared" si="26"/>
        <v>0</v>
      </c>
      <c r="AF107" s="99">
        <f t="shared" si="27"/>
        <v>47.221975208185249</v>
      </c>
      <c r="AG107" s="99">
        <f t="shared" si="28"/>
        <v>59.027469010231563</v>
      </c>
      <c r="AH107" s="99">
        <f t="shared" si="29"/>
        <v>118.05493802046313</v>
      </c>
      <c r="AI107" s="100">
        <f t="shared" si="30"/>
        <v>206.59614153581046</v>
      </c>
    </row>
    <row r="108" spans="2:35" hidden="1" outlineLevel="1" x14ac:dyDescent="0.25">
      <c r="B108" s="9">
        <f t="shared" si="31"/>
        <v>39203</v>
      </c>
      <c r="C108" s="39">
        <f t="shared" si="17"/>
        <v>0.60979034893751061</v>
      </c>
      <c r="D108" s="39">
        <f t="shared" si="18"/>
        <v>0.45670032594887566</v>
      </c>
      <c r="E108" s="47">
        <f t="shared" si="19"/>
        <v>0.15309002298863494</v>
      </c>
      <c r="F108" s="47">
        <f t="shared" si="20"/>
        <v>36.827007035451793</v>
      </c>
      <c r="G108" s="145">
        <f t="shared" si="32"/>
        <v>7.1037295915049503</v>
      </c>
      <c r="L108" s="14">
        <f>_xll.EURO(Y108,Y108,0,0,F$22,$B108+25-F$23,1,0)</f>
        <v>0</v>
      </c>
      <c r="M108" s="14">
        <f>_xll.EURO(Z108,Z108,0,0,G$22,$B108+25-G$23,1,0)</f>
        <v>0</v>
      </c>
      <c r="N108" s="14">
        <f>_xll.EURO(AA108,AA108,0,0,H$22,$B108+25-H$23,1,0)</f>
        <v>0</v>
      </c>
      <c r="O108" s="14">
        <f>_xll.EURO(AB108,AB108,0,0,I$22,$B108+25-I$23,1,0)</f>
        <v>0</v>
      </c>
      <c r="P108" s="14">
        <f>_xll.EURO(AC108,AC108,0,0,J$22,$B108+25-J$23,1,0)</f>
        <v>0</v>
      </c>
      <c r="Q108" s="14"/>
      <c r="R108" s="14">
        <f>_xll.EURO(AE108,AE108,0,0,F$22,$B108+25-F$23,1,0)</f>
        <v>0</v>
      </c>
      <c r="S108" s="14">
        <f>_xll.EURO(AF108,AF108,0,0,G$22,$B108+25-G$23,1,0)</f>
        <v>5.2345524660659422</v>
      </c>
      <c r="T108" s="14">
        <f>_xll.EURO(AG108,AG108,0,0,H$22,$B108+25-H$23,1,0)</f>
        <v>5.9098837489448712</v>
      </c>
      <c r="U108" s="14">
        <f>_xll.EURO(AH108,AH108,0,0,I$22,$B108+25-I$23,1,0)</f>
        <v>10.3963795958093</v>
      </c>
      <c r="V108" s="14">
        <f>_xll.EURO(AI108,AI108,0,0,J$22,$B108+25-J$23,1,0)</f>
        <v>15.286191224631679</v>
      </c>
      <c r="W108" s="14"/>
      <c r="X108" s="13"/>
      <c r="Y108" s="97">
        <f t="shared" si="21"/>
        <v>0</v>
      </c>
      <c r="Z108" s="97">
        <f t="shared" si="22"/>
        <v>0</v>
      </c>
      <c r="AA108" s="97">
        <f t="shared" si="23"/>
        <v>0</v>
      </c>
      <c r="AB108" s="97">
        <f t="shared" si="24"/>
        <v>0</v>
      </c>
      <c r="AC108" s="98">
        <f t="shared" si="25"/>
        <v>0</v>
      </c>
      <c r="AE108" s="99">
        <f t="shared" si="26"/>
        <v>0</v>
      </c>
      <c r="AF108" s="99">
        <f t="shared" si="27"/>
        <v>47.221975208185249</v>
      </c>
      <c r="AG108" s="99">
        <f t="shared" si="28"/>
        <v>59.027469010231563</v>
      </c>
      <c r="AH108" s="99">
        <f t="shared" si="29"/>
        <v>118.05493802046313</v>
      </c>
      <c r="AI108" s="100">
        <f t="shared" si="30"/>
        <v>206.59614153581046</v>
      </c>
    </row>
    <row r="109" spans="2:35" hidden="1" outlineLevel="1" x14ac:dyDescent="0.25">
      <c r="B109" s="9">
        <f t="shared" si="31"/>
        <v>39234</v>
      </c>
      <c r="C109" s="39">
        <f t="shared" si="17"/>
        <v>0.60595926569742309</v>
      </c>
      <c r="D109" s="39">
        <f t="shared" si="18"/>
        <v>0.45216248166370698</v>
      </c>
      <c r="E109" s="47">
        <f t="shared" si="19"/>
        <v>0.15379678403371611</v>
      </c>
      <c r="F109" s="47">
        <f t="shared" si="20"/>
        <v>37.320353977075158</v>
      </c>
      <c r="G109" s="145">
        <f t="shared" si="32"/>
        <v>5.3087501420299334</v>
      </c>
      <c r="L109" s="14">
        <f>_xll.EURO(Y109,Y109,0,0,F$22,$B109+25-F$23,1,0)</f>
        <v>0</v>
      </c>
      <c r="M109" s="14">
        <f>_xll.EURO(Z109,Z109,0,0,G$22,$B109+25-G$23,1,0)</f>
        <v>0</v>
      </c>
      <c r="N109" s="14">
        <f>_xll.EURO(AA109,AA109,0,0,H$22,$B109+25-H$23,1,0)</f>
        <v>0</v>
      </c>
      <c r="O109" s="14">
        <f>_xll.EURO(AB109,AB109,0,0,I$22,$B109+25-I$23,1,0)</f>
        <v>0</v>
      </c>
      <c r="P109" s="14">
        <f>_xll.EURO(AC109,AC109,0,0,J$22,$B109+25-J$23,1,0)</f>
        <v>0</v>
      </c>
      <c r="Q109" s="14"/>
      <c r="R109" s="14">
        <f>_xll.EURO(AE109,AE109,0,0,F$22,$B109+25-F$23,1,0)</f>
        <v>0</v>
      </c>
      <c r="S109" s="14">
        <f>_xll.EURO(AF109,AF109,0,0,G$22,$B109+25-G$23,1,0)</f>
        <v>5.2752884808167728</v>
      </c>
      <c r="T109" s="14">
        <f>_xll.EURO(AG109,AG109,0,0,H$22,$B109+25-H$23,1,0)</f>
        <v>5.9663458809693388</v>
      </c>
      <c r="U109" s="14">
        <f>_xll.EURO(AH109,AH109,0,0,I$22,$B109+25-I$23,1,0)</f>
        <v>10.524893204586832</v>
      </c>
      <c r="V109" s="14">
        <f>_xll.EURO(AI109,AI109,0,0,J$22,$B109+25-J$23,1,0)</f>
        <v>15.553826410702214</v>
      </c>
      <c r="W109" s="14"/>
      <c r="X109" s="13"/>
      <c r="Y109" s="97">
        <f t="shared" si="21"/>
        <v>0</v>
      </c>
      <c r="Z109" s="97">
        <f t="shared" si="22"/>
        <v>0</v>
      </c>
      <c r="AA109" s="97">
        <f t="shared" si="23"/>
        <v>0</v>
      </c>
      <c r="AB109" s="97">
        <f t="shared" si="24"/>
        <v>0</v>
      </c>
      <c r="AC109" s="98">
        <f t="shared" si="25"/>
        <v>0</v>
      </c>
      <c r="AE109" s="99">
        <f t="shared" si="26"/>
        <v>0</v>
      </c>
      <c r="AF109" s="99">
        <f t="shared" si="27"/>
        <v>47.221975208185249</v>
      </c>
      <c r="AG109" s="99">
        <f t="shared" si="28"/>
        <v>59.027469010231563</v>
      </c>
      <c r="AH109" s="99">
        <f t="shared" si="29"/>
        <v>118.05493802046313</v>
      </c>
      <c r="AI109" s="100">
        <f t="shared" si="30"/>
        <v>206.59614153581046</v>
      </c>
    </row>
    <row r="110" spans="2:35" hidden="1" outlineLevel="1" x14ac:dyDescent="0.25">
      <c r="B110" s="9">
        <f t="shared" si="31"/>
        <v>39264</v>
      </c>
      <c r="C110" s="39">
        <f t="shared" si="17"/>
        <v>0.60227468447404453</v>
      </c>
      <c r="D110" s="39">
        <f t="shared" si="18"/>
        <v>0.44781395451285261</v>
      </c>
      <c r="E110" s="47">
        <f t="shared" si="19"/>
        <v>0.15446072996119192</v>
      </c>
      <c r="F110" s="47">
        <f t="shared" si="20"/>
        <v>37.791101042510888</v>
      </c>
      <c r="G110" s="145">
        <f t="shared" si="32"/>
        <v>5.412219228554136</v>
      </c>
      <c r="L110" s="14">
        <f>_xll.EURO(Y110,Y110,0,0,F$22,$B110+25-F$23,1,0)</f>
        <v>0</v>
      </c>
      <c r="M110" s="14">
        <f>_xll.EURO(Z110,Z110,0,0,G$22,$B110+25-G$23,1,0)</f>
        <v>0</v>
      </c>
      <c r="N110" s="14">
        <f>_xll.EURO(AA110,AA110,0,0,H$22,$B110+25-H$23,1,0)</f>
        <v>0</v>
      </c>
      <c r="O110" s="14">
        <f>_xll.EURO(AB110,AB110,0,0,I$22,$B110+25-I$23,1,0)</f>
        <v>0</v>
      </c>
      <c r="P110" s="14">
        <f>_xll.EURO(AC110,AC110,0,0,J$22,$B110+25-J$23,1,0)</f>
        <v>0</v>
      </c>
      <c r="Q110" s="14"/>
      <c r="R110" s="14">
        <f>_xll.EURO(AE110,AE110,0,0,F$22,$B110+25-F$23,1,0)</f>
        <v>0</v>
      </c>
      <c r="S110" s="14">
        <f>_xll.EURO(AF110,AF110,0,0,G$22,$B110+25-G$23,1,0)</f>
        <v>5.3144053285154271</v>
      </c>
      <c r="T110" s="14">
        <f>_xll.EURO(AG110,AG110,0,0,H$22,$B110+25-H$23,1,0)</f>
        <v>6.0204717043205918</v>
      </c>
      <c r="U110" s="14">
        <f>_xll.EURO(AH110,AH110,0,0,I$22,$B110+25-I$23,1,0)</f>
        <v>10.647759982774218</v>
      </c>
      <c r="V110" s="14">
        <f>_xll.EURO(AI110,AI110,0,0,J$22,$B110+25-J$23,1,0)</f>
        <v>15.808464026900651</v>
      </c>
      <c r="W110" s="14"/>
      <c r="X110" s="13"/>
      <c r="Y110" s="97">
        <f t="shared" si="21"/>
        <v>0</v>
      </c>
      <c r="Z110" s="97">
        <f t="shared" si="22"/>
        <v>0</v>
      </c>
      <c r="AA110" s="97">
        <f t="shared" si="23"/>
        <v>0</v>
      </c>
      <c r="AB110" s="97">
        <f t="shared" si="24"/>
        <v>0</v>
      </c>
      <c r="AC110" s="98">
        <f t="shared" si="25"/>
        <v>0</v>
      </c>
      <c r="AE110" s="99">
        <f t="shared" si="26"/>
        <v>0</v>
      </c>
      <c r="AF110" s="99">
        <f t="shared" si="27"/>
        <v>47.221975208185249</v>
      </c>
      <c r="AG110" s="99">
        <f t="shared" si="28"/>
        <v>59.027469010231563</v>
      </c>
      <c r="AH110" s="99">
        <f t="shared" si="29"/>
        <v>118.05493802046313</v>
      </c>
      <c r="AI110" s="100">
        <f t="shared" si="30"/>
        <v>206.59614153581046</v>
      </c>
    </row>
    <row r="111" spans="2:35" hidden="1" outlineLevel="1" x14ac:dyDescent="0.25">
      <c r="B111" s="9">
        <f t="shared" si="31"/>
        <v>39295</v>
      </c>
      <c r="C111" s="39">
        <f t="shared" si="17"/>
        <v>0.59849081932491932</v>
      </c>
      <c r="D111" s="39">
        <f t="shared" si="18"/>
        <v>0.44336440657333043</v>
      </c>
      <c r="E111" s="47">
        <f t="shared" si="19"/>
        <v>0.15512641275158889</v>
      </c>
      <c r="F111" s="47">
        <f t="shared" si="20"/>
        <v>38.270926422096963</v>
      </c>
      <c r="G111" s="145">
        <f t="shared" si="32"/>
        <v>5.5150806014974272</v>
      </c>
      <c r="L111" s="14">
        <f>_xll.EURO(Y111,Y111,0,0,F$22,$B111+25-F$23,1,0)</f>
        <v>0</v>
      </c>
      <c r="M111" s="14">
        <f>_xll.EURO(Z111,Z111,0,0,G$22,$B111+25-G$23,1,0)</f>
        <v>0</v>
      </c>
      <c r="N111" s="14">
        <f>_xll.EURO(AA111,AA111,0,0,H$22,$B111+25-H$23,1,0)</f>
        <v>0</v>
      </c>
      <c r="O111" s="14">
        <f>_xll.EURO(AB111,AB111,0,0,I$22,$B111+25-I$23,1,0)</f>
        <v>0</v>
      </c>
      <c r="P111" s="14">
        <f>_xll.EURO(AC111,AC111,0,0,J$22,$B111+25-J$23,1,0)</f>
        <v>0</v>
      </c>
      <c r="Q111" s="14"/>
      <c r="R111" s="14">
        <f>_xll.EURO(AE111,AE111,0,0,F$22,$B111+25-F$23,1,0)</f>
        <v>0</v>
      </c>
      <c r="S111" s="14">
        <f>_xll.EURO(AF111,AF111,0,0,G$22,$B111+25-G$23,1,0)</f>
        <v>5.3545178638492033</v>
      </c>
      <c r="T111" s="14">
        <f>_xll.EURO(AG111,AG111,0,0,H$22,$B111+25-H$23,1,0)</f>
        <v>6.0758841463881872</v>
      </c>
      <c r="U111" s="14">
        <f>_xll.EURO(AH111,AH111,0,0,I$22,$B111+25-I$23,1,0)</f>
        <v>10.773225310048858</v>
      </c>
      <c r="V111" s="14">
        <f>_xll.EURO(AI111,AI111,0,0,J$22,$B111+25-J$23,1,0)</f>
        <v>16.067299101810718</v>
      </c>
      <c r="W111" s="14"/>
      <c r="X111" s="13"/>
      <c r="Y111" s="97">
        <f t="shared" si="21"/>
        <v>0</v>
      </c>
      <c r="Z111" s="97">
        <f t="shared" si="22"/>
        <v>0</v>
      </c>
      <c r="AA111" s="97">
        <f t="shared" si="23"/>
        <v>0</v>
      </c>
      <c r="AB111" s="97">
        <f t="shared" si="24"/>
        <v>0</v>
      </c>
      <c r="AC111" s="98">
        <f t="shared" si="25"/>
        <v>0</v>
      </c>
      <c r="AE111" s="99">
        <f t="shared" si="26"/>
        <v>0</v>
      </c>
      <c r="AF111" s="99">
        <f t="shared" si="27"/>
        <v>47.221975208185249</v>
      </c>
      <c r="AG111" s="99">
        <f t="shared" si="28"/>
        <v>59.027469010231563</v>
      </c>
      <c r="AH111" s="99">
        <f t="shared" si="29"/>
        <v>118.05493802046313</v>
      </c>
      <c r="AI111" s="100">
        <f t="shared" si="30"/>
        <v>206.59614153581046</v>
      </c>
    </row>
    <row r="112" spans="2:35" hidden="1" outlineLevel="1" x14ac:dyDescent="0.25">
      <c r="B112" s="9">
        <f t="shared" si="31"/>
        <v>39326</v>
      </c>
      <c r="C112" s="39">
        <f t="shared" si="17"/>
        <v>0.59473072677629657</v>
      </c>
      <c r="D112" s="39">
        <f t="shared" si="18"/>
        <v>0.43895907002263734</v>
      </c>
      <c r="E112" s="47">
        <f t="shared" si="19"/>
        <v>0.15577165675365923</v>
      </c>
      <c r="F112" s="47">
        <f t="shared" si="20"/>
        <v>38.744308366425592</v>
      </c>
      <c r="G112" s="145">
        <f t="shared" si="32"/>
        <v>5.6165915030354192</v>
      </c>
      <c r="L112" s="14">
        <f>_xll.EURO(Y112,Y112,0,0,F$22,$B112+25-F$23,1,0)</f>
        <v>0</v>
      </c>
      <c r="M112" s="14">
        <f>_xll.EURO(Z112,Z112,0,0,G$22,$B112+25-G$23,1,0)</f>
        <v>0</v>
      </c>
      <c r="N112" s="14">
        <f>_xll.EURO(AA112,AA112,0,0,H$22,$B112+25-H$23,1,0)</f>
        <v>0</v>
      </c>
      <c r="O112" s="14">
        <f>_xll.EURO(AB112,AB112,0,0,I$22,$B112+25-I$23,1,0)</f>
        <v>0</v>
      </c>
      <c r="P112" s="14">
        <f>_xll.EURO(AC112,AC112,0,0,J$22,$B112+25-J$23,1,0)</f>
        <v>0</v>
      </c>
      <c r="Q112" s="14"/>
      <c r="R112" s="14">
        <f>_xll.EURO(AE112,AE112,0,0,F$22,$B112+25-F$23,1,0)</f>
        <v>0</v>
      </c>
      <c r="S112" s="14">
        <f>_xll.EURO(AF112,AF112,0,0,G$22,$B112+25-G$23,1,0)</f>
        <v>5.3943240537487434</v>
      </c>
      <c r="T112" s="14">
        <f>_xll.EURO(AG112,AG112,0,0,H$22,$B112+25-H$23,1,0)</f>
        <v>6.1307846404250519</v>
      </c>
      <c r="U112" s="14">
        <f>_xll.EURO(AH112,AH112,0,0,I$22,$B112+25-I$23,1,0)</f>
        <v>10.897221076729103</v>
      </c>
      <c r="V112" s="14">
        <f>_xll.EURO(AI112,AI112,0,0,J$22,$B112+25-J$23,1,0)</f>
        <v>16.321978595522694</v>
      </c>
      <c r="W112" s="14"/>
      <c r="X112" s="13"/>
      <c r="Y112" s="97">
        <f t="shared" si="21"/>
        <v>0</v>
      </c>
      <c r="Z112" s="97">
        <f t="shared" si="22"/>
        <v>0</v>
      </c>
      <c r="AA112" s="97">
        <f t="shared" si="23"/>
        <v>0</v>
      </c>
      <c r="AB112" s="97">
        <f t="shared" si="24"/>
        <v>0</v>
      </c>
      <c r="AC112" s="98">
        <f t="shared" si="25"/>
        <v>0</v>
      </c>
      <c r="AE112" s="99">
        <f t="shared" si="26"/>
        <v>0</v>
      </c>
      <c r="AF112" s="99">
        <f t="shared" si="27"/>
        <v>47.221975208185249</v>
      </c>
      <c r="AG112" s="99">
        <f t="shared" si="28"/>
        <v>59.027469010231563</v>
      </c>
      <c r="AH112" s="99">
        <f t="shared" si="29"/>
        <v>118.05493802046313</v>
      </c>
      <c r="AI112" s="100">
        <f t="shared" si="30"/>
        <v>206.59614153581046</v>
      </c>
    </row>
    <row r="113" spans="2:35" hidden="1" outlineLevel="1" x14ac:dyDescent="0.25">
      <c r="B113" s="9">
        <f t="shared" si="31"/>
        <v>39356</v>
      </c>
      <c r="C113" s="39">
        <f t="shared" si="17"/>
        <v>0.59111442153451743</v>
      </c>
      <c r="D113" s="39">
        <f t="shared" si="18"/>
        <v>0.43473752243407188</v>
      </c>
      <c r="E113" s="47">
        <f t="shared" si="19"/>
        <v>0.15637689910044555</v>
      </c>
      <c r="F113" s="47">
        <f t="shared" si="20"/>
        <v>39.196531433021065</v>
      </c>
      <c r="G113" s="145">
        <f t="shared" si="32"/>
        <v>5.7160942079767496</v>
      </c>
      <c r="L113" s="14">
        <f>_xll.EURO(Y113,Y113,0,0,F$22,$B113+25-F$23,1,0)</f>
        <v>0</v>
      </c>
      <c r="M113" s="14">
        <f>_xll.EURO(Z113,Z113,0,0,G$22,$B113+25-G$23,1,0)</f>
        <v>0</v>
      </c>
      <c r="N113" s="14">
        <f>_xll.EURO(AA113,AA113,0,0,H$22,$B113+25-H$23,1,0)</f>
        <v>0</v>
      </c>
      <c r="O113" s="14">
        <f>_xll.EURO(AB113,AB113,0,0,I$22,$B113+25-I$23,1,0)</f>
        <v>0</v>
      </c>
      <c r="P113" s="14">
        <f>_xll.EURO(AC113,AC113,0,0,J$22,$B113+25-J$23,1,0)</f>
        <v>0</v>
      </c>
      <c r="Q113" s="14"/>
      <c r="R113" s="14">
        <f>_xll.EURO(AE113,AE113,0,0,F$22,$B113+25-F$23,1,0)</f>
        <v>0</v>
      </c>
      <c r="S113" s="14">
        <f>_xll.EURO(AF113,AF113,0,0,G$22,$B113+25-G$23,1,0)</f>
        <v>5.4325608361989275</v>
      </c>
      <c r="T113" s="14">
        <f>_xll.EURO(AG113,AG113,0,0,H$22,$B113+25-H$23,1,0)</f>
        <v>6.1834395552097519</v>
      </c>
      <c r="U113" s="14">
        <f>_xll.EURO(AH113,AH113,0,0,I$22,$B113+25-I$23,1,0)</f>
        <v>11.015864513542716</v>
      </c>
      <c r="V113" s="14">
        <f>_xll.EURO(AI113,AI113,0,0,J$22,$B113+25-J$23,1,0)</f>
        <v>16.564666528069665</v>
      </c>
      <c r="W113" s="14"/>
      <c r="X113" s="13"/>
      <c r="Y113" s="97">
        <f t="shared" si="21"/>
        <v>0</v>
      </c>
      <c r="Z113" s="97">
        <f t="shared" si="22"/>
        <v>0</v>
      </c>
      <c r="AA113" s="97">
        <f t="shared" si="23"/>
        <v>0</v>
      </c>
      <c r="AB113" s="97">
        <f t="shared" si="24"/>
        <v>0</v>
      </c>
      <c r="AC113" s="98">
        <f t="shared" si="25"/>
        <v>0</v>
      </c>
      <c r="AE113" s="99">
        <f t="shared" si="26"/>
        <v>0</v>
      </c>
      <c r="AF113" s="99">
        <f t="shared" si="27"/>
        <v>47.221975208185249</v>
      </c>
      <c r="AG113" s="99">
        <f t="shared" si="28"/>
        <v>59.027469010231563</v>
      </c>
      <c r="AH113" s="99">
        <f t="shared" si="29"/>
        <v>118.05493802046313</v>
      </c>
      <c r="AI113" s="100">
        <f t="shared" si="30"/>
        <v>206.59614153581046</v>
      </c>
    </row>
    <row r="114" spans="2:35" hidden="1" outlineLevel="1" x14ac:dyDescent="0.25">
      <c r="B114" s="9">
        <f t="shared" si="31"/>
        <v>39387</v>
      </c>
      <c r="C114" s="39">
        <f t="shared" si="17"/>
        <v>0.58740067211676961</v>
      </c>
      <c r="D114" s="39">
        <f t="shared" si="18"/>
        <v>0.43041790392355939</v>
      </c>
      <c r="E114" s="47">
        <f t="shared" si="19"/>
        <v>0.15698276819321022</v>
      </c>
      <c r="F114" s="47">
        <f t="shared" si="20"/>
        <v>39.657981256539955</v>
      </c>
      <c r="G114" s="145">
        <f t="shared" si="32"/>
        <v>5.8150393619995375</v>
      </c>
      <c r="L114" s="14">
        <f>_xll.EURO(Y114,Y114,0,0,F$22,$B114+25-F$23,1,0)</f>
        <v>0</v>
      </c>
      <c r="M114" s="14">
        <f>_xll.EURO(Z114,Z114,0,0,G$22,$B114+25-G$23,1,0)</f>
        <v>0</v>
      </c>
      <c r="N114" s="14">
        <f>_xll.EURO(AA114,AA114,0,0,H$22,$B114+25-H$23,1,0)</f>
        <v>0</v>
      </c>
      <c r="O114" s="14">
        <f>_xll.EURO(AB114,AB114,0,0,I$22,$B114+25-I$23,1,0)</f>
        <v>0</v>
      </c>
      <c r="P114" s="14">
        <f>_xll.EURO(AC114,AC114,0,0,J$22,$B114+25-J$23,1,0)</f>
        <v>0</v>
      </c>
      <c r="Q114" s="14"/>
      <c r="R114" s="14">
        <f>_xll.EURO(AE114,AE114,0,0,F$22,$B114+25-F$23,1,0)</f>
        <v>0</v>
      </c>
      <c r="S114" s="14">
        <f>_xll.EURO(AF114,AF114,0,0,G$22,$B114+25-G$23,1,0)</f>
        <v>5.47178365027046</v>
      </c>
      <c r="T114" s="14">
        <f>_xll.EURO(AG114,AG114,0,0,H$22,$B114+25-H$23,1,0)</f>
        <v>6.2373719167840811</v>
      </c>
      <c r="U114" s="14">
        <f>_xll.EURO(AH114,AH114,0,0,I$22,$B114+25-I$23,1,0)</f>
        <v>11.137110845116702</v>
      </c>
      <c r="V114" s="14">
        <f>_xll.EURO(AI114,AI114,0,0,J$22,$B114+25-J$23,1,0)</f>
        <v>16.811714844368709</v>
      </c>
      <c r="W114" s="14"/>
      <c r="X114" s="13"/>
      <c r="Y114" s="97">
        <f t="shared" si="21"/>
        <v>0</v>
      </c>
      <c r="Z114" s="97">
        <f t="shared" si="22"/>
        <v>0</v>
      </c>
      <c r="AA114" s="97">
        <f t="shared" si="23"/>
        <v>0</v>
      </c>
      <c r="AB114" s="97">
        <f t="shared" si="24"/>
        <v>0</v>
      </c>
      <c r="AC114" s="98">
        <f t="shared" si="25"/>
        <v>0</v>
      </c>
      <c r="AE114" s="99">
        <f t="shared" si="26"/>
        <v>0</v>
      </c>
      <c r="AF114" s="99">
        <f t="shared" si="27"/>
        <v>47.221975208185249</v>
      </c>
      <c r="AG114" s="99">
        <f t="shared" si="28"/>
        <v>59.027469010231563</v>
      </c>
      <c r="AH114" s="99">
        <f t="shared" si="29"/>
        <v>118.05493802046313</v>
      </c>
      <c r="AI114" s="100">
        <f t="shared" si="30"/>
        <v>206.59614153581046</v>
      </c>
    </row>
    <row r="115" spans="2:35" hidden="1" outlineLevel="1" x14ac:dyDescent="0.25">
      <c r="B115" s="9">
        <f t="shared" si="31"/>
        <v>39417</v>
      </c>
      <c r="C115" s="39">
        <f t="shared" si="17"/>
        <v>0.58382893782768275</v>
      </c>
      <c r="D115" s="39">
        <f t="shared" si="18"/>
        <v>0.42627849825120318</v>
      </c>
      <c r="E115" s="47">
        <f t="shared" si="19"/>
        <v>0.15755043957647957</v>
      </c>
      <c r="F115" s="47">
        <f t="shared" si="20"/>
        <v>40.099099278208058</v>
      </c>
      <c r="G115" s="145">
        <f t="shared" si="32"/>
        <v>5.912048455776481</v>
      </c>
      <c r="L115" s="14">
        <f>_xll.EURO(Y115,Y115,0,0,F$22,$B115+25-F$23,1,0)</f>
        <v>0</v>
      </c>
      <c r="M115" s="14">
        <f>_xll.EURO(Z115,Z115,0,0,G$22,$B115+25-G$23,1,0)</f>
        <v>0</v>
      </c>
      <c r="N115" s="14">
        <f>_xll.EURO(AA115,AA115,0,0,H$22,$B115+25-H$23,1,0)</f>
        <v>0</v>
      </c>
      <c r="O115" s="14">
        <f>_xll.EURO(AB115,AB115,0,0,I$22,$B115+25-I$23,1,0)</f>
        <v>0</v>
      </c>
      <c r="P115" s="14">
        <f>_xll.EURO(AC115,AC115,0,0,J$22,$B115+25-J$23,1,0)</f>
        <v>0</v>
      </c>
      <c r="Q115" s="14"/>
      <c r="R115" s="14">
        <f>_xll.EURO(AE115,AE115,0,0,F$22,$B115+25-F$23,1,0)</f>
        <v>0</v>
      </c>
      <c r="S115" s="14">
        <f>_xll.EURO(AF115,AF115,0,0,G$22,$B115+25-G$23,1,0)</f>
        <v>5.5094678286415437</v>
      </c>
      <c r="T115" s="14">
        <f>_xll.EURO(AG115,AG115,0,0,H$22,$B115+25-H$23,1,0)</f>
        <v>6.2891138579597836</v>
      </c>
      <c r="U115" s="14">
        <f>_xll.EURO(AH115,AH115,0,0,I$22,$B115+25-I$23,1,0)</f>
        <v>11.253179110943627</v>
      </c>
      <c r="V115" s="14">
        <f>_xll.EURO(AI115,AI115,0,0,J$22,$B115+25-J$23,1,0)</f>
        <v>17.0473384806631</v>
      </c>
      <c r="W115" s="14"/>
      <c r="X115" s="13"/>
      <c r="Y115" s="97">
        <f t="shared" si="21"/>
        <v>0</v>
      </c>
      <c r="Z115" s="97">
        <f t="shared" si="22"/>
        <v>0</v>
      </c>
      <c r="AA115" s="97">
        <f t="shared" si="23"/>
        <v>0</v>
      </c>
      <c r="AB115" s="97">
        <f t="shared" si="24"/>
        <v>0</v>
      </c>
      <c r="AC115" s="98">
        <f t="shared" si="25"/>
        <v>0</v>
      </c>
      <c r="AE115" s="99">
        <f t="shared" si="26"/>
        <v>0</v>
      </c>
      <c r="AF115" s="99">
        <f t="shared" si="27"/>
        <v>47.221975208185249</v>
      </c>
      <c r="AG115" s="99">
        <f t="shared" si="28"/>
        <v>59.027469010231563</v>
      </c>
      <c r="AH115" s="99">
        <f t="shared" si="29"/>
        <v>118.05493802046313</v>
      </c>
      <c r="AI115" s="100">
        <f t="shared" si="30"/>
        <v>206.59614153581046</v>
      </c>
    </row>
    <row r="116" spans="2:35" hidden="1" outlineLevel="1" x14ac:dyDescent="0.25">
      <c r="B116" s="9">
        <f t="shared" si="31"/>
        <v>39448</v>
      </c>
      <c r="C116" s="39">
        <f t="shared" si="17"/>
        <v>0.58016096036184228</v>
      </c>
      <c r="D116" s="39">
        <f t="shared" si="18"/>
        <v>0.42204292989867254</v>
      </c>
      <c r="E116" s="47">
        <f t="shared" si="19"/>
        <v>0.15811803046316975</v>
      </c>
      <c r="F116" s="47">
        <f t="shared" si="20"/>
        <v>40.549501140767021</v>
      </c>
      <c r="G116" s="145">
        <f t="shared" si="32"/>
        <v>6.0085166753315926</v>
      </c>
      <c r="L116" s="14">
        <f>_xll.EURO(Y116,Y116,0,0,F$22,$B116+25-F$23,1,0)</f>
        <v>0</v>
      </c>
      <c r="M116" s="14">
        <f>_xll.EURO(Z116,Z116,0,0,G$22,$B116+25-G$23,1,0)</f>
        <v>0</v>
      </c>
      <c r="N116" s="14">
        <f>_xll.EURO(AA116,AA116,0,0,H$22,$B116+25-H$23,1,0)</f>
        <v>0</v>
      </c>
      <c r="O116" s="14">
        <f>_xll.EURO(AB116,AB116,0,0,I$22,$B116+25-I$23,1,0)</f>
        <v>0</v>
      </c>
      <c r="P116" s="14">
        <f>_xll.EURO(AC116,AC116,0,0,J$22,$B116+25-J$23,1,0)</f>
        <v>0</v>
      </c>
      <c r="Q116" s="14"/>
      <c r="R116" s="14">
        <f>_xll.EURO(AE116,AE116,0,0,F$22,$B116+25-F$23,1,0)</f>
        <v>0</v>
      </c>
      <c r="S116" s="14">
        <f>_xll.EURO(AF116,AF116,0,0,G$22,$B116+25-G$23,1,0)</f>
        <v>5.5481315357967773</v>
      </c>
      <c r="T116" s="14">
        <f>_xll.EURO(AG116,AG116,0,0,H$22,$B116+25-H$23,1,0)</f>
        <v>6.3421264949867364</v>
      </c>
      <c r="U116" s="14">
        <f>_xll.EURO(AH116,AH116,0,0,I$22,$B116+25-I$23,1,0)</f>
        <v>11.371848176723702</v>
      </c>
      <c r="V116" s="14">
        <f>_xll.EURO(AI116,AI116,0,0,J$22,$B116+25-J$23,1,0)</f>
        <v>17.287394933259804</v>
      </c>
      <c r="W116" s="14"/>
      <c r="X116" s="13"/>
      <c r="Y116" s="97">
        <f t="shared" si="21"/>
        <v>0</v>
      </c>
      <c r="Z116" s="97">
        <f t="shared" si="22"/>
        <v>0</v>
      </c>
      <c r="AA116" s="97">
        <f t="shared" si="23"/>
        <v>0</v>
      </c>
      <c r="AB116" s="97">
        <f t="shared" si="24"/>
        <v>0</v>
      </c>
      <c r="AC116" s="98">
        <f t="shared" si="25"/>
        <v>0</v>
      </c>
      <c r="AE116" s="99">
        <f t="shared" si="26"/>
        <v>0</v>
      </c>
      <c r="AF116" s="99">
        <f t="shared" si="27"/>
        <v>47.221975208185249</v>
      </c>
      <c r="AG116" s="99">
        <f t="shared" si="28"/>
        <v>59.027469010231563</v>
      </c>
      <c r="AH116" s="99">
        <f t="shared" si="29"/>
        <v>118.05493802046313</v>
      </c>
      <c r="AI116" s="100">
        <f t="shared" si="30"/>
        <v>206.59614153581046</v>
      </c>
    </row>
    <row r="117" spans="2:35" hidden="1" outlineLevel="1" x14ac:dyDescent="0.25">
      <c r="B117" s="9">
        <f t="shared" si="31"/>
        <v>39479</v>
      </c>
      <c r="C117" s="39">
        <f t="shared" si="17"/>
        <v>0.57651602741780972</v>
      </c>
      <c r="D117" s="39">
        <f t="shared" si="18"/>
        <v>0.41784944680106911</v>
      </c>
      <c r="E117" s="47">
        <f t="shared" si="19"/>
        <v>0.1586665806167406</v>
      </c>
      <c r="F117" s="47">
        <f t="shared" si="20"/>
        <v>40.994592063508975</v>
      </c>
      <c r="G117" s="145">
        <f t="shared" si="32"/>
        <v>6.103750391315887</v>
      </c>
      <c r="L117" s="14">
        <f>_xll.EURO(Y117,Y117,0,0,F$22,$B117+25-F$23,1,0)</f>
        <v>0</v>
      </c>
      <c r="M117" s="14">
        <f>_xll.EURO(Z117,Z117,0,0,G$22,$B117+25-G$23,1,0)</f>
        <v>0</v>
      </c>
      <c r="N117" s="14">
        <f>_xll.EURO(AA117,AA117,0,0,H$22,$B117+25-H$23,1,0)</f>
        <v>0</v>
      </c>
      <c r="O117" s="14">
        <f>_xll.EURO(AB117,AB117,0,0,I$22,$B117+25-I$23,1,0)</f>
        <v>0</v>
      </c>
      <c r="P117" s="14">
        <f>_xll.EURO(AC117,AC117,0,0,J$22,$B117+25-J$23,1,0)</f>
        <v>0</v>
      </c>
      <c r="Q117" s="14"/>
      <c r="R117" s="14">
        <f>_xll.EURO(AE117,AE117,0,0,F$22,$B117+25-F$23,1,0)</f>
        <v>0</v>
      </c>
      <c r="S117" s="14">
        <f>_xll.EURO(AF117,AF117,0,0,G$22,$B117+25-G$23,1,0)</f>
        <v>5.5865198737597908</v>
      </c>
      <c r="T117" s="14">
        <f>_xll.EURO(AG117,AG117,0,0,H$22,$B117+25-H$23,1,0)</f>
        <v>6.3946890085270987</v>
      </c>
      <c r="U117" s="14">
        <f>_xll.EURO(AH117,AH117,0,0,I$22,$B117+25-I$23,1,0)</f>
        <v>11.48926782236618</v>
      </c>
      <c r="V117" s="14">
        <f>_xll.EURO(AI117,AI117,0,0,J$22,$B117+25-J$23,1,0)</f>
        <v>17.524115358855909</v>
      </c>
      <c r="W117" s="14"/>
      <c r="X117" s="13"/>
      <c r="Y117" s="97">
        <f t="shared" si="21"/>
        <v>0</v>
      </c>
      <c r="Z117" s="97">
        <f t="shared" si="22"/>
        <v>0</v>
      </c>
      <c r="AA117" s="97">
        <f t="shared" si="23"/>
        <v>0</v>
      </c>
      <c r="AB117" s="97">
        <f t="shared" si="24"/>
        <v>0</v>
      </c>
      <c r="AC117" s="98">
        <f t="shared" si="25"/>
        <v>0</v>
      </c>
      <c r="AE117" s="99">
        <f t="shared" si="26"/>
        <v>0</v>
      </c>
      <c r="AF117" s="99">
        <f t="shared" si="27"/>
        <v>47.221975208185249</v>
      </c>
      <c r="AG117" s="99">
        <f t="shared" si="28"/>
        <v>59.027469010231563</v>
      </c>
      <c r="AH117" s="99">
        <f t="shared" si="29"/>
        <v>118.05493802046313</v>
      </c>
      <c r="AI117" s="100">
        <f t="shared" si="30"/>
        <v>206.59614153581046</v>
      </c>
    </row>
    <row r="118" spans="2:35" hidden="1" outlineLevel="1" x14ac:dyDescent="0.25">
      <c r="B118" s="9">
        <f t="shared" si="31"/>
        <v>39508</v>
      </c>
      <c r="C118" s="39">
        <f t="shared" si="17"/>
        <v>0.57312698553947539</v>
      </c>
      <c r="D118" s="39">
        <f t="shared" si="18"/>
        <v>0.41396424058837655</v>
      </c>
      <c r="E118" s="47">
        <f t="shared" si="19"/>
        <v>0.15916274495109883</v>
      </c>
      <c r="F118" s="47">
        <f t="shared" si="20"/>
        <v>41.406326118176935</v>
      </c>
      <c r="G118" s="145">
        <f t="shared" si="32"/>
        <v>6.1967403441626177</v>
      </c>
      <c r="L118" s="14">
        <f>_xll.EURO(Y118,Y118,0,0,F$22,$B118+25-F$23,1,0)</f>
        <v>0</v>
      </c>
      <c r="M118" s="14">
        <f>_xll.EURO(Z118,Z118,0,0,G$22,$B118+25-G$23,1,0)</f>
        <v>0</v>
      </c>
      <c r="N118" s="14">
        <f>_xll.EURO(AA118,AA118,0,0,H$22,$B118+25-H$23,1,0)</f>
        <v>0</v>
      </c>
      <c r="O118" s="14">
        <f>_xll.EURO(AB118,AB118,0,0,I$22,$B118+25-I$23,1,0)</f>
        <v>0</v>
      </c>
      <c r="P118" s="14">
        <f>_xll.EURO(AC118,AC118,0,0,J$22,$B118+25-J$23,1,0)</f>
        <v>0</v>
      </c>
      <c r="Q118" s="14"/>
      <c r="R118" s="14">
        <f>_xll.EURO(AE118,AE118,0,0,F$22,$B118+25-F$23,1,0)</f>
        <v>0</v>
      </c>
      <c r="S118" s="14">
        <f>_xll.EURO(AF118,AF118,0,0,G$22,$B118+25-G$23,1,0)</f>
        <v>5.6221872498992518</v>
      </c>
      <c r="T118" s="14">
        <f>_xll.EURO(AG118,AG118,0,0,H$22,$B118+25-H$23,1,0)</f>
        <v>6.4434626537155957</v>
      </c>
      <c r="U118" s="14">
        <f>_xll.EURO(AH118,AH118,0,0,I$22,$B118+25-I$23,1,0)</f>
        <v>11.598014524329123</v>
      </c>
      <c r="V118" s="14">
        <f>_xll.EURO(AI118,AI118,0,0,J$22,$B118+25-J$23,1,0)</f>
        <v>17.742661690232964</v>
      </c>
      <c r="W118" s="14"/>
      <c r="X118" s="13"/>
      <c r="Y118" s="97">
        <f t="shared" si="21"/>
        <v>0</v>
      </c>
      <c r="Z118" s="97">
        <f t="shared" si="22"/>
        <v>0</v>
      </c>
      <c r="AA118" s="97">
        <f t="shared" si="23"/>
        <v>0</v>
      </c>
      <c r="AB118" s="97">
        <f t="shared" si="24"/>
        <v>0</v>
      </c>
      <c r="AC118" s="98">
        <f t="shared" si="25"/>
        <v>0</v>
      </c>
      <c r="AE118" s="99">
        <f t="shared" si="26"/>
        <v>0</v>
      </c>
      <c r="AF118" s="99">
        <f t="shared" si="27"/>
        <v>47.221975208185249</v>
      </c>
      <c r="AG118" s="99">
        <f t="shared" si="28"/>
        <v>59.027469010231563</v>
      </c>
      <c r="AH118" s="99">
        <f t="shared" si="29"/>
        <v>118.05493802046313</v>
      </c>
      <c r="AI118" s="100">
        <f t="shared" si="30"/>
        <v>206.59614153581046</v>
      </c>
    </row>
    <row r="119" spans="2:35" hidden="1" outlineLevel="1" x14ac:dyDescent="0.25">
      <c r="B119" s="9">
        <f t="shared" si="31"/>
        <v>39539</v>
      </c>
      <c r="C119" s="39">
        <f t="shared" si="17"/>
        <v>0.56952624441169608</v>
      </c>
      <c r="D119" s="39">
        <f t="shared" si="18"/>
        <v>0.40985102858329364</v>
      </c>
      <c r="E119" s="47">
        <f t="shared" si="19"/>
        <v>0.15967521582840244</v>
      </c>
      <c r="F119" s="47">
        <f t="shared" si="20"/>
        <v>41.841661944796051</v>
      </c>
      <c r="G119" s="145">
        <f t="shared" si="32"/>
        <v>6.2898647610626002</v>
      </c>
      <c r="L119" s="14">
        <f>_xll.EURO(Y119,Y119,0,0,F$22,$B119+25-F$23,1,0)</f>
        <v>0</v>
      </c>
      <c r="M119" s="14">
        <f>_xll.EURO(Z119,Z119,0,0,G$22,$B119+25-G$23,1,0)</f>
        <v>0</v>
      </c>
      <c r="N119" s="14">
        <f>_xll.EURO(AA119,AA119,0,0,H$22,$B119+25-H$23,1,0)</f>
        <v>0</v>
      </c>
      <c r="O119" s="14">
        <f>_xll.EURO(AB119,AB119,0,0,I$22,$B119+25-I$23,1,0)</f>
        <v>0</v>
      </c>
      <c r="P119" s="14">
        <f>_xll.EURO(AC119,AC119,0,0,J$22,$B119+25-J$23,1,0)</f>
        <v>0</v>
      </c>
      <c r="Q119" s="14"/>
      <c r="R119" s="14">
        <f>_xll.EURO(AE119,AE119,0,0,F$22,$B119+25-F$23,1,0)</f>
        <v>0</v>
      </c>
      <c r="S119" s="14">
        <f>_xll.EURO(AF119,AF119,0,0,G$22,$B119+25-G$23,1,0)</f>
        <v>5.6600584677153876</v>
      </c>
      <c r="T119" s="14">
        <f>_xll.EURO(AG119,AG119,0,0,H$22,$B119+25-H$23,1,0)</f>
        <v>6.4951848504748071</v>
      </c>
      <c r="U119" s="14">
        <f>_xll.EURO(AH119,AH119,0,0,I$22,$B119+25-I$23,1,0)</f>
        <v>11.713122010794351</v>
      </c>
      <c r="V119" s="14">
        <f>_xll.EURO(AI119,AI119,0,0,J$22,$B119+25-J$23,1,0)</f>
        <v>17.973296615811506</v>
      </c>
      <c r="W119" s="14"/>
      <c r="X119" s="13"/>
      <c r="Y119" s="97">
        <f t="shared" si="21"/>
        <v>0</v>
      </c>
      <c r="Z119" s="97">
        <f t="shared" si="22"/>
        <v>0</v>
      </c>
      <c r="AA119" s="97">
        <f t="shared" si="23"/>
        <v>0</v>
      </c>
      <c r="AB119" s="97">
        <f t="shared" si="24"/>
        <v>0</v>
      </c>
      <c r="AC119" s="98">
        <f t="shared" si="25"/>
        <v>0</v>
      </c>
      <c r="AE119" s="99">
        <f t="shared" si="26"/>
        <v>0</v>
      </c>
      <c r="AF119" s="99">
        <f t="shared" si="27"/>
        <v>47.221975208185249</v>
      </c>
      <c r="AG119" s="99">
        <f t="shared" si="28"/>
        <v>59.027469010231563</v>
      </c>
      <c r="AH119" s="99">
        <f t="shared" si="29"/>
        <v>118.05493802046313</v>
      </c>
      <c r="AI119" s="100">
        <f t="shared" si="30"/>
        <v>206.59614153581046</v>
      </c>
    </row>
    <row r="120" spans="2:35" hidden="1" outlineLevel="1" x14ac:dyDescent="0.25">
      <c r="B120" s="9">
        <f t="shared" si="31"/>
        <v>39569</v>
      </c>
      <c r="C120" s="39">
        <f t="shared" si="17"/>
        <v>0.56606319693446105</v>
      </c>
      <c r="D120" s="39">
        <f t="shared" si="18"/>
        <v>0.40590941821561705</v>
      </c>
      <c r="E120" s="47">
        <f t="shared" si="19"/>
        <v>0.16015377871884401</v>
      </c>
      <c r="F120" s="47">
        <f t="shared" si="20"/>
        <v>42.258392260539885</v>
      </c>
      <c r="G120" s="145">
        <f t="shared" si="32"/>
        <v>6.3812041988877271</v>
      </c>
      <c r="L120" s="14">
        <f>_xll.EURO(Y120,Y120,0,0,F$22,$B120+25-F$23,1,0)</f>
        <v>0</v>
      </c>
      <c r="M120" s="14">
        <f>_xll.EURO(Z120,Z120,0,0,G$22,$B120+25-G$23,1,0)</f>
        <v>0</v>
      </c>
      <c r="N120" s="14">
        <f>_xll.EURO(AA120,AA120,0,0,H$22,$B120+25-H$23,1,0)</f>
        <v>0</v>
      </c>
      <c r="O120" s="14">
        <f>_xll.EURO(AB120,AB120,0,0,I$22,$B120+25-I$23,1,0)</f>
        <v>0</v>
      </c>
      <c r="P120" s="14">
        <f>_xll.EURO(AC120,AC120,0,0,J$22,$B120+25-J$23,1,0)</f>
        <v>0</v>
      </c>
      <c r="Q120" s="14"/>
      <c r="R120" s="14">
        <f>_xll.EURO(AE120,AE120,0,0,F$22,$B120+25-F$23,1,0)</f>
        <v>0</v>
      </c>
      <c r="S120" s="14">
        <f>_xll.EURO(AF120,AF120,0,0,G$22,$B120+25-G$23,1,0)</f>
        <v>5.6964610468907395</v>
      </c>
      <c r="T120" s="14">
        <f>_xll.EURO(AG120,AG120,0,0,H$22,$B120+25-H$23,1,0)</f>
        <v>6.5448395098980612</v>
      </c>
      <c r="U120" s="14">
        <f>_xll.EURO(AH120,AH120,0,0,I$22,$B120+25-I$23,1,0)</f>
        <v>11.823427411084815</v>
      </c>
      <c r="V120" s="14">
        <f>_xll.EURO(AI120,AI120,0,0,J$22,$B120+25-J$23,1,0)</f>
        <v>18.19366429266627</v>
      </c>
      <c r="W120" s="14"/>
      <c r="X120" s="13"/>
      <c r="Y120" s="97">
        <f t="shared" si="21"/>
        <v>0</v>
      </c>
      <c r="Z120" s="97">
        <f t="shared" si="22"/>
        <v>0</v>
      </c>
      <c r="AA120" s="97">
        <f t="shared" si="23"/>
        <v>0</v>
      </c>
      <c r="AB120" s="97">
        <f t="shared" si="24"/>
        <v>0</v>
      </c>
      <c r="AC120" s="98">
        <f t="shared" si="25"/>
        <v>0</v>
      </c>
      <c r="AE120" s="99">
        <f t="shared" si="26"/>
        <v>0</v>
      </c>
      <c r="AF120" s="99">
        <f t="shared" si="27"/>
        <v>47.221975208185249</v>
      </c>
      <c r="AG120" s="99">
        <f t="shared" si="28"/>
        <v>59.027469010231563</v>
      </c>
      <c r="AH120" s="99">
        <f t="shared" si="29"/>
        <v>118.05493802046313</v>
      </c>
      <c r="AI120" s="100">
        <f t="shared" si="30"/>
        <v>206.59614153581046</v>
      </c>
    </row>
    <row r="121" spans="2:35" hidden="1" outlineLevel="1" x14ac:dyDescent="0.25">
      <c r="B121" s="9">
        <f t="shared" si="31"/>
        <v>39600</v>
      </c>
      <c r="C121" s="39">
        <f t="shared" si="17"/>
        <v>0.56250683493170939</v>
      </c>
      <c r="D121" s="39">
        <f t="shared" si="18"/>
        <v>0.40187624015751322</v>
      </c>
      <c r="E121" s="47">
        <f t="shared" si="19"/>
        <v>0.16063059477419617</v>
      </c>
      <c r="F121" s="47">
        <f t="shared" si="20"/>
        <v>42.684452682354106</v>
      </c>
      <c r="G121" s="145">
        <f t="shared" si="32"/>
        <v>6.4720057651943295</v>
      </c>
      <c r="L121" s="14">
        <f>_xll.EURO(Y121,Y121,0,0,F$22,$B121+25-F$23,1,0)</f>
        <v>0</v>
      </c>
      <c r="M121" s="14">
        <f>_xll.EURO(Z121,Z121,0,0,G$22,$B121+25-G$23,1,0)</f>
        <v>0</v>
      </c>
      <c r="N121" s="14">
        <f>_xll.EURO(AA121,AA121,0,0,H$22,$B121+25-H$23,1,0)</f>
        <v>0</v>
      </c>
      <c r="O121" s="14">
        <f>_xll.EURO(AB121,AB121,0,0,I$22,$B121+25-I$23,1,0)</f>
        <v>0</v>
      </c>
      <c r="P121" s="14">
        <f>_xll.EURO(AC121,AC121,0,0,J$22,$B121+25-J$23,1,0)</f>
        <v>0</v>
      </c>
      <c r="Q121" s="14"/>
      <c r="R121" s="14">
        <f>_xll.EURO(AE121,AE121,0,0,F$22,$B121+25-F$23,1,0)</f>
        <v>0</v>
      </c>
      <c r="S121" s="14">
        <f>_xll.EURO(AF121,AF121,0,0,G$22,$B121+25-G$23,1,0)</f>
        <v>5.7338267966285805</v>
      </c>
      <c r="T121" s="14">
        <f>_xll.EURO(AG121,AG121,0,0,H$22,$B121+25-H$23,1,0)</f>
        <v>6.5957464653779603</v>
      </c>
      <c r="U121" s="14">
        <f>_xll.EURO(AH121,AH121,0,0,I$22,$B121+25-I$23,1,0)</f>
        <v>11.936316312320592</v>
      </c>
      <c r="V121" s="14">
        <f>_xll.EURO(AI121,AI121,0,0,J$22,$B121+25-J$23,1,0)</f>
        <v>18.418563108026973</v>
      </c>
      <c r="W121" s="14"/>
      <c r="X121" s="13"/>
      <c r="Y121" s="97">
        <f t="shared" si="21"/>
        <v>0</v>
      </c>
      <c r="Z121" s="97">
        <f t="shared" si="22"/>
        <v>0</v>
      </c>
      <c r="AA121" s="97">
        <f t="shared" si="23"/>
        <v>0</v>
      </c>
      <c r="AB121" s="97">
        <f t="shared" si="24"/>
        <v>0</v>
      </c>
      <c r="AC121" s="98">
        <f t="shared" si="25"/>
        <v>0</v>
      </c>
      <c r="AE121" s="99">
        <f t="shared" si="26"/>
        <v>0</v>
      </c>
      <c r="AF121" s="99">
        <f t="shared" si="27"/>
        <v>47.221975208185249</v>
      </c>
      <c r="AG121" s="99">
        <f t="shared" si="28"/>
        <v>59.027469010231563</v>
      </c>
      <c r="AH121" s="99">
        <f t="shared" si="29"/>
        <v>118.05493802046313</v>
      </c>
      <c r="AI121" s="100">
        <f t="shared" si="30"/>
        <v>206.59614153581046</v>
      </c>
    </row>
    <row r="122" spans="2:35" hidden="1" outlineLevel="1" x14ac:dyDescent="0.25">
      <c r="B122" s="9">
        <f t="shared" si="31"/>
        <v>39630</v>
      </c>
      <c r="C122" s="39">
        <f t="shared" si="17"/>
        <v>0.55908646950561758</v>
      </c>
      <c r="D122" s="39">
        <f t="shared" si="18"/>
        <v>0.39801132475104672</v>
      </c>
      <c r="E122" s="47">
        <f t="shared" si="19"/>
        <v>0.16107514475457085</v>
      </c>
      <c r="F122" s="47">
        <f t="shared" si="20"/>
        <v>43.092494441321818</v>
      </c>
      <c r="G122" s="145">
        <f t="shared" si="32"/>
        <v>6.5610774606831912</v>
      </c>
      <c r="L122" s="14">
        <f>_xll.EURO(Y122,Y122,0,0,F$22,$B122+25-F$23,1,0)</f>
        <v>0</v>
      </c>
      <c r="M122" s="14">
        <f>_xll.EURO(Z122,Z122,0,0,G$22,$B122+25-G$23,1,0)</f>
        <v>0</v>
      </c>
      <c r="N122" s="14">
        <f>_xll.EURO(AA122,AA122,0,0,H$22,$B122+25-H$23,1,0)</f>
        <v>0</v>
      </c>
      <c r="O122" s="14">
        <f>_xll.EURO(AB122,AB122,0,0,I$22,$B122+25-I$23,1,0)</f>
        <v>0</v>
      </c>
      <c r="P122" s="14">
        <f>_xll.EURO(AC122,AC122,0,0,J$22,$B122+25-J$23,1,0)</f>
        <v>0</v>
      </c>
      <c r="Q122" s="14"/>
      <c r="R122" s="14">
        <f>_xll.EURO(AE122,AE122,0,0,F$22,$B122+25-F$23,1,0)</f>
        <v>0</v>
      </c>
      <c r="S122" s="14">
        <f>_xll.EURO(AF122,AF122,0,0,G$22,$B122+25-G$23,1,0)</f>
        <v>5.769749628845215</v>
      </c>
      <c r="T122" s="14">
        <f>_xll.EURO(AG122,AG122,0,0,H$22,$B122+25-H$23,1,0)</f>
        <v>6.6446301672680086</v>
      </c>
      <c r="U122" s="14">
        <f>_xll.EURO(AH122,AH122,0,0,I$22,$B122+25-I$23,1,0)</f>
        <v>12.044534675353717</v>
      </c>
      <c r="V122" s="14">
        <f>_xll.EURO(AI122,AI122,0,0,J$22,$B122+25-J$23,1,0)</f>
        <v>18.633579969854878</v>
      </c>
      <c r="W122" s="14"/>
      <c r="X122" s="13"/>
      <c r="Y122" s="97">
        <f t="shared" si="21"/>
        <v>0</v>
      </c>
      <c r="Z122" s="97">
        <f t="shared" si="22"/>
        <v>0</v>
      </c>
      <c r="AA122" s="97">
        <f t="shared" si="23"/>
        <v>0</v>
      </c>
      <c r="AB122" s="97">
        <f t="shared" si="24"/>
        <v>0</v>
      </c>
      <c r="AC122" s="98">
        <f t="shared" si="25"/>
        <v>0</v>
      </c>
      <c r="AE122" s="99">
        <f t="shared" si="26"/>
        <v>0</v>
      </c>
      <c r="AF122" s="99">
        <f t="shared" si="27"/>
        <v>47.221975208185249</v>
      </c>
      <c r="AG122" s="99">
        <f t="shared" si="28"/>
        <v>59.027469010231563</v>
      </c>
      <c r="AH122" s="99">
        <f t="shared" si="29"/>
        <v>118.05493802046313</v>
      </c>
      <c r="AI122" s="100">
        <f t="shared" si="30"/>
        <v>206.59614153581046</v>
      </c>
    </row>
    <row r="123" spans="2:35" hidden="1" outlineLevel="1" x14ac:dyDescent="0.25">
      <c r="B123" s="9">
        <f t="shared" si="31"/>
        <v>39661</v>
      </c>
      <c r="C123" s="39">
        <f t="shared" si="17"/>
        <v>0.55557393965529323</v>
      </c>
      <c r="D123" s="39">
        <f t="shared" si="18"/>
        <v>0.39405662335752034</v>
      </c>
      <c r="E123" s="47">
        <f t="shared" si="19"/>
        <v>0.16151731629777288</v>
      </c>
      <c r="F123" s="47">
        <f t="shared" si="20"/>
        <v>43.50985779190637</v>
      </c>
      <c r="G123" s="145">
        <f t="shared" si="32"/>
        <v>6.6496032885991001</v>
      </c>
      <c r="L123" s="14">
        <f>_xll.EURO(Y123,Y123,0,0,F$22,$B123+25-F$23,1,0)</f>
        <v>0</v>
      </c>
      <c r="M123" s="14">
        <f>_xll.EURO(Z123,Z123,0,0,G$22,$B123+25-G$23,1,0)</f>
        <v>0</v>
      </c>
      <c r="N123" s="14">
        <f>_xll.EURO(AA123,AA123,0,0,H$22,$B123+25-H$23,1,0)</f>
        <v>0</v>
      </c>
      <c r="O123" s="14">
        <f>_xll.EURO(AB123,AB123,0,0,I$22,$B123+25-I$23,1,0)</f>
        <v>0</v>
      </c>
      <c r="P123" s="14">
        <f>_xll.EURO(AC123,AC123,0,0,J$22,$B123+25-J$23,1,0)</f>
        <v>0</v>
      </c>
      <c r="Q123" s="14"/>
      <c r="R123" s="14">
        <f>_xll.EURO(AE123,AE123,0,0,F$22,$B123+25-F$23,1,0)</f>
        <v>0</v>
      </c>
      <c r="S123" s="14">
        <f>_xll.EURO(AF123,AF123,0,0,G$22,$B123+25-G$23,1,0)</f>
        <v>5.8066290580367657</v>
      </c>
      <c r="T123" s="14">
        <f>_xll.EURO(AG123,AG123,0,0,H$22,$B123+25-H$23,1,0)</f>
        <v>6.6947583491547462</v>
      </c>
      <c r="U123" s="14">
        <f>_xll.EURO(AH123,AH123,0,0,I$22,$B123+25-I$23,1,0)</f>
        <v>12.155326092129343</v>
      </c>
      <c r="V123" s="14">
        <f>_xll.EURO(AI123,AI123,0,0,J$22,$B123+25-J$23,1,0)</f>
        <v>18.853144292585512</v>
      </c>
      <c r="W123" s="14"/>
      <c r="X123" s="13"/>
      <c r="Y123" s="97">
        <f t="shared" si="21"/>
        <v>0</v>
      </c>
      <c r="Z123" s="97">
        <f t="shared" si="22"/>
        <v>0</v>
      </c>
      <c r="AA123" s="97">
        <f t="shared" si="23"/>
        <v>0</v>
      </c>
      <c r="AB123" s="97">
        <f t="shared" si="24"/>
        <v>0</v>
      </c>
      <c r="AC123" s="98">
        <f t="shared" si="25"/>
        <v>0</v>
      </c>
      <c r="AE123" s="99">
        <f t="shared" si="26"/>
        <v>0</v>
      </c>
      <c r="AF123" s="99">
        <f t="shared" si="27"/>
        <v>47.221975208185249</v>
      </c>
      <c r="AG123" s="99">
        <f t="shared" si="28"/>
        <v>59.027469010231563</v>
      </c>
      <c r="AH123" s="99">
        <f t="shared" si="29"/>
        <v>118.05493802046313</v>
      </c>
      <c r="AI123" s="100">
        <f t="shared" si="30"/>
        <v>206.59614153581046</v>
      </c>
    </row>
    <row r="124" spans="2:35" hidden="1" outlineLevel="1" x14ac:dyDescent="0.25">
      <c r="B124" s="9">
        <f t="shared" si="31"/>
        <v>39692</v>
      </c>
      <c r="C124" s="39">
        <f t="shared" si="17"/>
        <v>0.55208347770791832</v>
      </c>
      <c r="D124" s="39">
        <f t="shared" si="18"/>
        <v>0.39014121648186162</v>
      </c>
      <c r="E124" s="47">
        <f t="shared" si="19"/>
        <v>0.16194226122605671</v>
      </c>
      <c r="F124" s="47">
        <f t="shared" si="20"/>
        <v>43.923003566586132</v>
      </c>
      <c r="G124" s="145">
        <f t="shared" si="32"/>
        <v>6.7369855688514955</v>
      </c>
      <c r="L124" s="14">
        <f>_xll.EURO(Y124,Y124,0,0,F$22,$B124+25-F$23,1,0)</f>
        <v>0</v>
      </c>
      <c r="M124" s="14">
        <f>_xll.EURO(Z124,Z124,0,0,G$22,$B124+25-G$23,1,0)</f>
        <v>0</v>
      </c>
      <c r="N124" s="14">
        <f>_xll.EURO(AA124,AA124,0,0,H$22,$B124+25-H$23,1,0)</f>
        <v>0</v>
      </c>
      <c r="O124" s="14">
        <f>_xll.EURO(AB124,AB124,0,0,I$22,$B124+25-I$23,1,0)</f>
        <v>0</v>
      </c>
      <c r="P124" s="14">
        <f>_xll.EURO(AC124,AC124,0,0,J$22,$B124+25-J$23,1,0)</f>
        <v>0</v>
      </c>
      <c r="Q124" s="14"/>
      <c r="R124" s="14">
        <f>_xll.EURO(AE124,AE124,0,0,F$22,$B124+25-F$23,1,0)</f>
        <v>0</v>
      </c>
      <c r="S124" s="14">
        <f>_xll.EURO(AF124,AF124,0,0,G$22,$B124+25-G$23,1,0)</f>
        <v>5.8432682946536367</v>
      </c>
      <c r="T124" s="14">
        <f>_xll.EURO(AG124,AG124,0,0,H$22,$B124+25-H$23,1,0)</f>
        <v>6.7445038757246962</v>
      </c>
      <c r="U124" s="14">
        <f>_xll.EURO(AH124,AH124,0,0,I$22,$B124+25-I$23,1,0)</f>
        <v>12.265094511931885</v>
      </c>
      <c r="V124" s="14">
        <f>_xll.EURO(AI124,AI124,0,0,J$22,$B124+25-J$23,1,0)</f>
        <v>19.070136884275911</v>
      </c>
      <c r="W124" s="14"/>
      <c r="X124" s="13"/>
      <c r="Y124" s="97">
        <f t="shared" si="21"/>
        <v>0</v>
      </c>
      <c r="Z124" s="97">
        <f t="shared" si="22"/>
        <v>0</v>
      </c>
      <c r="AA124" s="97">
        <f t="shared" si="23"/>
        <v>0</v>
      </c>
      <c r="AB124" s="97">
        <f t="shared" si="24"/>
        <v>0</v>
      </c>
      <c r="AC124" s="98">
        <f t="shared" si="25"/>
        <v>0</v>
      </c>
      <c r="AE124" s="99">
        <f t="shared" si="26"/>
        <v>0</v>
      </c>
      <c r="AF124" s="99">
        <f t="shared" si="27"/>
        <v>47.221975208185249</v>
      </c>
      <c r="AG124" s="99">
        <f t="shared" si="28"/>
        <v>59.027469010231563</v>
      </c>
      <c r="AH124" s="99">
        <f t="shared" si="29"/>
        <v>118.05493802046313</v>
      </c>
      <c r="AI124" s="100">
        <f t="shared" si="30"/>
        <v>206.59614153581046</v>
      </c>
    </row>
    <row r="125" spans="2:35" hidden="1" outlineLevel="1" x14ac:dyDescent="0.25">
      <c r="B125" s="9">
        <f t="shared" si="31"/>
        <v>39722</v>
      </c>
      <c r="C125" s="39">
        <f t="shared" si="17"/>
        <v>0.54872649229511361</v>
      </c>
      <c r="D125" s="39">
        <f t="shared" si="18"/>
        <v>0.38638915888898845</v>
      </c>
      <c r="E125" s="47">
        <f t="shared" si="19"/>
        <v>0.16233733340612516</v>
      </c>
      <c r="F125" s="47">
        <f t="shared" si="20"/>
        <v>44.318925988795726</v>
      </c>
      <c r="G125" s="145">
        <f t="shared" si="32"/>
        <v>6.8227173517058928</v>
      </c>
      <c r="L125" s="14">
        <f>_xll.EURO(Y125,Y125,0,0,F$22,$B125+25-F$23,1,0)</f>
        <v>0</v>
      </c>
      <c r="M125" s="14">
        <f>_xll.EURO(Z125,Z125,0,0,G$22,$B125+25-G$23,1,0)</f>
        <v>0</v>
      </c>
      <c r="N125" s="14">
        <f>_xll.EURO(AA125,AA125,0,0,H$22,$B125+25-H$23,1,0)</f>
        <v>0</v>
      </c>
      <c r="O125" s="14">
        <f>_xll.EURO(AB125,AB125,0,0,I$22,$B125+25-I$23,1,0)</f>
        <v>0</v>
      </c>
      <c r="P125" s="14">
        <f>_xll.EURO(AC125,AC125,0,0,J$22,$B125+25-J$23,1,0)</f>
        <v>0</v>
      </c>
      <c r="Q125" s="14"/>
      <c r="R125" s="14">
        <f>_xll.EURO(AE125,AE125,0,0,F$22,$B125+25-F$23,1,0)</f>
        <v>0</v>
      </c>
      <c r="S125" s="14">
        <f>_xll.EURO(AF125,AF125,0,0,G$22,$B125+25-G$23,1,0)</f>
        <v>5.8785011570461307</v>
      </c>
      <c r="T125" s="14">
        <f>_xll.EURO(AG125,AG125,0,0,H$22,$B125+25-H$23,1,0)</f>
        <v>6.7922882906008759</v>
      </c>
      <c r="U125" s="14">
        <f>_xll.EURO(AH125,AH125,0,0,I$22,$B125+25-I$23,1,0)</f>
        <v>12.370373642448961</v>
      </c>
      <c r="V125" s="14">
        <f>_xll.EURO(AI125,AI125,0,0,J$22,$B125+25-J$23,1,0)</f>
        <v>19.277762898699763</v>
      </c>
      <c r="W125" s="14"/>
      <c r="X125" s="13"/>
      <c r="Y125" s="97">
        <f t="shared" si="21"/>
        <v>0</v>
      </c>
      <c r="Z125" s="97">
        <f t="shared" si="22"/>
        <v>0</v>
      </c>
      <c r="AA125" s="97">
        <f t="shared" si="23"/>
        <v>0</v>
      </c>
      <c r="AB125" s="97">
        <f t="shared" si="24"/>
        <v>0</v>
      </c>
      <c r="AC125" s="98">
        <f t="shared" si="25"/>
        <v>0</v>
      </c>
      <c r="AE125" s="99">
        <f t="shared" si="26"/>
        <v>0</v>
      </c>
      <c r="AF125" s="99">
        <f t="shared" si="27"/>
        <v>47.221975208185249</v>
      </c>
      <c r="AG125" s="99">
        <f t="shared" si="28"/>
        <v>59.027469010231563</v>
      </c>
      <c r="AH125" s="99">
        <f t="shared" si="29"/>
        <v>118.05493802046313</v>
      </c>
      <c r="AI125" s="100">
        <f t="shared" si="30"/>
        <v>206.59614153581046</v>
      </c>
    </row>
    <row r="126" spans="2:35" hidden="1" outlineLevel="1" x14ac:dyDescent="0.25">
      <c r="B126" s="9">
        <f t="shared" si="31"/>
        <v>39753</v>
      </c>
      <c r="C126" s="39">
        <f t="shared" si="17"/>
        <v>0.54527905028215506</v>
      </c>
      <c r="D126" s="39">
        <f t="shared" si="18"/>
        <v>0.38254993711293078</v>
      </c>
      <c r="E126" s="47">
        <f t="shared" si="19"/>
        <v>0.16272911316922428</v>
      </c>
      <c r="F126" s="47">
        <f t="shared" si="20"/>
        <v>44.724137285536884</v>
      </c>
      <c r="G126" s="145">
        <f t="shared" si="32"/>
        <v>6.9078840041575198</v>
      </c>
      <c r="L126" s="14">
        <f>_xll.EURO(Y126,Y126,0,0,F$22,$B126+25-F$23,1,0)</f>
        <v>0</v>
      </c>
      <c r="M126" s="14">
        <f>_xll.EURO(Z126,Z126,0,0,G$22,$B126+25-G$23,1,0)</f>
        <v>0</v>
      </c>
      <c r="N126" s="14">
        <f>_xll.EURO(AA126,AA126,0,0,H$22,$B126+25-H$23,1,0)</f>
        <v>0</v>
      </c>
      <c r="O126" s="14">
        <f>_xll.EURO(AB126,AB126,0,0,I$22,$B126+25-I$23,1,0)</f>
        <v>0</v>
      </c>
      <c r="P126" s="14">
        <f>_xll.EURO(AC126,AC126,0,0,J$22,$B126+25-J$23,1,0)</f>
        <v>0</v>
      </c>
      <c r="Q126" s="14"/>
      <c r="R126" s="14">
        <f>_xll.EURO(AE126,AE126,0,0,F$22,$B126+25-F$23,1,0)</f>
        <v>0</v>
      </c>
      <c r="S126" s="14">
        <f>_xll.EURO(AF126,AF126,0,0,G$22,$B126+25-G$23,1,0)</f>
        <v>5.9146807413620017</v>
      </c>
      <c r="T126" s="14">
        <f>_xll.EURO(AG126,AG126,0,0,H$22,$B126+25-H$23,1,0)</f>
        <v>6.8413051123969169</v>
      </c>
      <c r="U126" s="14">
        <f>_xll.EURO(AH126,AH126,0,0,I$22,$B126+25-I$23,1,0)</f>
        <v>12.478207452823753</v>
      </c>
      <c r="V126" s="14">
        <f>_xll.EURO(AI126,AI126,0,0,J$22,$B126+25-J$23,1,0)</f>
        <v>19.489943978954216</v>
      </c>
      <c r="W126" s="14"/>
      <c r="X126" s="13"/>
      <c r="Y126" s="97">
        <f t="shared" si="21"/>
        <v>0</v>
      </c>
      <c r="Z126" s="97">
        <f t="shared" si="22"/>
        <v>0</v>
      </c>
      <c r="AA126" s="97">
        <f t="shared" si="23"/>
        <v>0</v>
      </c>
      <c r="AB126" s="97">
        <f t="shared" si="24"/>
        <v>0</v>
      </c>
      <c r="AC126" s="98">
        <f t="shared" si="25"/>
        <v>0</v>
      </c>
      <c r="AE126" s="99">
        <f t="shared" si="26"/>
        <v>0</v>
      </c>
      <c r="AF126" s="99">
        <f t="shared" si="27"/>
        <v>47.221975208185249</v>
      </c>
      <c r="AG126" s="99">
        <f t="shared" si="28"/>
        <v>59.027469010231563</v>
      </c>
      <c r="AH126" s="99">
        <f t="shared" si="29"/>
        <v>118.05493802046313</v>
      </c>
      <c r="AI126" s="100">
        <f t="shared" si="30"/>
        <v>206.59614153581046</v>
      </c>
    </row>
    <row r="127" spans="2:35" hidden="1" outlineLevel="1" x14ac:dyDescent="0.25">
      <c r="B127" s="9">
        <f t="shared" si="31"/>
        <v>39783</v>
      </c>
      <c r="C127" s="39">
        <f t="shared" si="17"/>
        <v>0.54196343970582539</v>
      </c>
      <c r="D127" s="39">
        <f t="shared" si="18"/>
        <v>0.37887088620633558</v>
      </c>
      <c r="E127" s="47">
        <f t="shared" si="19"/>
        <v>0.16309255349948981</v>
      </c>
      <c r="F127" s="47">
        <f t="shared" si="20"/>
        <v>45.112601683524851</v>
      </c>
      <c r="G127" s="145">
        <f t="shared" si="32"/>
        <v>6.9914508626532532</v>
      </c>
      <c r="L127" s="14">
        <f>_xll.EURO(Y127,Y127,0,0,F$22,$B127+25-F$23,1,0)</f>
        <v>0</v>
      </c>
      <c r="M127" s="14">
        <f>_xll.EURO(Z127,Z127,0,0,G$22,$B127+25-G$23,1,0)</f>
        <v>0</v>
      </c>
      <c r="N127" s="14">
        <f>_xll.EURO(AA127,AA127,0,0,H$22,$B127+25-H$23,1,0)</f>
        <v>0</v>
      </c>
      <c r="O127" s="14">
        <f>_xll.EURO(AB127,AB127,0,0,I$22,$B127+25-I$23,1,0)</f>
        <v>0</v>
      </c>
      <c r="P127" s="14">
        <f>_xll.EURO(AC127,AC127,0,0,J$22,$B127+25-J$23,1,0)</f>
        <v>0</v>
      </c>
      <c r="Q127" s="14"/>
      <c r="R127" s="14">
        <f>_xll.EURO(AE127,AE127,0,0,F$22,$B127+25-F$23,1,0)</f>
        <v>0</v>
      </c>
      <c r="S127" s="14">
        <f>_xll.EURO(AF127,AF127,0,0,G$22,$B127+25-G$23,1,0)</f>
        <v>5.9494768160359257</v>
      </c>
      <c r="T127" s="14">
        <f>_xll.EURO(AG127,AG127,0,0,H$22,$B127+25-H$23,1,0)</f>
        <v>6.8883992530202178</v>
      </c>
      <c r="U127" s="14">
        <f>_xll.EURO(AH127,AH127,0,0,I$22,$B127+25-I$23,1,0)</f>
        <v>12.581662170317372</v>
      </c>
      <c r="V127" s="14">
        <f>_xll.EURO(AI127,AI127,0,0,J$22,$B127+25-J$23,1,0)</f>
        <v>19.693063444151335</v>
      </c>
      <c r="W127" s="14"/>
      <c r="X127" s="13"/>
      <c r="Y127" s="97">
        <f t="shared" si="21"/>
        <v>0</v>
      </c>
      <c r="Z127" s="97">
        <f t="shared" si="22"/>
        <v>0</v>
      </c>
      <c r="AA127" s="97">
        <f t="shared" si="23"/>
        <v>0</v>
      </c>
      <c r="AB127" s="97">
        <f t="shared" si="24"/>
        <v>0</v>
      </c>
      <c r="AC127" s="98">
        <f t="shared" si="25"/>
        <v>0</v>
      </c>
      <c r="AE127" s="99">
        <f t="shared" si="26"/>
        <v>0</v>
      </c>
      <c r="AF127" s="99">
        <f t="shared" si="27"/>
        <v>47.221975208185249</v>
      </c>
      <c r="AG127" s="99">
        <f t="shared" si="28"/>
        <v>59.027469010231563</v>
      </c>
      <c r="AH127" s="99">
        <f t="shared" si="29"/>
        <v>118.05493802046313</v>
      </c>
      <c r="AI127" s="100">
        <f t="shared" si="30"/>
        <v>206.59614153581046</v>
      </c>
    </row>
    <row r="128" spans="2:35" hidden="1" outlineLevel="1" x14ac:dyDescent="0.25">
      <c r="B128" s="9">
        <f t="shared" si="31"/>
        <v>39814</v>
      </c>
      <c r="C128" s="39">
        <f t="shared" si="17"/>
        <v>0.53855848740670342</v>
      </c>
      <c r="D128" s="39">
        <f t="shared" si="18"/>
        <v>0.37510636713747758</v>
      </c>
      <c r="E128" s="47">
        <f t="shared" si="19"/>
        <v>0.16345212026922584</v>
      </c>
      <c r="F128" s="47">
        <f t="shared" si="20"/>
        <v>45.510323139055103</v>
      </c>
      <c r="G128" s="145">
        <f t="shared" si="32"/>
        <v>7.0744361755074472</v>
      </c>
      <c r="L128" s="14">
        <f>_xll.EURO(Y128,Y128,0,0,F$22,$B128+25-F$23,1,0)</f>
        <v>0</v>
      </c>
      <c r="M128" s="14">
        <f>_xll.EURO(Z128,Z128,0,0,G$22,$B128+25-G$23,1,0)</f>
        <v>0</v>
      </c>
      <c r="N128" s="14">
        <f>_xll.EURO(AA128,AA128,0,0,H$22,$B128+25-H$23,1,0)</f>
        <v>0</v>
      </c>
      <c r="O128" s="14">
        <f>_xll.EURO(AB128,AB128,0,0,I$22,$B128+25-I$23,1,0)</f>
        <v>0</v>
      </c>
      <c r="P128" s="14">
        <f>_xll.EURO(AC128,AC128,0,0,J$22,$B128+25-J$23,1,0)</f>
        <v>0</v>
      </c>
      <c r="Q128" s="14"/>
      <c r="R128" s="14">
        <f>_xll.EURO(AE128,AE128,0,0,F$22,$B128+25-F$23,1,0)</f>
        <v>0</v>
      </c>
      <c r="S128" s="14">
        <f>_xll.EURO(AF128,AF128,0,0,G$22,$B128+25-G$23,1,0)</f>
        <v>5.985213108106791</v>
      </c>
      <c r="T128" s="14">
        <f>_xll.EURO(AG128,AG128,0,0,H$22,$B128+25-H$23,1,0)</f>
        <v>6.9367176707953071</v>
      </c>
      <c r="U128" s="14">
        <f>_xll.EURO(AH128,AH128,0,0,I$22,$B128+25-I$23,1,0)</f>
        <v>12.687658050886554</v>
      </c>
      <c r="V128" s="14">
        <f>_xll.EURO(AI128,AI128,0,0,J$22,$B128+25-J$23,1,0)</f>
        <v>19.900734309266454</v>
      </c>
      <c r="W128" s="14"/>
      <c r="X128" s="13"/>
      <c r="Y128" s="97">
        <f t="shared" si="21"/>
        <v>0</v>
      </c>
      <c r="Z128" s="97">
        <f t="shared" si="22"/>
        <v>0</v>
      </c>
      <c r="AA128" s="97">
        <f t="shared" si="23"/>
        <v>0</v>
      </c>
      <c r="AB128" s="97">
        <f t="shared" si="24"/>
        <v>0</v>
      </c>
      <c r="AC128" s="98">
        <f t="shared" si="25"/>
        <v>0</v>
      </c>
      <c r="AE128" s="99">
        <f t="shared" si="26"/>
        <v>0</v>
      </c>
      <c r="AF128" s="99">
        <f t="shared" si="27"/>
        <v>47.221975208185249</v>
      </c>
      <c r="AG128" s="99">
        <f t="shared" si="28"/>
        <v>59.027469010231563</v>
      </c>
      <c r="AH128" s="99">
        <f t="shared" si="29"/>
        <v>118.05493802046313</v>
      </c>
      <c r="AI128" s="100">
        <f t="shared" si="30"/>
        <v>206.59614153581046</v>
      </c>
    </row>
    <row r="129" spans="2:35" hidden="1" outlineLevel="1" x14ac:dyDescent="0.25">
      <c r="B129" s="9">
        <f t="shared" ref="B129:B160" si="33">EDATE(B128,1)</f>
        <v>39845</v>
      </c>
      <c r="C129" s="39">
        <f t="shared" si="17"/>
        <v>0.53517492714126824</v>
      </c>
      <c r="D129" s="39">
        <f t="shared" si="18"/>
        <v>0.37137925290582324</v>
      </c>
      <c r="E129" s="47">
        <f t="shared" si="19"/>
        <v>0.163795674235445</v>
      </c>
      <c r="F129" s="47">
        <f t="shared" si="20"/>
        <v>45.904395288367624</v>
      </c>
      <c r="G129" s="145">
        <f t="shared" si="32"/>
        <v>7.1563227153840714</v>
      </c>
      <c r="L129" s="14">
        <f>_xll.EURO(Y129,Y129,0,0,F$22,$B129+25-F$23,1,0)</f>
        <v>0</v>
      </c>
      <c r="M129" s="14">
        <f>_xll.EURO(Z129,Z129,0,0,G$22,$B129+25-G$23,1,0)</f>
        <v>0</v>
      </c>
      <c r="N129" s="14">
        <f>_xll.EURO(AA129,AA129,0,0,H$22,$B129+25-H$23,1,0)</f>
        <v>0</v>
      </c>
      <c r="O129" s="14">
        <f>_xll.EURO(AB129,AB129,0,0,I$22,$B129+25-I$23,1,0)</f>
        <v>0</v>
      </c>
      <c r="P129" s="14">
        <f>_xll.EURO(AC129,AC129,0,0,J$22,$B129+25-J$23,1,0)</f>
        <v>0</v>
      </c>
      <c r="Q129" s="14"/>
      <c r="R129" s="14">
        <f>_xll.EURO(AE129,AE129,0,0,F$22,$B129+25-F$23,1,0)</f>
        <v>0</v>
      </c>
      <c r="S129" s="14">
        <f>_xll.EURO(AF129,AF129,0,0,G$22,$B129+25-G$23,1,0)</f>
        <v>6.0207300815471925</v>
      </c>
      <c r="T129" s="14">
        <f>_xll.EURO(AG129,AG129,0,0,H$22,$B129+25-H$23,1,0)</f>
        <v>6.9846921083408198</v>
      </c>
      <c r="U129" s="14">
        <f>_xll.EURO(AH129,AH129,0,0,I$22,$B129+25-I$23,1,0)</f>
        <v>12.792754409338798</v>
      </c>
      <c r="V129" s="14">
        <f>_xll.EURO(AI129,AI129,0,0,J$22,$B129+25-J$23,1,0)</f>
        <v>20.106218689140817</v>
      </c>
      <c r="W129" s="14"/>
      <c r="X129" s="13"/>
      <c r="Y129" s="97">
        <f t="shared" si="21"/>
        <v>0</v>
      </c>
      <c r="Z129" s="97">
        <f t="shared" si="22"/>
        <v>0</v>
      </c>
      <c r="AA129" s="97">
        <f t="shared" si="23"/>
        <v>0</v>
      </c>
      <c r="AB129" s="97">
        <f t="shared" si="24"/>
        <v>0</v>
      </c>
      <c r="AC129" s="98">
        <f t="shared" si="25"/>
        <v>0</v>
      </c>
      <c r="AE129" s="99">
        <f t="shared" si="26"/>
        <v>0</v>
      </c>
      <c r="AF129" s="99">
        <f t="shared" si="27"/>
        <v>47.221975208185249</v>
      </c>
      <c r="AG129" s="99">
        <f t="shared" si="28"/>
        <v>59.027469010231563</v>
      </c>
      <c r="AH129" s="99">
        <f t="shared" si="29"/>
        <v>118.05493802046313</v>
      </c>
      <c r="AI129" s="100">
        <f t="shared" si="30"/>
        <v>206.59614153581046</v>
      </c>
    </row>
    <row r="130" spans="2:35" hidden="1" outlineLevel="1" x14ac:dyDescent="0.25">
      <c r="B130" s="9">
        <f t="shared" si="33"/>
        <v>39873</v>
      </c>
      <c r="C130" s="39">
        <f t="shared" si="17"/>
        <v>0.53213708329247278</v>
      </c>
      <c r="D130" s="39">
        <f t="shared" si="18"/>
        <v>0.36804466818419507</v>
      </c>
      <c r="E130" s="47">
        <f t="shared" si="19"/>
        <v>0.16409241510827771</v>
      </c>
      <c r="F130" s="47">
        <f t="shared" si="20"/>
        <v>46.257277433831916</v>
      </c>
      <c r="G130" s="145">
        <f t="shared" si="32"/>
        <v>7.2356211797178149</v>
      </c>
      <c r="L130" s="14">
        <f>_xll.EURO(Y130,Y130,0,0,F$22,$B130+25-F$23,1,0)</f>
        <v>0</v>
      </c>
      <c r="M130" s="14">
        <f>_xll.EURO(Z130,Z130,0,0,G$22,$B130+25-G$23,1,0)</f>
        <v>0</v>
      </c>
      <c r="N130" s="14">
        <f>_xll.EURO(AA130,AA130,0,0,H$22,$B130+25-H$23,1,0)</f>
        <v>0</v>
      </c>
      <c r="O130" s="14">
        <f>_xll.EURO(AB130,AB130,0,0,I$22,$B130+25-I$23,1,0)</f>
        <v>0</v>
      </c>
      <c r="P130" s="14">
        <f>_xll.EURO(AC130,AC130,0,0,J$22,$B130+25-J$23,1,0)</f>
        <v>0</v>
      </c>
      <c r="Q130" s="14"/>
      <c r="R130" s="14">
        <f>_xll.EURO(AE130,AE130,0,0,F$22,$B130+25-F$23,1,0)</f>
        <v>0</v>
      </c>
      <c r="S130" s="14">
        <f>_xll.EURO(AF130,AF130,0,0,G$22,$B130+25-G$23,1,0)</f>
        <v>6.0526246327357747</v>
      </c>
      <c r="T130" s="14">
        <f>_xll.EURO(AG130,AG130,0,0,H$22,$B130+25-H$23,1,0)</f>
        <v>7.0277340623740727</v>
      </c>
      <c r="U130" s="14">
        <f>_xll.EURO(AH130,AH130,0,0,I$22,$B130+25-I$23,1,0)</f>
        <v>12.886925307431191</v>
      </c>
      <c r="V130" s="14">
        <f>_xll.EURO(AI130,AI130,0,0,J$22,$B130+25-J$23,1,0)</f>
        <v>20.289993431290881</v>
      </c>
      <c r="W130" s="14"/>
      <c r="X130" s="13"/>
      <c r="Y130" s="97">
        <f t="shared" si="21"/>
        <v>0</v>
      </c>
      <c r="Z130" s="97">
        <f t="shared" si="22"/>
        <v>0</v>
      </c>
      <c r="AA130" s="97">
        <f t="shared" si="23"/>
        <v>0</v>
      </c>
      <c r="AB130" s="97">
        <f t="shared" si="24"/>
        <v>0</v>
      </c>
      <c r="AC130" s="98">
        <f t="shared" si="25"/>
        <v>0</v>
      </c>
      <c r="AE130" s="99">
        <f t="shared" si="26"/>
        <v>0</v>
      </c>
      <c r="AF130" s="99">
        <f t="shared" si="27"/>
        <v>47.221975208185249</v>
      </c>
      <c r="AG130" s="99">
        <f t="shared" si="28"/>
        <v>59.027469010231563</v>
      </c>
      <c r="AH130" s="99">
        <f t="shared" si="29"/>
        <v>118.05493802046313</v>
      </c>
      <c r="AI130" s="100">
        <f t="shared" si="30"/>
        <v>206.59614153581046</v>
      </c>
    </row>
    <row r="131" spans="2:35" hidden="1" outlineLevel="1" x14ac:dyDescent="0.25">
      <c r="B131" s="9">
        <f t="shared" si="33"/>
        <v>39904</v>
      </c>
      <c r="C131" s="39">
        <f t="shared" si="17"/>
        <v>0.52879386629210046</v>
      </c>
      <c r="D131" s="39">
        <f t="shared" si="18"/>
        <v>0.36438772007333814</v>
      </c>
      <c r="E131" s="47">
        <f t="shared" si="19"/>
        <v>0.16440614621876232</v>
      </c>
      <c r="F131" s="47">
        <f t="shared" si="20"/>
        <v>46.644674611520578</v>
      </c>
      <c r="G131" s="145">
        <f t="shared" si="32"/>
        <v>7.3152588218532211</v>
      </c>
      <c r="L131" s="14">
        <f>_xll.EURO(Y131,Y131,0,0,F$22,$B131+25-F$23,1,0)</f>
        <v>0</v>
      </c>
      <c r="M131" s="14">
        <f>_xll.EURO(Z131,Z131,0,0,G$22,$B131+25-G$23,1,0)</f>
        <v>0</v>
      </c>
      <c r="N131" s="14">
        <f>_xll.EURO(AA131,AA131,0,0,H$22,$B131+25-H$23,1,0)</f>
        <v>0</v>
      </c>
      <c r="O131" s="14">
        <f>_xll.EURO(AB131,AB131,0,0,I$22,$B131+25-I$23,1,0)</f>
        <v>0</v>
      </c>
      <c r="P131" s="14">
        <f>_xll.EURO(AC131,AC131,0,0,J$22,$B131+25-J$23,1,0)</f>
        <v>0</v>
      </c>
      <c r="Q131" s="14"/>
      <c r="R131" s="14">
        <f>_xll.EURO(AE131,AE131,0,0,F$22,$B131+25-F$23,1,0)</f>
        <v>0</v>
      </c>
      <c r="S131" s="14">
        <f>_xll.EURO(AF131,AF131,0,0,G$22,$B131+25-G$23,1,0)</f>
        <v>6.0877347645099569</v>
      </c>
      <c r="T131" s="14">
        <f>_xll.EURO(AG131,AG131,0,0,H$22,$B131+25-H$23,1,0)</f>
        <v>7.0750730846442274</v>
      </c>
      <c r="U131" s="14">
        <f>_xll.EURO(AH131,AH131,0,0,I$22,$B131+25-I$23,1,0)</f>
        <v>12.990369700949614</v>
      </c>
      <c r="V131" s="14">
        <f>_xll.EURO(AI131,AI131,0,0,J$22,$B131+25-J$23,1,0)</f>
        <v>20.49149706141678</v>
      </c>
      <c r="W131" s="14"/>
      <c r="X131" s="13"/>
      <c r="Y131" s="97">
        <f t="shared" si="21"/>
        <v>0</v>
      </c>
      <c r="Z131" s="97">
        <f t="shared" si="22"/>
        <v>0</v>
      </c>
      <c r="AA131" s="97">
        <f t="shared" si="23"/>
        <v>0</v>
      </c>
      <c r="AB131" s="97">
        <f t="shared" si="24"/>
        <v>0</v>
      </c>
      <c r="AC131" s="98">
        <f t="shared" si="25"/>
        <v>0</v>
      </c>
      <c r="AE131" s="99">
        <f t="shared" si="26"/>
        <v>0</v>
      </c>
      <c r="AF131" s="99">
        <f t="shared" si="27"/>
        <v>47.221975208185249</v>
      </c>
      <c r="AG131" s="99">
        <f t="shared" si="28"/>
        <v>59.027469010231563</v>
      </c>
      <c r="AH131" s="99">
        <f t="shared" si="29"/>
        <v>118.05493802046313</v>
      </c>
      <c r="AI131" s="100">
        <f t="shared" si="30"/>
        <v>206.59614153581046</v>
      </c>
    </row>
    <row r="132" spans="2:35" hidden="1" outlineLevel="1" x14ac:dyDescent="0.25">
      <c r="B132" s="9">
        <f t="shared" si="33"/>
        <v>39934</v>
      </c>
      <c r="C132" s="39">
        <f t="shared" si="17"/>
        <v>0.52557849512596244</v>
      </c>
      <c r="D132" s="39">
        <f t="shared" si="18"/>
        <v>0.36088333844409159</v>
      </c>
      <c r="E132" s="47">
        <f t="shared" si="19"/>
        <v>0.16469515668187085</v>
      </c>
      <c r="F132" s="47">
        <f t="shared" si="20"/>
        <v>47.016362282142552</v>
      </c>
      <c r="G132" s="145">
        <f t="shared" si="32"/>
        <v>7.3934195735055033</v>
      </c>
      <c r="L132" s="14">
        <f>_xll.EURO(Y132,Y132,0,0,F$22,$B132+25-F$23,1,0)</f>
        <v>0</v>
      </c>
      <c r="M132" s="14">
        <f>_xll.EURO(Z132,Z132,0,0,G$22,$B132+25-G$23,1,0)</f>
        <v>0</v>
      </c>
      <c r="N132" s="14">
        <f>_xll.EURO(AA132,AA132,0,0,H$22,$B132+25-H$23,1,0)</f>
        <v>0</v>
      </c>
      <c r="O132" s="14">
        <f>_xll.EURO(AB132,AB132,0,0,I$22,$B132+25-I$23,1,0)</f>
        <v>0</v>
      </c>
      <c r="P132" s="14">
        <f>_xll.EURO(AC132,AC132,0,0,J$22,$B132+25-J$23,1,0)</f>
        <v>0</v>
      </c>
      <c r="Q132" s="14"/>
      <c r="R132" s="14">
        <f>_xll.EURO(AE132,AE132,0,0,F$22,$B132+25-F$23,1,0)</f>
        <v>0</v>
      </c>
      <c r="S132" s="14">
        <f>_xll.EURO(AF132,AF132,0,0,G$22,$B132+25-G$23,1,0)</f>
        <v>6.1215138324259399</v>
      </c>
      <c r="T132" s="14">
        <f>_xll.EURO(AG132,AG132,0,0,H$22,$B132+25-H$23,1,0)</f>
        <v>7.1205763086134297</v>
      </c>
      <c r="U132" s="14">
        <f>_xll.EURO(AH132,AH132,0,0,I$22,$B132+25-I$23,1,0)</f>
        <v>13.089679019796122</v>
      </c>
      <c r="V132" s="14">
        <f>_xll.EURO(AI132,AI132,0,0,J$22,$B132+25-J$23,1,0)</f>
        <v>20.68459312130706</v>
      </c>
      <c r="W132" s="14"/>
      <c r="X132" s="13"/>
      <c r="Y132" s="97">
        <f t="shared" si="21"/>
        <v>0</v>
      </c>
      <c r="Z132" s="97">
        <f t="shared" si="22"/>
        <v>0</v>
      </c>
      <c r="AA132" s="97">
        <f t="shared" si="23"/>
        <v>0</v>
      </c>
      <c r="AB132" s="97">
        <f t="shared" si="24"/>
        <v>0</v>
      </c>
      <c r="AC132" s="98">
        <f t="shared" si="25"/>
        <v>0</v>
      </c>
      <c r="AE132" s="99">
        <f t="shared" si="26"/>
        <v>0</v>
      </c>
      <c r="AF132" s="99">
        <f t="shared" si="27"/>
        <v>47.221975208185249</v>
      </c>
      <c r="AG132" s="99">
        <f t="shared" si="28"/>
        <v>59.027469010231563</v>
      </c>
      <c r="AH132" s="99">
        <f t="shared" si="29"/>
        <v>118.05493802046313</v>
      </c>
      <c r="AI132" s="100">
        <f t="shared" si="30"/>
        <v>206.59614153581046</v>
      </c>
    </row>
    <row r="133" spans="2:35" hidden="1" outlineLevel="1" x14ac:dyDescent="0.25">
      <c r="B133" s="9">
        <f t="shared" si="33"/>
        <v>39965</v>
      </c>
      <c r="C133" s="39">
        <f t="shared" si="17"/>
        <v>0.52227648326641785</v>
      </c>
      <c r="D133" s="39">
        <f t="shared" si="18"/>
        <v>0.35729754640076727</v>
      </c>
      <c r="E133" s="47">
        <f t="shared" si="19"/>
        <v>0.16497893686565057</v>
      </c>
      <c r="F133" s="47">
        <f t="shared" si="20"/>
        <v>47.39720423684436</v>
      </c>
      <c r="G133" s="145">
        <f t="shared" si="32"/>
        <v>7.4709509653606361</v>
      </c>
      <c r="L133" s="14">
        <f>_xll.EURO(Y133,Y133,0,0,F$22,$B133+25-F$23,1,0)</f>
        <v>0</v>
      </c>
      <c r="M133" s="14">
        <f>_xll.EURO(Z133,Z133,0,0,G$22,$B133+25-G$23,1,0)</f>
        <v>0</v>
      </c>
      <c r="N133" s="14">
        <f>_xll.EURO(AA133,AA133,0,0,H$22,$B133+25-H$23,1,0)</f>
        <v>0</v>
      </c>
      <c r="O133" s="14">
        <f>_xll.EURO(AB133,AB133,0,0,I$22,$B133+25-I$23,1,0)</f>
        <v>0</v>
      </c>
      <c r="P133" s="14">
        <f>_xll.EURO(AC133,AC133,0,0,J$22,$B133+25-J$23,1,0)</f>
        <v>0</v>
      </c>
      <c r="Q133" s="14"/>
      <c r="R133" s="14">
        <f>_xll.EURO(AE133,AE133,0,0,F$22,$B133+25-F$23,1,0)</f>
        <v>0</v>
      </c>
      <c r="S133" s="14">
        <f>_xll.EURO(AF133,AF133,0,0,G$22,$B133+25-G$23,1,0)</f>
        <v>6.1562172269100337</v>
      </c>
      <c r="T133" s="14">
        <f>_xll.EURO(AG133,AG133,0,0,H$22,$B133+25-H$23,1,0)</f>
        <v>7.1672834957857283</v>
      </c>
      <c r="U133" s="14">
        <f>_xll.EURO(AH133,AH133,0,0,I$22,$B133+25-I$23,1,0)</f>
        <v>13.191492930755921</v>
      </c>
      <c r="V133" s="14">
        <f>_xll.EURO(AI133,AI133,0,0,J$22,$B133+25-J$23,1,0)</f>
        <v>20.882210583392677</v>
      </c>
      <c r="W133" s="14"/>
      <c r="X133" s="13"/>
      <c r="Y133" s="97">
        <f t="shared" si="21"/>
        <v>0</v>
      </c>
      <c r="Z133" s="97">
        <f t="shared" si="22"/>
        <v>0</v>
      </c>
      <c r="AA133" s="97">
        <f t="shared" si="23"/>
        <v>0</v>
      </c>
      <c r="AB133" s="97">
        <f t="shared" si="24"/>
        <v>0</v>
      </c>
      <c r="AC133" s="98">
        <f t="shared" si="25"/>
        <v>0</v>
      </c>
      <c r="AE133" s="99">
        <f t="shared" si="26"/>
        <v>0</v>
      </c>
      <c r="AF133" s="99">
        <f t="shared" si="27"/>
        <v>47.221975208185249</v>
      </c>
      <c r="AG133" s="99">
        <f t="shared" si="28"/>
        <v>59.027469010231563</v>
      </c>
      <c r="AH133" s="99">
        <f t="shared" si="29"/>
        <v>118.05493802046313</v>
      </c>
      <c r="AI133" s="100">
        <f t="shared" si="30"/>
        <v>206.59614153581046</v>
      </c>
    </row>
    <row r="134" spans="2:35" hidden="1" outlineLevel="1" x14ac:dyDescent="0.25">
      <c r="B134" s="9">
        <f t="shared" si="33"/>
        <v>39995</v>
      </c>
      <c r="C134" s="39">
        <f t="shared" si="17"/>
        <v>0.51910074154153352</v>
      </c>
      <c r="D134" s="39">
        <f t="shared" si="18"/>
        <v>0.35386135223503157</v>
      </c>
      <c r="E134" s="47">
        <f t="shared" si="19"/>
        <v>0.16523938930650195</v>
      </c>
      <c r="F134" s="47">
        <f t="shared" si="20"/>
        <v>47.762707568073722</v>
      </c>
      <c r="G134" s="145">
        <f t="shared" si="32"/>
        <v>7.5470539614825247</v>
      </c>
      <c r="L134" s="14">
        <f>_xll.EURO(Y134,Y134,0,0,F$22,$B134+25-F$23,1,0)</f>
        <v>0</v>
      </c>
      <c r="M134" s="14">
        <f>_xll.EURO(Z134,Z134,0,0,G$22,$B134+25-G$23,1,0)</f>
        <v>0</v>
      </c>
      <c r="N134" s="14">
        <f>_xll.EURO(AA134,AA134,0,0,H$22,$B134+25-H$23,1,0)</f>
        <v>0</v>
      </c>
      <c r="O134" s="14">
        <f>_xll.EURO(AB134,AB134,0,0,I$22,$B134+25-I$23,1,0)</f>
        <v>0</v>
      </c>
      <c r="P134" s="14">
        <f>_xll.EURO(AC134,AC134,0,0,J$22,$B134+25-J$23,1,0)</f>
        <v>0</v>
      </c>
      <c r="Q134" s="14"/>
      <c r="R134" s="14">
        <f>_xll.EURO(AE134,AE134,0,0,F$22,$B134+25-F$23,1,0)</f>
        <v>0</v>
      </c>
      <c r="S134" s="14">
        <f>_xll.EURO(AF134,AF134,0,0,G$22,$B134+25-G$23,1,0)</f>
        <v>6.1896092323590963</v>
      </c>
      <c r="T134" s="14">
        <f>_xll.EURO(AG134,AG134,0,0,H$22,$B134+25-H$23,1,0)</f>
        <v>7.2121870360565161</v>
      </c>
      <c r="U134" s="14">
        <f>_xll.EURO(AH134,AH134,0,0,I$22,$B134+25-I$23,1,0)</f>
        <v>13.289260334536017</v>
      </c>
      <c r="V134" s="14">
        <f>_xll.EURO(AI134,AI134,0,0,J$22,$B134+25-J$23,1,0)</f>
        <v>21.071650965122089</v>
      </c>
      <c r="W134" s="14"/>
      <c r="X134" s="13"/>
      <c r="Y134" s="97">
        <f t="shared" si="21"/>
        <v>0</v>
      </c>
      <c r="Z134" s="97">
        <f t="shared" si="22"/>
        <v>0</v>
      </c>
      <c r="AA134" s="97">
        <f t="shared" si="23"/>
        <v>0</v>
      </c>
      <c r="AB134" s="97">
        <f t="shared" si="24"/>
        <v>0</v>
      </c>
      <c r="AC134" s="98">
        <f t="shared" si="25"/>
        <v>0</v>
      </c>
      <c r="AE134" s="99">
        <f t="shared" si="26"/>
        <v>0</v>
      </c>
      <c r="AF134" s="99">
        <f t="shared" si="27"/>
        <v>47.221975208185249</v>
      </c>
      <c r="AG134" s="99">
        <f t="shared" si="28"/>
        <v>59.027469010231563</v>
      </c>
      <c r="AH134" s="99">
        <f t="shared" si="29"/>
        <v>118.05493802046313</v>
      </c>
      <c r="AI134" s="100">
        <f t="shared" si="30"/>
        <v>206.59614153581046</v>
      </c>
    </row>
    <row r="135" spans="2:35" hidden="1" outlineLevel="1" x14ac:dyDescent="0.25">
      <c r="B135" s="9">
        <f t="shared" si="33"/>
        <v>40026</v>
      </c>
      <c r="C135" s="39">
        <f t="shared" si="17"/>
        <v>0.51583942696956309</v>
      </c>
      <c r="D135" s="39">
        <f t="shared" si="18"/>
        <v>0.3503453317206045</v>
      </c>
      <c r="E135" s="47">
        <f t="shared" si="19"/>
        <v>0.16549409524895858</v>
      </c>
      <c r="F135" s="47">
        <f t="shared" si="20"/>
        <v>48.137316780144943</v>
      </c>
      <c r="G135" s="145">
        <f t="shared" si="32"/>
        <v>7.6225053569944174</v>
      </c>
      <c r="L135" s="14">
        <f>_xll.EURO(Y135,Y135,0,0,F$22,$B135+25-F$23,1,0)</f>
        <v>0</v>
      </c>
      <c r="M135" s="14">
        <f>_xll.EURO(Z135,Z135,0,0,G$22,$B135+25-G$23,1,0)</f>
        <v>0</v>
      </c>
      <c r="N135" s="14">
        <f>_xll.EURO(AA135,AA135,0,0,H$22,$B135+25-H$23,1,0)</f>
        <v>0</v>
      </c>
      <c r="O135" s="14">
        <f>_xll.EURO(AB135,AB135,0,0,I$22,$B135+25-I$23,1,0)</f>
        <v>0</v>
      </c>
      <c r="P135" s="14">
        <f>_xll.EURO(AC135,AC135,0,0,J$22,$B135+25-J$23,1,0)</f>
        <v>0</v>
      </c>
      <c r="Q135" s="14"/>
      <c r="R135" s="14">
        <f>_xll.EURO(AE135,AE135,0,0,F$22,$B135+25-F$23,1,0)</f>
        <v>0</v>
      </c>
      <c r="S135" s="14">
        <f>_xll.EURO(AF135,AF135,0,0,G$22,$B135+25-G$23,1,0)</f>
        <v>6.2239192469308335</v>
      </c>
      <c r="T135" s="14">
        <f>_xll.EURO(AG135,AG135,0,0,H$22,$B135+25-H$23,1,0)</f>
        <v>7.2582863225459597</v>
      </c>
      <c r="U135" s="14">
        <f>_xll.EURO(AH135,AH135,0,0,I$22,$B135+25-I$23,1,0)</f>
        <v>13.389516698309492</v>
      </c>
      <c r="V135" s="14">
        <f>_xll.EURO(AI135,AI135,0,0,J$22,$B135+25-J$23,1,0)</f>
        <v>21.26559451235866</v>
      </c>
      <c r="W135" s="14"/>
      <c r="X135" s="13"/>
      <c r="Y135" s="97">
        <f t="shared" si="21"/>
        <v>0</v>
      </c>
      <c r="Z135" s="97">
        <f t="shared" si="22"/>
        <v>0</v>
      </c>
      <c r="AA135" s="97">
        <f t="shared" si="23"/>
        <v>0</v>
      </c>
      <c r="AB135" s="97">
        <f t="shared" si="24"/>
        <v>0</v>
      </c>
      <c r="AC135" s="98">
        <f t="shared" si="25"/>
        <v>0</v>
      </c>
      <c r="AE135" s="99">
        <f t="shared" si="26"/>
        <v>0</v>
      </c>
      <c r="AF135" s="99">
        <f t="shared" si="27"/>
        <v>47.221975208185249</v>
      </c>
      <c r="AG135" s="99">
        <f t="shared" si="28"/>
        <v>59.027469010231563</v>
      </c>
      <c r="AH135" s="99">
        <f t="shared" si="29"/>
        <v>118.05493802046313</v>
      </c>
      <c r="AI135" s="100">
        <f t="shared" si="30"/>
        <v>206.59614153581046</v>
      </c>
    </row>
    <row r="136" spans="2:35" hidden="1" outlineLevel="1" x14ac:dyDescent="0.25">
      <c r="B136" s="9">
        <f t="shared" si="33"/>
        <v>40057</v>
      </c>
      <c r="C136" s="39">
        <f t="shared" si="17"/>
        <v>0.51259860200950447</v>
      </c>
      <c r="D136" s="39">
        <f t="shared" si="18"/>
        <v>0.34686424692373952</v>
      </c>
      <c r="E136" s="47">
        <f t="shared" si="19"/>
        <v>0.16573435508576495</v>
      </c>
      <c r="F136" s="47">
        <f t="shared" si="20"/>
        <v>48.508873594469492</v>
      </c>
      <c r="G136" s="145">
        <f t="shared" si="32"/>
        <v>7.6969078544001723</v>
      </c>
      <c r="L136" s="14">
        <f>_xll.EURO(Y136,Y136,0,0,F$22,$B136+25-F$23,1,0)</f>
        <v>0</v>
      </c>
      <c r="M136" s="14">
        <f>_xll.EURO(Z136,Z136,0,0,G$22,$B136+25-G$23,1,0)</f>
        <v>0</v>
      </c>
      <c r="N136" s="14">
        <f>_xll.EURO(AA136,AA136,0,0,H$22,$B136+25-H$23,1,0)</f>
        <v>0</v>
      </c>
      <c r="O136" s="14">
        <f>_xll.EURO(AB136,AB136,0,0,I$22,$B136+25-I$23,1,0)</f>
        <v>0</v>
      </c>
      <c r="P136" s="14">
        <f>_xll.EURO(AC136,AC136,0,0,J$22,$B136+25-J$23,1,0)</f>
        <v>0</v>
      </c>
      <c r="Q136" s="14"/>
      <c r="R136" s="14">
        <f>_xll.EURO(AE136,AE136,0,0,F$22,$B136+25-F$23,1,0)</f>
        <v>0</v>
      </c>
      <c r="S136" s="14">
        <f>_xll.EURO(AF136,AF136,0,0,G$22,$B136+25-G$23,1,0)</f>
        <v>6.2580342332153727</v>
      </c>
      <c r="T136" s="14">
        <f>_xll.EURO(AG136,AG136,0,0,H$22,$B136+25-H$23,1,0)</f>
        <v>7.3040853683170468</v>
      </c>
      <c r="U136" s="14">
        <f>_xll.EURO(AH136,AH136,0,0,I$22,$B136+25-I$23,1,0)</f>
        <v>13.489007751449392</v>
      </c>
      <c r="V136" s="14">
        <f>_xll.EURO(AI136,AI136,0,0,J$22,$B136+25-J$23,1,0)</f>
        <v>21.457746241487683</v>
      </c>
      <c r="W136" s="14"/>
      <c r="X136" s="13"/>
      <c r="Y136" s="97">
        <f t="shared" si="21"/>
        <v>0</v>
      </c>
      <c r="Z136" s="97">
        <f t="shared" si="22"/>
        <v>0</v>
      </c>
      <c r="AA136" s="97">
        <f t="shared" si="23"/>
        <v>0</v>
      </c>
      <c r="AB136" s="97">
        <f t="shared" si="24"/>
        <v>0</v>
      </c>
      <c r="AC136" s="98">
        <f t="shared" si="25"/>
        <v>0</v>
      </c>
      <c r="AE136" s="99">
        <f t="shared" si="26"/>
        <v>0</v>
      </c>
      <c r="AF136" s="99">
        <f t="shared" si="27"/>
        <v>47.221975208185249</v>
      </c>
      <c r="AG136" s="99">
        <f t="shared" si="28"/>
        <v>59.027469010231563</v>
      </c>
      <c r="AH136" s="99">
        <f t="shared" si="29"/>
        <v>118.05493802046313</v>
      </c>
      <c r="AI136" s="100">
        <f t="shared" si="30"/>
        <v>206.59614153581046</v>
      </c>
    </row>
    <row r="137" spans="2:35" hidden="1" outlineLevel="1" x14ac:dyDescent="0.25">
      <c r="B137" s="9">
        <f t="shared" si="33"/>
        <v>40087</v>
      </c>
      <c r="C137" s="39">
        <f t="shared" si="17"/>
        <v>0.50948170737481235</v>
      </c>
      <c r="D137" s="39">
        <f t="shared" si="18"/>
        <v>0.34352839165804255</v>
      </c>
      <c r="E137" s="47">
        <f t="shared" si="19"/>
        <v>0.1659533157167698</v>
      </c>
      <c r="F137" s="47">
        <f t="shared" si="20"/>
        <v>48.865607503968818</v>
      </c>
      <c r="G137" s="145">
        <f t="shared" si="32"/>
        <v>7.7699547288994433</v>
      </c>
      <c r="L137" s="14">
        <f>_xll.EURO(Y137,Y137,0,0,F$22,$B137+25-F$23,1,0)</f>
        <v>0</v>
      </c>
      <c r="M137" s="14">
        <f>_xll.EURO(Z137,Z137,0,0,G$22,$B137+25-G$23,1,0)</f>
        <v>0</v>
      </c>
      <c r="N137" s="14">
        <f>_xll.EURO(AA137,AA137,0,0,H$22,$B137+25-H$23,1,0)</f>
        <v>0</v>
      </c>
      <c r="O137" s="14">
        <f>_xll.EURO(AB137,AB137,0,0,I$22,$B137+25-I$23,1,0)</f>
        <v>0</v>
      </c>
      <c r="P137" s="14">
        <f>_xll.EURO(AC137,AC137,0,0,J$22,$B137+25-J$23,1,0)</f>
        <v>0</v>
      </c>
      <c r="Q137" s="14"/>
      <c r="R137" s="14">
        <f>_xll.EURO(AE137,AE137,0,0,F$22,$B137+25-F$23,1,0)</f>
        <v>0</v>
      </c>
      <c r="S137" s="14">
        <f>_xll.EURO(AF137,AF137,0,0,G$22,$B137+25-G$23,1,0)</f>
        <v>6.2908660332252815</v>
      </c>
      <c r="T137" s="14">
        <f>_xll.EURO(AG137,AG137,0,0,H$22,$B137+25-H$23,1,0)</f>
        <v>7.348126446307667</v>
      </c>
      <c r="U137" s="14">
        <f>_xll.EURO(AH137,AH137,0,0,I$22,$B137+25-I$23,1,0)</f>
        <v>13.584576581201752</v>
      </c>
      <c r="V137" s="14">
        <f>_xll.EURO(AI137,AI137,0,0,J$22,$B137+25-J$23,1,0)</f>
        <v>21.642038443234114</v>
      </c>
      <c r="W137" s="14"/>
      <c r="X137" s="13"/>
      <c r="Y137" s="97">
        <f t="shared" si="21"/>
        <v>0</v>
      </c>
      <c r="Z137" s="97">
        <f t="shared" si="22"/>
        <v>0</v>
      </c>
      <c r="AA137" s="97">
        <f t="shared" si="23"/>
        <v>0</v>
      </c>
      <c r="AB137" s="97">
        <f t="shared" si="24"/>
        <v>0</v>
      </c>
      <c r="AC137" s="98">
        <f t="shared" si="25"/>
        <v>0</v>
      </c>
      <c r="AE137" s="99">
        <f t="shared" si="26"/>
        <v>0</v>
      </c>
      <c r="AF137" s="99">
        <f t="shared" si="27"/>
        <v>47.221975208185249</v>
      </c>
      <c r="AG137" s="99">
        <f t="shared" si="28"/>
        <v>59.027469010231563</v>
      </c>
      <c r="AH137" s="99">
        <f t="shared" si="29"/>
        <v>118.05493802046313</v>
      </c>
      <c r="AI137" s="100">
        <f t="shared" si="30"/>
        <v>206.59614153581046</v>
      </c>
    </row>
    <row r="138" spans="2:35" hidden="1" outlineLevel="1" x14ac:dyDescent="0.25">
      <c r="B138" s="9">
        <f t="shared" si="33"/>
        <v>40118</v>
      </c>
      <c r="C138" s="39">
        <f t="shared" si="17"/>
        <v>0.50628082557395115</v>
      </c>
      <c r="D138" s="39">
        <f t="shared" si="18"/>
        <v>0.34011504102020401</v>
      </c>
      <c r="E138" s="47">
        <f t="shared" si="19"/>
        <v>0.16616578455374714</v>
      </c>
      <c r="F138" s="47">
        <f t="shared" si="20"/>
        <v>49.23136930078654</v>
      </c>
      <c r="G138" s="145">
        <f t="shared" si="32"/>
        <v>7.8423148580744426</v>
      </c>
      <c r="L138" s="14">
        <f>_xll.EURO(Y138,Y138,0,0,F$22,$B138+25-F$23,1,0)</f>
        <v>0</v>
      </c>
      <c r="M138" s="14">
        <f>_xll.EURO(Z138,Z138,0,0,G$22,$B138+25-G$23,1,0)</f>
        <v>0</v>
      </c>
      <c r="N138" s="14">
        <f>_xll.EURO(AA138,AA138,0,0,H$22,$B138+25-H$23,1,0)</f>
        <v>0</v>
      </c>
      <c r="O138" s="14">
        <f>_xll.EURO(AB138,AB138,0,0,I$22,$B138+25-I$23,1,0)</f>
        <v>0</v>
      </c>
      <c r="P138" s="14">
        <f>_xll.EURO(AC138,AC138,0,0,J$22,$B138+25-J$23,1,0)</f>
        <v>0</v>
      </c>
      <c r="Q138" s="14"/>
      <c r="R138" s="14">
        <f>_xll.EURO(AE138,AE138,0,0,F$22,$B138+25-F$23,1,0)</f>
        <v>0</v>
      </c>
      <c r="S138" s="14">
        <f>_xll.EURO(AF138,AF138,0,0,G$22,$B138+25-G$23,1,0)</f>
        <v>6.3246064405459173</v>
      </c>
      <c r="T138" s="14">
        <f>_xll.EURO(AG138,AG138,0,0,H$22,$B138+25-H$23,1,0)</f>
        <v>7.3933509267024995</v>
      </c>
      <c r="U138" s="14">
        <f>_xll.EURO(AH138,AH138,0,0,I$22,$B138+25-I$23,1,0)</f>
        <v>13.682610224793834</v>
      </c>
      <c r="V138" s="14">
        <f>_xll.EURO(AI138,AI138,0,0,J$22,$B138+25-J$23,1,0)</f>
        <v>21.830801708744289</v>
      </c>
      <c r="W138" s="14"/>
      <c r="X138" s="13"/>
      <c r="Y138" s="97">
        <f t="shared" si="21"/>
        <v>0</v>
      </c>
      <c r="Z138" s="97">
        <f t="shared" si="22"/>
        <v>0</v>
      </c>
      <c r="AA138" s="97">
        <f t="shared" si="23"/>
        <v>0</v>
      </c>
      <c r="AB138" s="97">
        <f t="shared" si="24"/>
        <v>0</v>
      </c>
      <c r="AC138" s="98">
        <f t="shared" si="25"/>
        <v>0</v>
      </c>
      <c r="AE138" s="99">
        <f t="shared" si="26"/>
        <v>0</v>
      </c>
      <c r="AF138" s="99">
        <f t="shared" si="27"/>
        <v>47.221975208185249</v>
      </c>
      <c r="AG138" s="99">
        <f t="shared" si="28"/>
        <v>59.027469010231563</v>
      </c>
      <c r="AH138" s="99">
        <f t="shared" si="29"/>
        <v>118.05493802046313</v>
      </c>
      <c r="AI138" s="100">
        <f t="shared" si="30"/>
        <v>206.59614153581046</v>
      </c>
    </row>
    <row r="139" spans="2:35" hidden="1" outlineLevel="1" x14ac:dyDescent="0.25">
      <c r="B139" s="9">
        <f t="shared" si="33"/>
        <v>40148</v>
      </c>
      <c r="C139" s="39">
        <f t="shared" si="17"/>
        <v>0.50320234665751884</v>
      </c>
      <c r="D139" s="39">
        <f t="shared" si="18"/>
        <v>0.33684409407023069</v>
      </c>
      <c r="E139" s="47">
        <f t="shared" si="19"/>
        <v>0.16635825258728815</v>
      </c>
      <c r="F139" s="47">
        <f t="shared" si="20"/>
        <v>49.582624486225129</v>
      </c>
      <c r="G139" s="145">
        <f t="shared" si="32"/>
        <v>7.9133672918789015</v>
      </c>
      <c r="L139" s="14">
        <f>_xll.EURO(Y139,Y139,0,0,F$22,$B139+25-F$23,1,0)</f>
        <v>0</v>
      </c>
      <c r="M139" s="14">
        <f>_xll.EURO(Z139,Z139,0,0,G$22,$B139+25-G$23,1,0)</f>
        <v>0</v>
      </c>
      <c r="N139" s="14">
        <f>_xll.EURO(AA139,AA139,0,0,H$22,$B139+25-H$23,1,0)</f>
        <v>0</v>
      </c>
      <c r="O139" s="14">
        <f>_xll.EURO(AB139,AB139,0,0,I$22,$B139+25-I$23,1,0)</f>
        <v>0</v>
      </c>
      <c r="P139" s="14">
        <f>_xll.EURO(AC139,AC139,0,0,J$22,$B139+25-J$23,1,0)</f>
        <v>0</v>
      </c>
      <c r="Q139" s="14"/>
      <c r="R139" s="14">
        <f>_xll.EURO(AE139,AE139,0,0,F$22,$B139+25-F$23,1,0)</f>
        <v>0</v>
      </c>
      <c r="S139" s="14">
        <f>_xll.EURO(AF139,AF139,0,0,G$22,$B139+25-G$23,1,0)</f>
        <v>6.3570814572805325</v>
      </c>
      <c r="T139" s="14">
        <f>_xll.EURO(AG139,AG139,0,0,H$22,$B139+25-H$23,1,0)</f>
        <v>7.4368460200449036</v>
      </c>
      <c r="U139" s="14">
        <f>_xll.EURO(AH139,AH139,0,0,I$22,$B139+25-I$23,1,0)</f>
        <v>13.776798506040436</v>
      </c>
      <c r="V139" s="14">
        <f>_xll.EURO(AI139,AI139,0,0,J$22,$B139+25-J$23,1,0)</f>
        <v>22.011898502859253</v>
      </c>
      <c r="W139" s="14"/>
      <c r="X139" s="13"/>
      <c r="Y139" s="97">
        <f t="shared" si="21"/>
        <v>0</v>
      </c>
      <c r="Z139" s="97">
        <f t="shared" si="22"/>
        <v>0</v>
      </c>
      <c r="AA139" s="97">
        <f t="shared" si="23"/>
        <v>0</v>
      </c>
      <c r="AB139" s="97">
        <f t="shared" si="24"/>
        <v>0</v>
      </c>
      <c r="AC139" s="98">
        <f t="shared" si="25"/>
        <v>0</v>
      </c>
      <c r="AE139" s="99">
        <f t="shared" si="26"/>
        <v>0</v>
      </c>
      <c r="AF139" s="99">
        <f t="shared" si="27"/>
        <v>47.221975208185249</v>
      </c>
      <c r="AG139" s="99">
        <f t="shared" si="28"/>
        <v>59.027469010231563</v>
      </c>
      <c r="AH139" s="99">
        <f t="shared" si="29"/>
        <v>118.05493802046313</v>
      </c>
      <c r="AI139" s="100">
        <f t="shared" si="30"/>
        <v>206.59614153581046</v>
      </c>
    </row>
    <row r="140" spans="2:35" hidden="1" outlineLevel="1" x14ac:dyDescent="0.25">
      <c r="B140" s="9">
        <f t="shared" si="33"/>
        <v>40179</v>
      </c>
      <c r="C140" s="39">
        <f t="shared" si="17"/>
        <v>0.50004091571652187</v>
      </c>
      <c r="D140" s="39">
        <f t="shared" si="18"/>
        <v>0.33349715963550342</v>
      </c>
      <c r="E140" s="47">
        <f t="shared" si="19"/>
        <v>0.16654375608101846</v>
      </c>
      <c r="F140" s="47">
        <f t="shared" si="20"/>
        <v>49.942853395337188</v>
      </c>
      <c r="G140" s="145">
        <f t="shared" si="32"/>
        <v>7.983708884185611</v>
      </c>
      <c r="L140" s="14">
        <f>_xll.EURO(Y140,Y140,0,0,F$22,$B140+25-F$23,1,0)</f>
        <v>0</v>
      </c>
      <c r="M140" s="14">
        <f>_xll.EURO(Z140,Z140,0,0,G$22,$B140+25-G$23,1,0)</f>
        <v>0</v>
      </c>
      <c r="N140" s="14">
        <f>_xll.EURO(AA140,AA140,0,0,H$22,$B140+25-H$23,1,0)</f>
        <v>0</v>
      </c>
      <c r="O140" s="14">
        <f>_xll.EURO(AB140,AB140,0,0,I$22,$B140+25-I$23,1,0)</f>
        <v>0</v>
      </c>
      <c r="P140" s="14">
        <f>_xll.EURO(AC140,AC140,0,0,J$22,$B140+25-J$23,1,0)</f>
        <v>0</v>
      </c>
      <c r="Q140" s="14"/>
      <c r="R140" s="14">
        <f>_xll.EURO(AE140,AE140,0,0,F$22,$B140+25-F$23,1,0)</f>
        <v>0</v>
      </c>
      <c r="S140" s="14">
        <f>_xll.EURO(AF140,AF140,0,0,G$22,$B140+25-G$23,1,0)</f>
        <v>6.3904589361595008</v>
      </c>
      <c r="T140" s="14">
        <f>_xll.EURO(AG140,AG140,0,0,H$22,$B140+25-H$23,1,0)</f>
        <v>7.4815163851334923</v>
      </c>
      <c r="U140" s="14">
        <f>_xll.EURO(AH140,AH140,0,0,I$22,$B140+25-I$23,1,0)</f>
        <v>13.873435341590614</v>
      </c>
      <c r="V140" s="14">
        <f>_xll.EURO(AI140,AI140,0,0,J$22,$B140+25-J$23,1,0)</f>
        <v>22.197442732453581</v>
      </c>
      <c r="W140" s="14"/>
      <c r="X140" s="13"/>
      <c r="Y140" s="97">
        <f t="shared" si="21"/>
        <v>0</v>
      </c>
      <c r="Z140" s="97">
        <f t="shared" si="22"/>
        <v>0</v>
      </c>
      <c r="AA140" s="97">
        <f t="shared" si="23"/>
        <v>0</v>
      </c>
      <c r="AB140" s="97">
        <f t="shared" si="24"/>
        <v>0</v>
      </c>
      <c r="AC140" s="98">
        <f t="shared" si="25"/>
        <v>0</v>
      </c>
      <c r="AE140" s="99">
        <f t="shared" si="26"/>
        <v>0</v>
      </c>
      <c r="AF140" s="99">
        <f t="shared" si="27"/>
        <v>47.221975208185249</v>
      </c>
      <c r="AG140" s="99">
        <f t="shared" si="28"/>
        <v>59.027469010231563</v>
      </c>
      <c r="AH140" s="99">
        <f t="shared" si="29"/>
        <v>118.05493802046313</v>
      </c>
      <c r="AI140" s="100">
        <f t="shared" si="30"/>
        <v>206.59614153581046</v>
      </c>
    </row>
    <row r="141" spans="2:35" hidden="1" outlineLevel="1" x14ac:dyDescent="0.25">
      <c r="B141" s="9">
        <f t="shared" si="33"/>
        <v>40210</v>
      </c>
      <c r="C141" s="39">
        <f t="shared" si="17"/>
        <v>0.49689934685617904</v>
      </c>
      <c r="D141" s="39">
        <f t="shared" si="18"/>
        <v>0.33018348085319099</v>
      </c>
      <c r="E141" s="47">
        <f t="shared" si="19"/>
        <v>0.16671586600298804</v>
      </c>
      <c r="F141" s="47">
        <f t="shared" si="20"/>
        <v>50.300364596738547</v>
      </c>
      <c r="G141" s="145">
        <f t="shared" si="32"/>
        <v>8.0530325742485012</v>
      </c>
      <c r="L141" s="14">
        <f>_xll.EURO(Y141,Y141,0,0,F$22,$B141+25-F$23,1,0)</f>
        <v>0</v>
      </c>
      <c r="M141" s="14">
        <f>_xll.EURO(Z141,Z141,0,0,G$22,$B141+25-G$23,1,0)</f>
        <v>0</v>
      </c>
      <c r="N141" s="14">
        <f>_xll.EURO(AA141,AA141,0,0,H$22,$B141+25-H$23,1,0)</f>
        <v>0</v>
      </c>
      <c r="O141" s="14">
        <f>_xll.EURO(AB141,AB141,0,0,I$22,$B141+25-I$23,1,0)</f>
        <v>0</v>
      </c>
      <c r="P141" s="14">
        <f>_xll.EURO(AC141,AC141,0,0,J$22,$B141+25-J$23,1,0)</f>
        <v>0</v>
      </c>
      <c r="Q141" s="14"/>
      <c r="R141" s="14">
        <f>_xll.EURO(AE141,AE141,0,0,F$22,$B141+25-F$23,1,0)</f>
        <v>0</v>
      </c>
      <c r="S141" s="14">
        <f>_xll.EURO(AF141,AF141,0,0,G$22,$B141+25-G$23,1,0)</f>
        <v>6.4236562482780961</v>
      </c>
      <c r="T141" s="14">
        <f>_xll.EURO(AG141,AG141,0,0,H$22,$B141+25-H$23,1,0)</f>
        <v>7.5259126019339888</v>
      </c>
      <c r="U141" s="14">
        <f>_xll.EURO(AH141,AH141,0,0,I$22,$B141+25-I$23,1,0)</f>
        <v>13.96938421668164</v>
      </c>
      <c r="V141" s="14">
        <f>_xll.EURO(AI141,AI141,0,0,J$22,$B141+25-J$23,1,0)</f>
        <v>22.381411529844826</v>
      </c>
      <c r="W141" s="14"/>
      <c r="X141" s="13"/>
      <c r="Y141" s="97">
        <f t="shared" si="21"/>
        <v>0</v>
      </c>
      <c r="Z141" s="97">
        <f t="shared" si="22"/>
        <v>0</v>
      </c>
      <c r="AA141" s="97">
        <f t="shared" si="23"/>
        <v>0</v>
      </c>
      <c r="AB141" s="97">
        <f t="shared" si="24"/>
        <v>0</v>
      </c>
      <c r="AC141" s="98">
        <f t="shared" si="25"/>
        <v>0</v>
      </c>
      <c r="AE141" s="99">
        <f t="shared" si="26"/>
        <v>0</v>
      </c>
      <c r="AF141" s="99">
        <f t="shared" si="27"/>
        <v>47.221975208185249</v>
      </c>
      <c r="AG141" s="99">
        <f t="shared" si="28"/>
        <v>59.027469010231563</v>
      </c>
      <c r="AH141" s="99">
        <f t="shared" si="29"/>
        <v>118.05493802046313</v>
      </c>
      <c r="AI141" s="100">
        <f t="shared" si="30"/>
        <v>206.59614153581046</v>
      </c>
    </row>
    <row r="142" spans="2:35" hidden="1" outlineLevel="1" x14ac:dyDescent="0.25">
      <c r="B142" s="9">
        <f t="shared" si="33"/>
        <v>40238</v>
      </c>
      <c r="C142" s="39">
        <f t="shared" si="17"/>
        <v>0.49407876885866192</v>
      </c>
      <c r="D142" s="39">
        <f t="shared" si="18"/>
        <v>0.32721878968648688</v>
      </c>
      <c r="E142" s="47">
        <f t="shared" si="19"/>
        <v>0.16685997917217504</v>
      </c>
      <c r="F142" s="47">
        <f t="shared" si="20"/>
        <v>50.62099215904712</v>
      </c>
      <c r="G142" s="145">
        <f t="shared" si="32"/>
        <v>8.1206712532754111</v>
      </c>
      <c r="L142" s="14">
        <f>_xll.EURO(Y142,Y142,0,0,F$22,$B142+25-F$23,1,0)</f>
        <v>0</v>
      </c>
      <c r="M142" s="14">
        <f>_xll.EURO(Z142,Z142,0,0,G$22,$B142+25-G$23,1,0)</f>
        <v>0</v>
      </c>
      <c r="N142" s="14">
        <f>_xll.EURO(AA142,AA142,0,0,H$22,$B142+25-H$23,1,0)</f>
        <v>0</v>
      </c>
      <c r="O142" s="14">
        <f>_xll.EURO(AB142,AB142,0,0,I$22,$B142+25-I$23,1,0)</f>
        <v>0</v>
      </c>
      <c r="P142" s="14">
        <f>_xll.EURO(AC142,AC142,0,0,J$22,$B142+25-J$23,1,0)</f>
        <v>0</v>
      </c>
      <c r="Q142" s="14"/>
      <c r="R142" s="14">
        <f>_xll.EURO(AE142,AE142,0,0,F$22,$B142+25-F$23,1,0)</f>
        <v>0</v>
      </c>
      <c r="S142" s="14">
        <f>_xll.EURO(AF142,AF142,0,0,G$22,$B142+25-G$23,1,0)</f>
        <v>6.4534883743286642</v>
      </c>
      <c r="T142" s="14">
        <f>_xll.EURO(AG142,AG142,0,0,H$22,$B142+25-H$23,1,0)</f>
        <v>7.565780790919721</v>
      </c>
      <c r="U142" s="14">
        <f>_xll.EURO(AH142,AH142,0,0,I$22,$B142+25-I$23,1,0)</f>
        <v>14.055468124748145</v>
      </c>
      <c r="V142" s="14">
        <f>_xll.EURO(AI142,AI142,0,0,J$22,$B142+25-J$23,1,0)</f>
        <v>22.546254869050586</v>
      </c>
      <c r="W142" s="14"/>
      <c r="X142" s="13"/>
      <c r="Y142" s="97">
        <f t="shared" si="21"/>
        <v>0</v>
      </c>
      <c r="Z142" s="97">
        <f t="shared" si="22"/>
        <v>0</v>
      </c>
      <c r="AA142" s="97">
        <f t="shared" si="23"/>
        <v>0</v>
      </c>
      <c r="AB142" s="97">
        <f t="shared" si="24"/>
        <v>0</v>
      </c>
      <c r="AC142" s="98">
        <f t="shared" si="25"/>
        <v>0</v>
      </c>
      <c r="AE142" s="99">
        <f t="shared" si="26"/>
        <v>0</v>
      </c>
      <c r="AF142" s="99">
        <f t="shared" si="27"/>
        <v>47.221975208185249</v>
      </c>
      <c r="AG142" s="99">
        <f t="shared" si="28"/>
        <v>59.027469010231563</v>
      </c>
      <c r="AH142" s="99">
        <f t="shared" si="29"/>
        <v>118.05493802046313</v>
      </c>
      <c r="AI142" s="100">
        <f t="shared" si="30"/>
        <v>206.59614153581046</v>
      </c>
    </row>
    <row r="143" spans="2:35" hidden="1" outlineLevel="1" x14ac:dyDescent="0.25">
      <c r="B143" s="9">
        <f t="shared" si="33"/>
        <v>40269</v>
      </c>
      <c r="C143" s="39">
        <f t="shared" si="17"/>
        <v>0.49097465792290224</v>
      </c>
      <c r="D143" s="39">
        <f t="shared" si="18"/>
        <v>0.32396749374818518</v>
      </c>
      <c r="E143" s="47">
        <f t="shared" si="19"/>
        <v>0.16700716417471706</v>
      </c>
      <c r="F143" s="47">
        <f t="shared" si="20"/>
        <v>50.973495489201639</v>
      </c>
      <c r="G143" s="145">
        <f t="shared" si="32"/>
        <v>8.1880797326285784</v>
      </c>
      <c r="L143" s="14">
        <f>_xll.EURO(Y143,Y143,0,0,F$22,$B143+25-F$23,1,0)</f>
        <v>0</v>
      </c>
      <c r="M143" s="14">
        <f>_xll.EURO(Z143,Z143,0,0,G$22,$B143+25-G$23,1,0)</f>
        <v>0</v>
      </c>
      <c r="N143" s="14">
        <f>_xll.EURO(AA143,AA143,0,0,H$22,$B143+25-H$23,1,0)</f>
        <v>0</v>
      </c>
      <c r="O143" s="14">
        <f>_xll.EURO(AB143,AB143,0,0,I$22,$B143+25-I$23,1,0)</f>
        <v>0</v>
      </c>
      <c r="P143" s="14">
        <f>_xll.EURO(AC143,AC143,0,0,J$22,$B143+25-J$23,1,0)</f>
        <v>0</v>
      </c>
      <c r="Q143" s="14"/>
      <c r="R143" s="14">
        <f>_xll.EURO(AE143,AE143,0,0,F$22,$B143+25-F$23,1,0)</f>
        <v>0</v>
      </c>
      <c r="S143" s="14">
        <f>_xll.EURO(AF143,AF143,0,0,G$22,$B143+25-G$23,1,0)</f>
        <v>6.4863504107630625</v>
      </c>
      <c r="T143" s="14">
        <f>_xll.EURO(AG143,AG143,0,0,H$22,$B143+25-H$23,1,0)</f>
        <v>7.609668455637447</v>
      </c>
      <c r="U143" s="14">
        <f>_xll.EURO(AH143,AH143,0,0,I$22,$B143+25-I$23,1,0)</f>
        <v>14.150146169288455</v>
      </c>
      <c r="V143" s="14">
        <f>_xll.EURO(AI143,AI143,0,0,J$22,$B143+25-J$23,1,0)</f>
        <v>22.727330453512678</v>
      </c>
      <c r="W143" s="14"/>
      <c r="X143" s="13"/>
      <c r="Y143" s="97">
        <f t="shared" si="21"/>
        <v>0</v>
      </c>
      <c r="Z143" s="97">
        <f t="shared" si="22"/>
        <v>0</v>
      </c>
      <c r="AA143" s="97">
        <f t="shared" si="23"/>
        <v>0</v>
      </c>
      <c r="AB143" s="97">
        <f t="shared" si="24"/>
        <v>0</v>
      </c>
      <c r="AC143" s="98">
        <f t="shared" si="25"/>
        <v>0</v>
      </c>
      <c r="AE143" s="99">
        <f t="shared" si="26"/>
        <v>0</v>
      </c>
      <c r="AF143" s="99">
        <f t="shared" si="27"/>
        <v>47.221975208185249</v>
      </c>
      <c r="AG143" s="99">
        <f t="shared" si="28"/>
        <v>59.027469010231563</v>
      </c>
      <c r="AH143" s="99">
        <f t="shared" si="29"/>
        <v>118.05493802046313</v>
      </c>
      <c r="AI143" s="100">
        <f t="shared" si="30"/>
        <v>206.59614153581046</v>
      </c>
    </row>
    <row r="144" spans="2:35" hidden="1" outlineLevel="1" x14ac:dyDescent="0.25">
      <c r="B144" s="9">
        <f t="shared" si="33"/>
        <v>40299</v>
      </c>
      <c r="C144" s="39">
        <f t="shared" si="17"/>
        <v>0.48798924931848853</v>
      </c>
      <c r="D144" s="39">
        <f t="shared" si="18"/>
        <v>0.32085184063743905</v>
      </c>
      <c r="E144" s="47">
        <f t="shared" si="19"/>
        <v>0.16713740868104948</v>
      </c>
      <c r="F144" s="47">
        <f t="shared" si="20"/>
        <v>51.312200259336372</v>
      </c>
      <c r="G144" s="145">
        <f t="shared" si="32"/>
        <v>8.254298336853795</v>
      </c>
      <c r="L144" s="14">
        <f>_xll.EURO(Y144,Y144,0,0,F$22,$B144+25-F$23,1,0)</f>
        <v>0</v>
      </c>
      <c r="M144" s="14">
        <f>_xll.EURO(Z144,Z144,0,0,G$22,$B144+25-G$23,1,0)</f>
        <v>0</v>
      </c>
      <c r="N144" s="14">
        <f>_xll.EURO(AA144,AA144,0,0,H$22,$B144+25-H$23,1,0)</f>
        <v>0</v>
      </c>
      <c r="O144" s="14">
        <f>_xll.EURO(AB144,AB144,0,0,I$22,$B144+25-I$23,1,0)</f>
        <v>0</v>
      </c>
      <c r="P144" s="14">
        <f>_xll.EURO(AC144,AC144,0,0,J$22,$B144+25-J$23,1,0)</f>
        <v>0</v>
      </c>
      <c r="Q144" s="14"/>
      <c r="R144" s="14">
        <f>_xll.EURO(AE144,AE144,0,0,F$22,$B144+25-F$23,1,0)</f>
        <v>0</v>
      </c>
      <c r="S144" s="14">
        <f>_xll.EURO(AF144,AF144,0,0,G$22,$B144+25-G$23,1,0)</f>
        <v>6.5179883125385878</v>
      </c>
      <c r="T144" s="14">
        <f>_xll.EURO(AG144,AG144,0,0,H$22,$B144+25-H$23,1,0)</f>
        <v>7.6518922905324267</v>
      </c>
      <c r="U144" s="14">
        <f>_xll.EURO(AH144,AH144,0,0,I$22,$B144+25-I$23,1,0)</f>
        <v>14.241152617226859</v>
      </c>
      <c r="V144" s="14">
        <f>_xll.EURO(AI144,AI144,0,0,J$22,$B144+25-J$23,1,0)</f>
        <v>22.901167039038498</v>
      </c>
      <c r="W144" s="14"/>
      <c r="X144" s="13"/>
      <c r="Y144" s="97">
        <f t="shared" si="21"/>
        <v>0</v>
      </c>
      <c r="Z144" s="97">
        <f t="shared" si="22"/>
        <v>0</v>
      </c>
      <c r="AA144" s="97">
        <f t="shared" si="23"/>
        <v>0</v>
      </c>
      <c r="AB144" s="97">
        <f t="shared" si="24"/>
        <v>0</v>
      </c>
      <c r="AC144" s="98">
        <f t="shared" si="25"/>
        <v>0</v>
      </c>
      <c r="AE144" s="99">
        <f t="shared" si="26"/>
        <v>0</v>
      </c>
      <c r="AF144" s="99">
        <f t="shared" si="27"/>
        <v>47.221975208185249</v>
      </c>
      <c r="AG144" s="99">
        <f t="shared" si="28"/>
        <v>59.027469010231563</v>
      </c>
      <c r="AH144" s="99">
        <f t="shared" si="29"/>
        <v>118.05493802046313</v>
      </c>
      <c r="AI144" s="100">
        <f t="shared" si="30"/>
        <v>206.59614153581046</v>
      </c>
    </row>
    <row r="145" spans="2:35" hidden="1" outlineLevel="1" x14ac:dyDescent="0.25">
      <c r="B145" s="9">
        <f t="shared" si="33"/>
        <v>40330</v>
      </c>
      <c r="C145" s="39">
        <f t="shared" si="17"/>
        <v>0.48492339654193273</v>
      </c>
      <c r="D145" s="39">
        <f t="shared" si="18"/>
        <v>0.31766380767863295</v>
      </c>
      <c r="E145" s="47">
        <f t="shared" si="19"/>
        <v>0.16725958886329978</v>
      </c>
      <c r="F145" s="47">
        <f t="shared" si="20"/>
        <v>51.659739414385299</v>
      </c>
      <c r="G145" s="145">
        <f t="shared" si="32"/>
        <v>8.3197448541931056</v>
      </c>
      <c r="L145" s="14">
        <f>_xll.EURO(Y145,Y145,0,0,F$22,$B145+25-F$23,1,0)</f>
        <v>0</v>
      </c>
      <c r="M145" s="14">
        <f>_xll.EURO(Z145,Z145,0,0,G$22,$B145+25-G$23,1,0)</f>
        <v>0</v>
      </c>
      <c r="N145" s="14">
        <f>_xll.EURO(AA145,AA145,0,0,H$22,$B145+25-H$23,1,0)</f>
        <v>0</v>
      </c>
      <c r="O145" s="14">
        <f>_xll.EURO(AB145,AB145,0,0,I$22,$B145+25-I$23,1,0)</f>
        <v>0</v>
      </c>
      <c r="P145" s="14">
        <f>_xll.EURO(AC145,AC145,0,0,J$22,$B145+25-J$23,1,0)</f>
        <v>0</v>
      </c>
      <c r="Q145" s="14"/>
      <c r="R145" s="14">
        <f>_xll.EURO(AE145,AE145,0,0,F$22,$B145+25-F$23,1,0)</f>
        <v>0</v>
      </c>
      <c r="S145" s="14">
        <f>_xll.EURO(AF145,AF145,0,0,G$22,$B145+25-G$23,1,0)</f>
        <v>6.5505137856029201</v>
      </c>
      <c r="T145" s="14">
        <f>_xll.EURO(AG145,AG145,0,0,H$22,$B145+25-H$23,1,0)</f>
        <v>7.6952715336375412</v>
      </c>
      <c r="U145" s="14">
        <f>_xll.EURO(AH145,AH145,0,0,I$22,$B145+25-I$23,1,0)</f>
        <v>14.334566991571457</v>
      </c>
      <c r="V145" s="14">
        <f>_xll.EURO(AI145,AI145,0,0,J$22,$B145+25-J$23,1,0)</f>
        <v>23.079387103573382</v>
      </c>
      <c r="W145" s="14"/>
      <c r="X145" s="13"/>
      <c r="Y145" s="97">
        <f t="shared" si="21"/>
        <v>0</v>
      </c>
      <c r="Z145" s="97">
        <f t="shared" si="22"/>
        <v>0</v>
      </c>
      <c r="AA145" s="97">
        <f t="shared" si="23"/>
        <v>0</v>
      </c>
      <c r="AB145" s="97">
        <f t="shared" si="24"/>
        <v>0</v>
      </c>
      <c r="AC145" s="98">
        <f t="shared" si="25"/>
        <v>0</v>
      </c>
      <c r="AE145" s="99">
        <f t="shared" si="26"/>
        <v>0</v>
      </c>
      <c r="AF145" s="99">
        <f t="shared" si="27"/>
        <v>47.221975208185249</v>
      </c>
      <c r="AG145" s="99">
        <f t="shared" si="28"/>
        <v>59.027469010231563</v>
      </c>
      <c r="AH145" s="99">
        <f t="shared" si="29"/>
        <v>118.05493802046313</v>
      </c>
      <c r="AI145" s="100">
        <f t="shared" si="30"/>
        <v>206.59614153581046</v>
      </c>
    </row>
    <row r="146" spans="2:35" hidden="1" outlineLevel="1" x14ac:dyDescent="0.25">
      <c r="B146" s="9">
        <f t="shared" si="33"/>
        <v>40360</v>
      </c>
      <c r="C146" s="39">
        <f t="shared" si="17"/>
        <v>0.48197478309079755</v>
      </c>
      <c r="D146" s="39">
        <f t="shared" si="18"/>
        <v>0.31460877823998606</v>
      </c>
      <c r="E146" s="47">
        <f t="shared" si="19"/>
        <v>0.16736600485081149</v>
      </c>
      <c r="F146" s="47">
        <f t="shared" si="20"/>
        <v>45.411908924816885</v>
      </c>
      <c r="G146" s="145">
        <f t="shared" si="32"/>
        <v>8.2922511648902173</v>
      </c>
      <c r="L146" s="14">
        <f>_xll.EURO(Y146,Y146,0,0,F$22,$B146+25-F$23,1,0)</f>
        <v>0</v>
      </c>
      <c r="M146" s="14">
        <f>_xll.EURO(Z146,Z146,0,0,G$22,$B146+25-G$23,1,0)</f>
        <v>0</v>
      </c>
      <c r="N146" s="14">
        <f>_xll.EURO(AA146,AA146,0,0,H$22,$B146+25-H$23,1,0)</f>
        <v>0</v>
      </c>
      <c r="O146" s="14">
        <f>_xll.EURO(AB146,AB146,0,0,I$22,$B146+25-I$23,1,0)</f>
        <v>0</v>
      </c>
      <c r="P146" s="14">
        <f>_xll.EURO(AC146,AC146,0,0,J$22,$B146+25-J$23,1,0)</f>
        <v>0</v>
      </c>
      <c r="Q146" s="14"/>
      <c r="R146" s="14">
        <f>_xll.EURO(AE146,AE146,0,0,F$22,$B146+25-F$23,1,0)</f>
        <v>0</v>
      </c>
      <c r="S146" s="14">
        <f>_xll.EURO(AF146,AF146,0,0,G$22,$B146+25-G$23,1,0)</f>
        <v>0</v>
      </c>
      <c r="T146" s="14">
        <f>_xll.EURO(AG146,AG146,0,0,H$22,$B146+25-H$23,1,0)</f>
        <v>7.7370115404488686</v>
      </c>
      <c r="U146" s="14">
        <f>_xll.EURO(AH146,AH146,0,0,I$22,$B146+25-I$23,1,0)</f>
        <v>14.424374072113032</v>
      </c>
      <c r="V146" s="14">
        <f>_xll.EURO(AI146,AI146,0,0,J$22,$B146+25-J$23,1,0)</f>
        <v>23.250523312254984</v>
      </c>
      <c r="W146" s="14"/>
      <c r="X146" s="13"/>
      <c r="Y146" s="97">
        <f t="shared" si="21"/>
        <v>0</v>
      </c>
      <c r="Z146" s="97">
        <f t="shared" si="22"/>
        <v>0</v>
      </c>
      <c r="AA146" s="97">
        <f t="shared" si="23"/>
        <v>0</v>
      </c>
      <c r="AB146" s="97">
        <f t="shared" si="24"/>
        <v>0</v>
      </c>
      <c r="AC146" s="98">
        <f t="shared" si="25"/>
        <v>0</v>
      </c>
      <c r="AE146" s="99">
        <f t="shared" si="26"/>
        <v>0</v>
      </c>
      <c r="AF146" s="99">
        <f t="shared" si="27"/>
        <v>0</v>
      </c>
      <c r="AG146" s="99">
        <f t="shared" si="28"/>
        <v>59.027469010231563</v>
      </c>
      <c r="AH146" s="99">
        <f t="shared" si="29"/>
        <v>118.05493802046313</v>
      </c>
      <c r="AI146" s="100">
        <f t="shared" si="30"/>
        <v>206.59614153581046</v>
      </c>
    </row>
    <row r="147" spans="2:35" hidden="1" outlineLevel="1" x14ac:dyDescent="0.25">
      <c r="B147" s="9">
        <f t="shared" si="33"/>
        <v>40391</v>
      </c>
      <c r="C147" s="39">
        <f t="shared" si="17"/>
        <v>0.47894671694173291</v>
      </c>
      <c r="D147" s="39">
        <f t="shared" si="18"/>
        <v>0.31148277730395857</v>
      </c>
      <c r="E147" s="47">
        <f t="shared" si="19"/>
        <v>0.16746393963777434</v>
      </c>
      <c r="F147" s="47">
        <f t="shared" si="20"/>
        <v>45.722487358095719</v>
      </c>
      <c r="G147" s="145">
        <f t="shared" si="32"/>
        <v>8.2634036664811266</v>
      </c>
      <c r="L147" s="14">
        <f>_xll.EURO(Y147,Y147,0,0,F$22,$B147+25-F$23,1,0)</f>
        <v>0</v>
      </c>
      <c r="M147" s="14">
        <f>_xll.EURO(Z147,Z147,0,0,G$22,$B147+25-G$23,1,0)</f>
        <v>0</v>
      </c>
      <c r="N147" s="14">
        <f>_xll.EURO(AA147,AA147,0,0,H$22,$B147+25-H$23,1,0)</f>
        <v>0</v>
      </c>
      <c r="O147" s="14">
        <f>_xll.EURO(AB147,AB147,0,0,I$22,$B147+25-I$23,1,0)</f>
        <v>0</v>
      </c>
      <c r="P147" s="14">
        <f>_xll.EURO(AC147,AC147,0,0,J$22,$B147+25-J$23,1,0)</f>
        <v>0</v>
      </c>
      <c r="Q147" s="14"/>
      <c r="R147" s="14">
        <f>_xll.EURO(AE147,AE147,0,0,F$22,$B147+25-F$23,1,0)</f>
        <v>0</v>
      </c>
      <c r="S147" s="14">
        <f>_xll.EURO(AF147,AF147,0,0,G$22,$B147+25-G$23,1,0)</f>
        <v>0</v>
      </c>
      <c r="T147" s="14">
        <f>_xll.EURO(AG147,AG147,0,0,H$22,$B147+25-H$23,1,0)</f>
        <v>7.7798990586635384</v>
      </c>
      <c r="U147" s="14">
        <f>_xll.EURO(AH147,AH147,0,0,I$22,$B147+25-I$23,1,0)</f>
        <v>14.516572645091919</v>
      </c>
      <c r="V147" s="14">
        <f>_xll.EURO(AI147,AI147,0,0,J$22,$B147+25-J$23,1,0)</f>
        <v>23.426015654340262</v>
      </c>
      <c r="W147" s="14"/>
      <c r="X147" s="13"/>
      <c r="Y147" s="97">
        <f t="shared" si="21"/>
        <v>0</v>
      </c>
      <c r="Z147" s="97">
        <f t="shared" si="22"/>
        <v>0</v>
      </c>
      <c r="AA147" s="97">
        <f t="shared" si="23"/>
        <v>0</v>
      </c>
      <c r="AB147" s="97">
        <f t="shared" si="24"/>
        <v>0</v>
      </c>
      <c r="AC147" s="98">
        <f t="shared" si="25"/>
        <v>0</v>
      </c>
      <c r="AE147" s="99">
        <f t="shared" si="26"/>
        <v>0</v>
      </c>
      <c r="AF147" s="99">
        <f t="shared" si="27"/>
        <v>0</v>
      </c>
      <c r="AG147" s="99">
        <f t="shared" si="28"/>
        <v>59.027469010231563</v>
      </c>
      <c r="AH147" s="99">
        <f t="shared" si="29"/>
        <v>118.05493802046313</v>
      </c>
      <c r="AI147" s="100">
        <f t="shared" si="30"/>
        <v>206.59614153581046</v>
      </c>
    </row>
    <row r="148" spans="2:35" hidden="1" outlineLevel="1" x14ac:dyDescent="0.25">
      <c r="B148" s="9">
        <f t="shared" si="33"/>
        <v>40422</v>
      </c>
      <c r="C148" s="39">
        <f t="shared" si="17"/>
        <v>0.47593767499253264</v>
      </c>
      <c r="D148" s="39">
        <f t="shared" si="18"/>
        <v>0.30838783679131382</v>
      </c>
      <c r="E148" s="47">
        <f t="shared" si="19"/>
        <v>0.16754983820121883</v>
      </c>
      <c r="F148" s="47">
        <f t="shared" si="20"/>
        <v>46.030881263304053</v>
      </c>
      <c r="G148" s="145">
        <f t="shared" si="32"/>
        <v>8.233043343013124</v>
      </c>
      <c r="L148" s="14">
        <f>_xll.EURO(Y148,Y148,0,0,F$22,$B148+25-F$23,1,0)</f>
        <v>0</v>
      </c>
      <c r="M148" s="14">
        <f>_xll.EURO(Z148,Z148,0,0,G$22,$B148+25-G$23,1,0)</f>
        <v>0</v>
      </c>
      <c r="N148" s="14">
        <f>_xll.EURO(AA148,AA148,0,0,H$22,$B148+25-H$23,1,0)</f>
        <v>0</v>
      </c>
      <c r="O148" s="14">
        <f>_xll.EURO(AB148,AB148,0,0,I$22,$B148+25-I$23,1,0)</f>
        <v>0</v>
      </c>
      <c r="P148" s="14">
        <f>_xll.EURO(AC148,AC148,0,0,J$22,$B148+25-J$23,1,0)</f>
        <v>0</v>
      </c>
      <c r="Q148" s="14"/>
      <c r="R148" s="14">
        <f>_xll.EURO(AE148,AE148,0,0,F$22,$B148+25-F$23,1,0)</f>
        <v>0</v>
      </c>
      <c r="S148" s="14">
        <f>_xll.EURO(AF148,AF148,0,0,G$22,$B148+25-G$23,1,0)</f>
        <v>0</v>
      </c>
      <c r="T148" s="14">
        <f>_xll.EURO(AG148,AG148,0,0,H$22,$B148+25-H$23,1,0)</f>
        <v>7.8225427915192149</v>
      </c>
      <c r="U148" s="14">
        <f>_xll.EURO(AH148,AH148,0,0,I$22,$B148+25-I$23,1,0)</f>
        <v>14.608170736634094</v>
      </c>
      <c r="V148" s="14">
        <f>_xll.EURO(AI148,AI148,0,0,J$22,$B148+25-J$23,1,0)</f>
        <v>23.600167735150748</v>
      </c>
      <c r="W148" s="14"/>
      <c r="X148" s="13"/>
      <c r="Y148" s="97">
        <f t="shared" si="21"/>
        <v>0</v>
      </c>
      <c r="Z148" s="97">
        <f t="shared" si="22"/>
        <v>0</v>
      </c>
      <c r="AA148" s="97">
        <f t="shared" si="23"/>
        <v>0</v>
      </c>
      <c r="AB148" s="97">
        <f t="shared" si="24"/>
        <v>0</v>
      </c>
      <c r="AC148" s="98">
        <f t="shared" si="25"/>
        <v>0</v>
      </c>
      <c r="AE148" s="99">
        <f t="shared" si="26"/>
        <v>0</v>
      </c>
      <c r="AF148" s="99">
        <f t="shared" si="27"/>
        <v>0</v>
      </c>
      <c r="AG148" s="99">
        <f t="shared" si="28"/>
        <v>59.027469010231563</v>
      </c>
      <c r="AH148" s="99">
        <f t="shared" si="29"/>
        <v>118.05493802046313</v>
      </c>
      <c r="AI148" s="100">
        <f t="shared" si="30"/>
        <v>206.59614153581046</v>
      </c>
    </row>
    <row r="149" spans="2:35" hidden="1" outlineLevel="1" x14ac:dyDescent="0.25">
      <c r="B149" s="9">
        <f t="shared" si="33"/>
        <v>40452</v>
      </c>
      <c r="C149" s="39">
        <f t="shared" si="17"/>
        <v>0.47304369990204936</v>
      </c>
      <c r="D149" s="39">
        <f t="shared" si="18"/>
        <v>0.3054220160174495</v>
      </c>
      <c r="E149" s="47">
        <f t="shared" si="19"/>
        <v>0.16762168388459986</v>
      </c>
      <c r="F149" s="47">
        <f t="shared" si="20"/>
        <v>46.32728909251724</v>
      </c>
      <c r="G149" s="145">
        <f t="shared" si="32"/>
        <v>8.2011172535034227</v>
      </c>
      <c r="L149" s="14">
        <f>_xll.EURO(Y149,Y149,0,0,F$22,$B149+25-F$23,1,0)</f>
        <v>0</v>
      </c>
      <c r="M149" s="14">
        <f>_xll.EURO(Z149,Z149,0,0,G$22,$B149+25-G$23,1,0)</f>
        <v>0</v>
      </c>
      <c r="N149" s="14">
        <f>_xll.EURO(AA149,AA149,0,0,H$22,$B149+25-H$23,1,0)</f>
        <v>0</v>
      </c>
      <c r="O149" s="14">
        <f>_xll.EURO(AB149,AB149,0,0,I$22,$B149+25-I$23,1,0)</f>
        <v>0</v>
      </c>
      <c r="P149" s="14">
        <f>_xll.EURO(AC149,AC149,0,0,J$22,$B149+25-J$23,1,0)</f>
        <v>0</v>
      </c>
      <c r="Q149" s="14"/>
      <c r="R149" s="14">
        <f>_xll.EURO(AE149,AE149,0,0,F$22,$B149+25-F$23,1,0)</f>
        <v>0</v>
      </c>
      <c r="S149" s="14">
        <f>_xll.EURO(AF149,AF149,0,0,G$22,$B149+25-G$23,1,0)</f>
        <v>0</v>
      </c>
      <c r="T149" s="14">
        <f>_xll.EURO(AG149,AG149,0,0,H$22,$B149+25-H$23,1,0)</f>
        <v>7.8635825415316063</v>
      </c>
      <c r="U149" s="14">
        <f>_xll.EURO(AH149,AH149,0,0,I$22,$B149+25-I$23,1,0)</f>
        <v>14.696252892615334</v>
      </c>
      <c r="V149" s="14">
        <f>_xll.EURO(AI149,AI149,0,0,J$22,$B149+25-J$23,1,0)</f>
        <v>23.7674536583703</v>
      </c>
      <c r="W149" s="14"/>
      <c r="X149" s="13"/>
      <c r="Y149" s="97">
        <f t="shared" si="21"/>
        <v>0</v>
      </c>
      <c r="Z149" s="97">
        <f t="shared" si="22"/>
        <v>0</v>
      </c>
      <c r="AA149" s="97">
        <f t="shared" si="23"/>
        <v>0</v>
      </c>
      <c r="AB149" s="97">
        <f t="shared" si="24"/>
        <v>0</v>
      </c>
      <c r="AC149" s="98">
        <f t="shared" si="25"/>
        <v>0</v>
      </c>
      <c r="AE149" s="99">
        <f t="shared" si="26"/>
        <v>0</v>
      </c>
      <c r="AF149" s="99">
        <f t="shared" si="27"/>
        <v>0</v>
      </c>
      <c r="AG149" s="99">
        <f t="shared" si="28"/>
        <v>59.027469010231563</v>
      </c>
      <c r="AH149" s="99">
        <f t="shared" si="29"/>
        <v>118.05493802046313</v>
      </c>
      <c r="AI149" s="100">
        <f t="shared" si="30"/>
        <v>206.59614153581046</v>
      </c>
    </row>
    <row r="150" spans="2:35" hidden="1" outlineLevel="1" x14ac:dyDescent="0.25">
      <c r="B150" s="9">
        <f t="shared" si="33"/>
        <v>40483</v>
      </c>
      <c r="C150" s="39">
        <f t="shared" si="17"/>
        <v>0.47007174438704086</v>
      </c>
      <c r="D150" s="39">
        <f t="shared" si="18"/>
        <v>0.30238729615586429</v>
      </c>
      <c r="E150" s="47">
        <f t="shared" si="19"/>
        <v>0.16768444823117656</v>
      </c>
      <c r="F150" s="47">
        <f t="shared" si="20"/>
        <v>46.63151337402067</v>
      </c>
      <c r="G150" s="145">
        <f t="shared" si="32"/>
        <v>8.1678584667082195</v>
      </c>
      <c r="L150" s="14">
        <f>_xll.EURO(Y150,Y150,0,0,F$22,$B150+25-F$23,1,0)</f>
        <v>0</v>
      </c>
      <c r="M150" s="14">
        <f>_xll.EURO(Z150,Z150,0,0,G$22,$B150+25-G$23,1,0)</f>
        <v>0</v>
      </c>
      <c r="N150" s="14">
        <f>_xll.EURO(AA150,AA150,0,0,H$22,$B150+25-H$23,1,0)</f>
        <v>0</v>
      </c>
      <c r="O150" s="14">
        <f>_xll.EURO(AB150,AB150,0,0,I$22,$B150+25-I$23,1,0)</f>
        <v>0</v>
      </c>
      <c r="P150" s="14">
        <f>_xll.EURO(AC150,AC150,0,0,J$22,$B150+25-J$23,1,0)</f>
        <v>0</v>
      </c>
      <c r="Q150" s="14"/>
      <c r="R150" s="14">
        <f>_xll.EURO(AE150,AE150,0,0,F$22,$B150+25-F$23,1,0)</f>
        <v>0</v>
      </c>
      <c r="S150" s="14">
        <f>_xll.EURO(AF150,AF150,0,0,G$22,$B150+25-G$23,1,0)</f>
        <v>0</v>
      </c>
      <c r="T150" s="14">
        <f>_xll.EURO(AG150,AG150,0,0,H$22,$B150+25-H$23,1,0)</f>
        <v>7.905758050682401</v>
      </c>
      <c r="U150" s="14">
        <f>_xll.EURO(AH150,AH150,0,0,I$22,$B150+25-I$23,1,0)</f>
        <v>14.786701853404999</v>
      </c>
      <c r="V150" s="14">
        <f>_xll.EURO(AI150,AI150,0,0,J$22,$B150+25-J$23,1,0)</f>
        <v>23.93905346993327</v>
      </c>
      <c r="W150" s="14"/>
      <c r="X150" s="13"/>
      <c r="Y150" s="97">
        <f t="shared" si="21"/>
        <v>0</v>
      </c>
      <c r="Z150" s="97">
        <f t="shared" si="22"/>
        <v>0</v>
      </c>
      <c r="AA150" s="97">
        <f t="shared" si="23"/>
        <v>0</v>
      </c>
      <c r="AB150" s="97">
        <f t="shared" si="24"/>
        <v>0</v>
      </c>
      <c r="AC150" s="98">
        <f t="shared" si="25"/>
        <v>0</v>
      </c>
      <c r="AE150" s="99">
        <f t="shared" si="26"/>
        <v>0</v>
      </c>
      <c r="AF150" s="99">
        <f t="shared" si="27"/>
        <v>0</v>
      </c>
      <c r="AG150" s="99">
        <f t="shared" si="28"/>
        <v>59.027469010231563</v>
      </c>
      <c r="AH150" s="99">
        <f t="shared" si="29"/>
        <v>118.05493802046313</v>
      </c>
      <c r="AI150" s="100">
        <f t="shared" si="30"/>
        <v>206.59614153581046</v>
      </c>
    </row>
    <row r="151" spans="2:35" hidden="1" outlineLevel="1" x14ac:dyDescent="0.25">
      <c r="B151" s="9">
        <f t="shared" si="33"/>
        <v>40513</v>
      </c>
      <c r="C151" s="39">
        <f t="shared" si="17"/>
        <v>0.46721343753201516</v>
      </c>
      <c r="D151" s="39">
        <f t="shared" si="18"/>
        <v>0.29947918365044601</v>
      </c>
      <c r="E151" s="47">
        <f t="shared" si="19"/>
        <v>0.16773425388156915</v>
      </c>
      <c r="F151" s="47">
        <f t="shared" si="20"/>
        <v>46.923965611997225</v>
      </c>
      <c r="G151" s="145">
        <f t="shared" si="32"/>
        <v>8.1331221379059944</v>
      </c>
      <c r="L151" s="14">
        <f>_xll.EURO(Y151,Y151,0,0,F$22,$B151+25-F$23,1,0)</f>
        <v>0</v>
      </c>
      <c r="M151" s="14">
        <f>_xll.EURO(Z151,Z151,0,0,G$22,$B151+25-G$23,1,0)</f>
        <v>0</v>
      </c>
      <c r="N151" s="14">
        <f>_xll.EURO(AA151,AA151,0,0,H$22,$B151+25-H$23,1,0)</f>
        <v>0</v>
      </c>
      <c r="O151" s="14">
        <f>_xll.EURO(AB151,AB151,0,0,I$22,$B151+25-I$23,1,0)</f>
        <v>0</v>
      </c>
      <c r="P151" s="14">
        <f>_xll.EURO(AC151,AC151,0,0,J$22,$B151+25-J$23,1,0)</f>
        <v>0</v>
      </c>
      <c r="Q151" s="14"/>
      <c r="R151" s="14">
        <f>_xll.EURO(AE151,AE151,0,0,F$22,$B151+25-F$23,1,0)</f>
        <v>0</v>
      </c>
      <c r="S151" s="14">
        <f>_xll.EURO(AF151,AF151,0,0,G$22,$B151+25-G$23,1,0)</f>
        <v>0</v>
      </c>
      <c r="T151" s="14">
        <f>_xll.EURO(AG151,AG151,0,0,H$22,$B151+25-H$23,1,0)</f>
        <v>7.9463518216006648</v>
      </c>
      <c r="U151" s="14">
        <f>_xll.EURO(AH151,AH151,0,0,I$22,$B151+25-I$23,1,0)</f>
        <v>14.873692040089807</v>
      </c>
      <c r="V151" s="14">
        <f>_xll.EURO(AI151,AI151,0,0,J$22,$B151+25-J$23,1,0)</f>
        <v>24.103921750306753</v>
      </c>
      <c r="W151" s="14"/>
      <c r="X151" s="13"/>
      <c r="Y151" s="97">
        <f t="shared" si="21"/>
        <v>0</v>
      </c>
      <c r="Z151" s="97">
        <f t="shared" si="22"/>
        <v>0</v>
      </c>
      <c r="AA151" s="97">
        <f t="shared" si="23"/>
        <v>0</v>
      </c>
      <c r="AB151" s="97">
        <f t="shared" si="24"/>
        <v>0</v>
      </c>
      <c r="AC151" s="98">
        <f t="shared" si="25"/>
        <v>0</v>
      </c>
      <c r="AE151" s="99">
        <f t="shared" si="26"/>
        <v>0</v>
      </c>
      <c r="AF151" s="99">
        <f t="shared" si="27"/>
        <v>0</v>
      </c>
      <c r="AG151" s="99">
        <f t="shared" si="28"/>
        <v>59.027469010231563</v>
      </c>
      <c r="AH151" s="99">
        <f t="shared" si="29"/>
        <v>118.05493802046313</v>
      </c>
      <c r="AI151" s="100">
        <f t="shared" si="30"/>
        <v>206.59614153581046</v>
      </c>
    </row>
    <row r="152" spans="2:35" hidden="1" outlineLevel="1" x14ac:dyDescent="0.25">
      <c r="B152" s="9">
        <f t="shared" si="33"/>
        <v>40544</v>
      </c>
      <c r="C152" s="39">
        <f t="shared" si="17"/>
        <v>0.46427811136099362</v>
      </c>
      <c r="D152" s="39">
        <f t="shared" si="18"/>
        <v>0.29650351268014041</v>
      </c>
      <c r="E152" s="47">
        <f t="shared" si="19"/>
        <v>0.1677745986808532</v>
      </c>
      <c r="F152" s="47">
        <f t="shared" si="20"/>
        <v>47.224181909577254</v>
      </c>
      <c r="G152" s="145">
        <f t="shared" si="32"/>
        <v>8.0970680474296923</v>
      </c>
      <c r="L152" s="14">
        <f>_xll.EURO(Y152,Y152,0,0,F$22,$B152+25-F$23,1,0)</f>
        <v>0</v>
      </c>
      <c r="M152" s="14">
        <f>_xll.EURO(Z152,Z152,0,0,G$22,$B152+25-G$23,1,0)</f>
        <v>0</v>
      </c>
      <c r="N152" s="14">
        <f>_xll.EURO(AA152,AA152,0,0,H$22,$B152+25-H$23,1,0)</f>
        <v>0</v>
      </c>
      <c r="O152" s="14">
        <f>_xll.EURO(AB152,AB152,0,0,I$22,$B152+25-I$23,1,0)</f>
        <v>0</v>
      </c>
      <c r="P152" s="14">
        <f>_xll.EURO(AC152,AC152,0,0,J$22,$B152+25-J$23,1,0)</f>
        <v>0</v>
      </c>
      <c r="Q152" s="14"/>
      <c r="R152" s="14">
        <f>_xll.EURO(AE152,AE152,0,0,F$22,$B152+25-F$23,1,0)</f>
        <v>0</v>
      </c>
      <c r="S152" s="14">
        <f>_xll.EURO(AF152,AF152,0,0,G$22,$B152+25-G$23,1,0)</f>
        <v>0</v>
      </c>
      <c r="T152" s="14">
        <f>_xll.EURO(AG152,AG152,0,0,H$22,$B152+25-H$23,1,0)</f>
        <v>7.9880736701993733</v>
      </c>
      <c r="U152" s="14">
        <f>_xll.EURO(AH152,AH152,0,0,I$22,$B152+25-I$23,1,0)</f>
        <v>14.963032770266985</v>
      </c>
      <c r="V152" s="14">
        <f>_xll.EURO(AI152,AI152,0,0,J$22,$B152+25-J$23,1,0)</f>
        <v>24.273075469110893</v>
      </c>
      <c r="W152" s="14"/>
      <c r="X152" s="13"/>
      <c r="Y152" s="97">
        <f t="shared" si="21"/>
        <v>0</v>
      </c>
      <c r="Z152" s="97">
        <f t="shared" si="22"/>
        <v>0</v>
      </c>
      <c r="AA152" s="97">
        <f t="shared" si="23"/>
        <v>0</v>
      </c>
      <c r="AB152" s="97">
        <f t="shared" si="24"/>
        <v>0</v>
      </c>
      <c r="AC152" s="98">
        <f t="shared" si="25"/>
        <v>0</v>
      </c>
      <c r="AE152" s="99">
        <f t="shared" si="26"/>
        <v>0</v>
      </c>
      <c r="AF152" s="99">
        <f t="shared" si="27"/>
        <v>0</v>
      </c>
      <c r="AG152" s="99">
        <f t="shared" si="28"/>
        <v>59.027469010231563</v>
      </c>
      <c r="AH152" s="99">
        <f t="shared" si="29"/>
        <v>118.05493802046313</v>
      </c>
      <c r="AI152" s="100">
        <f t="shared" si="30"/>
        <v>206.59614153581046</v>
      </c>
    </row>
    <row r="153" spans="2:35" hidden="1" outlineLevel="1" x14ac:dyDescent="0.25">
      <c r="B153" s="9">
        <f t="shared" si="33"/>
        <v>40575</v>
      </c>
      <c r="C153" s="39">
        <f t="shared" si="17"/>
        <v>0.46136122673946128</v>
      </c>
      <c r="D153" s="39">
        <f t="shared" si="18"/>
        <v>0.29355740843168704</v>
      </c>
      <c r="E153" s="47">
        <f t="shared" si="19"/>
        <v>0.16780381830777424</v>
      </c>
      <c r="F153" s="47">
        <f t="shared" si="20"/>
        <v>47.522419961914707</v>
      </c>
      <c r="G153" s="145">
        <f t="shared" si="32"/>
        <v>8.0596324232057572</v>
      </c>
      <c r="L153" s="14">
        <f>_xll.EURO(Y153,Y153,0,0,F$22,$B153+25-F$23,1,0)</f>
        <v>0</v>
      </c>
      <c r="M153" s="14">
        <f>_xll.EURO(Z153,Z153,0,0,G$22,$B153+25-G$23,1,0)</f>
        <v>0</v>
      </c>
      <c r="N153" s="14">
        <f>_xll.EURO(AA153,AA153,0,0,H$22,$B153+25-H$23,1,0)</f>
        <v>0</v>
      </c>
      <c r="O153" s="14">
        <f>_xll.EURO(AB153,AB153,0,0,I$22,$B153+25-I$23,1,0)</f>
        <v>0</v>
      </c>
      <c r="P153" s="14">
        <f>_xll.EURO(AC153,AC153,0,0,J$22,$B153+25-J$23,1,0)</f>
        <v>0</v>
      </c>
      <c r="Q153" s="14"/>
      <c r="R153" s="14">
        <f>_xll.EURO(AE153,AE153,0,0,F$22,$B153+25-F$23,1,0)</f>
        <v>0</v>
      </c>
      <c r="S153" s="14">
        <f>_xll.EURO(AF153,AF153,0,0,G$22,$B153+25-G$23,1,0)</f>
        <v>0</v>
      </c>
      <c r="T153" s="14">
        <f>_xll.EURO(AG153,AG153,0,0,H$22,$B153+25-H$23,1,0)</f>
        <v>8.0295703103476193</v>
      </c>
      <c r="U153" s="14">
        <f>_xll.EURO(AH153,AH153,0,0,I$22,$B153+25-I$23,1,0)</f>
        <v>15.051825203867978</v>
      </c>
      <c r="V153" s="14">
        <f>_xll.EURO(AI153,AI153,0,0,J$22,$B153+25-J$23,1,0)</f>
        <v>24.441024447699107</v>
      </c>
      <c r="W153" s="14"/>
      <c r="X153" s="13"/>
      <c r="Y153" s="97">
        <f t="shared" si="21"/>
        <v>0</v>
      </c>
      <c r="Z153" s="97">
        <f t="shared" si="22"/>
        <v>0</v>
      </c>
      <c r="AA153" s="97">
        <f t="shared" si="23"/>
        <v>0</v>
      </c>
      <c r="AB153" s="97">
        <f t="shared" si="24"/>
        <v>0</v>
      </c>
      <c r="AC153" s="98">
        <f t="shared" si="25"/>
        <v>0</v>
      </c>
      <c r="AE153" s="99">
        <f t="shared" si="26"/>
        <v>0</v>
      </c>
      <c r="AF153" s="99">
        <f t="shared" si="27"/>
        <v>0</v>
      </c>
      <c r="AG153" s="99">
        <f t="shared" si="28"/>
        <v>59.027469010231563</v>
      </c>
      <c r="AH153" s="99">
        <f t="shared" si="29"/>
        <v>118.05493802046313</v>
      </c>
      <c r="AI153" s="100">
        <f t="shared" si="30"/>
        <v>206.59614153581046</v>
      </c>
    </row>
    <row r="154" spans="2:35" hidden="1" outlineLevel="1" x14ac:dyDescent="0.25">
      <c r="B154" s="9">
        <f t="shared" si="33"/>
        <v>40603</v>
      </c>
      <c r="C154" s="39">
        <f t="shared" si="17"/>
        <v>0.45874237579251986</v>
      </c>
      <c r="D154" s="39">
        <f t="shared" si="18"/>
        <v>0.29092157985101685</v>
      </c>
      <c r="E154" s="47">
        <f t="shared" si="19"/>
        <v>0.16782079594150301</v>
      </c>
      <c r="F154" s="47">
        <f t="shared" si="20"/>
        <v>47.790127390314495</v>
      </c>
      <c r="G154" s="145">
        <f t="shared" si="32"/>
        <v>8.0208580289167859</v>
      </c>
      <c r="L154" s="14">
        <f>_xll.EURO(Y154,Y154,0,0,F$22,$B154+25-F$23,1,0)</f>
        <v>0</v>
      </c>
      <c r="M154" s="14">
        <f>_xll.EURO(Z154,Z154,0,0,G$22,$B154+25-G$23,1,0)</f>
        <v>0</v>
      </c>
      <c r="N154" s="14">
        <f>_xll.EURO(AA154,AA154,0,0,H$22,$B154+25-H$23,1,0)</f>
        <v>0</v>
      </c>
      <c r="O154" s="14">
        <f>_xll.EURO(AB154,AB154,0,0,I$22,$B154+25-I$23,1,0)</f>
        <v>0</v>
      </c>
      <c r="P154" s="14">
        <f>_xll.EURO(AC154,AC154,0,0,J$22,$B154+25-J$23,1,0)</f>
        <v>0</v>
      </c>
      <c r="Q154" s="14"/>
      <c r="R154" s="14">
        <f>_xll.EURO(AE154,AE154,0,0,F$22,$B154+25-F$23,1,0)</f>
        <v>0</v>
      </c>
      <c r="S154" s="14">
        <f>_xll.EURO(AF154,AF154,0,0,G$22,$B154+25-G$23,1,0)</f>
        <v>0</v>
      </c>
      <c r="T154" s="14">
        <f>_xll.EURO(AG154,AG154,0,0,H$22,$B154+25-H$23,1,0)</f>
        <v>8.0668604679108356</v>
      </c>
      <c r="U154" s="14">
        <f>_xll.EURO(AH154,AH154,0,0,I$22,$B154+25-I$23,1,0)</f>
        <v>15.131561581839442</v>
      </c>
      <c r="V154" s="14">
        <f>_xll.EURO(AI154,AI154,0,0,J$22,$B154+25-J$23,1,0)</f>
        <v>24.591705340564218</v>
      </c>
      <c r="W154" s="14"/>
      <c r="X154" s="13"/>
      <c r="Y154" s="97">
        <f t="shared" si="21"/>
        <v>0</v>
      </c>
      <c r="Z154" s="97">
        <f t="shared" si="22"/>
        <v>0</v>
      </c>
      <c r="AA154" s="97">
        <f t="shared" si="23"/>
        <v>0</v>
      </c>
      <c r="AB154" s="97">
        <f t="shared" si="24"/>
        <v>0</v>
      </c>
      <c r="AC154" s="98">
        <f t="shared" si="25"/>
        <v>0</v>
      </c>
      <c r="AE154" s="99">
        <f t="shared" si="26"/>
        <v>0</v>
      </c>
      <c r="AF154" s="99">
        <f t="shared" si="27"/>
        <v>0</v>
      </c>
      <c r="AG154" s="99">
        <f t="shared" si="28"/>
        <v>59.027469010231563</v>
      </c>
      <c r="AH154" s="99">
        <f t="shared" si="29"/>
        <v>118.05493802046313</v>
      </c>
      <c r="AI154" s="100">
        <f t="shared" si="30"/>
        <v>206.59614153581046</v>
      </c>
    </row>
    <row r="155" spans="2:35" hidden="1" outlineLevel="1" x14ac:dyDescent="0.25">
      <c r="B155" s="9">
        <f t="shared" si="33"/>
        <v>40634</v>
      </c>
      <c r="C155" s="39">
        <f t="shared" si="17"/>
        <v>0.45586027011393893</v>
      </c>
      <c r="D155" s="39">
        <f t="shared" si="18"/>
        <v>0.28803093854083972</v>
      </c>
      <c r="E155" s="47">
        <f t="shared" si="19"/>
        <v>0.16782933157309921</v>
      </c>
      <c r="F155" s="47">
        <f t="shared" si="20"/>
        <v>48.084703825050546</v>
      </c>
      <c r="G155" s="145">
        <f t="shared" si="32"/>
        <v>7.9808639846279377</v>
      </c>
      <c r="L155" s="14">
        <f>_xll.EURO(Y155,Y155,0,0,F$22,$B155+25-F$23,1,0)</f>
        <v>0</v>
      </c>
      <c r="M155" s="14">
        <f>_xll.EURO(Z155,Z155,0,0,G$22,$B155+25-G$23,1,0)</f>
        <v>0</v>
      </c>
      <c r="N155" s="14">
        <f>_xll.EURO(AA155,AA155,0,0,H$22,$B155+25-H$23,1,0)</f>
        <v>0</v>
      </c>
      <c r="O155" s="14">
        <f>_xll.EURO(AB155,AB155,0,0,I$22,$B155+25-I$23,1,0)</f>
        <v>0</v>
      </c>
      <c r="P155" s="14">
        <f>_xll.EURO(AC155,AC155,0,0,J$22,$B155+25-J$23,1,0)</f>
        <v>0</v>
      </c>
      <c r="Q155" s="14"/>
      <c r="R155" s="14">
        <f>_xll.EURO(AE155,AE155,0,0,F$22,$B155+25-F$23,1,0)</f>
        <v>0</v>
      </c>
      <c r="S155" s="14">
        <f>_xll.EURO(AF155,AF155,0,0,G$22,$B155+25-G$23,1,0)</f>
        <v>0</v>
      </c>
      <c r="T155" s="14">
        <f>_xll.EURO(AG155,AG155,0,0,H$22,$B155+25-H$23,1,0)</f>
        <v>8.1079380134538255</v>
      </c>
      <c r="U155" s="14">
        <f>_xll.EURO(AH155,AH155,0,0,I$22,$B155+25-I$23,1,0)</f>
        <v>15.219336911274894</v>
      </c>
      <c r="V155" s="14">
        <f>_xll.EURO(AI155,AI155,0,0,J$22,$B155+25-J$23,1,0)</f>
        <v>24.757428900321827</v>
      </c>
      <c r="W155" s="14"/>
      <c r="X155" s="13"/>
      <c r="Y155" s="97">
        <f t="shared" si="21"/>
        <v>0</v>
      </c>
      <c r="Z155" s="97">
        <f t="shared" si="22"/>
        <v>0</v>
      </c>
      <c r="AA155" s="97">
        <f t="shared" si="23"/>
        <v>0</v>
      </c>
      <c r="AB155" s="97">
        <f t="shared" si="24"/>
        <v>0</v>
      </c>
      <c r="AC155" s="98">
        <f t="shared" si="25"/>
        <v>0</v>
      </c>
      <c r="AE155" s="99">
        <f t="shared" si="26"/>
        <v>0</v>
      </c>
      <c r="AF155" s="99">
        <f t="shared" si="27"/>
        <v>0</v>
      </c>
      <c r="AG155" s="99">
        <f t="shared" si="28"/>
        <v>59.027469010231563</v>
      </c>
      <c r="AH155" s="99">
        <f t="shared" si="29"/>
        <v>118.05493802046313</v>
      </c>
      <c r="AI155" s="100">
        <f t="shared" si="30"/>
        <v>206.59614153581046</v>
      </c>
    </row>
    <row r="156" spans="2:35" hidden="1" outlineLevel="1" x14ac:dyDescent="0.25">
      <c r="B156" s="9">
        <f t="shared" si="33"/>
        <v>40664</v>
      </c>
      <c r="C156" s="39">
        <f t="shared" si="17"/>
        <v>0.45308837720491163</v>
      </c>
      <c r="D156" s="39">
        <f t="shared" si="18"/>
        <v>0.28526089368456958</v>
      </c>
      <c r="E156" s="47">
        <f t="shared" si="19"/>
        <v>0.16782748352034205</v>
      </c>
      <c r="F156" s="47">
        <f t="shared" si="20"/>
        <v>48.367995246780261</v>
      </c>
      <c r="G156" s="145">
        <f t="shared" si="32"/>
        <v>7.9395995601552833</v>
      </c>
      <c r="L156" s="14">
        <f>_xll.EURO(Y156,Y156,0,0,F$22,$B156+25-F$23,1,0)</f>
        <v>0</v>
      </c>
      <c r="M156" s="14">
        <f>_xll.EURO(Z156,Z156,0,0,G$22,$B156+25-G$23,1,0)</f>
        <v>0</v>
      </c>
      <c r="N156" s="14">
        <f>_xll.EURO(AA156,AA156,0,0,H$22,$B156+25-H$23,1,0)</f>
        <v>0</v>
      </c>
      <c r="O156" s="14">
        <f>_xll.EURO(AB156,AB156,0,0,I$22,$B156+25-I$23,1,0)</f>
        <v>0</v>
      </c>
      <c r="P156" s="14">
        <f>_xll.EURO(AC156,AC156,0,0,J$22,$B156+25-J$23,1,0)</f>
        <v>0</v>
      </c>
      <c r="Q156" s="14"/>
      <c r="R156" s="14">
        <f>_xll.EURO(AE156,AE156,0,0,F$22,$B156+25-F$23,1,0)</f>
        <v>0</v>
      </c>
      <c r="S156" s="14">
        <f>_xll.EURO(AF156,AF156,0,0,G$22,$B156+25-G$23,1,0)</f>
        <v>0</v>
      </c>
      <c r="T156" s="14">
        <f>_xll.EURO(AG156,AG156,0,0,H$22,$B156+25-H$23,1,0)</f>
        <v>8.1474853906732392</v>
      </c>
      <c r="U156" s="14">
        <f>_xll.EURO(AH156,AH156,0,0,I$22,$B156+25-I$23,1,0)</f>
        <v>15.303784581064853</v>
      </c>
      <c r="V156" s="14">
        <f>_xll.EURO(AI156,AI156,0,0,J$22,$B156+25-J$23,1,0)</f>
        <v>24.916725275042168</v>
      </c>
      <c r="W156" s="14"/>
      <c r="X156" s="13"/>
      <c r="Y156" s="97">
        <f t="shared" si="21"/>
        <v>0</v>
      </c>
      <c r="Z156" s="97">
        <f t="shared" si="22"/>
        <v>0</v>
      </c>
      <c r="AA156" s="97">
        <f t="shared" si="23"/>
        <v>0</v>
      </c>
      <c r="AB156" s="97">
        <f t="shared" si="24"/>
        <v>0</v>
      </c>
      <c r="AC156" s="98">
        <f t="shared" si="25"/>
        <v>0</v>
      </c>
      <c r="AE156" s="99">
        <f t="shared" si="26"/>
        <v>0</v>
      </c>
      <c r="AF156" s="99">
        <f t="shared" si="27"/>
        <v>0</v>
      </c>
      <c r="AG156" s="99">
        <f t="shared" si="28"/>
        <v>59.027469010231563</v>
      </c>
      <c r="AH156" s="99">
        <f t="shared" si="29"/>
        <v>118.05493802046313</v>
      </c>
      <c r="AI156" s="100">
        <f t="shared" si="30"/>
        <v>206.59614153581046</v>
      </c>
    </row>
    <row r="157" spans="2:35" hidden="1" outlineLevel="1" x14ac:dyDescent="0.25">
      <c r="B157" s="9">
        <f t="shared" si="33"/>
        <v>40695</v>
      </c>
      <c r="C157" s="39">
        <f t="shared" si="17"/>
        <v>0.45024179347131743</v>
      </c>
      <c r="D157" s="39">
        <f t="shared" si="18"/>
        <v>0.28242649781787266</v>
      </c>
      <c r="E157" s="47">
        <f t="shared" si="19"/>
        <v>0.16781529565344477</v>
      </c>
      <c r="F157" s="47">
        <f t="shared" si="20"/>
        <v>48.658921292054437</v>
      </c>
      <c r="G157" s="145">
        <f t="shared" si="32"/>
        <v>7.897057710282307</v>
      </c>
      <c r="L157" s="14">
        <f>_xll.EURO(Y157,Y157,0,0,F$22,$B157+25-F$23,1,0)</f>
        <v>0</v>
      </c>
      <c r="M157" s="14">
        <f>_xll.EURO(Z157,Z157,0,0,G$22,$B157+25-G$23,1,0)</f>
        <v>0</v>
      </c>
      <c r="N157" s="14">
        <f>_xll.EURO(AA157,AA157,0,0,H$22,$B157+25-H$23,1,0)</f>
        <v>0</v>
      </c>
      <c r="O157" s="14">
        <f>_xll.EURO(AB157,AB157,0,0,I$22,$B157+25-I$23,1,0)</f>
        <v>0</v>
      </c>
      <c r="P157" s="14">
        <f>_xll.EURO(AC157,AC157,0,0,J$22,$B157+25-J$23,1,0)</f>
        <v>0</v>
      </c>
      <c r="Q157" s="14"/>
      <c r="R157" s="14">
        <f>_xll.EURO(AE157,AE157,0,0,F$22,$B157+25-F$23,1,0)</f>
        <v>0</v>
      </c>
      <c r="S157" s="14">
        <f>_xll.EURO(AF157,AF157,0,0,G$22,$B157+25-G$23,1,0)</f>
        <v>0</v>
      </c>
      <c r="T157" s="14">
        <f>_xll.EURO(AG157,AG157,0,0,H$22,$B157+25-H$23,1,0)</f>
        <v>8.1881422320036563</v>
      </c>
      <c r="U157" s="14">
        <f>_xll.EURO(AH157,AH157,0,0,I$22,$B157+25-I$23,1,0)</f>
        <v>15.390543067275082</v>
      </c>
      <c r="V157" s="14">
        <f>_xll.EURO(AI157,AI157,0,0,J$22,$B157+25-J$23,1,0)</f>
        <v>25.080235992775698</v>
      </c>
      <c r="W157" s="14"/>
      <c r="X157" s="13"/>
      <c r="Y157" s="97">
        <f t="shared" si="21"/>
        <v>0</v>
      </c>
      <c r="Z157" s="97">
        <f t="shared" si="22"/>
        <v>0</v>
      </c>
      <c r="AA157" s="97">
        <f t="shared" si="23"/>
        <v>0</v>
      </c>
      <c r="AB157" s="97">
        <f t="shared" si="24"/>
        <v>0</v>
      </c>
      <c r="AC157" s="98">
        <f t="shared" si="25"/>
        <v>0</v>
      </c>
      <c r="AE157" s="99">
        <f t="shared" si="26"/>
        <v>0</v>
      </c>
      <c r="AF157" s="99">
        <f t="shared" si="27"/>
        <v>0</v>
      </c>
      <c r="AG157" s="99">
        <f t="shared" si="28"/>
        <v>59.027469010231563</v>
      </c>
      <c r="AH157" s="99">
        <f t="shared" si="29"/>
        <v>118.05493802046313</v>
      </c>
      <c r="AI157" s="100">
        <f t="shared" si="30"/>
        <v>206.59614153581046</v>
      </c>
    </row>
    <row r="158" spans="2:35" hidden="1" outlineLevel="1" x14ac:dyDescent="0.25">
      <c r="B158" s="9">
        <f t="shared" si="33"/>
        <v>40725</v>
      </c>
      <c r="C158" s="39">
        <f t="shared" si="17"/>
        <v>0.44750406413517912</v>
      </c>
      <c r="D158" s="39">
        <f t="shared" si="18"/>
        <v>0.27971035186661453</v>
      </c>
      <c r="E158" s="47">
        <f t="shared" si="19"/>
        <v>0.1677937122685646</v>
      </c>
      <c r="F158" s="47">
        <f t="shared" si="20"/>
        <v>40.711455226087921</v>
      </c>
      <c r="G158" s="145">
        <f t="shared" si="32"/>
        <v>7.8303164906910254</v>
      </c>
      <c r="L158" s="14">
        <f>_xll.EURO(Y158,Y158,0,0,F$22,$B158+25-F$23,1,0)</f>
        <v>0</v>
      </c>
      <c r="M158" s="14">
        <f>_xll.EURO(Z158,Z158,0,0,G$22,$B158+25-G$23,1,0)</f>
        <v>0</v>
      </c>
      <c r="N158" s="14">
        <f>_xll.EURO(AA158,AA158,0,0,H$22,$B158+25-H$23,1,0)</f>
        <v>0</v>
      </c>
      <c r="O158" s="14">
        <f>_xll.EURO(AB158,AB158,0,0,I$22,$B158+25-I$23,1,0)</f>
        <v>0</v>
      </c>
      <c r="P158" s="14">
        <f>_xll.EURO(AC158,AC158,0,0,J$22,$B158+25-J$23,1,0)</f>
        <v>0</v>
      </c>
      <c r="Q158" s="14"/>
      <c r="R158" s="14">
        <f>_xll.EURO(AE158,AE158,0,0,F$22,$B158+25-F$23,1,0)</f>
        <v>0</v>
      </c>
      <c r="S158" s="14">
        <f>_xll.EURO(AF158,AF158,0,0,G$22,$B158+25-G$23,1,0)</f>
        <v>0</v>
      </c>
      <c r="T158" s="14">
        <f>_xll.EURO(AG158,AG158,0,0,H$22,$B158+25-H$23,1,0)</f>
        <v>0</v>
      </c>
      <c r="U158" s="14">
        <f>_xll.EURO(AH158,AH158,0,0,I$22,$B158+25-I$23,1,0)</f>
        <v>15.474023080897737</v>
      </c>
      <c r="V158" s="14">
        <f>_xll.EURO(AI158,AI158,0,0,J$22,$B158+25-J$23,1,0)</f>
        <v>25.237432145190184</v>
      </c>
      <c r="W158" s="14"/>
      <c r="X158" s="13"/>
      <c r="Y158" s="97">
        <f t="shared" si="21"/>
        <v>0</v>
      </c>
      <c r="Z158" s="97">
        <f t="shared" si="22"/>
        <v>0</v>
      </c>
      <c r="AA158" s="97">
        <f t="shared" si="23"/>
        <v>0</v>
      </c>
      <c r="AB158" s="97">
        <f t="shared" si="24"/>
        <v>0</v>
      </c>
      <c r="AC158" s="98">
        <f t="shared" si="25"/>
        <v>0</v>
      </c>
      <c r="AE158" s="99">
        <f t="shared" si="26"/>
        <v>0</v>
      </c>
      <c r="AF158" s="99">
        <f t="shared" si="27"/>
        <v>0</v>
      </c>
      <c r="AG158" s="99">
        <f t="shared" si="28"/>
        <v>0</v>
      </c>
      <c r="AH158" s="99">
        <f t="shared" si="29"/>
        <v>118.05493802046313</v>
      </c>
      <c r="AI158" s="100">
        <f t="shared" si="30"/>
        <v>206.59614153581046</v>
      </c>
    </row>
    <row r="159" spans="2:35" hidden="1" outlineLevel="1" x14ac:dyDescent="0.25">
      <c r="B159" s="9">
        <f t="shared" si="33"/>
        <v>40756</v>
      </c>
      <c r="C159" s="39">
        <f t="shared" si="17"/>
        <v>0.44469256453869233</v>
      </c>
      <c r="D159" s="39">
        <f t="shared" si="18"/>
        <v>0.27693110703230595</v>
      </c>
      <c r="E159" s="47">
        <f t="shared" si="19"/>
        <v>0.16776145750638638</v>
      </c>
      <c r="F159" s="47">
        <f t="shared" si="20"/>
        <v>40.958611997665841</v>
      </c>
      <c r="G159" s="145">
        <f t="shared" si="32"/>
        <v>7.762211723211025</v>
      </c>
      <c r="L159" s="14">
        <f>_xll.EURO(Y159,Y159,0,0,F$22,$B159+25-F$23,1,0)</f>
        <v>0</v>
      </c>
      <c r="M159" s="14">
        <f>_xll.EURO(Z159,Z159,0,0,G$22,$B159+25-G$23,1,0)</f>
        <v>0</v>
      </c>
      <c r="N159" s="14">
        <f>_xll.EURO(AA159,AA159,0,0,H$22,$B159+25-H$23,1,0)</f>
        <v>0</v>
      </c>
      <c r="O159" s="14">
        <f>_xll.EURO(AB159,AB159,0,0,I$22,$B159+25-I$23,1,0)</f>
        <v>0</v>
      </c>
      <c r="P159" s="14">
        <f>_xll.EURO(AC159,AC159,0,0,J$22,$B159+25-J$23,1,0)</f>
        <v>0</v>
      </c>
      <c r="Q159" s="14"/>
      <c r="R159" s="14">
        <f>_xll.EURO(AE159,AE159,0,0,F$22,$B159+25-F$23,1,0)</f>
        <v>0</v>
      </c>
      <c r="S159" s="14">
        <f>_xll.EURO(AF159,AF159,0,0,G$22,$B159+25-G$23,1,0)</f>
        <v>0</v>
      </c>
      <c r="T159" s="14">
        <f>_xll.EURO(AG159,AG159,0,0,H$22,$B159+25-H$23,1,0)</f>
        <v>0</v>
      </c>
      <c r="U159" s="14">
        <f>_xll.EURO(AH159,AH159,0,0,I$22,$B159+25-I$23,1,0)</f>
        <v>15.559798117327077</v>
      </c>
      <c r="V159" s="14">
        <f>_xll.EURO(AI159,AI159,0,0,J$22,$B159+25-J$23,1,0)</f>
        <v>25.398813880338764</v>
      </c>
      <c r="W159" s="14"/>
      <c r="X159" s="13"/>
      <c r="Y159" s="97">
        <f t="shared" si="21"/>
        <v>0</v>
      </c>
      <c r="Z159" s="97">
        <f t="shared" si="22"/>
        <v>0</v>
      </c>
      <c r="AA159" s="97">
        <f t="shared" si="23"/>
        <v>0</v>
      </c>
      <c r="AB159" s="97">
        <f t="shared" si="24"/>
        <v>0</v>
      </c>
      <c r="AC159" s="98">
        <f t="shared" si="25"/>
        <v>0</v>
      </c>
      <c r="AE159" s="99">
        <f t="shared" si="26"/>
        <v>0</v>
      </c>
      <c r="AF159" s="99">
        <f t="shared" si="27"/>
        <v>0</v>
      </c>
      <c r="AG159" s="99">
        <f t="shared" si="28"/>
        <v>0</v>
      </c>
      <c r="AH159" s="99">
        <f t="shared" si="29"/>
        <v>118.05493802046313</v>
      </c>
      <c r="AI159" s="100">
        <f t="shared" si="30"/>
        <v>206.59614153581046</v>
      </c>
    </row>
    <row r="160" spans="2:35" hidden="1" outlineLevel="1" x14ac:dyDescent="0.25">
      <c r="B160" s="9">
        <f t="shared" si="33"/>
        <v>40787</v>
      </c>
      <c r="C160" s="39">
        <f t="shared" ref="C160:C224" si="34">1/(1+$C$5/2)^(2*($B160-$C$4)/365)</f>
        <v>0.44189872853593465</v>
      </c>
      <c r="D160" s="39">
        <f t="shared" ref="D160:D224" si="35">1/(1+$C$6/2)^(2*($B160-$C$4)/365)</f>
        <v>0.27417947719972147</v>
      </c>
      <c r="E160" s="47">
        <f t="shared" ref="E160:E224" si="36">+C160-D160</f>
        <v>0.16771925133621318</v>
      </c>
      <c r="F160" s="47">
        <f t="shared" ref="F160:F224" si="37">SUM(L160:P160,R160:V160)</f>
        <v>41.204229711636238</v>
      </c>
      <c r="G160" s="145">
        <f t="shared" si="32"/>
        <v>7.6927986728962132</v>
      </c>
      <c r="L160" s="14">
        <f>_xll.EURO(Y160,Y160,0,0,F$22,$B160+25-F$23,1,0)</f>
        <v>0</v>
      </c>
      <c r="M160" s="14">
        <f>_xll.EURO(Z160,Z160,0,0,G$22,$B160+25-G$23,1,0)</f>
        <v>0</v>
      </c>
      <c r="N160" s="14">
        <f>_xll.EURO(AA160,AA160,0,0,H$22,$B160+25-H$23,1,0)</f>
        <v>0</v>
      </c>
      <c r="O160" s="14">
        <f>_xll.EURO(AB160,AB160,0,0,I$22,$B160+25-I$23,1,0)</f>
        <v>0</v>
      </c>
      <c r="P160" s="14">
        <f>_xll.EURO(AC160,AC160,0,0,J$22,$B160+25-J$23,1,0)</f>
        <v>0</v>
      </c>
      <c r="Q160" s="14"/>
      <c r="R160" s="14">
        <f>_xll.EURO(AE160,AE160,0,0,F$22,$B160+25-F$23,1,0)</f>
        <v>0</v>
      </c>
      <c r="S160" s="14">
        <f>_xll.EURO(AF160,AF160,0,0,G$22,$B160+25-G$23,1,0)</f>
        <v>0</v>
      </c>
      <c r="T160" s="14">
        <f>_xll.EURO(AG160,AG160,0,0,H$22,$B160+25-H$23,1,0)</f>
        <v>0</v>
      </c>
      <c r="U160" s="14">
        <f>_xll.EURO(AH160,AH160,0,0,I$22,$B160+25-I$23,1,0)</f>
        <v>15.64508558303843</v>
      </c>
      <c r="V160" s="14">
        <f>_xll.EURO(AI160,AI160,0,0,J$22,$B160+25-J$23,1,0)</f>
        <v>25.559144128597808</v>
      </c>
      <c r="W160" s="14"/>
      <c r="X160" s="13"/>
      <c r="Y160" s="97">
        <f t="shared" ref="Y160:Y224" si="38">(IF($B160&gt;=F$23,IF($B160&lt;DATE(YEAR(F$23),MONTH(F$23)+F$12,1),F$11/F$12,0),0))+(IF($B160&gt;=F$23,IF($B160&lt;DATE(YEAR(F$23),MONTH(F$23)+F$9,1),F$8/F$9,0),0))</f>
        <v>0</v>
      </c>
      <c r="Z160" s="97">
        <f t="shared" ref="Z160:Z224" si="39">(IF($B160&gt;=G$23,IF($B160&lt;DATE(YEAR(G$23),MONTH(G$23)+G$12,1),G$11/G$12,0),0))+(IF($B160&gt;=G$23,IF($B160&lt;DATE(YEAR(G$23),MONTH(G$23)+G$9,1),G$8/G$9,0),0))</f>
        <v>0</v>
      </c>
      <c r="AA160" s="97">
        <f t="shared" ref="AA160:AA224" si="40">(IF($B160&gt;=H$23,IF($B160&lt;DATE(YEAR(H$23),MONTH(H$23)+H$12,1),H$11/H$12,0),0))+(IF($B160&gt;=H$23,IF($B160&lt;DATE(YEAR(H$23),MONTH(H$23)+H$9,1),H$8/H$9,0),0))</f>
        <v>0</v>
      </c>
      <c r="AB160" s="97">
        <f t="shared" ref="AB160:AB224" si="41">(IF($B160&gt;=I$23,IF($B160&lt;DATE(YEAR(I$23),MONTH(I$23)+I$12,1),I$11/I$12,0),0))+(IF($B160&gt;=I$23,IF($B160&lt;DATE(YEAR(I$23),MONTH(I$23)+I$9,1),I$8/I$9,0),0))</f>
        <v>0</v>
      </c>
      <c r="AC160" s="98">
        <f t="shared" ref="AC160:AC224" si="42">(IF($B160&gt;=J$23,IF($B160&lt;DATE(YEAR(J$23),MONTH(J$23)+J$12,1),J$11/J$12,0),0))+(IF($B160&gt;=J$23,IF($B160&lt;DATE(YEAR(J$23),MONTH(J$23)+J$9,1),J$8/J$9,0),0))</f>
        <v>0</v>
      </c>
      <c r="AE160" s="99">
        <f t="shared" ref="AE160:AE224" si="43">(IF($B160&gt;=F$23,IF($B160&lt;DATE(YEAR(F$23),MONTH(F$23)+F$15,1),(F$14/F$15),0),0))+(IF($B160&gt;=F$23,IF($B160&lt;DATE(YEAR(F$23),MONTH(F$23)+F$18,1),(F$17/F$18),0),0))</f>
        <v>0</v>
      </c>
      <c r="AF160" s="99">
        <f t="shared" ref="AF160:AF224" si="44">(IF($B160&gt;=G$23,IF($B160&lt;DATE(YEAR(G$23),MONTH(G$23)+G$15,1),(G$14/G$15),0),0))+(IF($B160&gt;=G$23,IF($B160&lt;DATE(YEAR(G$23),MONTH(G$23)+G$18,1),(G$17/G$18),0),0))</f>
        <v>0</v>
      </c>
      <c r="AG160" s="99">
        <f t="shared" ref="AG160:AG224" si="45">(IF($B160&gt;=H$23,IF($B160&lt;DATE(YEAR(H$23),MONTH(H$23)+H$15,1),(H$14/H$15),0),0))+(IF($B160&gt;=H$23,IF($B160&lt;DATE(YEAR(H$23),MONTH(H$23)+H$18,1),(H$17/H$18),0),0))</f>
        <v>0</v>
      </c>
      <c r="AH160" s="99">
        <f t="shared" ref="AH160:AH224" si="46">(IF($B160&gt;=I$23,IF($B160&lt;DATE(YEAR(I$23),MONTH(I$23)+I$15,1),(I$14/I$15),0),0))+(IF($B160&gt;=I$23,IF($B160&lt;DATE(YEAR(I$23),MONTH(I$23)+I$18,1),(I$17/I$18),0),0))</f>
        <v>118.05493802046313</v>
      </c>
      <c r="AI160" s="100">
        <f t="shared" ref="AI160:AI224" si="47">(IF($B160&gt;=J$23,IF($B160&lt;DATE(YEAR(J$23),MONTH(J$23)+J$15,1),(J$14/J$15),0),0))+(IF($B160&gt;=J$23,IF($B160&lt;DATE(YEAR(J$23),MONTH(J$23)+J$18,1),(J$17/J$18),0),0))</f>
        <v>206.59614153581046</v>
      </c>
    </row>
    <row r="161" spans="2:35" hidden="1" outlineLevel="1" x14ac:dyDescent="0.25">
      <c r="B161" s="9">
        <f t="shared" ref="B161:B188" si="48">EDATE(B160,1)</f>
        <v>40817</v>
      </c>
      <c r="C161" s="39">
        <f t="shared" si="34"/>
        <v>0.43921172983821793</v>
      </c>
      <c r="D161" s="39">
        <f t="shared" si="35"/>
        <v>0.27154264431517272</v>
      </c>
      <c r="E161" s="47">
        <f t="shared" si="36"/>
        <v>0.16766908552304521</v>
      </c>
      <c r="F161" s="47">
        <f t="shared" si="37"/>
        <v>41.440484894593027</v>
      </c>
      <c r="G161" s="145">
        <f t="shared" si="32"/>
        <v>7.6222172123800789</v>
      </c>
      <c r="L161" s="14">
        <f>_xll.EURO(Y161,Y161,0,0,F$22,$B161+25-F$23,1,0)</f>
        <v>0</v>
      </c>
      <c r="M161" s="14">
        <f>_xll.EURO(Z161,Z161,0,0,G$22,$B161+25-G$23,1,0)</f>
        <v>0</v>
      </c>
      <c r="N161" s="14">
        <f>_xll.EURO(AA161,AA161,0,0,H$22,$B161+25-H$23,1,0)</f>
        <v>0</v>
      </c>
      <c r="O161" s="14">
        <f>_xll.EURO(AB161,AB161,0,0,I$22,$B161+25-I$23,1,0)</f>
        <v>0</v>
      </c>
      <c r="P161" s="14">
        <f>_xll.EURO(AC161,AC161,0,0,J$22,$B161+25-J$23,1,0)</f>
        <v>0</v>
      </c>
      <c r="Q161" s="14"/>
      <c r="R161" s="14">
        <f>_xll.EURO(AE161,AE161,0,0,F$22,$B161+25-F$23,1,0)</f>
        <v>0</v>
      </c>
      <c r="S161" s="14">
        <f>_xll.EURO(AF161,AF161,0,0,G$22,$B161+25-G$23,1,0)</f>
        <v>0</v>
      </c>
      <c r="T161" s="14">
        <f>_xll.EURO(AG161,AG161,0,0,H$22,$B161+25-H$23,1,0)</f>
        <v>0</v>
      </c>
      <c r="U161" s="14">
        <f>_xll.EURO(AH161,AH161,0,0,I$22,$B161+25-I$23,1,0)</f>
        <v>15.727165083063213</v>
      </c>
      <c r="V161" s="14">
        <f>_xll.EURO(AI161,AI161,0,0,J$22,$B161+25-J$23,1,0)</f>
        <v>25.713319811529814</v>
      </c>
      <c r="W161" s="14"/>
      <c r="X161" s="13"/>
      <c r="Y161" s="97">
        <f t="shared" si="38"/>
        <v>0</v>
      </c>
      <c r="Z161" s="97">
        <f t="shared" si="39"/>
        <v>0</v>
      </c>
      <c r="AA161" s="97">
        <f t="shared" si="40"/>
        <v>0</v>
      </c>
      <c r="AB161" s="97">
        <f t="shared" si="41"/>
        <v>0</v>
      </c>
      <c r="AC161" s="98">
        <f t="shared" si="42"/>
        <v>0</v>
      </c>
      <c r="AE161" s="99">
        <f t="shared" si="43"/>
        <v>0</v>
      </c>
      <c r="AF161" s="99">
        <f t="shared" si="44"/>
        <v>0</v>
      </c>
      <c r="AG161" s="99">
        <f t="shared" si="45"/>
        <v>0</v>
      </c>
      <c r="AH161" s="99">
        <f t="shared" si="46"/>
        <v>118.05493802046313</v>
      </c>
      <c r="AI161" s="100">
        <f t="shared" si="47"/>
        <v>206.59614153581046</v>
      </c>
    </row>
    <row r="162" spans="2:35" hidden="1" outlineLevel="1" x14ac:dyDescent="0.25">
      <c r="B162" s="9">
        <f t="shared" si="48"/>
        <v>40848</v>
      </c>
      <c r="C162" s="39">
        <f t="shared" si="34"/>
        <v>0.43645232785692234</v>
      </c>
      <c r="D162" s="39">
        <f t="shared" si="35"/>
        <v>0.26884455507224292</v>
      </c>
      <c r="E162" s="47">
        <f t="shared" si="36"/>
        <v>0.16760777278467942</v>
      </c>
      <c r="F162" s="47">
        <f t="shared" si="37"/>
        <v>41.683153972193026</v>
      </c>
      <c r="G162" s="145">
        <f t="shared" si="32"/>
        <v>7.5503146508705683</v>
      </c>
      <c r="L162" s="14">
        <f>_xll.EURO(Y162,Y162,0,0,F$22,$B162+25-F$23,1,0)</f>
        <v>0</v>
      </c>
      <c r="M162" s="14">
        <f>_xll.EURO(Z162,Z162,0,0,G$22,$B162+25-G$23,1,0)</f>
        <v>0</v>
      </c>
      <c r="N162" s="14">
        <f>_xll.EURO(AA162,AA162,0,0,H$22,$B162+25-H$23,1,0)</f>
        <v>0</v>
      </c>
      <c r="O162" s="14">
        <f>_xll.EURO(AB162,AB162,0,0,I$22,$B162+25-I$23,1,0)</f>
        <v>0</v>
      </c>
      <c r="P162" s="14">
        <f>_xll.EURO(AC162,AC162,0,0,J$22,$B162+25-J$23,1,0)</f>
        <v>0</v>
      </c>
      <c r="Q162" s="14"/>
      <c r="R162" s="14">
        <f>_xll.EURO(AE162,AE162,0,0,F$22,$B162+25-F$23,1,0)</f>
        <v>0</v>
      </c>
      <c r="S162" s="14">
        <f>_xll.EURO(AF162,AF162,0,0,G$22,$B162+25-G$23,1,0)</f>
        <v>0</v>
      </c>
      <c r="T162" s="14">
        <f>_xll.EURO(AG162,AG162,0,0,H$22,$B162+25-H$23,1,0)</f>
        <v>0</v>
      </c>
      <c r="U162" s="14">
        <f>_xll.EURO(AH162,AH162,0,0,I$22,$B162+25-I$23,1,0)</f>
        <v>15.811516101364802</v>
      </c>
      <c r="V162" s="14">
        <f>_xll.EURO(AI162,AI162,0,0,J$22,$B162+25-J$23,1,0)</f>
        <v>25.871637870828224</v>
      </c>
      <c r="W162" s="14"/>
      <c r="X162" s="13"/>
      <c r="Y162" s="97">
        <f t="shared" si="38"/>
        <v>0</v>
      </c>
      <c r="Z162" s="97">
        <f t="shared" si="39"/>
        <v>0</v>
      </c>
      <c r="AA162" s="97">
        <f t="shared" si="40"/>
        <v>0</v>
      </c>
      <c r="AB162" s="97">
        <f t="shared" si="41"/>
        <v>0</v>
      </c>
      <c r="AC162" s="98">
        <f t="shared" si="42"/>
        <v>0</v>
      </c>
      <c r="AE162" s="99">
        <f t="shared" si="43"/>
        <v>0</v>
      </c>
      <c r="AF162" s="99">
        <f t="shared" si="44"/>
        <v>0</v>
      </c>
      <c r="AG162" s="99">
        <f t="shared" si="45"/>
        <v>0</v>
      </c>
      <c r="AH162" s="99">
        <f t="shared" si="46"/>
        <v>118.05493802046313</v>
      </c>
      <c r="AI162" s="100">
        <f t="shared" si="47"/>
        <v>206.59614153581046</v>
      </c>
    </row>
    <row r="163" spans="2:35" hidden="1" outlineLevel="1" x14ac:dyDescent="0.25">
      <c r="B163" s="9">
        <f t="shared" si="48"/>
        <v>40878</v>
      </c>
      <c r="C163" s="39">
        <f t="shared" si="34"/>
        <v>0.43379844641116116</v>
      </c>
      <c r="D163" s="39">
        <f t="shared" si="35"/>
        <v>0.26625902908435145</v>
      </c>
      <c r="E163" s="47">
        <f t="shared" si="36"/>
        <v>0.16753941732680971</v>
      </c>
      <c r="F163" s="47">
        <f t="shared" si="37"/>
        <v>41.916605114861909</v>
      </c>
      <c r="G163" s="145">
        <f t="shared" si="32"/>
        <v>7.4773245519492422</v>
      </c>
      <c r="L163" s="14">
        <f>_xll.EURO(Y163,Y163,0,0,F$22,$B163+25-F$23,1,0)</f>
        <v>0</v>
      </c>
      <c r="M163" s="14">
        <f>_xll.EURO(Z163,Z163,0,0,G$22,$B163+25-G$23,1,0)</f>
        <v>0</v>
      </c>
      <c r="N163" s="14">
        <f>_xll.EURO(AA163,AA163,0,0,H$22,$B163+25-H$23,1,0)</f>
        <v>0</v>
      </c>
      <c r="O163" s="14">
        <f>_xll.EURO(AB163,AB163,0,0,I$22,$B163+25-I$23,1,0)</f>
        <v>0</v>
      </c>
      <c r="P163" s="14">
        <f>_xll.EURO(AC163,AC163,0,0,J$22,$B163+25-J$23,1,0)</f>
        <v>0</v>
      </c>
      <c r="Q163" s="14"/>
      <c r="R163" s="14">
        <f>_xll.EURO(AE163,AE163,0,0,F$22,$B163+25-F$23,1,0)</f>
        <v>0</v>
      </c>
      <c r="S163" s="14">
        <f>_xll.EURO(AF163,AF163,0,0,G$22,$B163+25-G$23,1,0)</f>
        <v>0</v>
      </c>
      <c r="T163" s="14">
        <f>_xll.EURO(AG163,AG163,0,0,H$22,$B163+25-H$23,1,0)</f>
        <v>0</v>
      </c>
      <c r="U163" s="14">
        <f>_xll.EURO(AH163,AH163,0,0,I$22,$B163+25-I$23,1,0)</f>
        <v>15.89270364320133</v>
      </c>
      <c r="V163" s="14">
        <f>_xll.EURO(AI163,AI163,0,0,J$22,$B163+25-J$23,1,0)</f>
        <v>26.023901471660579</v>
      </c>
      <c r="W163" s="14"/>
      <c r="X163" s="13"/>
      <c r="Y163" s="97">
        <f t="shared" si="38"/>
        <v>0</v>
      </c>
      <c r="Z163" s="97">
        <f t="shared" si="39"/>
        <v>0</v>
      </c>
      <c r="AA163" s="97">
        <f t="shared" si="40"/>
        <v>0</v>
      </c>
      <c r="AB163" s="97">
        <f t="shared" si="41"/>
        <v>0</v>
      </c>
      <c r="AC163" s="98">
        <f t="shared" si="42"/>
        <v>0</v>
      </c>
      <c r="AE163" s="99">
        <f t="shared" si="43"/>
        <v>0</v>
      </c>
      <c r="AF163" s="99">
        <f t="shared" si="44"/>
        <v>0</v>
      </c>
      <c r="AG163" s="99">
        <f t="shared" si="45"/>
        <v>0</v>
      </c>
      <c r="AH163" s="99">
        <f t="shared" si="46"/>
        <v>118.05493802046313</v>
      </c>
      <c r="AI163" s="100">
        <f t="shared" si="47"/>
        <v>206.59614153581046</v>
      </c>
    </row>
    <row r="164" spans="2:35" hidden="1" outlineLevel="1" x14ac:dyDescent="0.25">
      <c r="B164" s="9">
        <f t="shared" si="48"/>
        <v>40909</v>
      </c>
      <c r="C164" s="39">
        <f t="shared" si="34"/>
        <v>0.43107305405210278</v>
      </c>
      <c r="D164" s="39">
        <f t="shared" si="35"/>
        <v>0.26361343865041725</v>
      </c>
      <c r="E164" s="47">
        <f t="shared" si="36"/>
        <v>0.16745961540168552</v>
      </c>
      <c r="F164" s="47">
        <f t="shared" si="37"/>
        <v>42.156426329017144</v>
      </c>
      <c r="G164" s="145">
        <f t="shared" si="32"/>
        <v>7.4030426061025141</v>
      </c>
      <c r="L164" s="14">
        <f>_xll.EURO(Y164,Y164,0,0,F$22,$B164+25-F$23,1,0)</f>
        <v>0</v>
      </c>
      <c r="M164" s="14">
        <f>_xll.EURO(Z164,Z164,0,0,G$22,$B164+25-G$23,1,0)</f>
        <v>0</v>
      </c>
      <c r="N164" s="14">
        <f>_xll.EURO(AA164,AA164,0,0,H$22,$B164+25-H$23,1,0)</f>
        <v>0</v>
      </c>
      <c r="O164" s="14">
        <f>_xll.EURO(AB164,AB164,0,0,I$22,$B164+25-I$23,1,0)</f>
        <v>0</v>
      </c>
      <c r="P164" s="14">
        <f>_xll.EURO(AC164,AC164,0,0,J$22,$B164+25-J$23,1,0)</f>
        <v>0</v>
      </c>
      <c r="Q164" s="14"/>
      <c r="R164" s="14">
        <f>_xll.EURO(AE164,AE164,0,0,F$22,$B164+25-F$23,1,0)</f>
        <v>0</v>
      </c>
      <c r="S164" s="14">
        <f>_xll.EURO(AF164,AF164,0,0,G$22,$B164+25-G$23,1,0)</f>
        <v>0</v>
      </c>
      <c r="T164" s="14">
        <f>_xll.EURO(AG164,AG164,0,0,H$22,$B164+25-H$23,1,0)</f>
        <v>0</v>
      </c>
      <c r="U164" s="14">
        <f>_xll.EURO(AH164,AH164,0,0,I$22,$B164+25-I$23,1,0)</f>
        <v>15.976147340398747</v>
      </c>
      <c r="V164" s="14">
        <f>_xll.EURO(AI164,AI164,0,0,J$22,$B164+25-J$23,1,0)</f>
        <v>26.180278988618397</v>
      </c>
      <c r="W164" s="14"/>
      <c r="X164" s="13"/>
      <c r="Y164" s="97">
        <f t="shared" si="38"/>
        <v>0</v>
      </c>
      <c r="Z164" s="97">
        <f t="shared" si="39"/>
        <v>0</v>
      </c>
      <c r="AA164" s="97">
        <f t="shared" si="40"/>
        <v>0</v>
      </c>
      <c r="AB164" s="97">
        <f t="shared" si="41"/>
        <v>0</v>
      </c>
      <c r="AC164" s="98">
        <f t="shared" si="42"/>
        <v>0</v>
      </c>
      <c r="AE164" s="99">
        <f t="shared" si="43"/>
        <v>0</v>
      </c>
      <c r="AF164" s="99">
        <f t="shared" si="44"/>
        <v>0</v>
      </c>
      <c r="AG164" s="99">
        <f t="shared" si="45"/>
        <v>0</v>
      </c>
      <c r="AH164" s="99">
        <f t="shared" si="46"/>
        <v>118.05493802046313</v>
      </c>
      <c r="AI164" s="100">
        <f t="shared" si="47"/>
        <v>206.59614153581046</v>
      </c>
    </row>
    <row r="165" spans="2:35" hidden="1" outlineLevel="1" x14ac:dyDescent="0.25">
      <c r="B165" s="9">
        <f t="shared" si="48"/>
        <v>40940</v>
      </c>
      <c r="C165" s="39">
        <f t="shared" si="34"/>
        <v>0.42836478430741121</v>
      </c>
      <c r="D165" s="39">
        <f t="shared" si="35"/>
        <v>0.26099413520764414</v>
      </c>
      <c r="E165" s="47">
        <f t="shared" si="36"/>
        <v>0.16737064909976707</v>
      </c>
      <c r="F165" s="47">
        <f t="shared" si="37"/>
        <v>42.394837054026674</v>
      </c>
      <c r="G165" s="145">
        <f t="shared" si="32"/>
        <v>7.3275923502733988</v>
      </c>
      <c r="L165" s="14">
        <f>_xll.EURO(Y165,Y165,0,0,F$22,$B165+25-F$23,1,0)</f>
        <v>0</v>
      </c>
      <c r="M165" s="14">
        <f>_xll.EURO(Z165,Z165,0,0,G$22,$B165+25-G$23,1,0)</f>
        <v>0</v>
      </c>
      <c r="N165" s="14">
        <f>_xll.EURO(AA165,AA165,0,0,H$22,$B165+25-H$23,1,0)</f>
        <v>0</v>
      </c>
      <c r="O165" s="14">
        <f>_xll.EURO(AB165,AB165,0,0,I$22,$B165+25-I$23,1,0)</f>
        <v>0</v>
      </c>
      <c r="P165" s="14">
        <f>_xll.EURO(AC165,AC165,0,0,J$22,$B165+25-J$23,1,0)</f>
        <v>0</v>
      </c>
      <c r="Q165" s="14"/>
      <c r="R165" s="14">
        <f>_xll.EURO(AE165,AE165,0,0,F$22,$B165+25-F$23,1,0)</f>
        <v>0</v>
      </c>
      <c r="S165" s="14">
        <f>_xll.EURO(AF165,AF165,0,0,G$22,$B165+25-G$23,1,0)</f>
        <v>0</v>
      </c>
      <c r="T165" s="14">
        <f>_xll.EURO(AG165,AG165,0,0,H$22,$B165+25-H$23,1,0)</f>
        <v>0</v>
      </c>
      <c r="U165" s="14">
        <f>_xll.EURO(AH165,AH165,0,0,I$22,$B165+25-I$23,1,0)</f>
        <v>16.059140620695239</v>
      </c>
      <c r="V165" s="14">
        <f>_xll.EURO(AI165,AI165,0,0,J$22,$B165+25-J$23,1,0)</f>
        <v>26.335696433331435</v>
      </c>
      <c r="W165" s="14"/>
      <c r="X165" s="13"/>
      <c r="Y165" s="97">
        <f t="shared" si="38"/>
        <v>0</v>
      </c>
      <c r="Z165" s="97">
        <f t="shared" si="39"/>
        <v>0</v>
      </c>
      <c r="AA165" s="97">
        <f t="shared" si="40"/>
        <v>0</v>
      </c>
      <c r="AB165" s="97">
        <f t="shared" si="41"/>
        <v>0</v>
      </c>
      <c r="AC165" s="98">
        <f t="shared" si="42"/>
        <v>0</v>
      </c>
      <c r="AE165" s="99">
        <f t="shared" si="43"/>
        <v>0</v>
      </c>
      <c r="AF165" s="99">
        <f t="shared" si="44"/>
        <v>0</v>
      </c>
      <c r="AG165" s="99">
        <f t="shared" si="45"/>
        <v>0</v>
      </c>
      <c r="AH165" s="99">
        <f t="shared" si="46"/>
        <v>118.05493802046313</v>
      </c>
      <c r="AI165" s="100">
        <f t="shared" si="47"/>
        <v>206.59614153581046</v>
      </c>
    </row>
    <row r="166" spans="2:35" hidden="1" outlineLevel="1" x14ac:dyDescent="0.25">
      <c r="B166" s="9">
        <f t="shared" si="48"/>
        <v>40969</v>
      </c>
      <c r="C166" s="39">
        <f t="shared" si="34"/>
        <v>0.42584664756154511</v>
      </c>
      <c r="D166" s="39">
        <f t="shared" si="35"/>
        <v>0.25856738546955521</v>
      </c>
      <c r="E166" s="47">
        <f t="shared" si="36"/>
        <v>0.1672792620919899</v>
      </c>
      <c r="F166" s="47">
        <f t="shared" si="37"/>
        <v>42.616610658617276</v>
      </c>
      <c r="G166" s="145">
        <f t="shared" si="32"/>
        <v>7.2514728644513697</v>
      </c>
      <c r="L166" s="14">
        <f>_xll.EURO(Y166,Y166,0,0,F$22,$B166+25-F$23,1,0)</f>
        <v>0</v>
      </c>
      <c r="M166" s="14">
        <f>_xll.EURO(Z166,Z166,0,0,G$22,$B166+25-G$23,1,0)</f>
        <v>0</v>
      </c>
      <c r="N166" s="14">
        <f>_xll.EURO(AA166,AA166,0,0,H$22,$B166+25-H$23,1,0)</f>
        <v>0</v>
      </c>
      <c r="O166" s="14">
        <f>_xll.EURO(AB166,AB166,0,0,I$22,$B166+25-I$23,1,0)</f>
        <v>0</v>
      </c>
      <c r="P166" s="14">
        <f>_xll.EURO(AC166,AC166,0,0,J$22,$B166+25-J$23,1,0)</f>
        <v>0</v>
      </c>
      <c r="Q166" s="14"/>
      <c r="R166" s="14">
        <f>_xll.EURO(AE166,AE166,0,0,F$22,$B166+25-F$23,1,0)</f>
        <v>0</v>
      </c>
      <c r="S166" s="14">
        <f>_xll.EURO(AF166,AF166,0,0,G$22,$B166+25-G$23,1,0)</f>
        <v>0</v>
      </c>
      <c r="T166" s="14">
        <f>_xll.EURO(AG166,AG166,0,0,H$22,$B166+25-H$23,1,0)</f>
        <v>0</v>
      </c>
      <c r="U166" s="14">
        <f>_xll.EURO(AH166,AH166,0,0,I$22,$B166+25-I$23,1,0)</f>
        <v>16.136377890398265</v>
      </c>
      <c r="V166" s="14">
        <f>_xll.EURO(AI166,AI166,0,0,J$22,$B166+25-J$23,1,0)</f>
        <v>26.480232768219011</v>
      </c>
      <c r="W166" s="14"/>
      <c r="X166" s="13"/>
      <c r="Y166" s="97">
        <f t="shared" si="38"/>
        <v>0</v>
      </c>
      <c r="Z166" s="97">
        <f t="shared" si="39"/>
        <v>0</v>
      </c>
      <c r="AA166" s="97">
        <f t="shared" si="40"/>
        <v>0</v>
      </c>
      <c r="AB166" s="97">
        <f t="shared" si="41"/>
        <v>0</v>
      </c>
      <c r="AC166" s="98">
        <f t="shared" si="42"/>
        <v>0</v>
      </c>
      <c r="AE166" s="99">
        <f t="shared" si="43"/>
        <v>0</v>
      </c>
      <c r="AF166" s="99">
        <f t="shared" si="44"/>
        <v>0</v>
      </c>
      <c r="AG166" s="99">
        <f t="shared" si="45"/>
        <v>0</v>
      </c>
      <c r="AH166" s="99">
        <f t="shared" si="46"/>
        <v>118.05493802046313</v>
      </c>
      <c r="AI166" s="100">
        <f t="shared" si="47"/>
        <v>206.59614153581046</v>
      </c>
    </row>
    <row r="167" spans="2:35" hidden="1" outlineLevel="1" x14ac:dyDescent="0.25">
      <c r="B167" s="9">
        <f t="shared" si="48"/>
        <v>41000</v>
      </c>
      <c r="C167" s="39">
        <f t="shared" si="34"/>
        <v>0.42317121336163838</v>
      </c>
      <c r="D167" s="39">
        <f t="shared" si="35"/>
        <v>0.25599822038291731</v>
      </c>
      <c r="E167" s="47">
        <f t="shared" si="36"/>
        <v>0.16717299297872107</v>
      </c>
      <c r="F167" s="47">
        <f t="shared" si="37"/>
        <v>42.852358579535966</v>
      </c>
      <c r="G167" s="145">
        <f t="shared" si="32"/>
        <v>7.1739739166303584</v>
      </c>
      <c r="L167" s="14">
        <f>_xll.EURO(Y167,Y167,0,0,F$22,$B167+25-F$23,1,0)</f>
        <v>0</v>
      </c>
      <c r="M167" s="14">
        <f>_xll.EURO(Z167,Z167,0,0,G$22,$B167+25-G$23,1,0)</f>
        <v>0</v>
      </c>
      <c r="N167" s="14">
        <f>_xll.EURO(AA167,AA167,0,0,H$22,$B167+25-H$23,1,0)</f>
        <v>0</v>
      </c>
      <c r="O167" s="14">
        <f>_xll.EURO(AB167,AB167,0,0,I$22,$B167+25-I$23,1,0)</f>
        <v>0</v>
      </c>
      <c r="P167" s="14">
        <f>_xll.EURO(AC167,AC167,0,0,J$22,$B167+25-J$23,1,0)</f>
        <v>0</v>
      </c>
      <c r="Q167" s="14"/>
      <c r="R167" s="14">
        <f>_xll.EURO(AE167,AE167,0,0,F$22,$B167+25-F$23,1,0)</f>
        <v>0</v>
      </c>
      <c r="S167" s="14">
        <f>_xll.EURO(AF167,AF167,0,0,G$22,$B167+25-G$23,1,0)</f>
        <v>0</v>
      </c>
      <c r="T167" s="14">
        <f>_xll.EURO(AG167,AG167,0,0,H$22,$B167+25-H$23,1,0)</f>
        <v>0</v>
      </c>
      <c r="U167" s="14">
        <f>_xll.EURO(AH167,AH167,0,0,I$22,$B167+25-I$23,1,0)</f>
        <v>16.218518984804923</v>
      </c>
      <c r="V167" s="14">
        <f>_xll.EURO(AI167,AI167,0,0,J$22,$B167+25-J$23,1,0)</f>
        <v>26.633839594731043</v>
      </c>
      <c r="W167" s="14"/>
      <c r="X167" s="13"/>
      <c r="Y167" s="97">
        <f t="shared" si="38"/>
        <v>0</v>
      </c>
      <c r="Z167" s="97">
        <f t="shared" si="39"/>
        <v>0</v>
      </c>
      <c r="AA167" s="97">
        <f t="shared" si="40"/>
        <v>0</v>
      </c>
      <c r="AB167" s="97">
        <f t="shared" si="41"/>
        <v>0</v>
      </c>
      <c r="AC167" s="98">
        <f t="shared" si="42"/>
        <v>0</v>
      </c>
      <c r="AE167" s="99">
        <f t="shared" si="43"/>
        <v>0</v>
      </c>
      <c r="AF167" s="99">
        <f t="shared" si="44"/>
        <v>0</v>
      </c>
      <c r="AG167" s="99">
        <f t="shared" si="45"/>
        <v>0</v>
      </c>
      <c r="AH167" s="99">
        <f t="shared" si="46"/>
        <v>118.05493802046313</v>
      </c>
      <c r="AI167" s="100">
        <f t="shared" si="47"/>
        <v>206.59614153581046</v>
      </c>
    </row>
    <row r="168" spans="2:35" hidden="1" outlineLevel="1" x14ac:dyDescent="0.25">
      <c r="B168" s="9">
        <f t="shared" si="48"/>
        <v>41030</v>
      </c>
      <c r="C168" s="39">
        <f t="shared" si="34"/>
        <v>0.4205980887387612</v>
      </c>
      <c r="D168" s="39">
        <f t="shared" si="35"/>
        <v>0.25353623988464707</v>
      </c>
      <c r="E168" s="47">
        <f t="shared" si="36"/>
        <v>0.16706184885411413</v>
      </c>
      <c r="F168" s="47">
        <f t="shared" si="37"/>
        <v>43.079223411566197</v>
      </c>
      <c r="G168" s="145">
        <f t="shared" si="32"/>
        <v>7.0955750026963464</v>
      </c>
      <c r="L168" s="14">
        <f>_xll.EURO(Y168,Y168,0,0,F$22,$B168+25-F$23,1,0)</f>
        <v>0</v>
      </c>
      <c r="M168" s="14">
        <f>_xll.EURO(Z168,Z168,0,0,G$22,$B168+25-G$23,1,0)</f>
        <v>0</v>
      </c>
      <c r="N168" s="14">
        <f>_xll.EURO(AA168,AA168,0,0,H$22,$B168+25-H$23,1,0)</f>
        <v>0</v>
      </c>
      <c r="O168" s="14">
        <f>_xll.EURO(AB168,AB168,0,0,I$22,$B168+25-I$23,1,0)</f>
        <v>0</v>
      </c>
      <c r="P168" s="14">
        <f>_xll.EURO(AC168,AC168,0,0,J$22,$B168+25-J$23,1,0)</f>
        <v>0</v>
      </c>
      <c r="Q168" s="14"/>
      <c r="R168" s="14">
        <f>_xll.EURO(AE168,AE168,0,0,F$22,$B168+25-F$23,1,0)</f>
        <v>0</v>
      </c>
      <c r="S168" s="14">
        <f>_xll.EURO(AF168,AF168,0,0,G$22,$B168+25-G$23,1,0)</f>
        <v>0</v>
      </c>
      <c r="T168" s="14">
        <f>_xll.EURO(AG168,AG168,0,0,H$22,$B168+25-H$23,1,0)</f>
        <v>0</v>
      </c>
      <c r="U168" s="14">
        <f>_xll.EURO(AH168,AH168,0,0,I$22,$B168+25-I$23,1,0)</f>
        <v>16.297600394702691</v>
      </c>
      <c r="V168" s="14">
        <f>_xll.EURO(AI168,AI168,0,0,J$22,$B168+25-J$23,1,0)</f>
        <v>26.781623016863506</v>
      </c>
      <c r="W168" s="14"/>
      <c r="X168" s="13"/>
      <c r="Y168" s="97">
        <f t="shared" si="38"/>
        <v>0</v>
      </c>
      <c r="Z168" s="97">
        <f t="shared" si="39"/>
        <v>0</v>
      </c>
      <c r="AA168" s="97">
        <f t="shared" si="40"/>
        <v>0</v>
      </c>
      <c r="AB168" s="97">
        <f t="shared" si="41"/>
        <v>0</v>
      </c>
      <c r="AC168" s="98">
        <f t="shared" si="42"/>
        <v>0</v>
      </c>
      <c r="AE168" s="99">
        <f t="shared" si="43"/>
        <v>0</v>
      </c>
      <c r="AF168" s="99">
        <f t="shared" si="44"/>
        <v>0</v>
      </c>
      <c r="AG168" s="99">
        <f t="shared" si="45"/>
        <v>0</v>
      </c>
      <c r="AH168" s="99">
        <f t="shared" si="46"/>
        <v>118.05493802046313</v>
      </c>
      <c r="AI168" s="100">
        <f t="shared" si="47"/>
        <v>206.59614153581046</v>
      </c>
    </row>
    <row r="169" spans="2:35" hidden="1" outlineLevel="1" x14ac:dyDescent="0.25">
      <c r="B169" s="9">
        <f t="shared" si="48"/>
        <v>41061</v>
      </c>
      <c r="C169" s="39">
        <f t="shared" si="34"/>
        <v>0.41795562925840457</v>
      </c>
      <c r="D169" s="39">
        <f t="shared" si="35"/>
        <v>0.25101706502999088</v>
      </c>
      <c r="E169" s="47">
        <f t="shared" si="36"/>
        <v>0.16693856422841369</v>
      </c>
      <c r="F169" s="47">
        <f t="shared" si="37"/>
        <v>43.312350857924059</v>
      </c>
      <c r="G169" s="145">
        <f t="shared" si="32"/>
        <v>7.0159597004651033</v>
      </c>
      <c r="L169" s="14">
        <f>_xll.EURO(Y169,Y169,0,0,F$22,$B169+25-F$23,1,0)</f>
        <v>0</v>
      </c>
      <c r="M169" s="14">
        <f>_xll.EURO(Z169,Z169,0,0,G$22,$B169+25-G$23,1,0)</f>
        <v>0</v>
      </c>
      <c r="N169" s="14">
        <f>_xll.EURO(AA169,AA169,0,0,H$22,$B169+25-H$23,1,0)</f>
        <v>0</v>
      </c>
      <c r="O169" s="14">
        <f>_xll.EURO(AB169,AB169,0,0,I$22,$B169+25-I$23,1,0)</f>
        <v>0</v>
      </c>
      <c r="P169" s="14">
        <f>_xll.EURO(AC169,AC169,0,0,J$22,$B169+25-J$23,1,0)</f>
        <v>0</v>
      </c>
      <c r="Q169" s="14"/>
      <c r="R169" s="14">
        <f>_xll.EURO(AE169,AE169,0,0,F$22,$B169+25-F$23,1,0)</f>
        <v>0</v>
      </c>
      <c r="S169" s="14">
        <f>_xll.EURO(AF169,AF169,0,0,G$22,$B169+25-G$23,1,0)</f>
        <v>0</v>
      </c>
      <c r="T169" s="14">
        <f>_xll.EURO(AG169,AG169,0,0,H$22,$B169+25-H$23,1,0)</f>
        <v>0</v>
      </c>
      <c r="U169" s="14">
        <f>_xll.EURO(AH169,AH169,0,0,I$22,$B169+25-I$23,1,0)</f>
        <v>16.378900490192663</v>
      </c>
      <c r="V169" s="14">
        <f>_xll.EURO(AI169,AI169,0,0,J$22,$B169+25-J$23,1,0)</f>
        <v>26.933450367731396</v>
      </c>
      <c r="W169" s="14"/>
      <c r="X169" s="13"/>
      <c r="Y169" s="97">
        <f t="shared" si="38"/>
        <v>0</v>
      </c>
      <c r="Z169" s="97">
        <f t="shared" si="39"/>
        <v>0</v>
      </c>
      <c r="AA169" s="97">
        <f t="shared" si="40"/>
        <v>0</v>
      </c>
      <c r="AB169" s="97">
        <f t="shared" si="41"/>
        <v>0</v>
      </c>
      <c r="AC169" s="98">
        <f t="shared" si="42"/>
        <v>0</v>
      </c>
      <c r="AE169" s="99">
        <f t="shared" si="43"/>
        <v>0</v>
      </c>
      <c r="AF169" s="99">
        <f t="shared" si="44"/>
        <v>0</v>
      </c>
      <c r="AG169" s="99">
        <f t="shared" si="45"/>
        <v>0</v>
      </c>
      <c r="AH169" s="99">
        <f t="shared" si="46"/>
        <v>118.05493802046313</v>
      </c>
      <c r="AI169" s="100">
        <f t="shared" si="47"/>
        <v>206.59614153581046</v>
      </c>
    </row>
    <row r="170" spans="2:35" hidden="1" outlineLevel="1" x14ac:dyDescent="0.25">
      <c r="B170" s="9">
        <f t="shared" si="48"/>
        <v>41091</v>
      </c>
      <c r="C170" s="39">
        <f t="shared" si="34"/>
        <v>0.41541421838980686</v>
      </c>
      <c r="D170" s="39">
        <f t="shared" si="35"/>
        <v>0.24860298919027418</v>
      </c>
      <c r="E170" s="47">
        <f t="shared" si="36"/>
        <v>0.16681122919953267</v>
      </c>
      <c r="F170" s="47">
        <f t="shared" si="37"/>
        <v>27.079540391571044</v>
      </c>
      <c r="G170" s="145">
        <f t="shared" si="32"/>
        <v>6.8211117938023831</v>
      </c>
      <c r="L170" s="14">
        <f>_xll.EURO(Y170,Y170,0,0,F$22,$B170+25-F$23,1,0)</f>
        <v>0</v>
      </c>
      <c r="M170" s="14">
        <f>_xll.EURO(Z170,Z170,0,0,G$22,$B170+25-G$23,1,0)</f>
        <v>0</v>
      </c>
      <c r="N170" s="14">
        <f>_xll.EURO(AA170,AA170,0,0,H$22,$B170+25-H$23,1,0)</f>
        <v>0</v>
      </c>
      <c r="O170" s="14">
        <f>_xll.EURO(AB170,AB170,0,0,I$22,$B170+25-I$23,1,0)</f>
        <v>0</v>
      </c>
      <c r="P170" s="14">
        <f>_xll.EURO(AC170,AC170,0,0,J$22,$B170+25-J$23,1,0)</f>
        <v>0</v>
      </c>
      <c r="Q170" s="14"/>
      <c r="R170" s="14">
        <f>_xll.EURO(AE170,AE170,0,0,F$22,$B170+25-F$23,1,0)</f>
        <v>0</v>
      </c>
      <c r="S170" s="14">
        <f>_xll.EURO(AF170,AF170,0,0,G$22,$B170+25-G$23,1,0)</f>
        <v>0</v>
      </c>
      <c r="T170" s="14">
        <f>_xll.EURO(AG170,AG170,0,0,H$22,$B170+25-H$23,1,0)</f>
        <v>0</v>
      </c>
      <c r="U170" s="14">
        <f>_xll.EURO(AH170,AH170,0,0,I$22,$B170+25-I$23,1,0)</f>
        <v>0</v>
      </c>
      <c r="V170" s="14">
        <f>_xll.EURO(AI170,AI170,0,0,J$22,$B170+25-J$23,1,0)</f>
        <v>27.079540391571044</v>
      </c>
      <c r="W170" s="14"/>
      <c r="X170" s="13"/>
      <c r="Y170" s="97">
        <f t="shared" si="38"/>
        <v>0</v>
      </c>
      <c r="Z170" s="97">
        <f t="shared" si="39"/>
        <v>0</v>
      </c>
      <c r="AA170" s="97">
        <f t="shared" si="40"/>
        <v>0</v>
      </c>
      <c r="AB170" s="97">
        <f t="shared" si="41"/>
        <v>0</v>
      </c>
      <c r="AC170" s="98">
        <f t="shared" si="42"/>
        <v>0</v>
      </c>
      <c r="AE170" s="99">
        <f t="shared" si="43"/>
        <v>0</v>
      </c>
      <c r="AF170" s="99">
        <f t="shared" si="44"/>
        <v>0</v>
      </c>
      <c r="AG170" s="99">
        <f t="shared" si="45"/>
        <v>0</v>
      </c>
      <c r="AH170" s="99">
        <f t="shared" si="46"/>
        <v>0</v>
      </c>
      <c r="AI170" s="100">
        <f t="shared" si="47"/>
        <v>206.59614153581046</v>
      </c>
    </row>
    <row r="171" spans="2:35" hidden="1" outlineLevel="1" x14ac:dyDescent="0.25">
      <c r="B171" s="9">
        <f t="shared" si="48"/>
        <v>41122</v>
      </c>
      <c r="C171" s="39">
        <f t="shared" si="34"/>
        <v>0.41280432721566768</v>
      </c>
      <c r="D171" s="39">
        <f t="shared" si="35"/>
        <v>0.24613283186899559</v>
      </c>
      <c r="E171" s="47">
        <f t="shared" si="36"/>
        <v>0.16667149534667208</v>
      </c>
      <c r="F171" s="47">
        <f t="shared" si="37"/>
        <v>27.229646705322381</v>
      </c>
      <c r="G171" s="145">
        <f t="shared" ref="G171:G235" si="49">+E171*SUM(F160:F171)/12</f>
        <v>6.6247123105912129</v>
      </c>
      <c r="L171" s="14">
        <f>_xll.EURO(Y171,Y171,0,0,F$22,$B171+25-F$23,1,0)</f>
        <v>0</v>
      </c>
      <c r="M171" s="14">
        <f>_xll.EURO(Z171,Z171,0,0,G$22,$B171+25-G$23,1,0)</f>
        <v>0</v>
      </c>
      <c r="N171" s="14">
        <f>_xll.EURO(AA171,AA171,0,0,H$22,$B171+25-H$23,1,0)</f>
        <v>0</v>
      </c>
      <c r="O171" s="14">
        <f>_xll.EURO(AB171,AB171,0,0,I$22,$B171+25-I$23,1,0)</f>
        <v>0</v>
      </c>
      <c r="P171" s="14">
        <f>_xll.EURO(AC171,AC171,0,0,J$22,$B171+25-J$23,1,0)</f>
        <v>0</v>
      </c>
      <c r="Q171" s="14"/>
      <c r="R171" s="14">
        <f>_xll.EURO(AE171,AE171,0,0,F$22,$B171+25-F$23,1,0)</f>
        <v>0</v>
      </c>
      <c r="S171" s="14">
        <f>_xll.EURO(AF171,AF171,0,0,G$22,$B171+25-G$23,1,0)</f>
        <v>0</v>
      </c>
      <c r="T171" s="14">
        <f>_xll.EURO(AG171,AG171,0,0,H$22,$B171+25-H$23,1,0)</f>
        <v>0</v>
      </c>
      <c r="U171" s="14">
        <f>_xll.EURO(AH171,AH171,0,0,I$22,$B171+25-I$23,1,0)</f>
        <v>0</v>
      </c>
      <c r="V171" s="14">
        <f>_xll.EURO(AI171,AI171,0,0,J$22,$B171+25-J$23,1,0)</f>
        <v>27.229646705322381</v>
      </c>
      <c r="W171" s="14"/>
      <c r="X171" s="13"/>
      <c r="Y171" s="97">
        <f t="shared" si="38"/>
        <v>0</v>
      </c>
      <c r="Z171" s="97">
        <f t="shared" si="39"/>
        <v>0</v>
      </c>
      <c r="AA171" s="97">
        <f t="shared" si="40"/>
        <v>0</v>
      </c>
      <c r="AB171" s="97">
        <f t="shared" si="41"/>
        <v>0</v>
      </c>
      <c r="AC171" s="98">
        <f t="shared" si="42"/>
        <v>0</v>
      </c>
      <c r="AE171" s="99">
        <f t="shared" si="43"/>
        <v>0</v>
      </c>
      <c r="AF171" s="99">
        <f t="shared" si="44"/>
        <v>0</v>
      </c>
      <c r="AG171" s="99">
        <f t="shared" si="45"/>
        <v>0</v>
      </c>
      <c r="AH171" s="99">
        <f t="shared" si="46"/>
        <v>0</v>
      </c>
      <c r="AI171" s="100">
        <f t="shared" si="47"/>
        <v>206.59614153581046</v>
      </c>
    </row>
    <row r="172" spans="2:35" hidden="1" outlineLevel="1" x14ac:dyDescent="0.25">
      <c r="B172" s="9">
        <f t="shared" si="48"/>
        <v>41153</v>
      </c>
      <c r="C172" s="39">
        <f t="shared" si="34"/>
        <v>0.41021083300542449</v>
      </c>
      <c r="D172" s="39">
        <f t="shared" si="35"/>
        <v>0.24368721840864052</v>
      </c>
      <c r="E172" s="47">
        <f t="shared" si="36"/>
        <v>0.16652361459678397</v>
      </c>
      <c r="F172" s="47">
        <f t="shared" si="37"/>
        <v>27.378899770317247</v>
      </c>
      <c r="G172" s="145">
        <f t="shared" si="49"/>
        <v>6.4269808167701328</v>
      </c>
      <c r="L172" s="14">
        <f>_xll.EURO(Y172,Y172,0,0,F$22,$B172+25-F$23,1,0)</f>
        <v>0</v>
      </c>
      <c r="M172" s="14">
        <f>_xll.EURO(Z172,Z172,0,0,G$22,$B172+25-G$23,1,0)</f>
        <v>0</v>
      </c>
      <c r="N172" s="14">
        <f>_xll.EURO(AA172,AA172,0,0,H$22,$B172+25-H$23,1,0)</f>
        <v>0</v>
      </c>
      <c r="O172" s="14">
        <f>_xll.EURO(AB172,AB172,0,0,I$22,$B172+25-I$23,1,0)</f>
        <v>0</v>
      </c>
      <c r="P172" s="14">
        <f>_xll.EURO(AC172,AC172,0,0,J$22,$B172+25-J$23,1,0)</f>
        <v>0</v>
      </c>
      <c r="Q172" s="14"/>
      <c r="R172" s="14">
        <f>_xll.EURO(AE172,AE172,0,0,F$22,$B172+25-F$23,1,0)</f>
        <v>0</v>
      </c>
      <c r="S172" s="14">
        <f>_xll.EURO(AF172,AF172,0,0,G$22,$B172+25-G$23,1,0)</f>
        <v>0</v>
      </c>
      <c r="T172" s="14">
        <f>_xll.EURO(AG172,AG172,0,0,H$22,$B172+25-H$23,1,0)</f>
        <v>0</v>
      </c>
      <c r="U172" s="14">
        <f>_xll.EURO(AH172,AH172,0,0,I$22,$B172+25-I$23,1,0)</f>
        <v>0</v>
      </c>
      <c r="V172" s="14">
        <f>_xll.EURO(AI172,AI172,0,0,J$22,$B172+25-J$23,1,0)</f>
        <v>27.378899770317247</v>
      </c>
      <c r="W172" s="14"/>
      <c r="X172" s="13"/>
      <c r="Y172" s="97">
        <f t="shared" si="38"/>
        <v>0</v>
      </c>
      <c r="Z172" s="97">
        <f t="shared" si="39"/>
        <v>0</v>
      </c>
      <c r="AA172" s="97">
        <f t="shared" si="40"/>
        <v>0</v>
      </c>
      <c r="AB172" s="97">
        <f t="shared" si="41"/>
        <v>0</v>
      </c>
      <c r="AC172" s="98">
        <f t="shared" si="42"/>
        <v>0</v>
      </c>
      <c r="AE172" s="99">
        <f t="shared" si="43"/>
        <v>0</v>
      </c>
      <c r="AF172" s="99">
        <f t="shared" si="44"/>
        <v>0</v>
      </c>
      <c r="AG172" s="99">
        <f t="shared" si="45"/>
        <v>0</v>
      </c>
      <c r="AH172" s="99">
        <f t="shared" si="46"/>
        <v>0</v>
      </c>
      <c r="AI172" s="100">
        <f t="shared" si="47"/>
        <v>206.59614153581046</v>
      </c>
    </row>
    <row r="173" spans="2:35" hidden="1" outlineLevel="1" x14ac:dyDescent="0.25">
      <c r="B173" s="9">
        <f t="shared" si="48"/>
        <v>41183</v>
      </c>
      <c r="C173" s="39">
        <f t="shared" si="34"/>
        <v>0.40771651495719952</v>
      </c>
      <c r="D173" s="39">
        <f t="shared" si="35"/>
        <v>0.24134363500988726</v>
      </c>
      <c r="E173" s="47">
        <f t="shared" si="36"/>
        <v>0.16637287994731226</v>
      </c>
      <c r="F173" s="47">
        <f t="shared" si="37"/>
        <v>27.522538895360597</v>
      </c>
      <c r="G173" s="145">
        <f t="shared" si="49"/>
        <v>6.2281991480066381</v>
      </c>
      <c r="L173" s="14">
        <f>_xll.EURO(Y173,Y173,0,0,F$22,$B173+25-F$23,1,0)</f>
        <v>0</v>
      </c>
      <c r="M173" s="14">
        <f>_xll.EURO(Z173,Z173,0,0,G$22,$B173+25-G$23,1,0)</f>
        <v>0</v>
      </c>
      <c r="N173" s="14">
        <f>_xll.EURO(AA173,AA173,0,0,H$22,$B173+25-H$23,1,0)</f>
        <v>0</v>
      </c>
      <c r="O173" s="14">
        <f>_xll.EURO(AB173,AB173,0,0,I$22,$B173+25-I$23,1,0)</f>
        <v>0</v>
      </c>
      <c r="P173" s="14">
        <f>_xll.EURO(AC173,AC173,0,0,J$22,$B173+25-J$23,1,0)</f>
        <v>0</v>
      </c>
      <c r="Q173" s="14"/>
      <c r="R173" s="14">
        <f>_xll.EURO(AE173,AE173,0,0,F$22,$B173+25-F$23,1,0)</f>
        <v>0</v>
      </c>
      <c r="S173" s="14">
        <f>_xll.EURO(AF173,AF173,0,0,G$22,$B173+25-G$23,1,0)</f>
        <v>0</v>
      </c>
      <c r="T173" s="14">
        <f>_xll.EURO(AG173,AG173,0,0,H$22,$B173+25-H$23,1,0)</f>
        <v>0</v>
      </c>
      <c r="U173" s="14">
        <f>_xll.EURO(AH173,AH173,0,0,I$22,$B173+25-I$23,1,0)</f>
        <v>0</v>
      </c>
      <c r="V173" s="14">
        <f>_xll.EURO(AI173,AI173,0,0,J$22,$B173+25-J$23,1,0)</f>
        <v>27.522538895360597</v>
      </c>
      <c r="W173" s="14"/>
      <c r="X173" s="13"/>
      <c r="Y173" s="97">
        <f t="shared" si="38"/>
        <v>0</v>
      </c>
      <c r="Z173" s="97">
        <f t="shared" si="39"/>
        <v>0</v>
      </c>
      <c r="AA173" s="97">
        <f t="shared" si="40"/>
        <v>0</v>
      </c>
      <c r="AB173" s="97">
        <f t="shared" si="41"/>
        <v>0</v>
      </c>
      <c r="AC173" s="98">
        <f t="shared" si="42"/>
        <v>0</v>
      </c>
      <c r="AE173" s="99">
        <f t="shared" si="43"/>
        <v>0</v>
      </c>
      <c r="AF173" s="99">
        <f t="shared" si="44"/>
        <v>0</v>
      </c>
      <c r="AG173" s="99">
        <f t="shared" si="45"/>
        <v>0</v>
      </c>
      <c r="AH173" s="99">
        <f t="shared" si="46"/>
        <v>0</v>
      </c>
      <c r="AI173" s="100">
        <f t="shared" si="47"/>
        <v>206.59614153581046</v>
      </c>
    </row>
    <row r="174" spans="2:35" hidden="1" outlineLevel="1" x14ac:dyDescent="0.25">
      <c r="B174" s="9">
        <f t="shared" si="48"/>
        <v>41214</v>
      </c>
      <c r="C174" s="39">
        <f t="shared" si="34"/>
        <v>0.40515498555634721</v>
      </c>
      <c r="D174" s="39">
        <f t="shared" si="35"/>
        <v>0.23894560774197141</v>
      </c>
      <c r="E174" s="47">
        <f t="shared" si="36"/>
        <v>0.16620937781437581</v>
      </c>
      <c r="F174" s="47">
        <f t="shared" si="37"/>
        <v>27.6701531773884</v>
      </c>
      <c r="G174" s="145">
        <f t="shared" si="49"/>
        <v>6.0279874038459091</v>
      </c>
      <c r="L174" s="14">
        <f>_xll.EURO(Y174,Y174,0,0,F$22,$B174+25-F$23,1,0)</f>
        <v>0</v>
      </c>
      <c r="M174" s="14">
        <f>_xll.EURO(Z174,Z174,0,0,G$22,$B174+25-G$23,1,0)</f>
        <v>0</v>
      </c>
      <c r="N174" s="14">
        <f>_xll.EURO(AA174,AA174,0,0,H$22,$B174+25-H$23,1,0)</f>
        <v>0</v>
      </c>
      <c r="O174" s="14">
        <f>_xll.EURO(AB174,AB174,0,0,I$22,$B174+25-I$23,1,0)</f>
        <v>0</v>
      </c>
      <c r="P174" s="14">
        <f>_xll.EURO(AC174,AC174,0,0,J$22,$B174+25-J$23,1,0)</f>
        <v>0</v>
      </c>
      <c r="Q174" s="14"/>
      <c r="R174" s="14">
        <f>_xll.EURO(AE174,AE174,0,0,F$22,$B174+25-F$23,1,0)</f>
        <v>0</v>
      </c>
      <c r="S174" s="14">
        <f>_xll.EURO(AF174,AF174,0,0,G$22,$B174+25-G$23,1,0)</f>
        <v>0</v>
      </c>
      <c r="T174" s="14">
        <f>_xll.EURO(AG174,AG174,0,0,H$22,$B174+25-H$23,1,0)</f>
        <v>0</v>
      </c>
      <c r="U174" s="14">
        <f>_xll.EURO(AH174,AH174,0,0,I$22,$B174+25-I$23,1,0)</f>
        <v>0</v>
      </c>
      <c r="V174" s="14">
        <f>_xll.EURO(AI174,AI174,0,0,J$22,$B174+25-J$23,1,0)</f>
        <v>27.6701531773884</v>
      </c>
      <c r="W174" s="14"/>
      <c r="X174" s="13"/>
      <c r="Y174" s="97">
        <f t="shared" si="38"/>
        <v>0</v>
      </c>
      <c r="Z174" s="97">
        <f t="shared" si="39"/>
        <v>0</v>
      </c>
      <c r="AA174" s="97">
        <f t="shared" si="40"/>
        <v>0</v>
      </c>
      <c r="AB174" s="97">
        <f t="shared" si="41"/>
        <v>0</v>
      </c>
      <c r="AC174" s="98">
        <f t="shared" si="42"/>
        <v>0</v>
      </c>
      <c r="AE174" s="99">
        <f t="shared" si="43"/>
        <v>0</v>
      </c>
      <c r="AF174" s="99">
        <f t="shared" si="44"/>
        <v>0</v>
      </c>
      <c r="AG174" s="99">
        <f t="shared" si="45"/>
        <v>0</v>
      </c>
      <c r="AH174" s="99">
        <f t="shared" si="46"/>
        <v>0</v>
      </c>
      <c r="AI174" s="100">
        <f t="shared" si="47"/>
        <v>206.59614153581046</v>
      </c>
    </row>
    <row r="175" spans="2:35" hidden="1" outlineLevel="1" x14ac:dyDescent="0.25">
      <c r="B175" s="9">
        <f t="shared" si="48"/>
        <v>41244</v>
      </c>
      <c r="C175" s="39">
        <f t="shared" si="34"/>
        <v>0.40269140997157421</v>
      </c>
      <c r="D175" s="39">
        <f t="shared" si="35"/>
        <v>0.23664762525784275</v>
      </c>
      <c r="E175" s="47">
        <f t="shared" si="36"/>
        <v>0.16604378471373146</v>
      </c>
      <c r="F175" s="47">
        <f t="shared" si="37"/>
        <v>27.812231375602337</v>
      </c>
      <c r="G175" s="145">
        <f t="shared" si="49"/>
        <v>5.8268198008424754</v>
      </c>
      <c r="L175" s="14">
        <f>_xll.EURO(Y175,Y175,0,0,F$22,$B175+25-F$23,1,0)</f>
        <v>0</v>
      </c>
      <c r="M175" s="14">
        <f>_xll.EURO(Z175,Z175,0,0,G$22,$B175+25-G$23,1,0)</f>
        <v>0</v>
      </c>
      <c r="N175" s="14">
        <f>_xll.EURO(AA175,AA175,0,0,H$22,$B175+25-H$23,1,0)</f>
        <v>0</v>
      </c>
      <c r="O175" s="14">
        <f>_xll.EURO(AB175,AB175,0,0,I$22,$B175+25-I$23,1,0)</f>
        <v>0</v>
      </c>
      <c r="P175" s="14">
        <f>_xll.EURO(AC175,AC175,0,0,J$22,$B175+25-J$23,1,0)</f>
        <v>0</v>
      </c>
      <c r="Q175" s="14"/>
      <c r="R175" s="14">
        <f>_xll.EURO(AE175,AE175,0,0,F$22,$B175+25-F$23,1,0)</f>
        <v>0</v>
      </c>
      <c r="S175" s="14">
        <f>_xll.EURO(AF175,AF175,0,0,G$22,$B175+25-G$23,1,0)</f>
        <v>0</v>
      </c>
      <c r="T175" s="14">
        <f>_xll.EURO(AG175,AG175,0,0,H$22,$B175+25-H$23,1,0)</f>
        <v>0</v>
      </c>
      <c r="U175" s="14">
        <f>_xll.EURO(AH175,AH175,0,0,I$22,$B175+25-I$23,1,0)</f>
        <v>0</v>
      </c>
      <c r="V175" s="14">
        <f>_xll.EURO(AI175,AI175,0,0,J$22,$B175+25-J$23,1,0)</f>
        <v>27.812231375602337</v>
      </c>
      <c r="W175" s="14"/>
      <c r="X175" s="13"/>
      <c r="Y175" s="97">
        <f t="shared" si="38"/>
        <v>0</v>
      </c>
      <c r="Z175" s="97">
        <f t="shared" si="39"/>
        <v>0</v>
      </c>
      <c r="AA175" s="97">
        <f t="shared" si="40"/>
        <v>0</v>
      </c>
      <c r="AB175" s="97">
        <f t="shared" si="41"/>
        <v>0</v>
      </c>
      <c r="AC175" s="98">
        <f t="shared" si="42"/>
        <v>0</v>
      </c>
      <c r="AE175" s="99">
        <f t="shared" si="43"/>
        <v>0</v>
      </c>
      <c r="AF175" s="99">
        <f t="shared" si="44"/>
        <v>0</v>
      </c>
      <c r="AG175" s="99">
        <f t="shared" si="45"/>
        <v>0</v>
      </c>
      <c r="AH175" s="99">
        <f t="shared" si="46"/>
        <v>0</v>
      </c>
      <c r="AI175" s="100">
        <f t="shared" si="47"/>
        <v>206.59614153581046</v>
      </c>
    </row>
    <row r="176" spans="2:35" hidden="1" outlineLevel="1" x14ac:dyDescent="0.25">
      <c r="B176" s="9">
        <f t="shared" si="48"/>
        <v>41275</v>
      </c>
      <c r="C176" s="39">
        <f t="shared" si="34"/>
        <v>0.40016145141392012</v>
      </c>
      <c r="D176" s="39">
        <f t="shared" si="35"/>
        <v>0.23429625826101852</v>
      </c>
      <c r="E176" s="47">
        <f t="shared" si="36"/>
        <v>0.1658651931529016</v>
      </c>
      <c r="F176" s="47">
        <f t="shared" si="37"/>
        <v>27.958257845697815</v>
      </c>
      <c r="G176" s="145">
        <f t="shared" si="49"/>
        <v>5.6243041571357226</v>
      </c>
      <c r="L176" s="14">
        <f>_xll.EURO(Y176,Y176,0,0,F$22,$B176+25-F$23,1,0)</f>
        <v>0</v>
      </c>
      <c r="M176" s="14">
        <f>_xll.EURO(Z176,Z176,0,0,G$22,$B176+25-G$23,1,0)</f>
        <v>0</v>
      </c>
      <c r="N176" s="14">
        <f>_xll.EURO(AA176,AA176,0,0,H$22,$B176+25-H$23,1,0)</f>
        <v>0</v>
      </c>
      <c r="O176" s="14">
        <f>_xll.EURO(AB176,AB176,0,0,I$22,$B176+25-I$23,1,0)</f>
        <v>0</v>
      </c>
      <c r="P176" s="14">
        <f>_xll.EURO(AC176,AC176,0,0,J$22,$B176+25-J$23,1,0)</f>
        <v>0</v>
      </c>
      <c r="Q176" s="14"/>
      <c r="R176" s="14">
        <f>_xll.EURO(AE176,AE176,0,0,F$22,$B176+25-F$23,1,0)</f>
        <v>0</v>
      </c>
      <c r="S176" s="14">
        <f>_xll.EURO(AF176,AF176,0,0,G$22,$B176+25-G$23,1,0)</f>
        <v>0</v>
      </c>
      <c r="T176" s="14">
        <f>_xll.EURO(AG176,AG176,0,0,H$22,$B176+25-H$23,1,0)</f>
        <v>0</v>
      </c>
      <c r="U176" s="14">
        <f>_xll.EURO(AH176,AH176,0,0,I$22,$B176+25-I$23,1,0)</f>
        <v>0</v>
      </c>
      <c r="V176" s="14">
        <f>_xll.EURO(AI176,AI176,0,0,J$22,$B176+25-J$23,1,0)</f>
        <v>27.958257845697815</v>
      </c>
      <c r="W176" s="14"/>
      <c r="X176" s="13"/>
      <c r="Y176" s="97">
        <f t="shared" si="38"/>
        <v>0</v>
      </c>
      <c r="Z176" s="97">
        <f t="shared" si="39"/>
        <v>0</v>
      </c>
      <c r="AA176" s="97">
        <f t="shared" si="40"/>
        <v>0</v>
      </c>
      <c r="AB176" s="97">
        <f t="shared" si="41"/>
        <v>0</v>
      </c>
      <c r="AC176" s="98">
        <f t="shared" si="42"/>
        <v>0</v>
      </c>
      <c r="AE176" s="99">
        <f t="shared" si="43"/>
        <v>0</v>
      </c>
      <c r="AF176" s="99">
        <f t="shared" si="44"/>
        <v>0</v>
      </c>
      <c r="AG176" s="99">
        <f t="shared" si="45"/>
        <v>0</v>
      </c>
      <c r="AH176" s="99">
        <f t="shared" si="46"/>
        <v>0</v>
      </c>
      <c r="AI176" s="100">
        <f t="shared" si="47"/>
        <v>206.59614153581046</v>
      </c>
    </row>
    <row r="177" spans="2:35" hidden="1" outlineLevel="1" x14ac:dyDescent="0.25">
      <c r="B177" s="9">
        <f t="shared" si="48"/>
        <v>41306</v>
      </c>
      <c r="C177" s="39">
        <f t="shared" si="34"/>
        <v>0.39764738763361895</v>
      </c>
      <c r="D177" s="39">
        <f t="shared" si="35"/>
        <v>0.23196825480628663</v>
      </c>
      <c r="E177" s="47">
        <f t="shared" si="36"/>
        <v>0.16567913282733232</v>
      </c>
      <c r="F177" s="47">
        <f t="shared" si="37"/>
        <v>28.10349608621668</v>
      </c>
      <c r="G177" s="145">
        <f t="shared" si="49"/>
        <v>5.4206803103003738</v>
      </c>
      <c r="L177" s="14">
        <f>_xll.EURO(Y177,Y177,0,0,F$22,$B177+25-F$23,1,0)</f>
        <v>0</v>
      </c>
      <c r="M177" s="14">
        <f>_xll.EURO(Z177,Z177,0,0,G$22,$B177+25-G$23,1,0)</f>
        <v>0</v>
      </c>
      <c r="N177" s="14">
        <f>_xll.EURO(AA177,AA177,0,0,H$22,$B177+25-H$23,1,0)</f>
        <v>0</v>
      </c>
      <c r="O177" s="14">
        <f>_xll.EURO(AB177,AB177,0,0,I$22,$B177+25-I$23,1,0)</f>
        <v>0</v>
      </c>
      <c r="P177" s="14">
        <f>_xll.EURO(AC177,AC177,0,0,J$22,$B177+25-J$23,1,0)</f>
        <v>0</v>
      </c>
      <c r="Q177" s="14"/>
      <c r="R177" s="14">
        <f>_xll.EURO(AE177,AE177,0,0,F$22,$B177+25-F$23,1,0)</f>
        <v>0</v>
      </c>
      <c r="S177" s="14">
        <f>_xll.EURO(AF177,AF177,0,0,G$22,$B177+25-G$23,1,0)</f>
        <v>0</v>
      </c>
      <c r="T177" s="14">
        <f>_xll.EURO(AG177,AG177,0,0,H$22,$B177+25-H$23,1,0)</f>
        <v>0</v>
      </c>
      <c r="U177" s="14">
        <f>_xll.EURO(AH177,AH177,0,0,I$22,$B177+25-I$23,1,0)</f>
        <v>0</v>
      </c>
      <c r="V177" s="14">
        <f>_xll.EURO(AI177,AI177,0,0,J$22,$B177+25-J$23,1,0)</f>
        <v>28.10349608621668</v>
      </c>
      <c r="W177" s="14"/>
      <c r="X177" s="13"/>
      <c r="Y177" s="97">
        <f t="shared" si="38"/>
        <v>0</v>
      </c>
      <c r="Z177" s="97">
        <f t="shared" si="39"/>
        <v>0</v>
      </c>
      <c r="AA177" s="97">
        <f t="shared" si="40"/>
        <v>0</v>
      </c>
      <c r="AB177" s="97">
        <f t="shared" si="41"/>
        <v>0</v>
      </c>
      <c r="AC177" s="98">
        <f t="shared" si="42"/>
        <v>0</v>
      </c>
      <c r="AE177" s="99">
        <f t="shared" si="43"/>
        <v>0</v>
      </c>
      <c r="AF177" s="99">
        <f t="shared" si="44"/>
        <v>0</v>
      </c>
      <c r="AG177" s="99">
        <f t="shared" si="45"/>
        <v>0</v>
      </c>
      <c r="AH177" s="99">
        <f t="shared" si="46"/>
        <v>0</v>
      </c>
      <c r="AI177" s="100">
        <f t="shared" si="47"/>
        <v>206.59614153581046</v>
      </c>
    </row>
    <row r="178" spans="2:35" hidden="1" outlineLevel="1" x14ac:dyDescent="0.25">
      <c r="B178" s="9">
        <f t="shared" si="48"/>
        <v>41334</v>
      </c>
      <c r="C178" s="39">
        <f t="shared" si="34"/>
        <v>0.39539019917196006</v>
      </c>
      <c r="D178" s="39">
        <f t="shared" si="35"/>
        <v>0.2298854303288084</v>
      </c>
      <c r="E178" s="47">
        <f t="shared" si="36"/>
        <v>0.16550476884315166</v>
      </c>
      <c r="F178" s="47">
        <f t="shared" si="37"/>
        <v>28.234011637687928</v>
      </c>
      <c r="G178" s="145">
        <f t="shared" si="49"/>
        <v>5.2166097523309443</v>
      </c>
      <c r="L178" s="14">
        <f>_xll.EURO(Y178,Y178,0,0,F$22,$B178+25-F$23,1,0)</f>
        <v>0</v>
      </c>
      <c r="M178" s="14">
        <f>_xll.EURO(Z178,Z178,0,0,G$22,$B178+25-G$23,1,0)</f>
        <v>0</v>
      </c>
      <c r="N178" s="14">
        <f>_xll.EURO(AA178,AA178,0,0,H$22,$B178+25-H$23,1,0)</f>
        <v>0</v>
      </c>
      <c r="O178" s="14">
        <f>_xll.EURO(AB178,AB178,0,0,I$22,$B178+25-I$23,1,0)</f>
        <v>0</v>
      </c>
      <c r="P178" s="14">
        <f>_xll.EURO(AC178,AC178,0,0,J$22,$B178+25-J$23,1,0)</f>
        <v>0</v>
      </c>
      <c r="Q178" s="14"/>
      <c r="R178" s="14">
        <f>_xll.EURO(AE178,AE178,0,0,F$22,$B178+25-F$23,1,0)</f>
        <v>0</v>
      </c>
      <c r="S178" s="14">
        <f>_xll.EURO(AF178,AF178,0,0,G$22,$B178+25-G$23,1,0)</f>
        <v>0</v>
      </c>
      <c r="T178" s="14">
        <f>_xll.EURO(AG178,AG178,0,0,H$22,$B178+25-H$23,1,0)</f>
        <v>0</v>
      </c>
      <c r="U178" s="14">
        <f>_xll.EURO(AH178,AH178,0,0,I$22,$B178+25-I$23,1,0)</f>
        <v>0</v>
      </c>
      <c r="V178" s="14">
        <f>_xll.EURO(AI178,AI178,0,0,J$22,$B178+25-J$23,1,0)</f>
        <v>28.234011637687928</v>
      </c>
      <c r="W178" s="14"/>
      <c r="X178" s="13"/>
      <c r="Y178" s="97">
        <f t="shared" si="38"/>
        <v>0</v>
      </c>
      <c r="Z178" s="97">
        <f t="shared" si="39"/>
        <v>0</v>
      </c>
      <c r="AA178" s="97">
        <f t="shared" si="40"/>
        <v>0</v>
      </c>
      <c r="AB178" s="97">
        <f t="shared" si="41"/>
        <v>0</v>
      </c>
      <c r="AC178" s="98">
        <f t="shared" si="42"/>
        <v>0</v>
      </c>
      <c r="AE178" s="99">
        <f t="shared" si="43"/>
        <v>0</v>
      </c>
      <c r="AF178" s="99">
        <f t="shared" si="44"/>
        <v>0</v>
      </c>
      <c r="AG178" s="99">
        <f t="shared" si="45"/>
        <v>0</v>
      </c>
      <c r="AH178" s="99">
        <f t="shared" si="46"/>
        <v>0</v>
      </c>
      <c r="AI178" s="100">
        <f t="shared" si="47"/>
        <v>206.59614153581046</v>
      </c>
    </row>
    <row r="179" spans="2:35" hidden="1" outlineLevel="1" x14ac:dyDescent="0.25">
      <c r="B179" s="9">
        <f t="shared" si="48"/>
        <v>41365</v>
      </c>
      <c r="C179" s="39">
        <f t="shared" si="34"/>
        <v>0.39290611137361781</v>
      </c>
      <c r="D179" s="39">
        <f t="shared" si="35"/>
        <v>0.2276012535349913</v>
      </c>
      <c r="E179" s="47">
        <f t="shared" si="36"/>
        <v>0.1653048578386265</v>
      </c>
      <c r="F179" s="47">
        <f t="shared" si="37"/>
        <v>28.377783047088386</v>
      </c>
      <c r="G179" s="145">
        <f t="shared" si="49"/>
        <v>5.0109155413798581</v>
      </c>
      <c r="L179" s="14">
        <f>_xll.EURO(Y179,Y179,0,0,F$22,$B179+25-F$23,1,0)</f>
        <v>0</v>
      </c>
      <c r="M179" s="14">
        <f>_xll.EURO(Z179,Z179,0,0,G$22,$B179+25-G$23,1,0)</f>
        <v>0</v>
      </c>
      <c r="N179" s="14">
        <f>_xll.EURO(AA179,AA179,0,0,H$22,$B179+25-H$23,1,0)</f>
        <v>0</v>
      </c>
      <c r="O179" s="14">
        <f>_xll.EURO(AB179,AB179,0,0,I$22,$B179+25-I$23,1,0)</f>
        <v>0</v>
      </c>
      <c r="P179" s="14">
        <f>_xll.EURO(AC179,AC179,0,0,J$22,$B179+25-J$23,1,0)</f>
        <v>0</v>
      </c>
      <c r="Q179" s="14"/>
      <c r="R179" s="14">
        <f>_xll.EURO(AE179,AE179,0,0,F$22,$B179+25-F$23,1,0)</f>
        <v>0</v>
      </c>
      <c r="S179" s="14">
        <f>_xll.EURO(AF179,AF179,0,0,G$22,$B179+25-G$23,1,0)</f>
        <v>0</v>
      </c>
      <c r="T179" s="14">
        <f>_xll.EURO(AG179,AG179,0,0,H$22,$B179+25-H$23,1,0)</f>
        <v>0</v>
      </c>
      <c r="U179" s="14">
        <f>_xll.EURO(AH179,AH179,0,0,I$22,$B179+25-I$23,1,0)</f>
        <v>0</v>
      </c>
      <c r="V179" s="14">
        <f>_xll.EURO(AI179,AI179,0,0,J$22,$B179+25-J$23,1,0)</f>
        <v>28.377783047088386</v>
      </c>
      <c r="W179" s="14"/>
      <c r="X179" s="13"/>
      <c r="Y179" s="97">
        <f t="shared" si="38"/>
        <v>0</v>
      </c>
      <c r="Z179" s="97">
        <f t="shared" si="39"/>
        <v>0</v>
      </c>
      <c r="AA179" s="97">
        <f t="shared" si="40"/>
        <v>0</v>
      </c>
      <c r="AB179" s="97">
        <f t="shared" si="41"/>
        <v>0</v>
      </c>
      <c r="AC179" s="98">
        <f t="shared" si="42"/>
        <v>0</v>
      </c>
      <c r="AE179" s="99">
        <f t="shared" si="43"/>
        <v>0</v>
      </c>
      <c r="AF179" s="99">
        <f t="shared" si="44"/>
        <v>0</v>
      </c>
      <c r="AG179" s="99">
        <f t="shared" si="45"/>
        <v>0</v>
      </c>
      <c r="AH179" s="99">
        <f t="shared" si="46"/>
        <v>0</v>
      </c>
      <c r="AI179" s="100">
        <f t="shared" si="47"/>
        <v>206.59614153581046</v>
      </c>
    </row>
    <row r="180" spans="2:35" hidden="1" outlineLevel="1" x14ac:dyDescent="0.25">
      <c r="B180" s="9">
        <f t="shared" si="48"/>
        <v>41395</v>
      </c>
      <c r="C180" s="39">
        <f t="shared" si="34"/>
        <v>0.39051701599630434</v>
      </c>
      <c r="D180" s="39">
        <f t="shared" si="35"/>
        <v>0.22541237172656761</v>
      </c>
      <c r="E180" s="47">
        <f t="shared" si="36"/>
        <v>0.16510464426973673</v>
      </c>
      <c r="F180" s="47">
        <f t="shared" si="37"/>
        <v>28.516198867356323</v>
      </c>
      <c r="G180" s="145">
        <f t="shared" si="49"/>
        <v>4.8044778496361733</v>
      </c>
      <c r="L180" s="14">
        <f>_xll.EURO(Y180,Y180,0,0,F$22,$B180+25-F$23,1,0)</f>
        <v>0</v>
      </c>
      <c r="M180" s="14">
        <f>_xll.EURO(Z180,Z180,0,0,G$22,$B180+25-G$23,1,0)</f>
        <v>0</v>
      </c>
      <c r="N180" s="14">
        <f>_xll.EURO(AA180,AA180,0,0,H$22,$B180+25-H$23,1,0)</f>
        <v>0</v>
      </c>
      <c r="O180" s="14">
        <f>_xll.EURO(AB180,AB180,0,0,I$22,$B180+25-I$23,1,0)</f>
        <v>0</v>
      </c>
      <c r="P180" s="14">
        <f>_xll.EURO(AC180,AC180,0,0,J$22,$B180+25-J$23,1,0)</f>
        <v>0</v>
      </c>
      <c r="Q180" s="14"/>
      <c r="R180" s="14">
        <f>_xll.EURO(AE180,AE180,0,0,F$22,$B180+25-F$23,1,0)</f>
        <v>0</v>
      </c>
      <c r="S180" s="14">
        <f>_xll.EURO(AF180,AF180,0,0,G$22,$B180+25-G$23,1,0)</f>
        <v>0</v>
      </c>
      <c r="T180" s="14">
        <f>_xll.EURO(AG180,AG180,0,0,H$22,$B180+25-H$23,1,0)</f>
        <v>0</v>
      </c>
      <c r="U180" s="14">
        <f>_xll.EURO(AH180,AH180,0,0,I$22,$B180+25-I$23,1,0)</f>
        <v>0</v>
      </c>
      <c r="V180" s="14">
        <f>_xll.EURO(AI180,AI180,0,0,J$22,$B180+25-J$23,1,0)</f>
        <v>28.516198867356323</v>
      </c>
      <c r="W180" s="14"/>
      <c r="X180" s="13"/>
      <c r="Y180" s="97">
        <f t="shared" si="38"/>
        <v>0</v>
      </c>
      <c r="Z180" s="97">
        <f t="shared" si="39"/>
        <v>0</v>
      </c>
      <c r="AA180" s="97">
        <f t="shared" si="40"/>
        <v>0</v>
      </c>
      <c r="AB180" s="97">
        <f t="shared" si="41"/>
        <v>0</v>
      </c>
      <c r="AC180" s="98">
        <f t="shared" si="42"/>
        <v>0</v>
      </c>
      <c r="AE180" s="99">
        <f t="shared" si="43"/>
        <v>0</v>
      </c>
      <c r="AF180" s="99">
        <f t="shared" si="44"/>
        <v>0</v>
      </c>
      <c r="AG180" s="99">
        <f t="shared" si="45"/>
        <v>0</v>
      </c>
      <c r="AH180" s="99">
        <f t="shared" si="46"/>
        <v>0</v>
      </c>
      <c r="AI180" s="100">
        <f t="shared" si="47"/>
        <v>206.59614153581046</v>
      </c>
    </row>
    <row r="181" spans="2:35" hidden="1" outlineLevel="1" x14ac:dyDescent="0.25">
      <c r="B181" s="9">
        <f t="shared" si="48"/>
        <v>41426</v>
      </c>
      <c r="C181" s="39">
        <f t="shared" si="34"/>
        <v>0.38806354457361092</v>
      </c>
      <c r="D181" s="39">
        <f t="shared" si="35"/>
        <v>0.22317263992712016</v>
      </c>
      <c r="E181" s="47">
        <f t="shared" si="36"/>
        <v>0.16489090464649075</v>
      </c>
      <c r="F181" s="47">
        <f t="shared" si="37"/>
        <v>28.658497812012783</v>
      </c>
      <c r="G181" s="145">
        <f t="shared" si="49"/>
        <v>4.5969008566144369</v>
      </c>
      <c r="L181" s="14">
        <f>_xll.EURO(Y181,Y181,0,0,F$22,$B181+25-F$23,1,0)</f>
        <v>0</v>
      </c>
      <c r="M181" s="14">
        <f>_xll.EURO(Z181,Z181,0,0,G$22,$B181+25-G$23,1,0)</f>
        <v>0</v>
      </c>
      <c r="N181" s="14">
        <f>_xll.EURO(AA181,AA181,0,0,H$22,$B181+25-H$23,1,0)</f>
        <v>0</v>
      </c>
      <c r="O181" s="14">
        <f>_xll.EURO(AB181,AB181,0,0,I$22,$B181+25-I$23,1,0)</f>
        <v>0</v>
      </c>
      <c r="P181" s="14">
        <f>_xll.EURO(AC181,AC181,0,0,J$22,$B181+25-J$23,1,0)</f>
        <v>0</v>
      </c>
      <c r="Q181" s="14"/>
      <c r="R181" s="14">
        <f>_xll.EURO(AE181,AE181,0,0,F$22,$B181+25-F$23,1,0)</f>
        <v>0</v>
      </c>
      <c r="S181" s="14">
        <f>_xll.EURO(AF181,AF181,0,0,G$22,$B181+25-G$23,1,0)</f>
        <v>0</v>
      </c>
      <c r="T181" s="14">
        <f>_xll.EURO(AG181,AG181,0,0,H$22,$B181+25-H$23,1,0)</f>
        <v>0</v>
      </c>
      <c r="U181" s="14">
        <f>_xll.EURO(AH181,AH181,0,0,I$22,$B181+25-I$23,1,0)</f>
        <v>0</v>
      </c>
      <c r="V181" s="14">
        <f>_xll.EURO(AI181,AI181,0,0,J$22,$B181+25-J$23,1,0)</f>
        <v>28.658497812012783</v>
      </c>
      <c r="W181" s="14"/>
      <c r="X181" s="13"/>
      <c r="Y181" s="97">
        <f t="shared" si="38"/>
        <v>0</v>
      </c>
      <c r="Z181" s="97">
        <f t="shared" si="39"/>
        <v>0</v>
      </c>
      <c r="AA181" s="97">
        <f t="shared" si="40"/>
        <v>0</v>
      </c>
      <c r="AB181" s="97">
        <f t="shared" si="41"/>
        <v>0</v>
      </c>
      <c r="AC181" s="98">
        <f t="shared" si="42"/>
        <v>0</v>
      </c>
      <c r="AE181" s="99">
        <f t="shared" si="43"/>
        <v>0</v>
      </c>
      <c r="AF181" s="99">
        <f t="shared" si="44"/>
        <v>0</v>
      </c>
      <c r="AG181" s="99">
        <f t="shared" si="45"/>
        <v>0</v>
      </c>
      <c r="AH181" s="99">
        <f t="shared" si="46"/>
        <v>0</v>
      </c>
      <c r="AI181" s="100">
        <f t="shared" si="47"/>
        <v>206.59614153581046</v>
      </c>
    </row>
    <row r="182" spans="2:35" hidden="1" outlineLevel="1" x14ac:dyDescent="0.25">
      <c r="B182" s="9">
        <f t="shared" si="48"/>
        <v>41456</v>
      </c>
      <c r="C182" s="39">
        <f t="shared" si="34"/>
        <v>0.38570389479060457</v>
      </c>
      <c r="D182" s="39">
        <f t="shared" si="35"/>
        <v>0.22102634888483791</v>
      </c>
      <c r="E182" s="47">
        <f t="shared" si="36"/>
        <v>0.16467754590576666</v>
      </c>
      <c r="F182" s="47">
        <f t="shared" si="37"/>
        <v>0</v>
      </c>
      <c r="G182" s="145">
        <f t="shared" si="49"/>
        <v>4.219336726867974</v>
      </c>
      <c r="L182" s="14">
        <f>_xll.EURO(Y182,Y182,0,0,F$22,$B182+25-F$23,1,0)</f>
        <v>0</v>
      </c>
      <c r="M182" s="14">
        <f>_xll.EURO(Z182,Z182,0,0,G$22,$B182+25-G$23,1,0)</f>
        <v>0</v>
      </c>
      <c r="N182" s="14">
        <f>_xll.EURO(AA182,AA182,0,0,H$22,$B182+25-H$23,1,0)</f>
        <v>0</v>
      </c>
      <c r="O182" s="14">
        <f>_xll.EURO(AB182,AB182,0,0,I$22,$B182+25-I$23,1,0)</f>
        <v>0</v>
      </c>
      <c r="P182" s="14">
        <f>_xll.EURO(AC182,AC182,0,0,J$22,$B182+25-J$23,1,0)</f>
        <v>0</v>
      </c>
      <c r="Q182" s="14"/>
      <c r="R182" s="14">
        <f>_xll.EURO(AE182,AE182,0,0,F$22,$B182+25-F$23,1,0)</f>
        <v>0</v>
      </c>
      <c r="S182" s="14">
        <f>_xll.EURO(AF182,AF182,0,0,G$22,$B182+25-G$23,1,0)</f>
        <v>0</v>
      </c>
      <c r="T182" s="14">
        <f>_xll.EURO(AG182,AG182,0,0,H$22,$B182+25-H$23,1,0)</f>
        <v>0</v>
      </c>
      <c r="U182" s="14">
        <f>_xll.EURO(AH182,AH182,0,0,I$22,$B182+25-I$23,1,0)</f>
        <v>0</v>
      </c>
      <c r="V182" s="14">
        <f>_xll.EURO(AI182,AI182,0,0,J$22,$B182+25-J$23,1,0)</f>
        <v>0</v>
      </c>
      <c r="W182" s="14"/>
      <c r="X182" s="13"/>
      <c r="Y182" s="97">
        <f t="shared" si="38"/>
        <v>0</v>
      </c>
      <c r="Z182" s="97">
        <f t="shared" si="39"/>
        <v>0</v>
      </c>
      <c r="AA182" s="97">
        <f t="shared" si="40"/>
        <v>0</v>
      </c>
      <c r="AB182" s="97">
        <f t="shared" si="41"/>
        <v>0</v>
      </c>
      <c r="AC182" s="98">
        <f t="shared" si="42"/>
        <v>0</v>
      </c>
      <c r="AE182" s="99">
        <f t="shared" si="43"/>
        <v>0</v>
      </c>
      <c r="AF182" s="99">
        <f t="shared" si="44"/>
        <v>0</v>
      </c>
      <c r="AG182" s="99">
        <f t="shared" si="45"/>
        <v>0</v>
      </c>
      <c r="AH182" s="99">
        <f t="shared" si="46"/>
        <v>0</v>
      </c>
      <c r="AI182" s="100">
        <f t="shared" si="47"/>
        <v>0</v>
      </c>
    </row>
    <row r="183" spans="2:35" hidden="1" outlineLevel="1" x14ac:dyDescent="0.25">
      <c r="B183" s="9">
        <f t="shared" si="48"/>
        <v>41487</v>
      </c>
      <c r="C183" s="39">
        <f t="shared" si="34"/>
        <v>0.3832806623968098</v>
      </c>
      <c r="D183" s="39">
        <f t="shared" si="35"/>
        <v>0.21883019727913258</v>
      </c>
      <c r="E183" s="47">
        <f t="shared" si="36"/>
        <v>0.16445046511767722</v>
      </c>
      <c r="F183" s="47">
        <f t="shared" si="37"/>
        <v>0</v>
      </c>
      <c r="G183" s="145">
        <f t="shared" si="49"/>
        <v>3.8403578340113245</v>
      </c>
      <c r="L183" s="14">
        <f>_xll.EURO(Y183,Y183,0,0,F$22,$B183+25-F$23,1,0)</f>
        <v>0</v>
      </c>
      <c r="M183" s="14">
        <f>_xll.EURO(Z183,Z183,0,0,G$22,$B183+25-G$23,1,0)</f>
        <v>0</v>
      </c>
      <c r="N183" s="14">
        <f>_xll.EURO(AA183,AA183,0,0,H$22,$B183+25-H$23,1,0)</f>
        <v>0</v>
      </c>
      <c r="O183" s="14">
        <f>_xll.EURO(AB183,AB183,0,0,I$22,$B183+25-I$23,1,0)</f>
        <v>0</v>
      </c>
      <c r="P183" s="14">
        <f>_xll.EURO(AC183,AC183,0,0,J$22,$B183+25-J$23,1,0)</f>
        <v>0</v>
      </c>
      <c r="Q183" s="14"/>
      <c r="R183" s="14">
        <f>_xll.EURO(AE183,AE183,0,0,F$22,$B183+25-F$23,1,0)</f>
        <v>0</v>
      </c>
      <c r="S183" s="14">
        <f>_xll.EURO(AF183,AF183,0,0,G$22,$B183+25-G$23,1,0)</f>
        <v>0</v>
      </c>
      <c r="T183" s="14">
        <f>_xll.EURO(AG183,AG183,0,0,H$22,$B183+25-H$23,1,0)</f>
        <v>0</v>
      </c>
      <c r="U183" s="14">
        <f>_xll.EURO(AH183,AH183,0,0,I$22,$B183+25-I$23,1,0)</f>
        <v>0</v>
      </c>
      <c r="V183" s="14">
        <f>_xll.EURO(AI183,AI183,0,0,J$22,$B183+25-J$23,1,0)</f>
        <v>0</v>
      </c>
      <c r="W183" s="14"/>
      <c r="X183" s="13"/>
      <c r="Y183" s="97">
        <f t="shared" si="38"/>
        <v>0</v>
      </c>
      <c r="Z183" s="97">
        <f t="shared" si="39"/>
        <v>0</v>
      </c>
      <c r="AA183" s="97">
        <f t="shared" si="40"/>
        <v>0</v>
      </c>
      <c r="AB183" s="97">
        <f t="shared" si="41"/>
        <v>0</v>
      </c>
      <c r="AC183" s="98">
        <f t="shared" si="42"/>
        <v>0</v>
      </c>
      <c r="AE183" s="99">
        <f t="shared" si="43"/>
        <v>0</v>
      </c>
      <c r="AF183" s="99">
        <f t="shared" si="44"/>
        <v>0</v>
      </c>
      <c r="AG183" s="99">
        <f t="shared" si="45"/>
        <v>0</v>
      </c>
      <c r="AH183" s="99">
        <f t="shared" si="46"/>
        <v>0</v>
      </c>
      <c r="AI183" s="100">
        <f t="shared" si="47"/>
        <v>0</v>
      </c>
    </row>
    <row r="184" spans="2:35" hidden="1" outlineLevel="1" x14ac:dyDescent="0.25">
      <c r="B184" s="9">
        <f t="shared" si="48"/>
        <v>41518</v>
      </c>
      <c r="C184" s="39">
        <f t="shared" si="34"/>
        <v>0.38087265426005162</v>
      </c>
      <c r="D184" s="39">
        <f t="shared" si="35"/>
        <v>0.2166558669716552</v>
      </c>
      <c r="E184" s="47">
        <f t="shared" si="36"/>
        <v>0.16421678728839642</v>
      </c>
      <c r="F184" s="47">
        <f t="shared" si="37"/>
        <v>0</v>
      </c>
      <c r="G184" s="145">
        <f t="shared" si="49"/>
        <v>3.4602279189081657</v>
      </c>
      <c r="L184" s="14">
        <f>_xll.EURO(Y184,Y184,0,0,F$22,$B184+25-F$23,1,0)</f>
        <v>0</v>
      </c>
      <c r="M184" s="14">
        <f>_xll.EURO(Z184,Z184,0,0,G$22,$B184+25-G$23,1,0)</f>
        <v>0</v>
      </c>
      <c r="N184" s="14">
        <f>_xll.EURO(AA184,AA184,0,0,H$22,$B184+25-H$23,1,0)</f>
        <v>0</v>
      </c>
      <c r="O184" s="14">
        <f>_xll.EURO(AB184,AB184,0,0,I$22,$B184+25-I$23,1,0)</f>
        <v>0</v>
      </c>
      <c r="P184" s="14">
        <f>_xll.EURO(AC184,AC184,0,0,J$22,$B184+25-J$23,1,0)</f>
        <v>0</v>
      </c>
      <c r="Q184" s="14"/>
      <c r="R184" s="14">
        <f>_xll.EURO(AE184,AE184,0,0,F$22,$B184+25-F$23,1,0)</f>
        <v>0</v>
      </c>
      <c r="S184" s="14">
        <f>_xll.EURO(AF184,AF184,0,0,G$22,$B184+25-G$23,1,0)</f>
        <v>0</v>
      </c>
      <c r="T184" s="14">
        <f>_xll.EURO(AG184,AG184,0,0,H$22,$B184+25-H$23,1,0)</f>
        <v>0</v>
      </c>
      <c r="U184" s="14">
        <f>_xll.EURO(AH184,AH184,0,0,I$22,$B184+25-I$23,1,0)</f>
        <v>0</v>
      </c>
      <c r="V184" s="14">
        <f>_xll.EURO(AI184,AI184,0,0,J$22,$B184+25-J$23,1,0)</f>
        <v>0</v>
      </c>
      <c r="W184" s="14"/>
      <c r="X184" s="13"/>
      <c r="Y184" s="97">
        <f t="shared" si="38"/>
        <v>0</v>
      </c>
      <c r="Z184" s="97">
        <f t="shared" si="39"/>
        <v>0</v>
      </c>
      <c r="AA184" s="97">
        <f t="shared" si="40"/>
        <v>0</v>
      </c>
      <c r="AB184" s="97">
        <f t="shared" si="41"/>
        <v>0</v>
      </c>
      <c r="AC184" s="98">
        <f t="shared" si="42"/>
        <v>0</v>
      </c>
      <c r="AE184" s="99">
        <f t="shared" si="43"/>
        <v>0</v>
      </c>
      <c r="AF184" s="99">
        <f t="shared" si="44"/>
        <v>0</v>
      </c>
      <c r="AG184" s="99">
        <f t="shared" si="45"/>
        <v>0</v>
      </c>
      <c r="AH184" s="99">
        <f t="shared" si="46"/>
        <v>0</v>
      </c>
      <c r="AI184" s="100">
        <f t="shared" si="47"/>
        <v>0</v>
      </c>
    </row>
    <row r="185" spans="2:35" hidden="1" outlineLevel="1" x14ac:dyDescent="0.25">
      <c r="B185" s="9">
        <f t="shared" si="48"/>
        <v>41548</v>
      </c>
      <c r="C185" s="39">
        <f t="shared" si="34"/>
        <v>0.37855672923038858</v>
      </c>
      <c r="D185" s="39">
        <f t="shared" si="35"/>
        <v>0.21457224889602095</v>
      </c>
      <c r="E185" s="47">
        <f t="shared" si="36"/>
        <v>0.16398448033436763</v>
      </c>
      <c r="F185" s="47">
        <f t="shared" si="37"/>
        <v>0</v>
      </c>
      <c r="G185" s="145">
        <f t="shared" si="49"/>
        <v>3.0792271866010261</v>
      </c>
      <c r="L185" s="14">
        <f>_xll.EURO(Y185,Y185,0,0,F$22,$B185+25-F$23,1,0)</f>
        <v>0</v>
      </c>
      <c r="M185" s="14">
        <f>_xll.EURO(Z185,Z185,0,0,G$22,$B185+25-G$23,1,0)</f>
        <v>0</v>
      </c>
      <c r="N185" s="14">
        <f>_xll.EURO(AA185,AA185,0,0,H$22,$B185+25-H$23,1,0)</f>
        <v>0</v>
      </c>
      <c r="O185" s="14">
        <f>_xll.EURO(AB185,AB185,0,0,I$22,$B185+25-I$23,1,0)</f>
        <v>0</v>
      </c>
      <c r="P185" s="14">
        <f>_xll.EURO(AC185,AC185,0,0,J$22,$B185+25-J$23,1,0)</f>
        <v>0</v>
      </c>
      <c r="Q185" s="14"/>
      <c r="R185" s="14">
        <f>_xll.EURO(AE185,AE185,0,0,F$22,$B185+25-F$23,1,0)</f>
        <v>0</v>
      </c>
      <c r="S185" s="14">
        <f>_xll.EURO(AF185,AF185,0,0,G$22,$B185+25-G$23,1,0)</f>
        <v>0</v>
      </c>
      <c r="T185" s="14">
        <f>_xll.EURO(AG185,AG185,0,0,H$22,$B185+25-H$23,1,0)</f>
        <v>0</v>
      </c>
      <c r="U185" s="14">
        <f>_xll.EURO(AH185,AH185,0,0,I$22,$B185+25-I$23,1,0)</f>
        <v>0</v>
      </c>
      <c r="V185" s="14">
        <f>_xll.EURO(AI185,AI185,0,0,J$22,$B185+25-J$23,1,0)</f>
        <v>0</v>
      </c>
      <c r="W185" s="14"/>
      <c r="X185" s="13"/>
      <c r="Y185" s="97">
        <f t="shared" si="38"/>
        <v>0</v>
      </c>
      <c r="Z185" s="97">
        <f t="shared" si="39"/>
        <v>0</v>
      </c>
      <c r="AA185" s="97">
        <f t="shared" si="40"/>
        <v>0</v>
      </c>
      <c r="AB185" s="97">
        <f t="shared" si="41"/>
        <v>0</v>
      </c>
      <c r="AC185" s="98">
        <f t="shared" si="42"/>
        <v>0</v>
      </c>
      <c r="AE185" s="99">
        <f t="shared" si="43"/>
        <v>0</v>
      </c>
      <c r="AF185" s="99">
        <f t="shared" si="44"/>
        <v>0</v>
      </c>
      <c r="AG185" s="99">
        <f t="shared" si="45"/>
        <v>0</v>
      </c>
      <c r="AH185" s="99">
        <f t="shared" si="46"/>
        <v>0</v>
      </c>
      <c r="AI185" s="100">
        <f t="shared" si="47"/>
        <v>0</v>
      </c>
    </row>
    <row r="186" spans="2:35" hidden="1" outlineLevel="1" x14ac:dyDescent="0.25">
      <c r="B186" s="9">
        <f t="shared" si="48"/>
        <v>41579</v>
      </c>
      <c r="C186" s="39">
        <f t="shared" si="34"/>
        <v>0.37617839978764833</v>
      </c>
      <c r="D186" s="39">
        <f t="shared" si="35"/>
        <v>0.21244022621487754</v>
      </c>
      <c r="E186" s="47">
        <f t="shared" si="36"/>
        <v>0.16373817357277079</v>
      </c>
      <c r="F186" s="47">
        <f t="shared" si="37"/>
        <v>0</v>
      </c>
      <c r="G186" s="145">
        <f t="shared" si="49"/>
        <v>2.6970471198117707</v>
      </c>
      <c r="L186" s="14">
        <f>_xll.EURO(Y186,Y186,0,0,F$22,$B186+25-F$23,1,0)</f>
        <v>0</v>
      </c>
      <c r="M186" s="14">
        <f>_xll.EURO(Z186,Z186,0,0,G$22,$B186+25-G$23,1,0)</f>
        <v>0</v>
      </c>
      <c r="N186" s="14">
        <f>_xll.EURO(AA186,AA186,0,0,H$22,$B186+25-H$23,1,0)</f>
        <v>0</v>
      </c>
      <c r="O186" s="14">
        <f>_xll.EURO(AB186,AB186,0,0,I$22,$B186+25-I$23,1,0)</f>
        <v>0</v>
      </c>
      <c r="P186" s="14">
        <f>_xll.EURO(AC186,AC186,0,0,J$22,$B186+25-J$23,1,0)</f>
        <v>0</v>
      </c>
      <c r="Q186" s="14"/>
      <c r="R186" s="14">
        <f>_xll.EURO(AE186,AE186,0,0,F$22,$B186+25-F$23,1,0)</f>
        <v>0</v>
      </c>
      <c r="S186" s="14">
        <f>_xll.EURO(AF186,AF186,0,0,G$22,$B186+25-G$23,1,0)</f>
        <v>0</v>
      </c>
      <c r="T186" s="14">
        <f>_xll.EURO(AG186,AG186,0,0,H$22,$B186+25-H$23,1,0)</f>
        <v>0</v>
      </c>
      <c r="U186" s="14">
        <f>_xll.EURO(AH186,AH186,0,0,I$22,$B186+25-I$23,1,0)</f>
        <v>0</v>
      </c>
      <c r="V186" s="14">
        <f>_xll.EURO(AI186,AI186,0,0,J$22,$B186+25-J$23,1,0)</f>
        <v>0</v>
      </c>
      <c r="W186" s="14"/>
      <c r="X186" s="13"/>
      <c r="Y186" s="97">
        <f t="shared" si="38"/>
        <v>0</v>
      </c>
      <c r="Z186" s="97">
        <f t="shared" si="39"/>
        <v>0</v>
      </c>
      <c r="AA186" s="97">
        <f t="shared" si="40"/>
        <v>0</v>
      </c>
      <c r="AB186" s="97">
        <f t="shared" si="41"/>
        <v>0</v>
      </c>
      <c r="AC186" s="98">
        <f t="shared" si="42"/>
        <v>0</v>
      </c>
      <c r="AE186" s="99">
        <f t="shared" si="43"/>
        <v>0</v>
      </c>
      <c r="AF186" s="99">
        <f t="shared" si="44"/>
        <v>0</v>
      </c>
      <c r="AG186" s="99">
        <f t="shared" si="45"/>
        <v>0</v>
      </c>
      <c r="AH186" s="99">
        <f t="shared" si="46"/>
        <v>0</v>
      </c>
      <c r="AI186" s="100">
        <f t="shared" si="47"/>
        <v>0</v>
      </c>
    </row>
    <row r="187" spans="2:35" hidden="1" outlineLevel="1" x14ac:dyDescent="0.25">
      <c r="B187" s="9">
        <f t="shared" si="48"/>
        <v>41609</v>
      </c>
      <c r="C187" s="39">
        <f t="shared" si="34"/>
        <v>0.37389101852794787</v>
      </c>
      <c r="D187" s="39">
        <f t="shared" si="35"/>
        <v>0.21039715070752901</v>
      </c>
      <c r="E187" s="47">
        <f t="shared" si="36"/>
        <v>0.16349386782041886</v>
      </c>
      <c r="F187" s="47">
        <f t="shared" si="37"/>
        <v>0</v>
      </c>
      <c r="G187" s="145">
        <f t="shared" si="49"/>
        <v>2.3140955471636748</v>
      </c>
      <c r="L187" s="14">
        <f>_xll.EURO(Y187,Y187,0,0,F$22,$B187+25-F$23,1,0)</f>
        <v>0</v>
      </c>
      <c r="M187" s="14">
        <f>_xll.EURO(Z187,Z187,0,0,G$22,$B187+25-G$23,1,0)</f>
        <v>0</v>
      </c>
      <c r="N187" s="14">
        <f>_xll.EURO(AA187,AA187,0,0,H$22,$B187+25-H$23,1,0)</f>
        <v>0</v>
      </c>
      <c r="O187" s="14">
        <f>_xll.EURO(AB187,AB187,0,0,I$22,$B187+25-I$23,1,0)</f>
        <v>0</v>
      </c>
      <c r="P187" s="14">
        <f>_xll.EURO(AC187,AC187,0,0,J$22,$B187+25-J$23,1,0)</f>
        <v>0</v>
      </c>
      <c r="Q187" s="14"/>
      <c r="R187" s="14">
        <f>_xll.EURO(AE187,AE187,0,0,F$22,$B187+25-F$23,1,0)</f>
        <v>0</v>
      </c>
      <c r="S187" s="14">
        <f>_xll.EURO(AF187,AF187,0,0,G$22,$B187+25-G$23,1,0)</f>
        <v>0</v>
      </c>
      <c r="T187" s="14">
        <f>_xll.EURO(AG187,AG187,0,0,H$22,$B187+25-H$23,1,0)</f>
        <v>0</v>
      </c>
      <c r="U187" s="14">
        <f>_xll.EURO(AH187,AH187,0,0,I$22,$B187+25-I$23,1,0)</f>
        <v>0</v>
      </c>
      <c r="V187" s="14">
        <f>_xll.EURO(AI187,AI187,0,0,J$22,$B187+25-J$23,1,0)</f>
        <v>0</v>
      </c>
      <c r="W187" s="14"/>
      <c r="X187" s="13"/>
      <c r="Y187" s="97">
        <f t="shared" si="38"/>
        <v>0</v>
      </c>
      <c r="Z187" s="97">
        <f t="shared" si="39"/>
        <v>0</v>
      </c>
      <c r="AA187" s="97">
        <f t="shared" si="40"/>
        <v>0</v>
      </c>
      <c r="AB187" s="97">
        <f t="shared" si="41"/>
        <v>0</v>
      </c>
      <c r="AC187" s="98">
        <f t="shared" si="42"/>
        <v>0</v>
      </c>
      <c r="AE187" s="99">
        <f t="shared" si="43"/>
        <v>0</v>
      </c>
      <c r="AF187" s="99">
        <f t="shared" si="44"/>
        <v>0</v>
      </c>
      <c r="AG187" s="99">
        <f t="shared" si="45"/>
        <v>0</v>
      </c>
      <c r="AH187" s="99">
        <f t="shared" si="46"/>
        <v>0</v>
      </c>
      <c r="AI187" s="100">
        <f t="shared" si="47"/>
        <v>0</v>
      </c>
    </row>
    <row r="188" spans="2:35" hidden="1" outlineLevel="1" x14ac:dyDescent="0.25">
      <c r="B188" s="9">
        <f t="shared" si="48"/>
        <v>41640</v>
      </c>
      <c r="C188" s="39">
        <f t="shared" si="34"/>
        <v>0.37154200198939896</v>
      </c>
      <c r="D188" s="39">
        <f t="shared" si="35"/>
        <v>0.20830661244051496</v>
      </c>
      <c r="E188" s="47">
        <f t="shared" si="36"/>
        <v>0.163235389548884</v>
      </c>
      <c r="F188" s="47">
        <f t="shared" si="37"/>
        <v>0</v>
      </c>
      <c r="G188" s="145">
        <f t="shared" si="49"/>
        <v>1.9301222812121768</v>
      </c>
      <c r="L188" s="14">
        <f>_xll.EURO(Y188,Y188,0,0,F$22,$B188+25-F$23,1,0)</f>
        <v>0</v>
      </c>
      <c r="M188" s="14">
        <f>_xll.EURO(Z188,Z188,0,0,G$22,$B188+25-G$23,1,0)</f>
        <v>0</v>
      </c>
      <c r="N188" s="14">
        <f>_xll.EURO(AA188,AA188,0,0,H$22,$B188+25-H$23,1,0)</f>
        <v>0</v>
      </c>
      <c r="O188" s="14">
        <f>_xll.EURO(AB188,AB188,0,0,I$22,$B188+25-I$23,1,0)</f>
        <v>0</v>
      </c>
      <c r="P188" s="14">
        <f>_xll.EURO(AC188,AC188,0,0,J$22,$B188+25-J$23,1,0)</f>
        <v>0</v>
      </c>
      <c r="Q188" s="14"/>
      <c r="R188" s="14">
        <f>_xll.EURO(AE188,AE188,0,0,F$22,$B188+25-F$23,1,0)</f>
        <v>0</v>
      </c>
      <c r="S188" s="14">
        <f>_xll.EURO(AF188,AF188,0,0,G$22,$B188+25-G$23,1,0)</f>
        <v>0</v>
      </c>
      <c r="T188" s="14">
        <f>_xll.EURO(AG188,AG188,0,0,H$22,$B188+25-H$23,1,0)</f>
        <v>0</v>
      </c>
      <c r="U188" s="14">
        <f>_xll.EURO(AH188,AH188,0,0,I$22,$B188+25-I$23,1,0)</f>
        <v>0</v>
      </c>
      <c r="V188" s="14">
        <f>_xll.EURO(AI188,AI188,0,0,J$22,$B188+25-J$23,1,0)</f>
        <v>0</v>
      </c>
      <c r="W188" s="14"/>
      <c r="X188" s="13"/>
      <c r="Y188" s="97">
        <f t="shared" si="38"/>
        <v>0</v>
      </c>
      <c r="Z188" s="97">
        <f t="shared" si="39"/>
        <v>0</v>
      </c>
      <c r="AA188" s="97">
        <f t="shared" si="40"/>
        <v>0</v>
      </c>
      <c r="AB188" s="97">
        <f t="shared" si="41"/>
        <v>0</v>
      </c>
      <c r="AC188" s="98">
        <f t="shared" si="42"/>
        <v>0</v>
      </c>
      <c r="AE188" s="99">
        <f t="shared" si="43"/>
        <v>0</v>
      </c>
      <c r="AF188" s="99">
        <f t="shared" si="44"/>
        <v>0</v>
      </c>
      <c r="AG188" s="99">
        <f t="shared" si="45"/>
        <v>0</v>
      </c>
      <c r="AH188" s="99">
        <f t="shared" si="46"/>
        <v>0</v>
      </c>
      <c r="AI188" s="100">
        <f t="shared" si="47"/>
        <v>0</v>
      </c>
    </row>
    <row r="189" spans="2:35" outlineLevel="1" x14ac:dyDescent="0.25">
      <c r="B189" s="101" t="s">
        <v>85</v>
      </c>
      <c r="C189" s="101" t="s">
        <v>85</v>
      </c>
      <c r="D189" s="101" t="s">
        <v>85</v>
      </c>
      <c r="E189" s="101" t="s">
        <v>85</v>
      </c>
      <c r="F189" s="146" t="s">
        <v>85</v>
      </c>
      <c r="G189" s="146" t="s">
        <v>85</v>
      </c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3"/>
      <c r="Y189" s="97"/>
      <c r="Z189" s="97"/>
      <c r="AA189" s="97"/>
      <c r="AB189" s="97"/>
      <c r="AC189" s="98"/>
      <c r="AE189" s="99"/>
      <c r="AF189" s="99"/>
      <c r="AG189" s="99"/>
      <c r="AH189" s="99"/>
      <c r="AI189" s="100"/>
    </row>
    <row r="190" spans="2:35" x14ac:dyDescent="0.25">
      <c r="B190" s="9">
        <f>EDATE(B188,1)</f>
        <v>41671</v>
      </c>
      <c r="C190" s="39">
        <f t="shared" si="34"/>
        <v>0.36920774343760276</v>
      </c>
      <c r="D190" s="39">
        <f t="shared" si="35"/>
        <v>0.20623684608144327</v>
      </c>
      <c r="E190" s="47">
        <f t="shared" si="36"/>
        <v>0.16297089735615949</v>
      </c>
      <c r="F190" s="47">
        <f t="shared" si="37"/>
        <v>0</v>
      </c>
      <c r="G190" s="145">
        <f t="shared" ref="G190:G200" si="50">+E190*SUM(F178:F190)/12</f>
        <v>1.5453238837186394</v>
      </c>
      <c r="L190" s="14">
        <f>_xll.EURO(Y190,Y190,0,0,F$22,$B190+25-F$23,1,0)</f>
        <v>0</v>
      </c>
      <c r="M190" s="14">
        <f>_xll.EURO(Z190,Z190,0,0,G$22,$B190+25-G$23,1,0)</f>
        <v>0</v>
      </c>
      <c r="N190" s="14">
        <f>_xll.EURO(AA190,AA190,0,0,H$22,$B190+25-H$23,1,0)</f>
        <v>0</v>
      </c>
      <c r="O190" s="14">
        <f>_xll.EURO(AB190,AB190,0,0,I$22,$B190+25-I$23,1,0)</f>
        <v>0</v>
      </c>
      <c r="P190" s="14">
        <f>_xll.EURO(AC190,AC190,0,0,J$22,$B190+25-J$23,1,0)</f>
        <v>0</v>
      </c>
      <c r="Q190" s="14"/>
      <c r="R190" s="14">
        <f>_xll.EURO(AE190,AE190,0,0,F$22,$B190+25-F$23,1,0)</f>
        <v>0</v>
      </c>
      <c r="S190" s="14">
        <f>_xll.EURO(AF190,AF190,0,0,G$22,$B190+25-G$23,1,0)</f>
        <v>0</v>
      </c>
      <c r="T190" s="14">
        <f>_xll.EURO(AG190,AG190,0,0,H$22,$B190+25-H$23,1,0)</f>
        <v>0</v>
      </c>
      <c r="U190" s="14">
        <f>_xll.EURO(AH190,AH190,0,0,I$22,$B190+25-I$23,1,0)</f>
        <v>0</v>
      </c>
      <c r="V190" s="14">
        <f>_xll.EURO(AI190,AI190,0,0,J$22,$B190+25-J$23,1,0)</f>
        <v>0</v>
      </c>
      <c r="W190" s="14"/>
      <c r="X190" s="13"/>
      <c r="Y190" s="97">
        <f t="shared" si="38"/>
        <v>0</v>
      </c>
      <c r="Z190" s="97">
        <f t="shared" si="39"/>
        <v>0</v>
      </c>
      <c r="AA190" s="97">
        <f t="shared" si="40"/>
        <v>0</v>
      </c>
      <c r="AB190" s="97">
        <f t="shared" si="41"/>
        <v>0</v>
      </c>
      <c r="AC190" s="98">
        <f t="shared" si="42"/>
        <v>0</v>
      </c>
      <c r="AE190" s="99">
        <f t="shared" si="43"/>
        <v>0</v>
      </c>
      <c r="AF190" s="99">
        <f t="shared" si="44"/>
        <v>0</v>
      </c>
      <c r="AG190" s="99">
        <f t="shared" si="45"/>
        <v>0</v>
      </c>
      <c r="AH190" s="99">
        <f t="shared" si="46"/>
        <v>0</v>
      </c>
      <c r="AI190" s="100">
        <f t="shared" si="47"/>
        <v>0</v>
      </c>
    </row>
    <row r="191" spans="2:35" x14ac:dyDescent="0.25">
      <c r="B191" s="9">
        <f t="shared" ref="B191:B222" si="51">EDATE(B190,1)</f>
        <v>41699</v>
      </c>
      <c r="C191" s="39">
        <f t="shared" si="34"/>
        <v>0.36711198854429933</v>
      </c>
      <c r="D191" s="39">
        <f t="shared" si="35"/>
        <v>0.20438506187271585</v>
      </c>
      <c r="E191" s="47">
        <f t="shared" si="36"/>
        <v>0.16272692667158348</v>
      </c>
      <c r="F191" s="47">
        <f t="shared" si="37"/>
        <v>0</v>
      </c>
      <c r="G191" s="145">
        <f t="shared" si="50"/>
        <v>1.1601410079182817</v>
      </c>
      <c r="L191" s="14">
        <f>_xll.EURO(Y191,Y191,0,0,F$22,$B191+25-F$23,1,0)</f>
        <v>0</v>
      </c>
      <c r="M191" s="14">
        <f>_xll.EURO(Z191,Z191,0,0,G$22,$B191+25-G$23,1,0)</f>
        <v>0</v>
      </c>
      <c r="N191" s="14">
        <f>_xll.EURO(AA191,AA191,0,0,H$22,$B191+25-H$23,1,0)</f>
        <v>0</v>
      </c>
      <c r="O191" s="14">
        <f>_xll.EURO(AB191,AB191,0,0,I$22,$B191+25-I$23,1,0)</f>
        <v>0</v>
      </c>
      <c r="P191" s="14">
        <f>_xll.EURO(AC191,AC191,0,0,J$22,$B191+25-J$23,1,0)</f>
        <v>0</v>
      </c>
      <c r="Q191" s="14"/>
      <c r="R191" s="14">
        <f>_xll.EURO(AE191,AE191,0,0,F$22,$B191+25-F$23,1,0)</f>
        <v>0</v>
      </c>
      <c r="S191" s="14">
        <f>_xll.EURO(AF191,AF191,0,0,G$22,$B191+25-G$23,1,0)</f>
        <v>0</v>
      </c>
      <c r="T191" s="14">
        <f>_xll.EURO(AG191,AG191,0,0,H$22,$B191+25-H$23,1,0)</f>
        <v>0</v>
      </c>
      <c r="U191" s="14">
        <f>_xll.EURO(AH191,AH191,0,0,I$22,$B191+25-I$23,1,0)</f>
        <v>0</v>
      </c>
      <c r="V191" s="14">
        <f>_xll.EURO(AI191,AI191,0,0,J$22,$B191+25-J$23,1,0)</f>
        <v>0</v>
      </c>
      <c r="W191" s="14"/>
      <c r="X191" s="13"/>
      <c r="Y191" s="97">
        <f t="shared" si="38"/>
        <v>0</v>
      </c>
      <c r="Z191" s="97">
        <f t="shared" si="39"/>
        <v>0</v>
      </c>
      <c r="AA191" s="97">
        <f t="shared" si="40"/>
        <v>0</v>
      </c>
      <c r="AB191" s="97">
        <f t="shared" si="41"/>
        <v>0</v>
      </c>
      <c r="AC191" s="98">
        <f t="shared" si="42"/>
        <v>0</v>
      </c>
      <c r="AE191" s="99">
        <f t="shared" si="43"/>
        <v>0</v>
      </c>
      <c r="AF191" s="99">
        <f t="shared" si="44"/>
        <v>0</v>
      </c>
      <c r="AG191" s="99">
        <f t="shared" si="45"/>
        <v>0</v>
      </c>
      <c r="AH191" s="99">
        <f t="shared" si="46"/>
        <v>0</v>
      </c>
      <c r="AI191" s="100">
        <f t="shared" si="47"/>
        <v>0</v>
      </c>
    </row>
    <row r="192" spans="2:35" x14ac:dyDescent="0.25">
      <c r="B192" s="9">
        <f t="shared" si="51"/>
        <v>41730</v>
      </c>
      <c r="C192" s="39">
        <f t="shared" si="34"/>
        <v>0.36480556209954201</v>
      </c>
      <c r="D192" s="39">
        <f t="shared" si="35"/>
        <v>0.2023542606398375</v>
      </c>
      <c r="E192" s="47">
        <f t="shared" si="36"/>
        <v>0.16245130145970452</v>
      </c>
      <c r="F192" s="47">
        <f t="shared" si="37"/>
        <v>0</v>
      </c>
      <c r="G192" s="145">
        <f t="shared" si="50"/>
        <v>0.77400865717727985</v>
      </c>
      <c r="L192" s="14">
        <f>_xll.EURO(Y192,Y192,0,0,F$22,$B192+25-F$23,1,0)</f>
        <v>0</v>
      </c>
      <c r="M192" s="14">
        <f>_xll.EURO(Z192,Z192,0,0,G$22,$B192+25-G$23,1,0)</f>
        <v>0</v>
      </c>
      <c r="N192" s="14">
        <f>_xll.EURO(AA192,AA192,0,0,H$22,$B192+25-H$23,1,0)</f>
        <v>0</v>
      </c>
      <c r="O192" s="14">
        <f>_xll.EURO(AB192,AB192,0,0,I$22,$B192+25-I$23,1,0)</f>
        <v>0</v>
      </c>
      <c r="P192" s="14">
        <f>_xll.EURO(AC192,AC192,0,0,J$22,$B192+25-J$23,1,0)</f>
        <v>0</v>
      </c>
      <c r="Q192" s="14"/>
      <c r="R192" s="14">
        <f>_xll.EURO(AE192,AE192,0,0,F$22,$B192+25-F$23,1,0)</f>
        <v>0</v>
      </c>
      <c r="S192" s="14">
        <f>_xll.EURO(AF192,AF192,0,0,G$22,$B192+25-G$23,1,0)</f>
        <v>0</v>
      </c>
      <c r="T192" s="14">
        <f>_xll.EURO(AG192,AG192,0,0,H$22,$B192+25-H$23,1,0)</f>
        <v>0</v>
      </c>
      <c r="U192" s="14">
        <f>_xll.EURO(AH192,AH192,0,0,I$22,$B192+25-I$23,1,0)</f>
        <v>0</v>
      </c>
      <c r="V192" s="14">
        <f>_xll.EURO(AI192,AI192,0,0,J$22,$B192+25-J$23,1,0)</f>
        <v>0</v>
      </c>
      <c r="W192" s="14"/>
      <c r="X192" s="13"/>
      <c r="Y192" s="97">
        <f t="shared" si="38"/>
        <v>0</v>
      </c>
      <c r="Z192" s="97">
        <f t="shared" si="39"/>
        <v>0</v>
      </c>
      <c r="AA192" s="97">
        <f t="shared" si="40"/>
        <v>0</v>
      </c>
      <c r="AB192" s="97">
        <f t="shared" si="41"/>
        <v>0</v>
      </c>
      <c r="AC192" s="98">
        <f t="shared" si="42"/>
        <v>0</v>
      </c>
      <c r="AE192" s="99">
        <f t="shared" si="43"/>
        <v>0</v>
      </c>
      <c r="AF192" s="99">
        <f t="shared" si="44"/>
        <v>0</v>
      </c>
      <c r="AG192" s="99">
        <f t="shared" si="45"/>
        <v>0</v>
      </c>
      <c r="AH192" s="99">
        <f t="shared" si="46"/>
        <v>0</v>
      </c>
      <c r="AI192" s="100">
        <f t="shared" si="47"/>
        <v>0</v>
      </c>
    </row>
    <row r="193" spans="2:35" x14ac:dyDescent="0.25">
      <c r="B193" s="9">
        <f t="shared" si="51"/>
        <v>41760</v>
      </c>
      <c r="C193" s="39">
        <f t="shared" si="34"/>
        <v>0.36258733424102585</v>
      </c>
      <c r="D193" s="39">
        <f t="shared" si="35"/>
        <v>0.20040818366050536</v>
      </c>
      <c r="E193" s="47">
        <f t="shared" si="36"/>
        <v>0.16217915058052049</v>
      </c>
      <c r="F193" s="149">
        <f t="shared" si="37"/>
        <v>0</v>
      </c>
      <c r="G193" s="150">
        <f t="shared" si="50"/>
        <v>0.38731756933882816</v>
      </c>
      <c r="L193" s="14">
        <f>_xll.EURO(Y193,Y193,0,0,F$22,$B193+25-F$23,1,0)</f>
        <v>0</v>
      </c>
      <c r="M193" s="14">
        <f>_xll.EURO(Z193,Z193,0,0,G$22,$B193+25-G$23,1,0)</f>
        <v>0</v>
      </c>
      <c r="N193" s="14">
        <f>_xll.EURO(AA193,AA193,0,0,H$22,$B193+25-H$23,1,0)</f>
        <v>0</v>
      </c>
      <c r="O193" s="14">
        <f>_xll.EURO(AB193,AB193,0,0,I$22,$B193+25-I$23,1,0)</f>
        <v>0</v>
      </c>
      <c r="P193" s="14">
        <f>_xll.EURO(AC193,AC193,0,0,J$22,$B193+25-J$23,1,0)</f>
        <v>0</v>
      </c>
      <c r="Q193" s="14"/>
      <c r="R193" s="14">
        <f>_xll.EURO(AE193,AE193,0,0,F$22,$B193+25-F$23,1,0)</f>
        <v>0</v>
      </c>
      <c r="S193" s="14">
        <f>_xll.EURO(AF193,AF193,0,0,G$22,$B193+25-G$23,1,0)</f>
        <v>0</v>
      </c>
      <c r="T193" s="14">
        <f>_xll.EURO(AG193,AG193,0,0,H$22,$B193+25-H$23,1,0)</f>
        <v>0</v>
      </c>
      <c r="U193" s="14">
        <f>_xll.EURO(AH193,AH193,0,0,I$22,$B193+25-I$23,1,0)</f>
        <v>0</v>
      </c>
      <c r="V193" s="14">
        <f>_xll.EURO(AI193,AI193,0,0,J$22,$B193+25-J$23,1,0)</f>
        <v>0</v>
      </c>
      <c r="W193" s="14"/>
      <c r="X193" s="13"/>
      <c r="Y193" s="97">
        <f t="shared" si="38"/>
        <v>0</v>
      </c>
      <c r="Z193" s="97">
        <f t="shared" si="39"/>
        <v>0</v>
      </c>
      <c r="AA193" s="97">
        <f t="shared" si="40"/>
        <v>0</v>
      </c>
      <c r="AB193" s="97">
        <f t="shared" si="41"/>
        <v>0</v>
      </c>
      <c r="AC193" s="98">
        <f t="shared" si="42"/>
        <v>0</v>
      </c>
      <c r="AE193" s="99">
        <f t="shared" si="43"/>
        <v>0</v>
      </c>
      <c r="AF193" s="99">
        <f t="shared" si="44"/>
        <v>0</v>
      </c>
      <c r="AG193" s="99">
        <f t="shared" si="45"/>
        <v>0</v>
      </c>
      <c r="AH193" s="99">
        <f t="shared" si="46"/>
        <v>0</v>
      </c>
      <c r="AI193" s="100">
        <f t="shared" si="47"/>
        <v>0</v>
      </c>
    </row>
    <row r="194" spans="2:35" hidden="1" outlineLevel="1" x14ac:dyDescent="0.25">
      <c r="B194" s="9">
        <f t="shared" si="51"/>
        <v>41791</v>
      </c>
      <c r="C194" s="39">
        <f t="shared" si="34"/>
        <v>0.3603093344961969</v>
      </c>
      <c r="D194" s="39">
        <f t="shared" si="35"/>
        <v>0.19841689729775677</v>
      </c>
      <c r="E194" s="47">
        <f t="shared" si="36"/>
        <v>0.16189243719844013</v>
      </c>
      <c r="F194" s="48">
        <f t="shared" si="37"/>
        <v>0</v>
      </c>
      <c r="G194" s="144">
        <f t="shared" si="50"/>
        <v>0</v>
      </c>
      <c r="L194" s="14">
        <f>_xll.EURO(Y194,Y194,0,0,F$22,$B194+25-F$23,1,0)</f>
        <v>0</v>
      </c>
      <c r="M194" s="14">
        <f>_xll.EURO(Z194,Z194,0,0,G$22,$B194+25-G$23,1,0)</f>
        <v>0</v>
      </c>
      <c r="N194" s="14">
        <f>_xll.EURO(AA194,AA194,0,0,H$22,$B194+25-H$23,1,0)</f>
        <v>0</v>
      </c>
      <c r="O194" s="14">
        <f>_xll.EURO(AB194,AB194,0,0,I$22,$B194+25-I$23,1,0)</f>
        <v>0</v>
      </c>
      <c r="P194" s="14">
        <f>_xll.EURO(AC194,AC194,0,0,J$22,$B194+25-J$23,1,0)</f>
        <v>0</v>
      </c>
      <c r="Q194" s="14"/>
      <c r="R194" s="14">
        <f>_xll.EURO(AE194,AE194,0,0,F$22,$B194+25-F$23,1,0)</f>
        <v>0</v>
      </c>
      <c r="S194" s="14">
        <f>_xll.EURO(AF194,AF194,0,0,G$22,$B194+25-G$23,1,0)</f>
        <v>0</v>
      </c>
      <c r="T194" s="14">
        <f>_xll.EURO(AG194,AG194,0,0,H$22,$B194+25-H$23,1,0)</f>
        <v>0</v>
      </c>
      <c r="U194" s="14">
        <f>_xll.EURO(AH194,AH194,0,0,I$22,$B194+25-I$23,1,0)</f>
        <v>0</v>
      </c>
      <c r="V194" s="14">
        <f>_xll.EURO(AI194,AI194,0,0,J$22,$B194+25-J$23,1,0)</f>
        <v>0</v>
      </c>
      <c r="W194" s="14"/>
      <c r="X194" s="13"/>
      <c r="Y194" s="97">
        <f t="shared" si="38"/>
        <v>0</v>
      </c>
      <c r="Z194" s="97">
        <f t="shared" si="39"/>
        <v>0</v>
      </c>
      <c r="AA194" s="97">
        <f t="shared" si="40"/>
        <v>0</v>
      </c>
      <c r="AB194" s="97">
        <f t="shared" si="41"/>
        <v>0</v>
      </c>
      <c r="AC194" s="98">
        <f t="shared" si="42"/>
        <v>0</v>
      </c>
      <c r="AE194" s="99">
        <f t="shared" si="43"/>
        <v>0</v>
      </c>
      <c r="AF194" s="99">
        <f t="shared" si="44"/>
        <v>0</v>
      </c>
      <c r="AG194" s="99">
        <f t="shared" si="45"/>
        <v>0</v>
      </c>
      <c r="AH194" s="99">
        <f t="shared" si="46"/>
        <v>0</v>
      </c>
      <c r="AI194" s="100">
        <f t="shared" si="47"/>
        <v>0</v>
      </c>
    </row>
    <row r="195" spans="2:35" hidden="1" outlineLevel="1" x14ac:dyDescent="0.25">
      <c r="B195" s="9">
        <f t="shared" si="51"/>
        <v>41821</v>
      </c>
      <c r="C195" s="39">
        <f t="shared" si="34"/>
        <v>0.35811844629026324</v>
      </c>
      <c r="D195" s="39">
        <f t="shared" si="35"/>
        <v>0.19650868664323079</v>
      </c>
      <c r="E195" s="47">
        <f t="shared" si="36"/>
        <v>0.16160975964703245</v>
      </c>
      <c r="F195" s="48">
        <f t="shared" si="37"/>
        <v>0</v>
      </c>
      <c r="G195" s="144">
        <f t="shared" si="50"/>
        <v>0</v>
      </c>
      <c r="L195" s="14">
        <f>_xll.EURO(Y195,Y195,0,0,F$22,$B195+25-F$23,1,0)</f>
        <v>0</v>
      </c>
      <c r="M195" s="14">
        <f>_xll.EURO(Z195,Z195,0,0,G$22,$B195+25-G$23,1,0)</f>
        <v>0</v>
      </c>
      <c r="N195" s="14">
        <f>_xll.EURO(AA195,AA195,0,0,H$22,$B195+25-H$23,1,0)</f>
        <v>0</v>
      </c>
      <c r="O195" s="14">
        <f>_xll.EURO(AB195,AB195,0,0,I$22,$B195+25-I$23,1,0)</f>
        <v>0</v>
      </c>
      <c r="P195" s="14">
        <f>_xll.EURO(AC195,AC195,0,0,J$22,$B195+25-J$23,1,0)</f>
        <v>0</v>
      </c>
      <c r="Q195" s="14"/>
      <c r="R195" s="14">
        <f>_xll.EURO(AE195,AE195,0,0,F$22,$B195+25-F$23,1,0)</f>
        <v>0</v>
      </c>
      <c r="S195" s="14">
        <f>_xll.EURO(AF195,AF195,0,0,G$22,$B195+25-G$23,1,0)</f>
        <v>0</v>
      </c>
      <c r="T195" s="14">
        <f>_xll.EURO(AG195,AG195,0,0,H$22,$B195+25-H$23,1,0)</f>
        <v>0</v>
      </c>
      <c r="U195" s="14">
        <f>_xll.EURO(AH195,AH195,0,0,I$22,$B195+25-I$23,1,0)</f>
        <v>0</v>
      </c>
      <c r="V195" s="14">
        <f>_xll.EURO(AI195,AI195,0,0,J$22,$B195+25-J$23,1,0)</f>
        <v>0</v>
      </c>
      <c r="W195" s="14"/>
      <c r="X195" s="13"/>
      <c r="Y195" s="97">
        <f t="shared" si="38"/>
        <v>0</v>
      </c>
      <c r="Z195" s="97">
        <f t="shared" si="39"/>
        <v>0</v>
      </c>
      <c r="AA195" s="97">
        <f t="shared" si="40"/>
        <v>0</v>
      </c>
      <c r="AB195" s="97">
        <f t="shared" si="41"/>
        <v>0</v>
      </c>
      <c r="AC195" s="98">
        <f t="shared" si="42"/>
        <v>0</v>
      </c>
      <c r="AE195" s="99">
        <f t="shared" si="43"/>
        <v>0</v>
      </c>
      <c r="AF195" s="99">
        <f t="shared" si="44"/>
        <v>0</v>
      </c>
      <c r="AG195" s="99">
        <f t="shared" si="45"/>
        <v>0</v>
      </c>
      <c r="AH195" s="99">
        <f t="shared" si="46"/>
        <v>0</v>
      </c>
      <c r="AI195" s="100">
        <f t="shared" si="47"/>
        <v>0</v>
      </c>
    </row>
    <row r="196" spans="2:35" hidden="1" outlineLevel="1" x14ac:dyDescent="0.25">
      <c r="B196" s="9">
        <f t="shared" si="51"/>
        <v>41852</v>
      </c>
      <c r="C196" s="39">
        <f t="shared" si="34"/>
        <v>0.35586852288635995</v>
      </c>
      <c r="D196" s="39">
        <f t="shared" si="35"/>
        <v>0.19455614627922455</v>
      </c>
      <c r="E196" s="47">
        <f t="shared" si="36"/>
        <v>0.1613123766071354</v>
      </c>
      <c r="F196" s="48">
        <f t="shared" si="37"/>
        <v>0</v>
      </c>
      <c r="G196" s="144">
        <f t="shared" si="50"/>
        <v>0</v>
      </c>
      <c r="L196" s="14">
        <f>_xll.EURO(Y196,Y196,0,0,F$22,$B196+25-F$23,1,0)</f>
        <v>0</v>
      </c>
      <c r="M196" s="14">
        <f>_xll.EURO(Z196,Z196,0,0,G$22,$B196+25-G$23,1,0)</f>
        <v>0</v>
      </c>
      <c r="N196" s="14">
        <f>_xll.EURO(AA196,AA196,0,0,H$22,$B196+25-H$23,1,0)</f>
        <v>0</v>
      </c>
      <c r="O196" s="14">
        <f>_xll.EURO(AB196,AB196,0,0,I$22,$B196+25-I$23,1,0)</f>
        <v>0</v>
      </c>
      <c r="P196" s="14">
        <f>_xll.EURO(AC196,AC196,0,0,J$22,$B196+25-J$23,1,0)</f>
        <v>0</v>
      </c>
      <c r="Q196" s="14"/>
      <c r="R196" s="14">
        <f>_xll.EURO(AE196,AE196,0,0,F$22,$B196+25-F$23,1,0)</f>
        <v>0</v>
      </c>
      <c r="S196" s="14">
        <f>_xll.EURO(AF196,AF196,0,0,G$22,$B196+25-G$23,1,0)</f>
        <v>0</v>
      </c>
      <c r="T196" s="14">
        <f>_xll.EURO(AG196,AG196,0,0,H$22,$B196+25-H$23,1,0)</f>
        <v>0</v>
      </c>
      <c r="U196" s="14">
        <f>_xll.EURO(AH196,AH196,0,0,I$22,$B196+25-I$23,1,0)</f>
        <v>0</v>
      </c>
      <c r="V196" s="14">
        <f>_xll.EURO(AI196,AI196,0,0,J$22,$B196+25-J$23,1,0)</f>
        <v>0</v>
      </c>
      <c r="W196" s="14"/>
      <c r="X196" s="13"/>
      <c r="Y196" s="97">
        <f t="shared" si="38"/>
        <v>0</v>
      </c>
      <c r="Z196" s="97">
        <f t="shared" si="39"/>
        <v>0</v>
      </c>
      <c r="AA196" s="97">
        <f t="shared" si="40"/>
        <v>0</v>
      </c>
      <c r="AB196" s="97">
        <f t="shared" si="41"/>
        <v>0</v>
      </c>
      <c r="AC196" s="98">
        <f t="shared" si="42"/>
        <v>0</v>
      </c>
      <c r="AE196" s="99">
        <f t="shared" si="43"/>
        <v>0</v>
      </c>
      <c r="AF196" s="99">
        <f t="shared" si="44"/>
        <v>0</v>
      </c>
      <c r="AG196" s="99">
        <f t="shared" si="45"/>
        <v>0</v>
      </c>
      <c r="AH196" s="99">
        <f t="shared" si="46"/>
        <v>0</v>
      </c>
      <c r="AI196" s="100">
        <f t="shared" si="47"/>
        <v>0</v>
      </c>
    </row>
    <row r="197" spans="2:35" hidden="1" outlineLevel="1" x14ac:dyDescent="0.25">
      <c r="B197" s="9">
        <f t="shared" si="51"/>
        <v>41883</v>
      </c>
      <c r="C197" s="39">
        <f t="shared" si="34"/>
        <v>0.35363273490434255</v>
      </c>
      <c r="D197" s="39">
        <f t="shared" si="35"/>
        <v>0.19262300665489143</v>
      </c>
      <c r="E197" s="47">
        <f t="shared" si="36"/>
        <v>0.16100972824945112</v>
      </c>
      <c r="F197" s="48">
        <f t="shared" si="37"/>
        <v>0</v>
      </c>
      <c r="G197" s="144">
        <f t="shared" si="50"/>
        <v>0</v>
      </c>
      <c r="L197" s="14">
        <f>_xll.EURO(Y197,Y197,0,0,F$22,$B197+25-F$23,1,0)</f>
        <v>0</v>
      </c>
      <c r="M197" s="14">
        <f>_xll.EURO(Z197,Z197,0,0,G$22,$B197+25-G$23,1,0)</f>
        <v>0</v>
      </c>
      <c r="N197" s="14">
        <f>_xll.EURO(AA197,AA197,0,0,H$22,$B197+25-H$23,1,0)</f>
        <v>0</v>
      </c>
      <c r="O197" s="14">
        <f>_xll.EURO(AB197,AB197,0,0,I$22,$B197+25-I$23,1,0)</f>
        <v>0</v>
      </c>
      <c r="P197" s="14">
        <f>_xll.EURO(AC197,AC197,0,0,J$22,$B197+25-J$23,1,0)</f>
        <v>0</v>
      </c>
      <c r="Q197" s="14"/>
      <c r="R197" s="14">
        <f>_xll.EURO(AE197,AE197,0,0,F$22,$B197+25-F$23,1,0)</f>
        <v>0</v>
      </c>
      <c r="S197" s="14">
        <f>_xll.EURO(AF197,AF197,0,0,G$22,$B197+25-G$23,1,0)</f>
        <v>0</v>
      </c>
      <c r="T197" s="14">
        <f>_xll.EURO(AG197,AG197,0,0,H$22,$B197+25-H$23,1,0)</f>
        <v>0</v>
      </c>
      <c r="U197" s="14">
        <f>_xll.EURO(AH197,AH197,0,0,I$22,$B197+25-I$23,1,0)</f>
        <v>0</v>
      </c>
      <c r="V197" s="14">
        <f>_xll.EURO(AI197,AI197,0,0,J$22,$B197+25-J$23,1,0)</f>
        <v>0</v>
      </c>
      <c r="W197" s="14"/>
      <c r="X197" s="13"/>
      <c r="Y197" s="97">
        <f t="shared" si="38"/>
        <v>0</v>
      </c>
      <c r="Z197" s="97">
        <f t="shared" si="39"/>
        <v>0</v>
      </c>
      <c r="AA197" s="97">
        <f t="shared" si="40"/>
        <v>0</v>
      </c>
      <c r="AB197" s="97">
        <f t="shared" si="41"/>
        <v>0</v>
      </c>
      <c r="AC197" s="98">
        <f t="shared" si="42"/>
        <v>0</v>
      </c>
      <c r="AE197" s="99">
        <f t="shared" si="43"/>
        <v>0</v>
      </c>
      <c r="AF197" s="99">
        <f t="shared" si="44"/>
        <v>0</v>
      </c>
      <c r="AG197" s="99">
        <f t="shared" si="45"/>
        <v>0</v>
      </c>
      <c r="AH197" s="99">
        <f t="shared" si="46"/>
        <v>0</v>
      </c>
      <c r="AI197" s="100">
        <f t="shared" si="47"/>
        <v>0</v>
      </c>
    </row>
    <row r="198" spans="2:35" hidden="1" outlineLevel="1" x14ac:dyDescent="0.25">
      <c r="B198" s="9">
        <f t="shared" si="51"/>
        <v>41913</v>
      </c>
      <c r="C198" s="39">
        <f t="shared" si="34"/>
        <v>0.35148244426805553</v>
      </c>
      <c r="D198" s="39">
        <f t="shared" si="35"/>
        <v>0.19077051687901267</v>
      </c>
      <c r="E198" s="47">
        <f t="shared" si="36"/>
        <v>0.16071192738904286</v>
      </c>
      <c r="F198" s="48">
        <f t="shared" si="37"/>
        <v>0</v>
      </c>
      <c r="G198" s="144">
        <f t="shared" si="50"/>
        <v>0</v>
      </c>
      <c r="L198" s="14">
        <f>_xll.EURO(Y198,Y198,0,0,F$22,$B198+25-F$23,1,0)</f>
        <v>0</v>
      </c>
      <c r="M198" s="14">
        <f>_xll.EURO(Z198,Z198,0,0,G$22,$B198+25-G$23,1,0)</f>
        <v>0</v>
      </c>
      <c r="N198" s="14">
        <f>_xll.EURO(AA198,AA198,0,0,H$22,$B198+25-H$23,1,0)</f>
        <v>0</v>
      </c>
      <c r="O198" s="14">
        <f>_xll.EURO(AB198,AB198,0,0,I$22,$B198+25-I$23,1,0)</f>
        <v>0</v>
      </c>
      <c r="P198" s="14">
        <f>_xll.EURO(AC198,AC198,0,0,J$22,$B198+25-J$23,1,0)</f>
        <v>0</v>
      </c>
      <c r="Q198" s="14"/>
      <c r="R198" s="14">
        <f>_xll.EURO(AE198,AE198,0,0,F$22,$B198+25-F$23,1,0)</f>
        <v>0</v>
      </c>
      <c r="S198" s="14">
        <f>_xll.EURO(AF198,AF198,0,0,G$22,$B198+25-G$23,1,0)</f>
        <v>0</v>
      </c>
      <c r="T198" s="14">
        <f>_xll.EURO(AG198,AG198,0,0,H$22,$B198+25-H$23,1,0)</f>
        <v>0</v>
      </c>
      <c r="U198" s="14">
        <f>_xll.EURO(AH198,AH198,0,0,I$22,$B198+25-I$23,1,0)</f>
        <v>0</v>
      </c>
      <c r="V198" s="14">
        <f>_xll.EURO(AI198,AI198,0,0,J$22,$B198+25-J$23,1,0)</f>
        <v>0</v>
      </c>
      <c r="W198" s="14"/>
      <c r="X198" s="13"/>
      <c r="Y198" s="97">
        <f t="shared" si="38"/>
        <v>0</v>
      </c>
      <c r="Z198" s="97">
        <f t="shared" si="39"/>
        <v>0</v>
      </c>
      <c r="AA198" s="97">
        <f t="shared" si="40"/>
        <v>0</v>
      </c>
      <c r="AB198" s="97">
        <f t="shared" si="41"/>
        <v>0</v>
      </c>
      <c r="AC198" s="98">
        <f t="shared" si="42"/>
        <v>0</v>
      </c>
      <c r="AE198" s="99">
        <f t="shared" si="43"/>
        <v>0</v>
      </c>
      <c r="AF198" s="99">
        <f t="shared" si="44"/>
        <v>0</v>
      </c>
      <c r="AG198" s="99">
        <f t="shared" si="45"/>
        <v>0</v>
      </c>
      <c r="AH198" s="99">
        <f t="shared" si="46"/>
        <v>0</v>
      </c>
      <c r="AI198" s="100">
        <f t="shared" si="47"/>
        <v>0</v>
      </c>
    </row>
    <row r="199" spans="2:35" hidden="1" outlineLevel="1" x14ac:dyDescent="0.25">
      <c r="B199" s="9">
        <f t="shared" si="51"/>
        <v>41944</v>
      </c>
      <c r="C199" s="39">
        <f t="shared" si="34"/>
        <v>0.34927421236709721</v>
      </c>
      <c r="D199" s="39">
        <f t="shared" si="35"/>
        <v>0.1888749918473642</v>
      </c>
      <c r="E199" s="47">
        <f t="shared" si="36"/>
        <v>0.16039922051973302</v>
      </c>
      <c r="F199" s="48">
        <f t="shared" si="37"/>
        <v>0</v>
      </c>
      <c r="G199" s="144">
        <f t="shared" si="50"/>
        <v>0</v>
      </c>
      <c r="L199" s="14">
        <f>_xll.EURO(Y199,Y199,0,0,F$22,$B199+25-F$23,1,0)</f>
        <v>0</v>
      </c>
      <c r="M199" s="14">
        <f>_xll.EURO(Z199,Z199,0,0,G$22,$B199+25-G$23,1,0)</f>
        <v>0</v>
      </c>
      <c r="N199" s="14">
        <f>_xll.EURO(AA199,AA199,0,0,H$22,$B199+25-H$23,1,0)</f>
        <v>0</v>
      </c>
      <c r="O199" s="14">
        <f>_xll.EURO(AB199,AB199,0,0,I$22,$B199+25-I$23,1,0)</f>
        <v>0</v>
      </c>
      <c r="P199" s="14">
        <f>_xll.EURO(AC199,AC199,0,0,J$22,$B199+25-J$23,1,0)</f>
        <v>0</v>
      </c>
      <c r="Q199" s="14"/>
      <c r="R199" s="14">
        <f>_xll.EURO(AE199,AE199,0,0,F$22,$B199+25-F$23,1,0)</f>
        <v>0</v>
      </c>
      <c r="S199" s="14">
        <f>_xll.EURO(AF199,AF199,0,0,G$22,$B199+25-G$23,1,0)</f>
        <v>0</v>
      </c>
      <c r="T199" s="14">
        <f>_xll.EURO(AG199,AG199,0,0,H$22,$B199+25-H$23,1,0)</f>
        <v>0</v>
      </c>
      <c r="U199" s="14">
        <f>_xll.EURO(AH199,AH199,0,0,I$22,$B199+25-I$23,1,0)</f>
        <v>0</v>
      </c>
      <c r="V199" s="14">
        <f>_xll.EURO(AI199,AI199,0,0,J$22,$B199+25-J$23,1,0)</f>
        <v>0</v>
      </c>
      <c r="W199" s="14"/>
      <c r="X199" s="13"/>
      <c r="Y199" s="97">
        <f t="shared" si="38"/>
        <v>0</v>
      </c>
      <c r="Z199" s="97">
        <f t="shared" si="39"/>
        <v>0</v>
      </c>
      <c r="AA199" s="97">
        <f t="shared" si="40"/>
        <v>0</v>
      </c>
      <c r="AB199" s="97">
        <f t="shared" si="41"/>
        <v>0</v>
      </c>
      <c r="AC199" s="98">
        <f t="shared" si="42"/>
        <v>0</v>
      </c>
      <c r="AE199" s="99">
        <f t="shared" si="43"/>
        <v>0</v>
      </c>
      <c r="AF199" s="99">
        <f t="shared" si="44"/>
        <v>0</v>
      </c>
      <c r="AG199" s="99">
        <f t="shared" si="45"/>
        <v>0</v>
      </c>
      <c r="AH199" s="99">
        <f t="shared" si="46"/>
        <v>0</v>
      </c>
      <c r="AI199" s="100">
        <f t="shared" si="47"/>
        <v>0</v>
      </c>
    </row>
    <row r="200" spans="2:35" hidden="1" outlineLevel="1" x14ac:dyDescent="0.25">
      <c r="B200" s="9">
        <f t="shared" si="51"/>
        <v>41974</v>
      </c>
      <c r="C200" s="39">
        <f t="shared" si="34"/>
        <v>0.3471504240573054</v>
      </c>
      <c r="D200" s="39">
        <f t="shared" si="35"/>
        <v>0.18705854739769731</v>
      </c>
      <c r="E200" s="47">
        <f t="shared" si="36"/>
        <v>0.16009187665960808</v>
      </c>
      <c r="F200" s="48">
        <f t="shared" si="37"/>
        <v>0</v>
      </c>
      <c r="G200" s="144">
        <f t="shared" si="50"/>
        <v>0</v>
      </c>
      <c r="L200" s="14">
        <f>_xll.EURO(Y200,Y200,0,0,F$22,$B200+25-F$23,1,0)</f>
        <v>0</v>
      </c>
      <c r="M200" s="14">
        <f>_xll.EURO(Z200,Z200,0,0,G$22,$B200+25-G$23,1,0)</f>
        <v>0</v>
      </c>
      <c r="N200" s="14">
        <f>_xll.EURO(AA200,AA200,0,0,H$22,$B200+25-H$23,1,0)</f>
        <v>0</v>
      </c>
      <c r="O200" s="14">
        <f>_xll.EURO(AB200,AB200,0,0,I$22,$B200+25-I$23,1,0)</f>
        <v>0</v>
      </c>
      <c r="P200" s="14">
        <f>_xll.EURO(AC200,AC200,0,0,J$22,$B200+25-J$23,1,0)</f>
        <v>0</v>
      </c>
      <c r="Q200" s="14"/>
      <c r="R200" s="14">
        <f>_xll.EURO(AE200,AE200,0,0,F$22,$B200+25-F$23,1,0)</f>
        <v>0</v>
      </c>
      <c r="S200" s="14">
        <f>_xll.EURO(AF200,AF200,0,0,G$22,$B200+25-G$23,1,0)</f>
        <v>0</v>
      </c>
      <c r="T200" s="14">
        <f>_xll.EURO(AG200,AG200,0,0,H$22,$B200+25-H$23,1,0)</f>
        <v>0</v>
      </c>
      <c r="U200" s="14">
        <f>_xll.EURO(AH200,AH200,0,0,I$22,$B200+25-I$23,1,0)</f>
        <v>0</v>
      </c>
      <c r="V200" s="14">
        <f>_xll.EURO(AI200,AI200,0,0,J$22,$B200+25-J$23,1,0)</f>
        <v>0</v>
      </c>
      <c r="W200" s="14"/>
      <c r="X200" s="13"/>
      <c r="Y200" s="97">
        <f t="shared" si="38"/>
        <v>0</v>
      </c>
      <c r="Z200" s="97">
        <f t="shared" si="39"/>
        <v>0</v>
      </c>
      <c r="AA200" s="97">
        <f t="shared" si="40"/>
        <v>0</v>
      </c>
      <c r="AB200" s="97">
        <f t="shared" si="41"/>
        <v>0</v>
      </c>
      <c r="AC200" s="98">
        <f t="shared" si="42"/>
        <v>0</v>
      </c>
      <c r="AE200" s="99">
        <f t="shared" si="43"/>
        <v>0</v>
      </c>
      <c r="AF200" s="99">
        <f t="shared" si="44"/>
        <v>0</v>
      </c>
      <c r="AG200" s="99">
        <f t="shared" si="45"/>
        <v>0</v>
      </c>
      <c r="AH200" s="99">
        <f t="shared" si="46"/>
        <v>0</v>
      </c>
      <c r="AI200" s="100">
        <f t="shared" si="47"/>
        <v>0</v>
      </c>
    </row>
    <row r="201" spans="2:35" hidden="1" outlineLevel="1" x14ac:dyDescent="0.25">
      <c r="B201" s="9">
        <f t="shared" si="51"/>
        <v>42005</v>
      </c>
      <c r="C201" s="39">
        <f t="shared" si="34"/>
        <v>0.34496940860877873</v>
      </c>
      <c r="D201" s="39">
        <f t="shared" si="35"/>
        <v>0.18519990506251399</v>
      </c>
      <c r="E201" s="47">
        <f t="shared" si="36"/>
        <v>0.15976950354626474</v>
      </c>
      <c r="F201" s="48">
        <f t="shared" si="37"/>
        <v>0</v>
      </c>
      <c r="G201" s="144">
        <f t="shared" si="49"/>
        <v>0</v>
      </c>
      <c r="L201" s="14">
        <f>_xll.EURO(Y201,Y201,0,0,F$22,$B201+25-F$23,1,0)</f>
        <v>0</v>
      </c>
      <c r="M201" s="14">
        <f>_xll.EURO(Z201,Z201,0,0,G$22,$B201+25-G$23,1,0)</f>
        <v>0</v>
      </c>
      <c r="N201" s="14">
        <f>_xll.EURO(AA201,AA201,0,0,H$22,$B201+25-H$23,1,0)</f>
        <v>0</v>
      </c>
      <c r="O201" s="14">
        <f>_xll.EURO(AB201,AB201,0,0,I$22,$B201+25-I$23,1,0)</f>
        <v>0</v>
      </c>
      <c r="P201" s="14">
        <f>_xll.EURO(AC201,AC201,0,0,J$22,$B201+25-J$23,1,0)</f>
        <v>0</v>
      </c>
      <c r="Q201" s="14"/>
      <c r="R201" s="14">
        <f>_xll.EURO(AE201,AE201,0,0,F$22,$B201+25-F$23,1,0)</f>
        <v>0</v>
      </c>
      <c r="S201" s="14">
        <f>_xll.EURO(AF201,AF201,0,0,G$22,$B201+25-G$23,1,0)</f>
        <v>0</v>
      </c>
      <c r="T201" s="14">
        <f>_xll.EURO(AG201,AG201,0,0,H$22,$B201+25-H$23,1,0)</f>
        <v>0</v>
      </c>
      <c r="U201" s="14">
        <f>_xll.EURO(AH201,AH201,0,0,I$22,$B201+25-I$23,1,0)</f>
        <v>0</v>
      </c>
      <c r="V201" s="14">
        <f>_xll.EURO(AI201,AI201,0,0,J$22,$B201+25-J$23,1,0)</f>
        <v>0</v>
      </c>
      <c r="W201" s="14"/>
      <c r="X201" s="13"/>
      <c r="Y201" s="97">
        <f t="shared" si="38"/>
        <v>0</v>
      </c>
      <c r="Z201" s="97">
        <f t="shared" si="39"/>
        <v>0</v>
      </c>
      <c r="AA201" s="97">
        <f t="shared" si="40"/>
        <v>0</v>
      </c>
      <c r="AB201" s="97">
        <f t="shared" si="41"/>
        <v>0</v>
      </c>
      <c r="AC201" s="98">
        <f t="shared" si="42"/>
        <v>0</v>
      </c>
      <c r="AE201" s="99">
        <f t="shared" si="43"/>
        <v>0</v>
      </c>
      <c r="AF201" s="99">
        <f t="shared" si="44"/>
        <v>0</v>
      </c>
      <c r="AG201" s="99">
        <f t="shared" si="45"/>
        <v>0</v>
      </c>
      <c r="AH201" s="99">
        <f t="shared" si="46"/>
        <v>0</v>
      </c>
      <c r="AI201" s="100">
        <f t="shared" si="47"/>
        <v>0</v>
      </c>
    </row>
    <row r="202" spans="2:35" hidden="1" outlineLevel="1" x14ac:dyDescent="0.25">
      <c r="B202" s="9">
        <f t="shared" si="51"/>
        <v>42036</v>
      </c>
      <c r="C202" s="39">
        <f t="shared" si="34"/>
        <v>0.34280209565939079</v>
      </c>
      <c r="D202" s="39">
        <f t="shared" si="35"/>
        <v>0.18335973048182891</v>
      </c>
      <c r="E202" s="47">
        <f t="shared" si="36"/>
        <v>0.15944236517756188</v>
      </c>
      <c r="F202" s="48">
        <f t="shared" si="37"/>
        <v>0</v>
      </c>
      <c r="G202" s="144">
        <f t="shared" si="49"/>
        <v>0</v>
      </c>
      <c r="L202" s="14">
        <f>_xll.EURO(Y202,Y202,0,0,F$22,$B202+25-F$23,1,0)</f>
        <v>0</v>
      </c>
      <c r="M202" s="14">
        <f>_xll.EURO(Z202,Z202,0,0,G$22,$B202+25-G$23,1,0)</f>
        <v>0</v>
      </c>
      <c r="N202" s="14">
        <f>_xll.EURO(AA202,AA202,0,0,H$22,$B202+25-H$23,1,0)</f>
        <v>0</v>
      </c>
      <c r="O202" s="14">
        <f>_xll.EURO(AB202,AB202,0,0,I$22,$B202+25-I$23,1,0)</f>
        <v>0</v>
      </c>
      <c r="P202" s="14">
        <f>_xll.EURO(AC202,AC202,0,0,J$22,$B202+25-J$23,1,0)</f>
        <v>0</v>
      </c>
      <c r="Q202" s="14"/>
      <c r="R202" s="14">
        <f>_xll.EURO(AE202,AE202,0,0,F$22,$B202+25-F$23,1,0)</f>
        <v>0</v>
      </c>
      <c r="S202" s="14">
        <f>_xll.EURO(AF202,AF202,0,0,G$22,$B202+25-G$23,1,0)</f>
        <v>0</v>
      </c>
      <c r="T202" s="14">
        <f>_xll.EURO(AG202,AG202,0,0,H$22,$B202+25-H$23,1,0)</f>
        <v>0</v>
      </c>
      <c r="U202" s="14">
        <f>_xll.EURO(AH202,AH202,0,0,I$22,$B202+25-I$23,1,0)</f>
        <v>0</v>
      </c>
      <c r="V202" s="14">
        <f>_xll.EURO(AI202,AI202,0,0,J$22,$B202+25-J$23,1,0)</f>
        <v>0</v>
      </c>
      <c r="W202" s="14"/>
      <c r="X202" s="13"/>
      <c r="Y202" s="97">
        <f t="shared" si="38"/>
        <v>0</v>
      </c>
      <c r="Z202" s="97">
        <f t="shared" si="39"/>
        <v>0</v>
      </c>
      <c r="AA202" s="97">
        <f t="shared" si="40"/>
        <v>0</v>
      </c>
      <c r="AB202" s="97">
        <f t="shared" si="41"/>
        <v>0</v>
      </c>
      <c r="AC202" s="98">
        <f t="shared" si="42"/>
        <v>0</v>
      </c>
      <c r="AE202" s="99">
        <f t="shared" si="43"/>
        <v>0</v>
      </c>
      <c r="AF202" s="99">
        <f t="shared" si="44"/>
        <v>0</v>
      </c>
      <c r="AG202" s="99">
        <f t="shared" si="45"/>
        <v>0</v>
      </c>
      <c r="AH202" s="99">
        <f t="shared" si="46"/>
        <v>0</v>
      </c>
      <c r="AI202" s="100">
        <f t="shared" si="47"/>
        <v>0</v>
      </c>
    </row>
    <row r="203" spans="2:35" hidden="1" outlineLevel="1" x14ac:dyDescent="0.25">
      <c r="B203" s="9">
        <f t="shared" si="51"/>
        <v>42064</v>
      </c>
      <c r="C203" s="39">
        <f t="shared" si="34"/>
        <v>0.3408562286450002</v>
      </c>
      <c r="D203" s="39">
        <f t="shared" si="35"/>
        <v>0.18171335807130104</v>
      </c>
      <c r="E203" s="47">
        <f t="shared" si="36"/>
        <v>0.15914287057369916</v>
      </c>
      <c r="F203" s="48">
        <f t="shared" si="37"/>
        <v>0</v>
      </c>
      <c r="G203" s="144">
        <f t="shared" si="49"/>
        <v>0</v>
      </c>
      <c r="L203" s="14">
        <f>_xll.EURO(Y203,Y203,0,0,F$22,$B203+25-F$23,1,0)</f>
        <v>0</v>
      </c>
      <c r="M203" s="14">
        <f>_xll.EURO(Z203,Z203,0,0,G$22,$B203+25-G$23,1,0)</f>
        <v>0</v>
      </c>
      <c r="N203" s="14">
        <f>_xll.EURO(AA203,AA203,0,0,H$22,$B203+25-H$23,1,0)</f>
        <v>0</v>
      </c>
      <c r="O203" s="14">
        <f>_xll.EURO(AB203,AB203,0,0,I$22,$B203+25-I$23,1,0)</f>
        <v>0</v>
      </c>
      <c r="P203" s="14">
        <f>_xll.EURO(AC203,AC203,0,0,J$22,$B203+25-J$23,1,0)</f>
        <v>0</v>
      </c>
      <c r="Q203" s="14"/>
      <c r="R203" s="14">
        <f>_xll.EURO(AE203,AE203,0,0,F$22,$B203+25-F$23,1,0)</f>
        <v>0</v>
      </c>
      <c r="S203" s="14">
        <f>_xll.EURO(AF203,AF203,0,0,G$22,$B203+25-G$23,1,0)</f>
        <v>0</v>
      </c>
      <c r="T203" s="14">
        <f>_xll.EURO(AG203,AG203,0,0,H$22,$B203+25-H$23,1,0)</f>
        <v>0</v>
      </c>
      <c r="U203" s="14">
        <f>_xll.EURO(AH203,AH203,0,0,I$22,$B203+25-I$23,1,0)</f>
        <v>0</v>
      </c>
      <c r="V203" s="14">
        <f>_xll.EURO(AI203,AI203,0,0,J$22,$B203+25-J$23,1,0)</f>
        <v>0</v>
      </c>
      <c r="W203" s="14"/>
      <c r="X203" s="13"/>
      <c r="Y203" s="97">
        <f t="shared" si="38"/>
        <v>0</v>
      </c>
      <c r="Z203" s="97">
        <f t="shared" si="39"/>
        <v>0</v>
      </c>
      <c r="AA203" s="97">
        <f t="shared" si="40"/>
        <v>0</v>
      </c>
      <c r="AB203" s="97">
        <f t="shared" si="41"/>
        <v>0</v>
      </c>
      <c r="AC203" s="98">
        <f t="shared" si="42"/>
        <v>0</v>
      </c>
      <c r="AE203" s="99">
        <f t="shared" si="43"/>
        <v>0</v>
      </c>
      <c r="AF203" s="99">
        <f t="shared" si="44"/>
        <v>0</v>
      </c>
      <c r="AG203" s="99">
        <f t="shared" si="45"/>
        <v>0</v>
      </c>
      <c r="AH203" s="99">
        <f t="shared" si="46"/>
        <v>0</v>
      </c>
      <c r="AI203" s="100">
        <f t="shared" si="47"/>
        <v>0</v>
      </c>
    </row>
    <row r="204" spans="2:35" hidden="1" outlineLevel="1" x14ac:dyDescent="0.25">
      <c r="B204" s="9">
        <f t="shared" si="51"/>
        <v>42095</v>
      </c>
      <c r="C204" s="39">
        <f t="shared" si="34"/>
        <v>0.33871475725714273</v>
      </c>
      <c r="D204" s="39">
        <f t="shared" si="35"/>
        <v>0.17990782635474398</v>
      </c>
      <c r="E204" s="47">
        <f t="shared" si="36"/>
        <v>0.15880693090239875</v>
      </c>
      <c r="F204" s="48">
        <f t="shared" si="37"/>
        <v>0</v>
      </c>
      <c r="G204" s="144">
        <f t="shared" si="49"/>
        <v>0</v>
      </c>
      <c r="L204" s="14">
        <f>_xll.EURO(Y204,Y204,0,0,F$22,$B204+25-F$23,1,0)</f>
        <v>0</v>
      </c>
      <c r="M204" s="14">
        <f>_xll.EURO(Z204,Z204,0,0,G$22,$B204+25-G$23,1,0)</f>
        <v>0</v>
      </c>
      <c r="N204" s="14">
        <f>_xll.EURO(AA204,AA204,0,0,H$22,$B204+25-H$23,1,0)</f>
        <v>0</v>
      </c>
      <c r="O204" s="14">
        <f>_xll.EURO(AB204,AB204,0,0,I$22,$B204+25-I$23,1,0)</f>
        <v>0</v>
      </c>
      <c r="P204" s="14">
        <f>_xll.EURO(AC204,AC204,0,0,J$22,$B204+25-J$23,1,0)</f>
        <v>0</v>
      </c>
      <c r="Q204" s="14"/>
      <c r="R204" s="14">
        <f>_xll.EURO(AE204,AE204,0,0,F$22,$B204+25-F$23,1,0)</f>
        <v>0</v>
      </c>
      <c r="S204" s="14">
        <f>_xll.EURO(AF204,AF204,0,0,G$22,$B204+25-G$23,1,0)</f>
        <v>0</v>
      </c>
      <c r="T204" s="14">
        <f>_xll.EURO(AG204,AG204,0,0,H$22,$B204+25-H$23,1,0)</f>
        <v>0</v>
      </c>
      <c r="U204" s="14">
        <f>_xll.EURO(AH204,AH204,0,0,I$22,$B204+25-I$23,1,0)</f>
        <v>0</v>
      </c>
      <c r="V204" s="14">
        <f>_xll.EURO(AI204,AI204,0,0,J$22,$B204+25-J$23,1,0)</f>
        <v>0</v>
      </c>
      <c r="W204" s="14"/>
      <c r="X204" s="13"/>
      <c r="Y204" s="97">
        <f t="shared" si="38"/>
        <v>0</v>
      </c>
      <c r="Z204" s="97">
        <f t="shared" si="39"/>
        <v>0</v>
      </c>
      <c r="AA204" s="97">
        <f t="shared" si="40"/>
        <v>0</v>
      </c>
      <c r="AB204" s="97">
        <f t="shared" si="41"/>
        <v>0</v>
      </c>
      <c r="AC204" s="98">
        <f t="shared" si="42"/>
        <v>0</v>
      </c>
      <c r="AE204" s="99">
        <f t="shared" si="43"/>
        <v>0</v>
      </c>
      <c r="AF204" s="99">
        <f t="shared" si="44"/>
        <v>0</v>
      </c>
      <c r="AG204" s="99">
        <f t="shared" si="45"/>
        <v>0</v>
      </c>
      <c r="AH204" s="99">
        <f t="shared" si="46"/>
        <v>0</v>
      </c>
      <c r="AI204" s="100">
        <f t="shared" si="47"/>
        <v>0</v>
      </c>
    </row>
    <row r="205" spans="2:35" hidden="1" outlineLevel="1" x14ac:dyDescent="0.25">
      <c r="B205" s="9">
        <f t="shared" si="51"/>
        <v>42125</v>
      </c>
      <c r="C205" s="39">
        <f t="shared" si="34"/>
        <v>0.33665517651414589</v>
      </c>
      <c r="D205" s="39">
        <f t="shared" si="35"/>
        <v>0.17817762073335708</v>
      </c>
      <c r="E205" s="47">
        <f t="shared" si="36"/>
        <v>0.15847755578078881</v>
      </c>
      <c r="F205" s="48">
        <f t="shared" si="37"/>
        <v>0</v>
      </c>
      <c r="G205" s="144">
        <f t="shared" si="49"/>
        <v>0</v>
      </c>
      <c r="L205" s="14">
        <f>_xll.EURO(Y205,Y205,0,0,F$22,$B205+25-F$23,1,0)</f>
        <v>0</v>
      </c>
      <c r="M205" s="14">
        <f>_xll.EURO(Z205,Z205,0,0,G$22,$B205+25-G$23,1,0)</f>
        <v>0</v>
      </c>
      <c r="N205" s="14">
        <f>_xll.EURO(AA205,AA205,0,0,H$22,$B205+25-H$23,1,0)</f>
        <v>0</v>
      </c>
      <c r="O205" s="14">
        <f>_xll.EURO(AB205,AB205,0,0,I$22,$B205+25-I$23,1,0)</f>
        <v>0</v>
      </c>
      <c r="P205" s="14">
        <f>_xll.EURO(AC205,AC205,0,0,J$22,$B205+25-J$23,1,0)</f>
        <v>0</v>
      </c>
      <c r="Q205" s="14"/>
      <c r="R205" s="14">
        <f>_xll.EURO(AE205,AE205,0,0,F$22,$B205+25-F$23,1,0)</f>
        <v>0</v>
      </c>
      <c r="S205" s="14">
        <f>_xll.EURO(AF205,AF205,0,0,G$22,$B205+25-G$23,1,0)</f>
        <v>0</v>
      </c>
      <c r="T205" s="14">
        <f>_xll.EURO(AG205,AG205,0,0,H$22,$B205+25-H$23,1,0)</f>
        <v>0</v>
      </c>
      <c r="U205" s="14">
        <f>_xll.EURO(AH205,AH205,0,0,I$22,$B205+25-I$23,1,0)</f>
        <v>0</v>
      </c>
      <c r="V205" s="14">
        <f>_xll.EURO(AI205,AI205,0,0,J$22,$B205+25-J$23,1,0)</f>
        <v>0</v>
      </c>
      <c r="W205" s="14"/>
      <c r="X205" s="13"/>
      <c r="Y205" s="97">
        <f t="shared" si="38"/>
        <v>0</v>
      </c>
      <c r="Z205" s="97">
        <f t="shared" si="39"/>
        <v>0</v>
      </c>
      <c r="AA205" s="97">
        <f t="shared" si="40"/>
        <v>0</v>
      </c>
      <c r="AB205" s="97">
        <f t="shared" si="41"/>
        <v>0</v>
      </c>
      <c r="AC205" s="98">
        <f t="shared" si="42"/>
        <v>0</v>
      </c>
      <c r="AE205" s="99">
        <f t="shared" si="43"/>
        <v>0</v>
      </c>
      <c r="AF205" s="99">
        <f t="shared" si="44"/>
        <v>0</v>
      </c>
      <c r="AG205" s="99">
        <f t="shared" si="45"/>
        <v>0</v>
      </c>
      <c r="AH205" s="99">
        <f t="shared" si="46"/>
        <v>0</v>
      </c>
      <c r="AI205" s="100">
        <f t="shared" si="47"/>
        <v>0</v>
      </c>
    </row>
    <row r="206" spans="2:35" hidden="1" outlineLevel="1" x14ac:dyDescent="0.25">
      <c r="B206" s="9">
        <f t="shared" si="51"/>
        <v>42156</v>
      </c>
      <c r="C206" s="39">
        <f t="shared" si="34"/>
        <v>0.33454009875556989</v>
      </c>
      <c r="D206" s="39">
        <f t="shared" si="35"/>
        <v>0.17640722064373607</v>
      </c>
      <c r="E206" s="47">
        <f t="shared" si="36"/>
        <v>0.15813287811183382</v>
      </c>
      <c r="F206" s="48">
        <f t="shared" si="37"/>
        <v>0</v>
      </c>
      <c r="G206" s="144">
        <f t="shared" si="49"/>
        <v>0</v>
      </c>
      <c r="L206" s="14">
        <f>_xll.EURO(Y206,Y206,0,0,F$22,$B206+25-F$23,1,0)</f>
        <v>0</v>
      </c>
      <c r="M206" s="14">
        <f>_xll.EURO(Z206,Z206,0,0,G$22,$B206+25-G$23,1,0)</f>
        <v>0</v>
      </c>
      <c r="N206" s="14">
        <f>_xll.EURO(AA206,AA206,0,0,H$22,$B206+25-H$23,1,0)</f>
        <v>0</v>
      </c>
      <c r="O206" s="14">
        <f>_xll.EURO(AB206,AB206,0,0,I$22,$B206+25-I$23,1,0)</f>
        <v>0</v>
      </c>
      <c r="P206" s="14">
        <f>_xll.EURO(AC206,AC206,0,0,J$22,$B206+25-J$23,1,0)</f>
        <v>0</v>
      </c>
      <c r="Q206" s="14"/>
      <c r="R206" s="14">
        <f>_xll.EURO(AE206,AE206,0,0,F$22,$B206+25-F$23,1,0)</f>
        <v>0</v>
      </c>
      <c r="S206" s="14">
        <f>_xll.EURO(AF206,AF206,0,0,G$22,$B206+25-G$23,1,0)</f>
        <v>0</v>
      </c>
      <c r="T206" s="14">
        <f>_xll.EURO(AG206,AG206,0,0,H$22,$B206+25-H$23,1,0)</f>
        <v>0</v>
      </c>
      <c r="U206" s="14">
        <f>_xll.EURO(AH206,AH206,0,0,I$22,$B206+25-I$23,1,0)</f>
        <v>0</v>
      </c>
      <c r="V206" s="14">
        <f>_xll.EURO(AI206,AI206,0,0,J$22,$B206+25-J$23,1,0)</f>
        <v>0</v>
      </c>
      <c r="W206" s="14"/>
      <c r="X206" s="13"/>
      <c r="Y206" s="97">
        <f t="shared" si="38"/>
        <v>0</v>
      </c>
      <c r="Z206" s="97">
        <f t="shared" si="39"/>
        <v>0</v>
      </c>
      <c r="AA206" s="97">
        <f t="shared" si="40"/>
        <v>0</v>
      </c>
      <c r="AB206" s="97">
        <f t="shared" si="41"/>
        <v>0</v>
      </c>
      <c r="AC206" s="98">
        <f t="shared" si="42"/>
        <v>0</v>
      </c>
      <c r="AE206" s="99">
        <f t="shared" si="43"/>
        <v>0</v>
      </c>
      <c r="AF206" s="99">
        <f t="shared" si="44"/>
        <v>0</v>
      </c>
      <c r="AG206" s="99">
        <f t="shared" si="45"/>
        <v>0</v>
      </c>
      <c r="AH206" s="99">
        <f t="shared" si="46"/>
        <v>0</v>
      </c>
      <c r="AI206" s="100">
        <f t="shared" si="47"/>
        <v>0</v>
      </c>
    </row>
    <row r="207" spans="2:35" hidden="1" outlineLevel="1" x14ac:dyDescent="0.25">
      <c r="B207" s="9">
        <f t="shared" si="51"/>
        <v>42186</v>
      </c>
      <c r="C207" s="39">
        <f t="shared" si="34"/>
        <v>0.33250590233986971</v>
      </c>
      <c r="D207" s="39">
        <f t="shared" si="35"/>
        <v>0.17471068097119738</v>
      </c>
      <c r="E207" s="47">
        <f t="shared" si="36"/>
        <v>0.15779522136867233</v>
      </c>
      <c r="F207" s="48">
        <f t="shared" si="37"/>
        <v>0</v>
      </c>
      <c r="G207" s="144">
        <f t="shared" si="49"/>
        <v>0</v>
      </c>
      <c r="L207" s="14">
        <f>_xll.EURO(Y207,Y207,0,0,F$22,$B207+25-F$23,1,0)</f>
        <v>0</v>
      </c>
      <c r="M207" s="14">
        <f>_xll.EURO(Z207,Z207,0,0,G$22,$B207+25-G$23,1,0)</f>
        <v>0</v>
      </c>
      <c r="N207" s="14">
        <f>_xll.EURO(AA207,AA207,0,0,H$22,$B207+25-H$23,1,0)</f>
        <v>0</v>
      </c>
      <c r="O207" s="14">
        <f>_xll.EURO(AB207,AB207,0,0,I$22,$B207+25-I$23,1,0)</f>
        <v>0</v>
      </c>
      <c r="P207" s="14">
        <f>_xll.EURO(AC207,AC207,0,0,J$22,$B207+25-J$23,1,0)</f>
        <v>0</v>
      </c>
      <c r="Q207" s="14"/>
      <c r="R207" s="14">
        <f>_xll.EURO(AE207,AE207,0,0,F$22,$B207+25-F$23,1,0)</f>
        <v>0</v>
      </c>
      <c r="S207" s="14">
        <f>_xll.EURO(AF207,AF207,0,0,G$22,$B207+25-G$23,1,0)</f>
        <v>0</v>
      </c>
      <c r="T207" s="14">
        <f>_xll.EURO(AG207,AG207,0,0,H$22,$B207+25-H$23,1,0)</f>
        <v>0</v>
      </c>
      <c r="U207" s="14">
        <f>_xll.EURO(AH207,AH207,0,0,I$22,$B207+25-I$23,1,0)</f>
        <v>0</v>
      </c>
      <c r="V207" s="14">
        <f>_xll.EURO(AI207,AI207,0,0,J$22,$B207+25-J$23,1,0)</f>
        <v>0</v>
      </c>
      <c r="W207" s="14"/>
      <c r="X207" s="13"/>
      <c r="Y207" s="97">
        <f t="shared" si="38"/>
        <v>0</v>
      </c>
      <c r="Z207" s="97">
        <f t="shared" si="39"/>
        <v>0</v>
      </c>
      <c r="AA207" s="97">
        <f t="shared" si="40"/>
        <v>0</v>
      </c>
      <c r="AB207" s="97">
        <f t="shared" si="41"/>
        <v>0</v>
      </c>
      <c r="AC207" s="98">
        <f t="shared" si="42"/>
        <v>0</v>
      </c>
      <c r="AE207" s="99">
        <f t="shared" si="43"/>
        <v>0</v>
      </c>
      <c r="AF207" s="99">
        <f t="shared" si="44"/>
        <v>0</v>
      </c>
      <c r="AG207" s="99">
        <f t="shared" si="45"/>
        <v>0</v>
      </c>
      <c r="AH207" s="99">
        <f t="shared" si="46"/>
        <v>0</v>
      </c>
      <c r="AI207" s="100">
        <f t="shared" si="47"/>
        <v>0</v>
      </c>
    </row>
    <row r="208" spans="2:35" hidden="1" outlineLevel="1" x14ac:dyDescent="0.25">
      <c r="B208" s="9">
        <f t="shared" si="51"/>
        <v>42217</v>
      </c>
      <c r="C208" s="39">
        <f t="shared" si="34"/>
        <v>0.33041689290916287</v>
      </c>
      <c r="D208" s="39">
        <f t="shared" si="35"/>
        <v>0.17297472892527782</v>
      </c>
      <c r="E208" s="47">
        <f t="shared" si="36"/>
        <v>0.15744216398388505</v>
      </c>
      <c r="F208" s="48">
        <f t="shared" si="37"/>
        <v>0</v>
      </c>
      <c r="G208" s="144">
        <f t="shared" si="49"/>
        <v>0</v>
      </c>
      <c r="L208" s="14">
        <f>_xll.EURO(Y208,Y208,0,0,F$22,$B208+25-F$23,1,0)</f>
        <v>0</v>
      </c>
      <c r="M208" s="14">
        <f>_xll.EURO(Z208,Z208,0,0,G$22,$B208+25-G$23,1,0)</f>
        <v>0</v>
      </c>
      <c r="N208" s="14">
        <f>_xll.EURO(AA208,AA208,0,0,H$22,$B208+25-H$23,1,0)</f>
        <v>0</v>
      </c>
      <c r="O208" s="14">
        <f>_xll.EURO(AB208,AB208,0,0,I$22,$B208+25-I$23,1,0)</f>
        <v>0</v>
      </c>
      <c r="P208" s="14">
        <f>_xll.EURO(AC208,AC208,0,0,J$22,$B208+25-J$23,1,0)</f>
        <v>0</v>
      </c>
      <c r="Q208" s="14"/>
      <c r="R208" s="14">
        <f>_xll.EURO(AE208,AE208,0,0,F$22,$B208+25-F$23,1,0)</f>
        <v>0</v>
      </c>
      <c r="S208" s="14">
        <f>_xll.EURO(AF208,AF208,0,0,G$22,$B208+25-G$23,1,0)</f>
        <v>0</v>
      </c>
      <c r="T208" s="14">
        <f>_xll.EURO(AG208,AG208,0,0,H$22,$B208+25-H$23,1,0)</f>
        <v>0</v>
      </c>
      <c r="U208" s="14">
        <f>_xll.EURO(AH208,AH208,0,0,I$22,$B208+25-I$23,1,0)</f>
        <v>0</v>
      </c>
      <c r="V208" s="14">
        <f>_xll.EURO(AI208,AI208,0,0,J$22,$B208+25-J$23,1,0)</f>
        <v>0</v>
      </c>
      <c r="W208" s="14"/>
      <c r="X208" s="13"/>
      <c r="Y208" s="97">
        <f t="shared" si="38"/>
        <v>0</v>
      </c>
      <c r="Z208" s="97">
        <f t="shared" si="39"/>
        <v>0</v>
      </c>
      <c r="AA208" s="97">
        <f t="shared" si="40"/>
        <v>0</v>
      </c>
      <c r="AB208" s="97">
        <f t="shared" si="41"/>
        <v>0</v>
      </c>
      <c r="AC208" s="98">
        <f t="shared" si="42"/>
        <v>0</v>
      </c>
      <c r="AE208" s="99">
        <f t="shared" si="43"/>
        <v>0</v>
      </c>
      <c r="AF208" s="99">
        <f t="shared" si="44"/>
        <v>0</v>
      </c>
      <c r="AG208" s="99">
        <f t="shared" si="45"/>
        <v>0</v>
      </c>
      <c r="AH208" s="99">
        <f t="shared" si="46"/>
        <v>0</v>
      </c>
      <c r="AI208" s="100">
        <f t="shared" si="47"/>
        <v>0</v>
      </c>
    </row>
    <row r="209" spans="2:35" hidden="1" outlineLevel="1" x14ac:dyDescent="0.25">
      <c r="B209" s="9">
        <f t="shared" si="51"/>
        <v>42248</v>
      </c>
      <c r="C209" s="39">
        <f t="shared" si="34"/>
        <v>0.32834100793841564</v>
      </c>
      <c r="D209" s="39">
        <f t="shared" si="35"/>
        <v>0.17125602556437844</v>
      </c>
      <c r="E209" s="47">
        <f t="shared" si="36"/>
        <v>0.1570849823740372</v>
      </c>
      <c r="F209" s="48">
        <f t="shared" si="37"/>
        <v>0</v>
      </c>
      <c r="G209" s="144">
        <f t="shared" si="49"/>
        <v>0</v>
      </c>
      <c r="L209" s="14">
        <f>_xll.EURO(Y209,Y209,0,0,F$22,$B209+25-F$23,1,0)</f>
        <v>0</v>
      </c>
      <c r="M209" s="14">
        <f>_xll.EURO(Z209,Z209,0,0,G$22,$B209+25-G$23,1,0)</f>
        <v>0</v>
      </c>
      <c r="N209" s="14">
        <f>_xll.EURO(AA209,AA209,0,0,H$22,$B209+25-H$23,1,0)</f>
        <v>0</v>
      </c>
      <c r="O209" s="14">
        <f>_xll.EURO(AB209,AB209,0,0,I$22,$B209+25-I$23,1,0)</f>
        <v>0</v>
      </c>
      <c r="P209" s="14">
        <f>_xll.EURO(AC209,AC209,0,0,J$22,$B209+25-J$23,1,0)</f>
        <v>0</v>
      </c>
      <c r="Q209" s="14"/>
      <c r="R209" s="14">
        <f>_xll.EURO(AE209,AE209,0,0,F$22,$B209+25-F$23,1,0)</f>
        <v>0</v>
      </c>
      <c r="S209" s="14">
        <f>_xll.EURO(AF209,AF209,0,0,G$22,$B209+25-G$23,1,0)</f>
        <v>0</v>
      </c>
      <c r="T209" s="14">
        <f>_xll.EURO(AG209,AG209,0,0,H$22,$B209+25-H$23,1,0)</f>
        <v>0</v>
      </c>
      <c r="U209" s="14">
        <f>_xll.EURO(AH209,AH209,0,0,I$22,$B209+25-I$23,1,0)</f>
        <v>0</v>
      </c>
      <c r="V209" s="14">
        <f>_xll.EURO(AI209,AI209,0,0,J$22,$B209+25-J$23,1,0)</f>
        <v>0</v>
      </c>
      <c r="W209" s="14"/>
      <c r="X209" s="13"/>
      <c r="Y209" s="97">
        <f t="shared" si="38"/>
        <v>0</v>
      </c>
      <c r="Z209" s="97">
        <f t="shared" si="39"/>
        <v>0</v>
      </c>
      <c r="AA209" s="97">
        <f t="shared" si="40"/>
        <v>0</v>
      </c>
      <c r="AB209" s="97">
        <f t="shared" si="41"/>
        <v>0</v>
      </c>
      <c r="AC209" s="98">
        <f t="shared" si="42"/>
        <v>0</v>
      </c>
      <c r="AE209" s="99">
        <f t="shared" si="43"/>
        <v>0</v>
      </c>
      <c r="AF209" s="99">
        <f t="shared" si="44"/>
        <v>0</v>
      </c>
      <c r="AG209" s="99">
        <f t="shared" si="45"/>
        <v>0</v>
      </c>
      <c r="AH209" s="99">
        <f t="shared" si="46"/>
        <v>0</v>
      </c>
      <c r="AI209" s="100">
        <f t="shared" si="47"/>
        <v>0</v>
      </c>
    </row>
    <row r="210" spans="2:35" hidden="1" outlineLevel="1" x14ac:dyDescent="0.25">
      <c r="B210" s="9">
        <f t="shared" si="51"/>
        <v>42278</v>
      </c>
      <c r="C210" s="39">
        <f t="shared" si="34"/>
        <v>0.32634450556408073</v>
      </c>
      <c r="D210" s="39">
        <f t="shared" si="35"/>
        <v>0.1696090258527394</v>
      </c>
      <c r="E210" s="47">
        <f t="shared" si="36"/>
        <v>0.15673547971134133</v>
      </c>
      <c r="F210" s="48">
        <f t="shared" si="37"/>
        <v>0</v>
      </c>
      <c r="G210" s="144">
        <f t="shared" si="49"/>
        <v>0</v>
      </c>
      <c r="L210" s="14">
        <f>_xll.EURO(Y210,Y210,0,0,F$22,$B210+25-F$23,1,0)</f>
        <v>0</v>
      </c>
      <c r="M210" s="14">
        <f>_xll.EURO(Z210,Z210,0,0,G$22,$B210+25-G$23,1,0)</f>
        <v>0</v>
      </c>
      <c r="N210" s="14">
        <f>_xll.EURO(AA210,AA210,0,0,H$22,$B210+25-H$23,1,0)</f>
        <v>0</v>
      </c>
      <c r="O210" s="14">
        <f>_xll.EURO(AB210,AB210,0,0,I$22,$B210+25-I$23,1,0)</f>
        <v>0</v>
      </c>
      <c r="P210" s="14">
        <f>_xll.EURO(AC210,AC210,0,0,J$22,$B210+25-J$23,1,0)</f>
        <v>0</v>
      </c>
      <c r="Q210" s="14"/>
      <c r="R210" s="14">
        <f>_xll.EURO(AE210,AE210,0,0,F$22,$B210+25-F$23,1,0)</f>
        <v>0</v>
      </c>
      <c r="S210" s="14">
        <f>_xll.EURO(AF210,AF210,0,0,G$22,$B210+25-G$23,1,0)</f>
        <v>0</v>
      </c>
      <c r="T210" s="14">
        <f>_xll.EURO(AG210,AG210,0,0,H$22,$B210+25-H$23,1,0)</f>
        <v>0</v>
      </c>
      <c r="U210" s="14">
        <f>_xll.EURO(AH210,AH210,0,0,I$22,$B210+25-I$23,1,0)</f>
        <v>0</v>
      </c>
      <c r="V210" s="14">
        <f>_xll.EURO(AI210,AI210,0,0,J$22,$B210+25-J$23,1,0)</f>
        <v>0</v>
      </c>
      <c r="W210" s="14"/>
      <c r="X210" s="13"/>
      <c r="Y210" s="97">
        <f t="shared" si="38"/>
        <v>0</v>
      </c>
      <c r="Z210" s="97">
        <f t="shared" si="39"/>
        <v>0</v>
      </c>
      <c r="AA210" s="97">
        <f t="shared" si="40"/>
        <v>0</v>
      </c>
      <c r="AB210" s="97">
        <f t="shared" si="41"/>
        <v>0</v>
      </c>
      <c r="AC210" s="98">
        <f t="shared" si="42"/>
        <v>0</v>
      </c>
      <c r="AE210" s="99">
        <f t="shared" si="43"/>
        <v>0</v>
      </c>
      <c r="AF210" s="99">
        <f t="shared" si="44"/>
        <v>0</v>
      </c>
      <c r="AG210" s="99">
        <f t="shared" si="45"/>
        <v>0</v>
      </c>
      <c r="AH210" s="99">
        <f t="shared" si="46"/>
        <v>0</v>
      </c>
      <c r="AI210" s="100">
        <f t="shared" si="47"/>
        <v>0</v>
      </c>
    </row>
    <row r="211" spans="2:35" hidden="1" outlineLevel="1" x14ac:dyDescent="0.25">
      <c r="B211" s="9">
        <f t="shared" si="51"/>
        <v>42309</v>
      </c>
      <c r="C211" s="39">
        <f t="shared" si="34"/>
        <v>0.32429420587019481</v>
      </c>
      <c r="D211" s="39">
        <f t="shared" si="35"/>
        <v>0.16792376463231054</v>
      </c>
      <c r="E211" s="47">
        <f t="shared" si="36"/>
        <v>0.15637044123788427</v>
      </c>
      <c r="F211" s="48">
        <f t="shared" si="37"/>
        <v>0</v>
      </c>
      <c r="G211" s="144">
        <f t="shared" si="49"/>
        <v>0</v>
      </c>
      <c r="L211" s="14">
        <f>_xll.EURO(Y211,Y211,0,0,F$22,$B211+25-F$23,1,0)</f>
        <v>0</v>
      </c>
      <c r="M211" s="14">
        <f>_xll.EURO(Z211,Z211,0,0,G$22,$B211+25-G$23,1,0)</f>
        <v>0</v>
      </c>
      <c r="N211" s="14">
        <f>_xll.EURO(AA211,AA211,0,0,H$22,$B211+25-H$23,1,0)</f>
        <v>0</v>
      </c>
      <c r="O211" s="14">
        <f>_xll.EURO(AB211,AB211,0,0,I$22,$B211+25-I$23,1,0)</f>
        <v>0</v>
      </c>
      <c r="P211" s="14">
        <f>_xll.EURO(AC211,AC211,0,0,J$22,$B211+25-J$23,1,0)</f>
        <v>0</v>
      </c>
      <c r="Q211" s="14"/>
      <c r="R211" s="14">
        <f>_xll.EURO(AE211,AE211,0,0,F$22,$B211+25-F$23,1,0)</f>
        <v>0</v>
      </c>
      <c r="S211" s="14">
        <f>_xll.EURO(AF211,AF211,0,0,G$22,$B211+25-G$23,1,0)</f>
        <v>0</v>
      </c>
      <c r="T211" s="14">
        <f>_xll.EURO(AG211,AG211,0,0,H$22,$B211+25-H$23,1,0)</f>
        <v>0</v>
      </c>
      <c r="U211" s="14">
        <f>_xll.EURO(AH211,AH211,0,0,I$22,$B211+25-I$23,1,0)</f>
        <v>0</v>
      </c>
      <c r="V211" s="14">
        <f>_xll.EURO(AI211,AI211,0,0,J$22,$B211+25-J$23,1,0)</f>
        <v>0</v>
      </c>
      <c r="W211" s="14"/>
      <c r="X211" s="13"/>
      <c r="Y211" s="97">
        <f t="shared" si="38"/>
        <v>0</v>
      </c>
      <c r="Z211" s="97">
        <f t="shared" si="39"/>
        <v>0</v>
      </c>
      <c r="AA211" s="97">
        <f t="shared" si="40"/>
        <v>0</v>
      </c>
      <c r="AB211" s="97">
        <f t="shared" si="41"/>
        <v>0</v>
      </c>
      <c r="AC211" s="98">
        <f t="shared" si="42"/>
        <v>0</v>
      </c>
      <c r="AE211" s="99">
        <f t="shared" si="43"/>
        <v>0</v>
      </c>
      <c r="AF211" s="99">
        <f t="shared" si="44"/>
        <v>0</v>
      </c>
      <c r="AG211" s="99">
        <f t="shared" si="45"/>
        <v>0</v>
      </c>
      <c r="AH211" s="99">
        <f t="shared" si="46"/>
        <v>0</v>
      </c>
      <c r="AI211" s="100">
        <f t="shared" si="47"/>
        <v>0</v>
      </c>
    </row>
    <row r="212" spans="2:35" hidden="1" outlineLevel="1" x14ac:dyDescent="0.25">
      <c r="B212" s="9">
        <f t="shared" si="51"/>
        <v>42339</v>
      </c>
      <c r="C212" s="39">
        <f t="shared" si="34"/>
        <v>0.32232231038242715</v>
      </c>
      <c r="D212" s="39">
        <f t="shared" si="35"/>
        <v>0.16630881186778554</v>
      </c>
      <c r="E212" s="47">
        <f t="shared" si="36"/>
        <v>0.15601349851464161</v>
      </c>
      <c r="F212" s="48">
        <f t="shared" si="37"/>
        <v>0</v>
      </c>
      <c r="G212" s="144">
        <f t="shared" si="49"/>
        <v>0</v>
      </c>
      <c r="L212" s="14">
        <f>_xll.EURO(Y212,Y212,0,0,F$22,$B212+25-F$23,1,0)</f>
        <v>0</v>
      </c>
      <c r="M212" s="14">
        <f>_xll.EURO(Z212,Z212,0,0,G$22,$B212+25-G$23,1,0)</f>
        <v>0</v>
      </c>
      <c r="N212" s="14">
        <f>_xll.EURO(AA212,AA212,0,0,H$22,$B212+25-H$23,1,0)</f>
        <v>0</v>
      </c>
      <c r="O212" s="14">
        <f>_xll.EURO(AB212,AB212,0,0,I$22,$B212+25-I$23,1,0)</f>
        <v>0</v>
      </c>
      <c r="P212" s="14">
        <f>_xll.EURO(AC212,AC212,0,0,J$22,$B212+25-J$23,1,0)</f>
        <v>0</v>
      </c>
      <c r="Q212" s="14"/>
      <c r="R212" s="14">
        <f>_xll.EURO(AE212,AE212,0,0,F$22,$B212+25-F$23,1,0)</f>
        <v>0</v>
      </c>
      <c r="S212" s="14">
        <f>_xll.EURO(AF212,AF212,0,0,G$22,$B212+25-G$23,1,0)</f>
        <v>0</v>
      </c>
      <c r="T212" s="14">
        <f>_xll.EURO(AG212,AG212,0,0,H$22,$B212+25-H$23,1,0)</f>
        <v>0</v>
      </c>
      <c r="U212" s="14">
        <f>_xll.EURO(AH212,AH212,0,0,I$22,$B212+25-I$23,1,0)</f>
        <v>0</v>
      </c>
      <c r="V212" s="14">
        <f>_xll.EURO(AI212,AI212,0,0,J$22,$B212+25-J$23,1,0)</f>
        <v>0</v>
      </c>
      <c r="W212" s="14"/>
      <c r="X212" s="13"/>
      <c r="Y212" s="97">
        <f t="shared" si="38"/>
        <v>0</v>
      </c>
      <c r="Z212" s="97">
        <f t="shared" si="39"/>
        <v>0</v>
      </c>
      <c r="AA212" s="97">
        <f t="shared" si="40"/>
        <v>0</v>
      </c>
      <c r="AB212" s="97">
        <f t="shared" si="41"/>
        <v>0</v>
      </c>
      <c r="AC212" s="98">
        <f t="shared" si="42"/>
        <v>0</v>
      </c>
      <c r="AE212" s="99">
        <f t="shared" si="43"/>
        <v>0</v>
      </c>
      <c r="AF212" s="99">
        <f t="shared" si="44"/>
        <v>0</v>
      </c>
      <c r="AG212" s="99">
        <f t="shared" si="45"/>
        <v>0</v>
      </c>
      <c r="AH212" s="99">
        <f t="shared" si="46"/>
        <v>0</v>
      </c>
      <c r="AI212" s="100">
        <f t="shared" si="47"/>
        <v>0</v>
      </c>
    </row>
    <row r="213" spans="2:35" hidden="1" outlineLevel="1" x14ac:dyDescent="0.25">
      <c r="B213" s="9">
        <f t="shared" si="51"/>
        <v>42370</v>
      </c>
      <c r="C213" s="39">
        <f t="shared" si="34"/>
        <v>0.32029728062693164</v>
      </c>
      <c r="D213" s="39">
        <f t="shared" si="35"/>
        <v>0.16465634207823715</v>
      </c>
      <c r="E213" s="47">
        <f t="shared" si="36"/>
        <v>0.15564093854869449</v>
      </c>
      <c r="F213" s="48">
        <f t="shared" si="37"/>
        <v>0</v>
      </c>
      <c r="G213" s="144">
        <f t="shared" si="49"/>
        <v>0</v>
      </c>
      <c r="L213" s="14">
        <f>_xll.EURO(Y213,Y213,0,0,F$22,$B213+25-F$23,1,0)</f>
        <v>0</v>
      </c>
      <c r="M213" s="14">
        <f>_xll.EURO(Z213,Z213,0,0,G$22,$B213+25-G$23,1,0)</f>
        <v>0</v>
      </c>
      <c r="N213" s="14">
        <f>_xll.EURO(AA213,AA213,0,0,H$22,$B213+25-H$23,1,0)</f>
        <v>0</v>
      </c>
      <c r="O213" s="14">
        <f>_xll.EURO(AB213,AB213,0,0,I$22,$B213+25-I$23,1,0)</f>
        <v>0</v>
      </c>
      <c r="P213" s="14">
        <f>_xll.EURO(AC213,AC213,0,0,J$22,$B213+25-J$23,1,0)</f>
        <v>0</v>
      </c>
      <c r="Q213" s="14"/>
      <c r="R213" s="14">
        <f>_xll.EURO(AE213,AE213,0,0,F$22,$B213+25-F$23,1,0)</f>
        <v>0</v>
      </c>
      <c r="S213" s="14">
        <f>_xll.EURO(AF213,AF213,0,0,G$22,$B213+25-G$23,1,0)</f>
        <v>0</v>
      </c>
      <c r="T213" s="14">
        <f>_xll.EURO(AG213,AG213,0,0,H$22,$B213+25-H$23,1,0)</f>
        <v>0</v>
      </c>
      <c r="U213" s="14">
        <f>_xll.EURO(AH213,AH213,0,0,I$22,$B213+25-I$23,1,0)</f>
        <v>0</v>
      </c>
      <c r="V213" s="14">
        <f>_xll.EURO(AI213,AI213,0,0,J$22,$B213+25-J$23,1,0)</f>
        <v>0</v>
      </c>
      <c r="W213" s="14"/>
      <c r="X213" s="13"/>
      <c r="Y213" s="97">
        <f t="shared" si="38"/>
        <v>0</v>
      </c>
      <c r="Z213" s="97">
        <f t="shared" si="39"/>
        <v>0</v>
      </c>
      <c r="AA213" s="97">
        <f t="shared" si="40"/>
        <v>0</v>
      </c>
      <c r="AB213" s="97">
        <f t="shared" si="41"/>
        <v>0</v>
      </c>
      <c r="AC213" s="98">
        <f t="shared" si="42"/>
        <v>0</v>
      </c>
      <c r="AE213" s="99">
        <f t="shared" si="43"/>
        <v>0</v>
      </c>
      <c r="AF213" s="99">
        <f t="shared" si="44"/>
        <v>0</v>
      </c>
      <c r="AG213" s="99">
        <f t="shared" si="45"/>
        <v>0</v>
      </c>
      <c r="AH213" s="99">
        <f t="shared" si="46"/>
        <v>0</v>
      </c>
      <c r="AI213" s="100">
        <f t="shared" si="47"/>
        <v>0</v>
      </c>
    </row>
    <row r="214" spans="2:35" hidden="1" outlineLevel="1" x14ac:dyDescent="0.25">
      <c r="B214" s="9">
        <f t="shared" si="51"/>
        <v>42401</v>
      </c>
      <c r="C214" s="39">
        <f t="shared" si="34"/>
        <v>0.31828497337117806</v>
      </c>
      <c r="D214" s="39">
        <f t="shared" si="35"/>
        <v>0.16302029148124206</v>
      </c>
      <c r="E214" s="47">
        <f t="shared" si="36"/>
        <v>0.155264681889936</v>
      </c>
      <c r="F214" s="48">
        <f t="shared" si="37"/>
        <v>0</v>
      </c>
      <c r="G214" s="144">
        <f t="shared" si="49"/>
        <v>0</v>
      </c>
      <c r="L214" s="14">
        <f>_xll.EURO(Y214,Y214,0,0,F$22,$B214+25-F$23,1,0)</f>
        <v>0</v>
      </c>
      <c r="M214" s="14">
        <f>_xll.EURO(Z214,Z214,0,0,G$22,$B214+25-G$23,1,0)</f>
        <v>0</v>
      </c>
      <c r="N214" s="14">
        <f>_xll.EURO(AA214,AA214,0,0,H$22,$B214+25-H$23,1,0)</f>
        <v>0</v>
      </c>
      <c r="O214" s="14">
        <f>_xll.EURO(AB214,AB214,0,0,I$22,$B214+25-I$23,1,0)</f>
        <v>0</v>
      </c>
      <c r="P214" s="14">
        <f>_xll.EURO(AC214,AC214,0,0,J$22,$B214+25-J$23,1,0)</f>
        <v>0</v>
      </c>
      <c r="Q214" s="14"/>
      <c r="R214" s="14">
        <f>_xll.EURO(AE214,AE214,0,0,F$22,$B214+25-F$23,1,0)</f>
        <v>0</v>
      </c>
      <c r="S214" s="14">
        <f>_xll.EURO(AF214,AF214,0,0,G$22,$B214+25-G$23,1,0)</f>
        <v>0</v>
      </c>
      <c r="T214" s="14">
        <f>_xll.EURO(AG214,AG214,0,0,H$22,$B214+25-H$23,1,0)</f>
        <v>0</v>
      </c>
      <c r="U214" s="14">
        <f>_xll.EURO(AH214,AH214,0,0,I$22,$B214+25-I$23,1,0)</f>
        <v>0</v>
      </c>
      <c r="V214" s="14">
        <f>_xll.EURO(AI214,AI214,0,0,J$22,$B214+25-J$23,1,0)</f>
        <v>0</v>
      </c>
      <c r="W214" s="14"/>
      <c r="X214" s="13"/>
      <c r="Y214" s="97">
        <f t="shared" si="38"/>
        <v>0</v>
      </c>
      <c r="Z214" s="97">
        <f t="shared" si="39"/>
        <v>0</v>
      </c>
      <c r="AA214" s="97">
        <f t="shared" si="40"/>
        <v>0</v>
      </c>
      <c r="AB214" s="97">
        <f t="shared" si="41"/>
        <v>0</v>
      </c>
      <c r="AC214" s="98">
        <f t="shared" si="42"/>
        <v>0</v>
      </c>
      <c r="AE214" s="99">
        <f t="shared" si="43"/>
        <v>0</v>
      </c>
      <c r="AF214" s="99">
        <f t="shared" si="44"/>
        <v>0</v>
      </c>
      <c r="AG214" s="99">
        <f t="shared" si="45"/>
        <v>0</v>
      </c>
      <c r="AH214" s="99">
        <f t="shared" si="46"/>
        <v>0</v>
      </c>
      <c r="AI214" s="100">
        <f t="shared" si="47"/>
        <v>0</v>
      </c>
    </row>
    <row r="215" spans="2:35" hidden="1" outlineLevel="1" x14ac:dyDescent="0.25">
      <c r="B215" s="9">
        <f t="shared" si="51"/>
        <v>42430</v>
      </c>
      <c r="C215" s="39">
        <f t="shared" si="34"/>
        <v>0.31641393934488943</v>
      </c>
      <c r="D215" s="39">
        <f t="shared" si="35"/>
        <v>0.16150451240313926</v>
      </c>
      <c r="E215" s="47">
        <f t="shared" si="36"/>
        <v>0.15490942694175017</v>
      </c>
      <c r="F215" s="48">
        <f t="shared" si="37"/>
        <v>0</v>
      </c>
      <c r="G215" s="144">
        <f t="shared" si="49"/>
        <v>0</v>
      </c>
      <c r="L215" s="14">
        <f>_xll.EURO(Y215,Y215,0,0,F$22,$B215+25-F$23,1,0)</f>
        <v>0</v>
      </c>
      <c r="M215" s="14">
        <f>_xll.EURO(Z215,Z215,0,0,G$22,$B215+25-G$23,1,0)</f>
        <v>0</v>
      </c>
      <c r="N215" s="14">
        <f>_xll.EURO(AA215,AA215,0,0,H$22,$B215+25-H$23,1,0)</f>
        <v>0</v>
      </c>
      <c r="O215" s="14">
        <f>_xll.EURO(AB215,AB215,0,0,I$22,$B215+25-I$23,1,0)</f>
        <v>0</v>
      </c>
      <c r="P215" s="14">
        <f>_xll.EURO(AC215,AC215,0,0,J$22,$B215+25-J$23,1,0)</f>
        <v>0</v>
      </c>
      <c r="Q215" s="14"/>
      <c r="R215" s="14">
        <f>_xll.EURO(AE215,AE215,0,0,F$22,$B215+25-F$23,1,0)</f>
        <v>0</v>
      </c>
      <c r="S215" s="14">
        <f>_xll.EURO(AF215,AF215,0,0,G$22,$B215+25-G$23,1,0)</f>
        <v>0</v>
      </c>
      <c r="T215" s="14">
        <f>_xll.EURO(AG215,AG215,0,0,H$22,$B215+25-H$23,1,0)</f>
        <v>0</v>
      </c>
      <c r="U215" s="14">
        <f>_xll.EURO(AH215,AH215,0,0,I$22,$B215+25-I$23,1,0)</f>
        <v>0</v>
      </c>
      <c r="V215" s="14">
        <f>_xll.EURO(AI215,AI215,0,0,J$22,$B215+25-J$23,1,0)</f>
        <v>0</v>
      </c>
      <c r="W215" s="14"/>
      <c r="X215" s="13"/>
      <c r="Y215" s="97">
        <f t="shared" si="38"/>
        <v>0</v>
      </c>
      <c r="Z215" s="97">
        <f t="shared" si="39"/>
        <v>0</v>
      </c>
      <c r="AA215" s="97">
        <f t="shared" si="40"/>
        <v>0</v>
      </c>
      <c r="AB215" s="97">
        <f t="shared" si="41"/>
        <v>0</v>
      </c>
      <c r="AC215" s="98">
        <f t="shared" si="42"/>
        <v>0</v>
      </c>
      <c r="AE215" s="99">
        <f t="shared" si="43"/>
        <v>0</v>
      </c>
      <c r="AF215" s="99">
        <f t="shared" si="44"/>
        <v>0</v>
      </c>
      <c r="AG215" s="99">
        <f t="shared" si="45"/>
        <v>0</v>
      </c>
      <c r="AH215" s="99">
        <f t="shared" si="46"/>
        <v>0</v>
      </c>
      <c r="AI215" s="100">
        <f t="shared" si="47"/>
        <v>0</v>
      </c>
    </row>
    <row r="216" spans="2:35" hidden="1" outlineLevel="1" x14ac:dyDescent="0.25">
      <c r="B216" s="9">
        <f t="shared" si="51"/>
        <v>42461</v>
      </c>
      <c r="C216" s="39">
        <f t="shared" si="34"/>
        <v>0.31442602966073907</v>
      </c>
      <c r="D216" s="39">
        <f t="shared" si="35"/>
        <v>0.15989977886782841</v>
      </c>
      <c r="E216" s="47">
        <f t="shared" si="36"/>
        <v>0.15452625079291066</v>
      </c>
      <c r="F216" s="48">
        <f t="shared" si="37"/>
        <v>0</v>
      </c>
      <c r="G216" s="144">
        <f t="shared" si="49"/>
        <v>0</v>
      </c>
      <c r="L216" s="14">
        <f>_xll.EURO(Y216,Y216,0,0,F$22,$B216+25-F$23,1,0)</f>
        <v>0</v>
      </c>
      <c r="M216" s="14">
        <f>_xll.EURO(Z216,Z216,0,0,G$22,$B216+25-G$23,1,0)</f>
        <v>0</v>
      </c>
      <c r="N216" s="14">
        <f>_xll.EURO(AA216,AA216,0,0,H$22,$B216+25-H$23,1,0)</f>
        <v>0</v>
      </c>
      <c r="O216" s="14">
        <f>_xll.EURO(AB216,AB216,0,0,I$22,$B216+25-I$23,1,0)</f>
        <v>0</v>
      </c>
      <c r="P216" s="14">
        <f>_xll.EURO(AC216,AC216,0,0,J$22,$B216+25-J$23,1,0)</f>
        <v>0</v>
      </c>
      <c r="Q216" s="14"/>
      <c r="R216" s="14">
        <f>_xll.EURO(AE216,AE216,0,0,F$22,$B216+25-F$23,1,0)</f>
        <v>0</v>
      </c>
      <c r="S216" s="14">
        <f>_xll.EURO(AF216,AF216,0,0,G$22,$B216+25-G$23,1,0)</f>
        <v>0</v>
      </c>
      <c r="T216" s="14">
        <f>_xll.EURO(AG216,AG216,0,0,H$22,$B216+25-H$23,1,0)</f>
        <v>0</v>
      </c>
      <c r="U216" s="14">
        <f>_xll.EURO(AH216,AH216,0,0,I$22,$B216+25-I$23,1,0)</f>
        <v>0</v>
      </c>
      <c r="V216" s="14">
        <f>_xll.EURO(AI216,AI216,0,0,J$22,$B216+25-J$23,1,0)</f>
        <v>0</v>
      </c>
      <c r="W216" s="14"/>
      <c r="X216" s="13"/>
      <c r="Y216" s="97">
        <f t="shared" si="38"/>
        <v>0</v>
      </c>
      <c r="Z216" s="97">
        <f t="shared" si="39"/>
        <v>0</v>
      </c>
      <c r="AA216" s="97">
        <f t="shared" si="40"/>
        <v>0</v>
      </c>
      <c r="AB216" s="97">
        <f t="shared" si="41"/>
        <v>0</v>
      </c>
      <c r="AC216" s="98">
        <f t="shared" si="42"/>
        <v>0</v>
      </c>
      <c r="AE216" s="99">
        <f t="shared" si="43"/>
        <v>0</v>
      </c>
      <c r="AF216" s="99">
        <f t="shared" si="44"/>
        <v>0</v>
      </c>
      <c r="AG216" s="99">
        <f t="shared" si="45"/>
        <v>0</v>
      </c>
      <c r="AH216" s="99">
        <f t="shared" si="46"/>
        <v>0</v>
      </c>
      <c r="AI216" s="100">
        <f t="shared" si="47"/>
        <v>0</v>
      </c>
    </row>
    <row r="217" spans="2:35" hidden="1" outlineLevel="1" x14ac:dyDescent="0.25">
      <c r="B217" s="9">
        <f t="shared" si="51"/>
        <v>42491</v>
      </c>
      <c r="C217" s="39">
        <f t="shared" si="34"/>
        <v>0.31251413836603958</v>
      </c>
      <c r="D217" s="39">
        <f t="shared" si="35"/>
        <v>0.15836199420408562</v>
      </c>
      <c r="E217" s="47">
        <f t="shared" si="36"/>
        <v>0.15415214416195397</v>
      </c>
      <c r="F217" s="48">
        <f t="shared" si="37"/>
        <v>0</v>
      </c>
      <c r="G217" s="144">
        <f t="shared" si="49"/>
        <v>0</v>
      </c>
      <c r="L217" s="14">
        <f>_xll.EURO(Y217,Y217,0,0,F$22,$B217+25-F$23,1,0)</f>
        <v>0</v>
      </c>
      <c r="M217" s="14">
        <f>_xll.EURO(Z217,Z217,0,0,G$22,$B217+25-G$23,1,0)</f>
        <v>0</v>
      </c>
      <c r="N217" s="14">
        <f>_xll.EURO(AA217,AA217,0,0,H$22,$B217+25-H$23,1,0)</f>
        <v>0</v>
      </c>
      <c r="O217" s="14">
        <f>_xll.EURO(AB217,AB217,0,0,I$22,$B217+25-I$23,1,0)</f>
        <v>0</v>
      </c>
      <c r="P217" s="14">
        <f>_xll.EURO(AC217,AC217,0,0,J$22,$B217+25-J$23,1,0)</f>
        <v>0</v>
      </c>
      <c r="Q217" s="14"/>
      <c r="R217" s="14">
        <f>_xll.EURO(AE217,AE217,0,0,F$22,$B217+25-F$23,1,0)</f>
        <v>0</v>
      </c>
      <c r="S217" s="14">
        <f>_xll.EURO(AF217,AF217,0,0,G$22,$B217+25-G$23,1,0)</f>
        <v>0</v>
      </c>
      <c r="T217" s="14">
        <f>_xll.EURO(AG217,AG217,0,0,H$22,$B217+25-H$23,1,0)</f>
        <v>0</v>
      </c>
      <c r="U217" s="14">
        <f>_xll.EURO(AH217,AH217,0,0,I$22,$B217+25-I$23,1,0)</f>
        <v>0</v>
      </c>
      <c r="V217" s="14">
        <f>_xll.EURO(AI217,AI217,0,0,J$22,$B217+25-J$23,1,0)</f>
        <v>0</v>
      </c>
      <c r="W217" s="14"/>
      <c r="X217" s="13"/>
      <c r="Y217" s="97">
        <f t="shared" si="38"/>
        <v>0</v>
      </c>
      <c r="Z217" s="97">
        <f t="shared" si="39"/>
        <v>0</v>
      </c>
      <c r="AA217" s="97">
        <f t="shared" si="40"/>
        <v>0</v>
      </c>
      <c r="AB217" s="97">
        <f t="shared" si="41"/>
        <v>0</v>
      </c>
      <c r="AC217" s="98">
        <f t="shared" si="42"/>
        <v>0</v>
      </c>
      <c r="AE217" s="99">
        <f t="shared" si="43"/>
        <v>0</v>
      </c>
      <c r="AF217" s="99">
        <f t="shared" si="44"/>
        <v>0</v>
      </c>
      <c r="AG217" s="99">
        <f t="shared" si="45"/>
        <v>0</v>
      </c>
      <c r="AH217" s="99">
        <f t="shared" si="46"/>
        <v>0</v>
      </c>
      <c r="AI217" s="100">
        <f t="shared" si="47"/>
        <v>0</v>
      </c>
    </row>
    <row r="218" spans="2:35" hidden="1" outlineLevel="1" x14ac:dyDescent="0.25">
      <c r="B218" s="9">
        <f t="shared" si="51"/>
        <v>42522</v>
      </c>
      <c r="C218" s="39">
        <f t="shared" si="34"/>
        <v>0.31055072966357217</v>
      </c>
      <c r="D218" s="39">
        <f t="shared" si="35"/>
        <v>0.15678848521020897</v>
      </c>
      <c r="E218" s="47">
        <f t="shared" si="36"/>
        <v>0.1537622444533632</v>
      </c>
      <c r="F218" s="48">
        <f t="shared" si="37"/>
        <v>0</v>
      </c>
      <c r="G218" s="144">
        <f t="shared" si="49"/>
        <v>0</v>
      </c>
      <c r="L218" s="14">
        <f>_xll.EURO(Y218,Y218,0,0,F$22,$B218+25-F$23,1,0)</f>
        <v>0</v>
      </c>
      <c r="M218" s="14">
        <f>_xll.EURO(Z218,Z218,0,0,G$22,$B218+25-G$23,1,0)</f>
        <v>0</v>
      </c>
      <c r="N218" s="14">
        <f>_xll.EURO(AA218,AA218,0,0,H$22,$B218+25-H$23,1,0)</f>
        <v>0</v>
      </c>
      <c r="O218" s="14">
        <f>_xll.EURO(AB218,AB218,0,0,I$22,$B218+25-I$23,1,0)</f>
        <v>0</v>
      </c>
      <c r="P218" s="14">
        <f>_xll.EURO(AC218,AC218,0,0,J$22,$B218+25-J$23,1,0)</f>
        <v>0</v>
      </c>
      <c r="Q218" s="14"/>
      <c r="R218" s="14">
        <f>_xll.EURO(AE218,AE218,0,0,F$22,$B218+25-F$23,1,0)</f>
        <v>0</v>
      </c>
      <c r="S218" s="14">
        <f>_xll.EURO(AF218,AF218,0,0,G$22,$B218+25-G$23,1,0)</f>
        <v>0</v>
      </c>
      <c r="T218" s="14">
        <f>_xll.EURO(AG218,AG218,0,0,H$22,$B218+25-H$23,1,0)</f>
        <v>0</v>
      </c>
      <c r="U218" s="14">
        <f>_xll.EURO(AH218,AH218,0,0,I$22,$B218+25-I$23,1,0)</f>
        <v>0</v>
      </c>
      <c r="V218" s="14">
        <f>_xll.EURO(AI218,AI218,0,0,J$22,$B218+25-J$23,1,0)</f>
        <v>0</v>
      </c>
      <c r="W218" s="14"/>
      <c r="X218" s="13"/>
      <c r="Y218" s="97">
        <f t="shared" si="38"/>
        <v>0</v>
      </c>
      <c r="Z218" s="97">
        <f t="shared" si="39"/>
        <v>0</v>
      </c>
      <c r="AA218" s="97">
        <f t="shared" si="40"/>
        <v>0</v>
      </c>
      <c r="AB218" s="97">
        <f t="shared" si="41"/>
        <v>0</v>
      </c>
      <c r="AC218" s="98">
        <f t="shared" si="42"/>
        <v>0</v>
      </c>
      <c r="AE218" s="99">
        <f t="shared" si="43"/>
        <v>0</v>
      </c>
      <c r="AF218" s="99">
        <f t="shared" si="44"/>
        <v>0</v>
      </c>
      <c r="AG218" s="99">
        <f t="shared" si="45"/>
        <v>0</v>
      </c>
      <c r="AH218" s="99">
        <f t="shared" si="46"/>
        <v>0</v>
      </c>
      <c r="AI218" s="100">
        <f t="shared" si="47"/>
        <v>0</v>
      </c>
    </row>
    <row r="219" spans="2:35" hidden="1" outlineLevel="1" x14ac:dyDescent="0.25">
      <c r="B219" s="9">
        <f t="shared" si="51"/>
        <v>42552</v>
      </c>
      <c r="C219" s="39">
        <f t="shared" si="34"/>
        <v>0.30866240242410342</v>
      </c>
      <c r="D219" s="39">
        <f t="shared" si="35"/>
        <v>0.15528062241193066</v>
      </c>
      <c r="E219" s="47">
        <f t="shared" si="36"/>
        <v>0.15338178001217276</v>
      </c>
      <c r="F219" s="48">
        <f t="shared" si="37"/>
        <v>0</v>
      </c>
      <c r="G219" s="144">
        <f t="shared" si="49"/>
        <v>0</v>
      </c>
      <c r="L219" s="14">
        <f>_xll.EURO(Y219,Y219,0,0,F$22,$B219+25-F$23,1,0)</f>
        <v>0</v>
      </c>
      <c r="M219" s="14">
        <f>_xll.EURO(Z219,Z219,0,0,G$22,$B219+25-G$23,1,0)</f>
        <v>0</v>
      </c>
      <c r="N219" s="14">
        <f>_xll.EURO(AA219,AA219,0,0,H$22,$B219+25-H$23,1,0)</f>
        <v>0</v>
      </c>
      <c r="O219" s="14">
        <f>_xll.EURO(AB219,AB219,0,0,I$22,$B219+25-I$23,1,0)</f>
        <v>0</v>
      </c>
      <c r="P219" s="14">
        <f>_xll.EURO(AC219,AC219,0,0,J$22,$B219+25-J$23,1,0)</f>
        <v>0</v>
      </c>
      <c r="Q219" s="14"/>
      <c r="R219" s="14">
        <f>_xll.EURO(AE219,AE219,0,0,F$22,$B219+25-F$23,1,0)</f>
        <v>0</v>
      </c>
      <c r="S219" s="14">
        <f>_xll.EURO(AF219,AF219,0,0,G$22,$B219+25-G$23,1,0)</f>
        <v>0</v>
      </c>
      <c r="T219" s="14">
        <f>_xll.EURO(AG219,AG219,0,0,H$22,$B219+25-H$23,1,0)</f>
        <v>0</v>
      </c>
      <c r="U219" s="14">
        <f>_xll.EURO(AH219,AH219,0,0,I$22,$B219+25-I$23,1,0)</f>
        <v>0</v>
      </c>
      <c r="V219" s="14">
        <f>_xll.EURO(AI219,AI219,0,0,J$22,$B219+25-J$23,1,0)</f>
        <v>0</v>
      </c>
      <c r="W219" s="14"/>
      <c r="X219" s="13"/>
      <c r="Y219" s="97">
        <f t="shared" si="38"/>
        <v>0</v>
      </c>
      <c r="Z219" s="97">
        <f t="shared" si="39"/>
        <v>0</v>
      </c>
      <c r="AA219" s="97">
        <f t="shared" si="40"/>
        <v>0</v>
      </c>
      <c r="AB219" s="97">
        <f t="shared" si="41"/>
        <v>0</v>
      </c>
      <c r="AC219" s="98">
        <f t="shared" si="42"/>
        <v>0</v>
      </c>
      <c r="AE219" s="99">
        <f t="shared" si="43"/>
        <v>0</v>
      </c>
      <c r="AF219" s="99">
        <f t="shared" si="44"/>
        <v>0</v>
      </c>
      <c r="AG219" s="99">
        <f t="shared" si="45"/>
        <v>0</v>
      </c>
      <c r="AH219" s="99">
        <f t="shared" si="46"/>
        <v>0</v>
      </c>
      <c r="AI219" s="100">
        <f t="shared" si="47"/>
        <v>0</v>
      </c>
    </row>
    <row r="220" spans="2:35" hidden="1" outlineLevel="1" x14ac:dyDescent="0.25">
      <c r="B220" s="9">
        <f t="shared" si="51"/>
        <v>42583</v>
      </c>
      <c r="C220" s="39">
        <f t="shared" si="34"/>
        <v>0.30672319272878346</v>
      </c>
      <c r="D220" s="39">
        <f t="shared" si="35"/>
        <v>0.15373773039943775</v>
      </c>
      <c r="E220" s="47">
        <f t="shared" si="36"/>
        <v>0.15298546232934571</v>
      </c>
      <c r="F220" s="48">
        <f t="shared" si="37"/>
        <v>0</v>
      </c>
      <c r="G220" s="144">
        <f t="shared" si="49"/>
        <v>0</v>
      </c>
      <c r="L220" s="14">
        <f>_xll.EURO(Y220,Y220,0,0,F$22,$B220+25-F$23,1,0)</f>
        <v>0</v>
      </c>
      <c r="M220" s="14">
        <f>_xll.EURO(Z220,Z220,0,0,G$22,$B220+25-G$23,1,0)</f>
        <v>0</v>
      </c>
      <c r="N220" s="14">
        <f>_xll.EURO(AA220,AA220,0,0,H$22,$B220+25-H$23,1,0)</f>
        <v>0</v>
      </c>
      <c r="O220" s="14">
        <f>_xll.EURO(AB220,AB220,0,0,I$22,$B220+25-I$23,1,0)</f>
        <v>0</v>
      </c>
      <c r="P220" s="14">
        <f>_xll.EURO(AC220,AC220,0,0,J$22,$B220+25-J$23,1,0)</f>
        <v>0</v>
      </c>
      <c r="Q220" s="14"/>
      <c r="R220" s="14">
        <f>_xll.EURO(AE220,AE220,0,0,F$22,$B220+25-F$23,1,0)</f>
        <v>0</v>
      </c>
      <c r="S220" s="14">
        <f>_xll.EURO(AF220,AF220,0,0,G$22,$B220+25-G$23,1,0)</f>
        <v>0</v>
      </c>
      <c r="T220" s="14">
        <f>_xll.EURO(AG220,AG220,0,0,H$22,$B220+25-H$23,1,0)</f>
        <v>0</v>
      </c>
      <c r="U220" s="14">
        <f>_xll.EURO(AH220,AH220,0,0,I$22,$B220+25-I$23,1,0)</f>
        <v>0</v>
      </c>
      <c r="V220" s="14">
        <f>_xll.EURO(AI220,AI220,0,0,J$22,$B220+25-J$23,1,0)</f>
        <v>0</v>
      </c>
      <c r="W220" s="14"/>
      <c r="X220" s="13"/>
      <c r="Y220" s="97">
        <f t="shared" si="38"/>
        <v>0</v>
      </c>
      <c r="Z220" s="97">
        <f t="shared" si="39"/>
        <v>0</v>
      </c>
      <c r="AA220" s="97">
        <f t="shared" si="40"/>
        <v>0</v>
      </c>
      <c r="AB220" s="97">
        <f t="shared" si="41"/>
        <v>0</v>
      </c>
      <c r="AC220" s="98">
        <f t="shared" si="42"/>
        <v>0</v>
      </c>
      <c r="AE220" s="99">
        <f t="shared" si="43"/>
        <v>0</v>
      </c>
      <c r="AF220" s="99">
        <f t="shared" si="44"/>
        <v>0</v>
      </c>
      <c r="AG220" s="99">
        <f t="shared" si="45"/>
        <v>0</v>
      </c>
      <c r="AH220" s="99">
        <f t="shared" si="46"/>
        <v>0</v>
      </c>
      <c r="AI220" s="100">
        <f t="shared" si="47"/>
        <v>0</v>
      </c>
    </row>
    <row r="221" spans="2:35" hidden="1" outlineLevel="1" x14ac:dyDescent="0.25">
      <c r="B221" s="9">
        <f t="shared" si="51"/>
        <v>42614</v>
      </c>
      <c r="C221" s="39">
        <f t="shared" si="34"/>
        <v>0.30479616635806961</v>
      </c>
      <c r="D221" s="39">
        <f t="shared" si="35"/>
        <v>0.15221016879794683</v>
      </c>
      <c r="E221" s="47">
        <f t="shared" si="36"/>
        <v>0.15258599756012278</v>
      </c>
      <c r="F221" s="48">
        <f t="shared" si="37"/>
        <v>0</v>
      </c>
      <c r="G221" s="144">
        <f t="shared" si="49"/>
        <v>0</v>
      </c>
      <c r="L221" s="14">
        <f>_xll.EURO(Y221,Y221,0,0,F$22,$B221+25-F$23,1,0)</f>
        <v>0</v>
      </c>
      <c r="M221" s="14">
        <f>_xll.EURO(Z221,Z221,0,0,G$22,$B221+25-G$23,1,0)</f>
        <v>0</v>
      </c>
      <c r="N221" s="14">
        <f>_xll.EURO(AA221,AA221,0,0,H$22,$B221+25-H$23,1,0)</f>
        <v>0</v>
      </c>
      <c r="O221" s="14">
        <f>_xll.EURO(AB221,AB221,0,0,I$22,$B221+25-I$23,1,0)</f>
        <v>0</v>
      </c>
      <c r="P221" s="14">
        <f>_xll.EURO(AC221,AC221,0,0,J$22,$B221+25-J$23,1,0)</f>
        <v>0</v>
      </c>
      <c r="Q221" s="14"/>
      <c r="R221" s="14">
        <f>_xll.EURO(AE221,AE221,0,0,F$22,$B221+25-F$23,1,0)</f>
        <v>0</v>
      </c>
      <c r="S221" s="14">
        <f>_xll.EURO(AF221,AF221,0,0,G$22,$B221+25-G$23,1,0)</f>
        <v>0</v>
      </c>
      <c r="T221" s="14">
        <f>_xll.EURO(AG221,AG221,0,0,H$22,$B221+25-H$23,1,0)</f>
        <v>0</v>
      </c>
      <c r="U221" s="14">
        <f>_xll.EURO(AH221,AH221,0,0,I$22,$B221+25-I$23,1,0)</f>
        <v>0</v>
      </c>
      <c r="V221" s="14">
        <f>_xll.EURO(AI221,AI221,0,0,J$22,$B221+25-J$23,1,0)</f>
        <v>0</v>
      </c>
      <c r="W221" s="14"/>
      <c r="X221" s="13"/>
      <c r="Y221" s="97">
        <f t="shared" si="38"/>
        <v>0</v>
      </c>
      <c r="Z221" s="97">
        <f t="shared" si="39"/>
        <v>0</v>
      </c>
      <c r="AA221" s="97">
        <f t="shared" si="40"/>
        <v>0</v>
      </c>
      <c r="AB221" s="97">
        <f t="shared" si="41"/>
        <v>0</v>
      </c>
      <c r="AC221" s="98">
        <f t="shared" si="42"/>
        <v>0</v>
      </c>
      <c r="AE221" s="99">
        <f t="shared" si="43"/>
        <v>0</v>
      </c>
      <c r="AF221" s="99">
        <f t="shared" si="44"/>
        <v>0</v>
      </c>
      <c r="AG221" s="99">
        <f t="shared" si="45"/>
        <v>0</v>
      </c>
      <c r="AH221" s="99">
        <f t="shared" si="46"/>
        <v>0</v>
      </c>
      <c r="AI221" s="100">
        <f t="shared" si="47"/>
        <v>0</v>
      </c>
    </row>
    <row r="222" spans="2:35" hidden="1" outlineLevel="1" x14ac:dyDescent="0.25">
      <c r="B222" s="9">
        <f t="shared" si="51"/>
        <v>42644</v>
      </c>
      <c r="C222" s="39">
        <f t="shared" si="34"/>
        <v>0.3029428301767535</v>
      </c>
      <c r="D222" s="39">
        <f t="shared" si="35"/>
        <v>0.1507463364843532</v>
      </c>
      <c r="E222" s="47">
        <f t="shared" si="36"/>
        <v>0.15219649369240029</v>
      </c>
      <c r="F222" s="48">
        <f t="shared" si="37"/>
        <v>0</v>
      </c>
      <c r="G222" s="144">
        <f t="shared" si="49"/>
        <v>0</v>
      </c>
      <c r="L222" s="14">
        <f>_xll.EURO(Y222,Y222,0,0,F$22,$B222+25-F$23,1,0)</f>
        <v>0</v>
      </c>
      <c r="M222" s="14">
        <f>_xll.EURO(Z222,Z222,0,0,G$22,$B222+25-G$23,1,0)</f>
        <v>0</v>
      </c>
      <c r="N222" s="14">
        <f>_xll.EURO(AA222,AA222,0,0,H$22,$B222+25-H$23,1,0)</f>
        <v>0</v>
      </c>
      <c r="O222" s="14">
        <f>_xll.EURO(AB222,AB222,0,0,I$22,$B222+25-I$23,1,0)</f>
        <v>0</v>
      </c>
      <c r="P222" s="14">
        <f>_xll.EURO(AC222,AC222,0,0,J$22,$B222+25-J$23,1,0)</f>
        <v>0</v>
      </c>
      <c r="Q222" s="14"/>
      <c r="R222" s="14">
        <f>_xll.EURO(AE222,AE222,0,0,F$22,$B222+25-F$23,1,0)</f>
        <v>0</v>
      </c>
      <c r="S222" s="14">
        <f>_xll.EURO(AF222,AF222,0,0,G$22,$B222+25-G$23,1,0)</f>
        <v>0</v>
      </c>
      <c r="T222" s="14">
        <f>_xll.EURO(AG222,AG222,0,0,H$22,$B222+25-H$23,1,0)</f>
        <v>0</v>
      </c>
      <c r="U222" s="14">
        <f>_xll.EURO(AH222,AH222,0,0,I$22,$B222+25-I$23,1,0)</f>
        <v>0</v>
      </c>
      <c r="V222" s="14">
        <f>_xll.EURO(AI222,AI222,0,0,J$22,$B222+25-J$23,1,0)</f>
        <v>0</v>
      </c>
      <c r="W222" s="14"/>
      <c r="X222" s="13"/>
      <c r="Y222" s="97">
        <f t="shared" si="38"/>
        <v>0</v>
      </c>
      <c r="Z222" s="97">
        <f t="shared" si="39"/>
        <v>0</v>
      </c>
      <c r="AA222" s="97">
        <f t="shared" si="40"/>
        <v>0</v>
      </c>
      <c r="AB222" s="97">
        <f t="shared" si="41"/>
        <v>0</v>
      </c>
      <c r="AC222" s="98">
        <f t="shared" si="42"/>
        <v>0</v>
      </c>
      <c r="AE222" s="99">
        <f t="shared" si="43"/>
        <v>0</v>
      </c>
      <c r="AF222" s="99">
        <f t="shared" si="44"/>
        <v>0</v>
      </c>
      <c r="AG222" s="99">
        <f t="shared" si="45"/>
        <v>0</v>
      </c>
      <c r="AH222" s="99">
        <f t="shared" si="46"/>
        <v>0</v>
      </c>
      <c r="AI222" s="100">
        <f t="shared" si="47"/>
        <v>0</v>
      </c>
    </row>
    <row r="223" spans="2:35" hidden="1" outlineLevel="1" x14ac:dyDescent="0.25">
      <c r="B223" s="9">
        <f t="shared" ref="B223:B254" si="52">EDATE(B222,1)</f>
        <v>42675</v>
      </c>
      <c r="C223" s="39">
        <f t="shared" si="34"/>
        <v>0.30103955440104307</v>
      </c>
      <c r="D223" s="39">
        <f t="shared" si="35"/>
        <v>0.1492484978302985</v>
      </c>
      <c r="E223" s="47">
        <f t="shared" si="36"/>
        <v>0.15179105657074457</v>
      </c>
      <c r="F223" s="48">
        <f t="shared" si="37"/>
        <v>0</v>
      </c>
      <c r="G223" s="144">
        <f t="shared" si="49"/>
        <v>0</v>
      </c>
      <c r="L223" s="14">
        <f>_xll.EURO(Y223,Y223,0,0,F$22,$B223+25-F$23,1,0)</f>
        <v>0</v>
      </c>
      <c r="M223" s="14">
        <f>_xll.EURO(Z223,Z223,0,0,G$22,$B223+25-G$23,1,0)</f>
        <v>0</v>
      </c>
      <c r="N223" s="14">
        <f>_xll.EURO(AA223,AA223,0,0,H$22,$B223+25-H$23,1,0)</f>
        <v>0</v>
      </c>
      <c r="O223" s="14">
        <f>_xll.EURO(AB223,AB223,0,0,I$22,$B223+25-I$23,1,0)</f>
        <v>0</v>
      </c>
      <c r="P223" s="14">
        <f>_xll.EURO(AC223,AC223,0,0,J$22,$B223+25-J$23,1,0)</f>
        <v>0</v>
      </c>
      <c r="Q223" s="14"/>
      <c r="R223" s="14">
        <f>_xll.EURO(AE223,AE223,0,0,F$22,$B223+25-F$23,1,0)</f>
        <v>0</v>
      </c>
      <c r="S223" s="14">
        <f>_xll.EURO(AF223,AF223,0,0,G$22,$B223+25-G$23,1,0)</f>
        <v>0</v>
      </c>
      <c r="T223" s="14">
        <f>_xll.EURO(AG223,AG223,0,0,H$22,$B223+25-H$23,1,0)</f>
        <v>0</v>
      </c>
      <c r="U223" s="14">
        <f>_xll.EURO(AH223,AH223,0,0,I$22,$B223+25-I$23,1,0)</f>
        <v>0</v>
      </c>
      <c r="V223" s="14">
        <f>_xll.EURO(AI223,AI223,0,0,J$22,$B223+25-J$23,1,0)</f>
        <v>0</v>
      </c>
      <c r="W223" s="14"/>
      <c r="X223" s="13"/>
      <c r="Y223" s="97">
        <f t="shared" si="38"/>
        <v>0</v>
      </c>
      <c r="Z223" s="97">
        <f t="shared" si="39"/>
        <v>0</v>
      </c>
      <c r="AA223" s="97">
        <f t="shared" si="40"/>
        <v>0</v>
      </c>
      <c r="AB223" s="97">
        <f t="shared" si="41"/>
        <v>0</v>
      </c>
      <c r="AC223" s="98">
        <f t="shared" si="42"/>
        <v>0</v>
      </c>
      <c r="AE223" s="99">
        <f t="shared" si="43"/>
        <v>0</v>
      </c>
      <c r="AF223" s="99">
        <f t="shared" si="44"/>
        <v>0</v>
      </c>
      <c r="AG223" s="99">
        <f t="shared" si="45"/>
        <v>0</v>
      </c>
      <c r="AH223" s="99">
        <f t="shared" si="46"/>
        <v>0</v>
      </c>
      <c r="AI223" s="100">
        <f t="shared" si="47"/>
        <v>0</v>
      </c>
    </row>
    <row r="224" spans="2:35" hidden="1" outlineLevel="1" x14ac:dyDescent="0.25">
      <c r="B224" s="9">
        <f t="shared" si="52"/>
        <v>42705</v>
      </c>
      <c r="C224" s="39">
        <f t="shared" si="34"/>
        <v>0.29920906058333779</v>
      </c>
      <c r="D224" s="39">
        <f t="shared" si="35"/>
        <v>0.14781314843410073</v>
      </c>
      <c r="E224" s="47">
        <f t="shared" si="36"/>
        <v>0.15139591214923706</v>
      </c>
      <c r="F224" s="48">
        <f t="shared" si="37"/>
        <v>0</v>
      </c>
      <c r="G224" s="144">
        <f t="shared" si="49"/>
        <v>0</v>
      </c>
      <c r="L224" s="14">
        <f>_xll.EURO(Y224,Y224,0,0,F$22,$B224+25-F$23,1,0)</f>
        <v>0</v>
      </c>
      <c r="M224" s="14">
        <f>_xll.EURO(Z224,Z224,0,0,G$22,$B224+25-G$23,1,0)</f>
        <v>0</v>
      </c>
      <c r="N224" s="14">
        <f>_xll.EURO(AA224,AA224,0,0,H$22,$B224+25-H$23,1,0)</f>
        <v>0</v>
      </c>
      <c r="O224" s="14">
        <f>_xll.EURO(AB224,AB224,0,0,I$22,$B224+25-I$23,1,0)</f>
        <v>0</v>
      </c>
      <c r="P224" s="14">
        <f>_xll.EURO(AC224,AC224,0,0,J$22,$B224+25-J$23,1,0)</f>
        <v>0</v>
      </c>
      <c r="Q224" s="14"/>
      <c r="R224" s="14">
        <f>_xll.EURO(AE224,AE224,0,0,F$22,$B224+25-F$23,1,0)</f>
        <v>0</v>
      </c>
      <c r="S224" s="14">
        <f>_xll.EURO(AF224,AF224,0,0,G$22,$B224+25-G$23,1,0)</f>
        <v>0</v>
      </c>
      <c r="T224" s="14">
        <f>_xll.EURO(AG224,AG224,0,0,H$22,$B224+25-H$23,1,0)</f>
        <v>0</v>
      </c>
      <c r="U224" s="14">
        <f>_xll.EURO(AH224,AH224,0,0,I$22,$B224+25-I$23,1,0)</f>
        <v>0</v>
      </c>
      <c r="V224" s="14">
        <f>_xll.EURO(AI224,AI224,0,0,J$22,$B224+25-J$23,1,0)</f>
        <v>0</v>
      </c>
      <c r="W224" s="14"/>
      <c r="X224" s="13"/>
      <c r="Y224" s="97">
        <f t="shared" si="38"/>
        <v>0</v>
      </c>
      <c r="Z224" s="97">
        <f t="shared" si="39"/>
        <v>0</v>
      </c>
      <c r="AA224" s="97">
        <f t="shared" si="40"/>
        <v>0</v>
      </c>
      <c r="AB224" s="97">
        <f t="shared" si="41"/>
        <v>0</v>
      </c>
      <c r="AC224" s="98">
        <f t="shared" si="42"/>
        <v>0</v>
      </c>
      <c r="AE224" s="99">
        <f t="shared" si="43"/>
        <v>0</v>
      </c>
      <c r="AF224" s="99">
        <f t="shared" si="44"/>
        <v>0</v>
      </c>
      <c r="AG224" s="99">
        <f t="shared" si="45"/>
        <v>0</v>
      </c>
      <c r="AH224" s="99">
        <f t="shared" si="46"/>
        <v>0</v>
      </c>
      <c r="AI224" s="100">
        <f t="shared" si="47"/>
        <v>0</v>
      </c>
    </row>
    <row r="225" spans="2:35" hidden="1" outlineLevel="1" x14ac:dyDescent="0.25">
      <c r="B225" s="9">
        <f t="shared" si="52"/>
        <v>42736</v>
      </c>
      <c r="C225" s="39">
        <f t="shared" ref="C225:C260" si="53">1/(1+$C$5/2)^(2*($B225-$C$4)/365)</f>
        <v>0.29732924267660893</v>
      </c>
      <c r="D225" s="39">
        <f t="shared" ref="D225:D260" si="54">1/(1+$C$6/2)^(2*($B225-$C$4)/365)</f>
        <v>0.14634445438510732</v>
      </c>
      <c r="E225" s="47">
        <f t="shared" ref="E225:E260" si="55">+C225-D225</f>
        <v>0.15098478829150161</v>
      </c>
      <c r="F225" s="48">
        <f t="shared" ref="F225:F260" si="56">SUM(L225:P225,R225:V225)</f>
        <v>0</v>
      </c>
      <c r="G225" s="144">
        <f t="shared" si="49"/>
        <v>0</v>
      </c>
      <c r="L225" s="14">
        <f>_xll.EURO(Y225,Y225,0,0,F$22,$B225+25-F$23,1,0)</f>
        <v>0</v>
      </c>
      <c r="M225" s="14">
        <f>_xll.EURO(Z225,Z225,0,0,G$22,$B225+25-G$23,1,0)</f>
        <v>0</v>
      </c>
      <c r="N225" s="14">
        <f>_xll.EURO(AA225,AA225,0,0,H$22,$B225+25-H$23,1,0)</f>
        <v>0</v>
      </c>
      <c r="O225" s="14">
        <f>_xll.EURO(AB225,AB225,0,0,I$22,$B225+25-I$23,1,0)</f>
        <v>0</v>
      </c>
      <c r="P225" s="14">
        <f>_xll.EURO(AC225,AC225,0,0,J$22,$B225+25-J$23,1,0)</f>
        <v>0</v>
      </c>
      <c r="Q225" s="14"/>
      <c r="R225" s="14">
        <f>_xll.EURO(AE225,AE225,0,0,F$22,$B225+25-F$23,1,0)</f>
        <v>0</v>
      </c>
      <c r="S225" s="14">
        <f>_xll.EURO(AF225,AF225,0,0,G$22,$B225+25-G$23,1,0)</f>
        <v>0</v>
      </c>
      <c r="T225" s="14">
        <f>_xll.EURO(AG225,AG225,0,0,H$22,$B225+25-H$23,1,0)</f>
        <v>0</v>
      </c>
      <c r="U225" s="14">
        <f>_xll.EURO(AH225,AH225,0,0,I$22,$B225+25-I$23,1,0)</f>
        <v>0</v>
      </c>
      <c r="V225" s="14">
        <f>_xll.EURO(AI225,AI225,0,0,J$22,$B225+25-J$23,1,0)</f>
        <v>0</v>
      </c>
      <c r="W225" s="14"/>
      <c r="X225" s="13"/>
      <c r="Y225" s="97">
        <f t="shared" ref="Y225:Y260" si="57">(IF($B225&gt;=F$23,IF($B225&lt;DATE(YEAR(F$23),MONTH(F$23)+F$12,1),F$11/F$12,0),0))+(IF($B225&gt;=F$23,IF($B225&lt;DATE(YEAR(F$23),MONTH(F$23)+F$9,1),F$8/F$9,0),0))</f>
        <v>0</v>
      </c>
      <c r="Z225" s="97">
        <f t="shared" ref="Z225:Z260" si="58">(IF($B225&gt;=G$23,IF($B225&lt;DATE(YEAR(G$23),MONTH(G$23)+G$12,1),G$11/G$12,0),0))+(IF($B225&gt;=G$23,IF($B225&lt;DATE(YEAR(G$23),MONTH(G$23)+G$9,1),G$8/G$9,0),0))</f>
        <v>0</v>
      </c>
      <c r="AA225" s="97">
        <f t="shared" ref="AA225:AA260" si="59">(IF($B225&gt;=H$23,IF($B225&lt;DATE(YEAR(H$23),MONTH(H$23)+H$12,1),H$11/H$12,0),0))+(IF($B225&gt;=H$23,IF($B225&lt;DATE(YEAR(H$23),MONTH(H$23)+H$9,1),H$8/H$9,0),0))</f>
        <v>0</v>
      </c>
      <c r="AB225" s="97">
        <f t="shared" ref="AB225:AB260" si="60">(IF($B225&gt;=I$23,IF($B225&lt;DATE(YEAR(I$23),MONTH(I$23)+I$12,1),I$11/I$12,0),0))+(IF($B225&gt;=I$23,IF($B225&lt;DATE(YEAR(I$23),MONTH(I$23)+I$9,1),I$8/I$9,0),0))</f>
        <v>0</v>
      </c>
      <c r="AC225" s="98">
        <f t="shared" ref="AC225:AC260" si="61">(IF($B225&gt;=J$23,IF($B225&lt;DATE(YEAR(J$23),MONTH(J$23)+J$12,1),J$11/J$12,0),0))+(IF($B225&gt;=J$23,IF($B225&lt;DATE(YEAR(J$23),MONTH(J$23)+J$9,1),J$8/J$9,0),0))</f>
        <v>0</v>
      </c>
      <c r="AE225" s="99">
        <f t="shared" ref="AE225:AE260" si="62">(IF($B225&gt;=F$23,IF($B225&lt;DATE(YEAR(F$23),MONTH(F$23)+F$15,1),(F$14/F$15),0),0))+(IF($B225&gt;=F$23,IF($B225&lt;DATE(YEAR(F$23),MONTH(F$23)+F$18,1),(F$17/F$18),0),0))</f>
        <v>0</v>
      </c>
      <c r="AF225" s="99">
        <f t="shared" ref="AF225:AF260" si="63">(IF($B225&gt;=G$23,IF($B225&lt;DATE(YEAR(G$23),MONTH(G$23)+G$15,1),(G$14/G$15),0),0))+(IF($B225&gt;=G$23,IF($B225&lt;DATE(YEAR(G$23),MONTH(G$23)+G$18,1),(G$17/G$18),0),0))</f>
        <v>0</v>
      </c>
      <c r="AG225" s="99">
        <f t="shared" ref="AG225:AG260" si="64">(IF($B225&gt;=H$23,IF($B225&lt;DATE(YEAR(H$23),MONTH(H$23)+H$15,1),(H$14/H$15),0),0))+(IF($B225&gt;=H$23,IF($B225&lt;DATE(YEAR(H$23),MONTH(H$23)+H$18,1),(H$17/H$18),0),0))</f>
        <v>0</v>
      </c>
      <c r="AH225" s="99">
        <f t="shared" ref="AH225:AH260" si="65">(IF($B225&gt;=I$23,IF($B225&lt;DATE(YEAR(I$23),MONTH(I$23)+I$15,1),(I$14/I$15),0),0))+(IF($B225&gt;=I$23,IF($B225&lt;DATE(YEAR(I$23),MONTH(I$23)+I$18,1),(I$17/I$18),0),0))</f>
        <v>0</v>
      </c>
      <c r="AI225" s="100">
        <f t="shared" ref="AI225:AI260" si="66">(IF($B225&gt;=J$23,IF($B225&lt;DATE(YEAR(J$23),MONTH(J$23)+J$15,1),(J$14/J$15),0),0))+(IF($B225&gt;=J$23,IF($B225&lt;DATE(YEAR(J$23),MONTH(J$23)+J$18,1),(J$17/J$18),0),0))</f>
        <v>0</v>
      </c>
    </row>
    <row r="226" spans="2:35" hidden="1" outlineLevel="1" x14ac:dyDescent="0.25">
      <c r="B226" s="9">
        <f t="shared" si="52"/>
        <v>42767</v>
      </c>
      <c r="C226" s="39">
        <f t="shared" si="53"/>
        <v>0.29546123495823318</v>
      </c>
      <c r="D226" s="39">
        <f t="shared" si="54"/>
        <v>0.14489035350480284</v>
      </c>
      <c r="E226" s="47">
        <f t="shared" si="55"/>
        <v>0.15057088145343034</v>
      </c>
      <c r="F226" s="48">
        <f t="shared" si="56"/>
        <v>0</v>
      </c>
      <c r="G226" s="144">
        <f t="shared" si="49"/>
        <v>0</v>
      </c>
      <c r="L226" s="14">
        <f>_xll.EURO(Y226,Y226,0,0,F$22,$B226+25-F$23,1,0)</f>
        <v>0</v>
      </c>
      <c r="M226" s="14">
        <f>_xll.EURO(Z226,Z226,0,0,G$22,$B226+25-G$23,1,0)</f>
        <v>0</v>
      </c>
      <c r="N226" s="14">
        <f>_xll.EURO(AA226,AA226,0,0,H$22,$B226+25-H$23,1,0)</f>
        <v>0</v>
      </c>
      <c r="O226" s="14">
        <f>_xll.EURO(AB226,AB226,0,0,I$22,$B226+25-I$23,1,0)</f>
        <v>0</v>
      </c>
      <c r="P226" s="14">
        <f>_xll.EURO(AC226,AC226,0,0,J$22,$B226+25-J$23,1,0)</f>
        <v>0</v>
      </c>
      <c r="Q226" s="14"/>
      <c r="R226" s="14">
        <f>_xll.EURO(AE226,AE226,0,0,F$22,$B226+25-F$23,1,0)</f>
        <v>0</v>
      </c>
      <c r="S226" s="14">
        <f>_xll.EURO(AF226,AF226,0,0,G$22,$B226+25-G$23,1,0)</f>
        <v>0</v>
      </c>
      <c r="T226" s="14">
        <f>_xll.EURO(AG226,AG226,0,0,H$22,$B226+25-H$23,1,0)</f>
        <v>0</v>
      </c>
      <c r="U226" s="14">
        <f>_xll.EURO(AH226,AH226,0,0,I$22,$B226+25-I$23,1,0)</f>
        <v>0</v>
      </c>
      <c r="V226" s="14">
        <f>_xll.EURO(AI226,AI226,0,0,J$22,$B226+25-J$23,1,0)</f>
        <v>0</v>
      </c>
      <c r="W226" s="14"/>
      <c r="X226" s="13"/>
      <c r="Y226" s="97">
        <f t="shared" si="57"/>
        <v>0</v>
      </c>
      <c r="Z226" s="97">
        <f t="shared" si="58"/>
        <v>0</v>
      </c>
      <c r="AA226" s="97">
        <f t="shared" si="59"/>
        <v>0</v>
      </c>
      <c r="AB226" s="97">
        <f t="shared" si="60"/>
        <v>0</v>
      </c>
      <c r="AC226" s="98">
        <f t="shared" si="61"/>
        <v>0</v>
      </c>
      <c r="AE226" s="99">
        <f t="shared" si="62"/>
        <v>0</v>
      </c>
      <c r="AF226" s="99">
        <f t="shared" si="63"/>
        <v>0</v>
      </c>
      <c r="AG226" s="99">
        <f t="shared" si="64"/>
        <v>0</v>
      </c>
      <c r="AH226" s="99">
        <f t="shared" si="65"/>
        <v>0</v>
      </c>
      <c r="AI226" s="100">
        <f t="shared" si="66"/>
        <v>0</v>
      </c>
    </row>
    <row r="227" spans="2:35" hidden="1" outlineLevel="1" x14ac:dyDescent="0.25">
      <c r="B227" s="9">
        <f t="shared" si="52"/>
        <v>42795</v>
      </c>
      <c r="C227" s="39">
        <f t="shared" si="53"/>
        <v>0.29378409156145657</v>
      </c>
      <c r="D227" s="39">
        <f t="shared" si="54"/>
        <v>0.14358939456504494</v>
      </c>
      <c r="E227" s="47">
        <f t="shared" si="55"/>
        <v>0.15019469699641164</v>
      </c>
      <c r="F227" s="48">
        <f t="shared" si="56"/>
        <v>0</v>
      </c>
      <c r="G227" s="144">
        <f t="shared" si="49"/>
        <v>0</v>
      </c>
      <c r="L227" s="14">
        <f>_xll.EURO(Y227,Y227,0,0,F$22,$B227+25-F$23,1,0)</f>
        <v>0</v>
      </c>
      <c r="M227" s="14">
        <f>_xll.EURO(Z227,Z227,0,0,G$22,$B227+25-G$23,1,0)</f>
        <v>0</v>
      </c>
      <c r="N227" s="14">
        <f>_xll.EURO(AA227,AA227,0,0,H$22,$B227+25-H$23,1,0)</f>
        <v>0</v>
      </c>
      <c r="O227" s="14">
        <f>_xll.EURO(AB227,AB227,0,0,I$22,$B227+25-I$23,1,0)</f>
        <v>0</v>
      </c>
      <c r="P227" s="14">
        <f>_xll.EURO(AC227,AC227,0,0,J$22,$B227+25-J$23,1,0)</f>
        <v>0</v>
      </c>
      <c r="Q227" s="14"/>
      <c r="R227" s="14">
        <f>_xll.EURO(AE227,AE227,0,0,F$22,$B227+25-F$23,1,0)</f>
        <v>0</v>
      </c>
      <c r="S227" s="14">
        <f>_xll.EURO(AF227,AF227,0,0,G$22,$B227+25-G$23,1,0)</f>
        <v>0</v>
      </c>
      <c r="T227" s="14">
        <f>_xll.EURO(AG227,AG227,0,0,H$22,$B227+25-H$23,1,0)</f>
        <v>0</v>
      </c>
      <c r="U227" s="14">
        <f>_xll.EURO(AH227,AH227,0,0,I$22,$B227+25-I$23,1,0)</f>
        <v>0</v>
      </c>
      <c r="V227" s="14">
        <f>_xll.EURO(AI227,AI227,0,0,J$22,$B227+25-J$23,1,0)</f>
        <v>0</v>
      </c>
      <c r="W227" s="14"/>
      <c r="X227" s="13"/>
      <c r="Y227" s="97">
        <f t="shared" si="57"/>
        <v>0</v>
      </c>
      <c r="Z227" s="97">
        <f t="shared" si="58"/>
        <v>0</v>
      </c>
      <c r="AA227" s="97">
        <f t="shared" si="59"/>
        <v>0</v>
      </c>
      <c r="AB227" s="97">
        <f t="shared" si="60"/>
        <v>0</v>
      </c>
      <c r="AC227" s="98">
        <f t="shared" si="61"/>
        <v>0</v>
      </c>
      <c r="AE227" s="99">
        <f t="shared" si="62"/>
        <v>0</v>
      </c>
      <c r="AF227" s="99">
        <f t="shared" si="63"/>
        <v>0</v>
      </c>
      <c r="AG227" s="99">
        <f t="shared" si="64"/>
        <v>0</v>
      </c>
      <c r="AH227" s="99">
        <f t="shared" si="65"/>
        <v>0</v>
      </c>
      <c r="AI227" s="100">
        <f t="shared" si="66"/>
        <v>0</v>
      </c>
    </row>
    <row r="228" spans="2:35" hidden="1" outlineLevel="1" x14ac:dyDescent="0.25">
      <c r="B228" s="9">
        <f t="shared" si="52"/>
        <v>42826</v>
      </c>
      <c r="C228" s="39">
        <f t="shared" si="53"/>
        <v>0.29193835669315876</v>
      </c>
      <c r="D228" s="39">
        <f t="shared" si="54"/>
        <v>0.14216266838046421</v>
      </c>
      <c r="E228" s="47">
        <f t="shared" si="55"/>
        <v>0.14977568831269455</v>
      </c>
      <c r="F228" s="48">
        <f t="shared" si="56"/>
        <v>0</v>
      </c>
      <c r="G228" s="144">
        <f t="shared" si="49"/>
        <v>0</v>
      </c>
      <c r="L228" s="14">
        <f>_xll.EURO(Y228,Y228,0,0,F$22,$B228+25-F$23,1,0)</f>
        <v>0</v>
      </c>
      <c r="M228" s="14">
        <f>_xll.EURO(Z228,Z228,0,0,G$22,$B228+25-G$23,1,0)</f>
        <v>0</v>
      </c>
      <c r="N228" s="14">
        <f>_xll.EURO(AA228,AA228,0,0,H$22,$B228+25-H$23,1,0)</f>
        <v>0</v>
      </c>
      <c r="O228" s="14">
        <f>_xll.EURO(AB228,AB228,0,0,I$22,$B228+25-I$23,1,0)</f>
        <v>0</v>
      </c>
      <c r="P228" s="14">
        <f>_xll.EURO(AC228,AC228,0,0,J$22,$B228+25-J$23,1,0)</f>
        <v>0</v>
      </c>
      <c r="Q228" s="14"/>
      <c r="R228" s="14">
        <f>_xll.EURO(AE228,AE228,0,0,F$22,$B228+25-F$23,1,0)</f>
        <v>0</v>
      </c>
      <c r="S228" s="14">
        <f>_xll.EURO(AF228,AF228,0,0,G$22,$B228+25-G$23,1,0)</f>
        <v>0</v>
      </c>
      <c r="T228" s="14">
        <f>_xll.EURO(AG228,AG228,0,0,H$22,$B228+25-H$23,1,0)</f>
        <v>0</v>
      </c>
      <c r="U228" s="14">
        <f>_xll.EURO(AH228,AH228,0,0,I$22,$B228+25-I$23,1,0)</f>
        <v>0</v>
      </c>
      <c r="V228" s="14">
        <f>_xll.EURO(AI228,AI228,0,0,J$22,$B228+25-J$23,1,0)</f>
        <v>0</v>
      </c>
      <c r="W228" s="14"/>
      <c r="X228" s="13"/>
      <c r="Y228" s="97">
        <f t="shared" si="57"/>
        <v>0</v>
      </c>
      <c r="Z228" s="97">
        <f t="shared" si="58"/>
        <v>0</v>
      </c>
      <c r="AA228" s="97">
        <f t="shared" si="59"/>
        <v>0</v>
      </c>
      <c r="AB228" s="97">
        <f t="shared" si="60"/>
        <v>0</v>
      </c>
      <c r="AC228" s="98">
        <f t="shared" si="61"/>
        <v>0</v>
      </c>
      <c r="AE228" s="99">
        <f t="shared" si="62"/>
        <v>0</v>
      </c>
      <c r="AF228" s="99">
        <f t="shared" si="63"/>
        <v>0</v>
      </c>
      <c r="AG228" s="99">
        <f t="shared" si="64"/>
        <v>0</v>
      </c>
      <c r="AH228" s="99">
        <f t="shared" si="65"/>
        <v>0</v>
      </c>
      <c r="AI228" s="100">
        <f t="shared" si="66"/>
        <v>0</v>
      </c>
    </row>
    <row r="229" spans="2:35" hidden="1" outlineLevel="1" x14ac:dyDescent="0.25">
      <c r="B229" s="9">
        <f t="shared" si="52"/>
        <v>42856</v>
      </c>
      <c r="C229" s="39">
        <f t="shared" si="53"/>
        <v>0.29016320339763552</v>
      </c>
      <c r="D229" s="39">
        <f t="shared" si="54"/>
        <v>0.14079546466861326</v>
      </c>
      <c r="E229" s="47">
        <f t="shared" si="55"/>
        <v>0.14936773872902226</v>
      </c>
      <c r="F229" s="48">
        <f t="shared" si="56"/>
        <v>0</v>
      </c>
      <c r="G229" s="144">
        <f t="shared" si="49"/>
        <v>0</v>
      </c>
      <c r="L229" s="14">
        <f>_xll.EURO(Y229,Y229,0,0,F$22,$B229+25-F$23,1,0)</f>
        <v>0</v>
      </c>
      <c r="M229" s="14">
        <f>_xll.EURO(Z229,Z229,0,0,G$22,$B229+25-G$23,1,0)</f>
        <v>0</v>
      </c>
      <c r="N229" s="14">
        <f>_xll.EURO(AA229,AA229,0,0,H$22,$B229+25-H$23,1,0)</f>
        <v>0</v>
      </c>
      <c r="O229" s="14">
        <f>_xll.EURO(AB229,AB229,0,0,I$22,$B229+25-I$23,1,0)</f>
        <v>0</v>
      </c>
      <c r="P229" s="14">
        <f>_xll.EURO(AC229,AC229,0,0,J$22,$B229+25-J$23,1,0)</f>
        <v>0</v>
      </c>
      <c r="Q229" s="14"/>
      <c r="R229" s="14">
        <f>_xll.EURO(AE229,AE229,0,0,F$22,$B229+25-F$23,1,0)</f>
        <v>0</v>
      </c>
      <c r="S229" s="14">
        <f>_xll.EURO(AF229,AF229,0,0,G$22,$B229+25-G$23,1,0)</f>
        <v>0</v>
      </c>
      <c r="T229" s="14">
        <f>_xll.EURO(AG229,AG229,0,0,H$22,$B229+25-H$23,1,0)</f>
        <v>0</v>
      </c>
      <c r="U229" s="14">
        <f>_xll.EURO(AH229,AH229,0,0,I$22,$B229+25-I$23,1,0)</f>
        <v>0</v>
      </c>
      <c r="V229" s="14">
        <f>_xll.EURO(AI229,AI229,0,0,J$22,$B229+25-J$23,1,0)</f>
        <v>0</v>
      </c>
      <c r="W229" s="14"/>
      <c r="X229" s="13"/>
      <c r="Y229" s="97">
        <f t="shared" si="57"/>
        <v>0</v>
      </c>
      <c r="Z229" s="97">
        <f t="shared" si="58"/>
        <v>0</v>
      </c>
      <c r="AA229" s="97">
        <f t="shared" si="59"/>
        <v>0</v>
      </c>
      <c r="AB229" s="97">
        <f t="shared" si="60"/>
        <v>0</v>
      </c>
      <c r="AC229" s="98">
        <f t="shared" si="61"/>
        <v>0</v>
      </c>
      <c r="AE229" s="99">
        <f t="shared" si="62"/>
        <v>0</v>
      </c>
      <c r="AF229" s="99">
        <f t="shared" si="63"/>
        <v>0</v>
      </c>
      <c r="AG229" s="99">
        <f t="shared" si="64"/>
        <v>0</v>
      </c>
      <c r="AH229" s="99">
        <f t="shared" si="65"/>
        <v>0</v>
      </c>
      <c r="AI229" s="100">
        <f t="shared" si="66"/>
        <v>0</v>
      </c>
    </row>
    <row r="230" spans="2:35" hidden="1" outlineLevel="1" x14ac:dyDescent="0.25">
      <c r="B230" s="9">
        <f t="shared" si="52"/>
        <v>42887</v>
      </c>
      <c r="C230" s="39">
        <f t="shared" si="53"/>
        <v>0.28834021720678538</v>
      </c>
      <c r="D230" s="39">
        <f t="shared" si="54"/>
        <v>0.13939649939877977</v>
      </c>
      <c r="E230" s="47">
        <f t="shared" si="55"/>
        <v>0.14894371780800561</v>
      </c>
      <c r="F230" s="48">
        <f t="shared" si="56"/>
        <v>0</v>
      </c>
      <c r="G230" s="144">
        <f t="shared" si="49"/>
        <v>0</v>
      </c>
      <c r="L230" s="14">
        <f>_xll.EURO(Y230,Y230,0,0,F$22,$B230+25-F$23,1,0)</f>
        <v>0</v>
      </c>
      <c r="M230" s="14">
        <f>_xll.EURO(Z230,Z230,0,0,G$22,$B230+25-G$23,1,0)</f>
        <v>0</v>
      </c>
      <c r="N230" s="14">
        <f>_xll.EURO(AA230,AA230,0,0,H$22,$B230+25-H$23,1,0)</f>
        <v>0</v>
      </c>
      <c r="O230" s="14">
        <f>_xll.EURO(AB230,AB230,0,0,I$22,$B230+25-I$23,1,0)</f>
        <v>0</v>
      </c>
      <c r="P230" s="14">
        <f>_xll.EURO(AC230,AC230,0,0,J$22,$B230+25-J$23,1,0)</f>
        <v>0</v>
      </c>
      <c r="Q230" s="14"/>
      <c r="R230" s="14">
        <f>_xll.EURO(AE230,AE230,0,0,F$22,$B230+25-F$23,1,0)</f>
        <v>0</v>
      </c>
      <c r="S230" s="14">
        <f>_xll.EURO(AF230,AF230,0,0,G$22,$B230+25-G$23,1,0)</f>
        <v>0</v>
      </c>
      <c r="T230" s="14">
        <f>_xll.EURO(AG230,AG230,0,0,H$22,$B230+25-H$23,1,0)</f>
        <v>0</v>
      </c>
      <c r="U230" s="14">
        <f>_xll.EURO(AH230,AH230,0,0,I$22,$B230+25-I$23,1,0)</f>
        <v>0</v>
      </c>
      <c r="V230" s="14">
        <f>_xll.EURO(AI230,AI230,0,0,J$22,$B230+25-J$23,1,0)</f>
        <v>0</v>
      </c>
      <c r="W230" s="14"/>
      <c r="X230" s="13"/>
      <c r="Y230" s="97">
        <f t="shared" si="57"/>
        <v>0</v>
      </c>
      <c r="Z230" s="97">
        <f t="shared" si="58"/>
        <v>0</v>
      </c>
      <c r="AA230" s="97">
        <f t="shared" si="59"/>
        <v>0</v>
      </c>
      <c r="AB230" s="97">
        <f t="shared" si="60"/>
        <v>0</v>
      </c>
      <c r="AC230" s="98">
        <f t="shared" si="61"/>
        <v>0</v>
      </c>
      <c r="AE230" s="99">
        <f t="shared" si="62"/>
        <v>0</v>
      </c>
      <c r="AF230" s="99">
        <f t="shared" si="63"/>
        <v>0</v>
      </c>
      <c r="AG230" s="99">
        <f t="shared" si="64"/>
        <v>0</v>
      </c>
      <c r="AH230" s="99">
        <f t="shared" si="65"/>
        <v>0</v>
      </c>
      <c r="AI230" s="100">
        <f t="shared" si="66"/>
        <v>0</v>
      </c>
    </row>
    <row r="231" spans="2:35" hidden="1" outlineLevel="1" x14ac:dyDescent="0.25">
      <c r="B231" s="9">
        <f t="shared" si="52"/>
        <v>42917</v>
      </c>
      <c r="C231" s="39">
        <f t="shared" si="53"/>
        <v>0.28658694267100904</v>
      </c>
      <c r="D231" s="39">
        <f t="shared" si="54"/>
        <v>0.13805589842689175</v>
      </c>
      <c r="E231" s="47">
        <f t="shared" si="55"/>
        <v>0.14853104424411728</v>
      </c>
      <c r="F231" s="48">
        <f t="shared" si="56"/>
        <v>0</v>
      </c>
      <c r="G231" s="144">
        <f t="shared" si="49"/>
        <v>0</v>
      </c>
      <c r="L231" s="14">
        <f>_xll.EURO(Y231,Y231,0,0,F$22,$B231+25-F$23,1,0)</f>
        <v>0</v>
      </c>
      <c r="M231" s="14">
        <f>_xll.EURO(Z231,Z231,0,0,G$22,$B231+25-G$23,1,0)</f>
        <v>0</v>
      </c>
      <c r="N231" s="14">
        <f>_xll.EURO(AA231,AA231,0,0,H$22,$B231+25-H$23,1,0)</f>
        <v>0</v>
      </c>
      <c r="O231" s="14">
        <f>_xll.EURO(AB231,AB231,0,0,I$22,$B231+25-I$23,1,0)</f>
        <v>0</v>
      </c>
      <c r="P231" s="14">
        <f>_xll.EURO(AC231,AC231,0,0,J$22,$B231+25-J$23,1,0)</f>
        <v>0</v>
      </c>
      <c r="Q231" s="14"/>
      <c r="R231" s="14">
        <f>_xll.EURO(AE231,AE231,0,0,F$22,$B231+25-F$23,1,0)</f>
        <v>0</v>
      </c>
      <c r="S231" s="14">
        <f>_xll.EURO(AF231,AF231,0,0,G$22,$B231+25-G$23,1,0)</f>
        <v>0</v>
      </c>
      <c r="T231" s="14">
        <f>_xll.EURO(AG231,AG231,0,0,H$22,$B231+25-H$23,1,0)</f>
        <v>0</v>
      </c>
      <c r="U231" s="14">
        <f>_xll.EURO(AH231,AH231,0,0,I$22,$B231+25-I$23,1,0)</f>
        <v>0</v>
      </c>
      <c r="V231" s="14">
        <f>_xll.EURO(AI231,AI231,0,0,J$22,$B231+25-J$23,1,0)</f>
        <v>0</v>
      </c>
      <c r="W231" s="14"/>
      <c r="X231" s="13"/>
      <c r="Y231" s="97">
        <f t="shared" si="57"/>
        <v>0</v>
      </c>
      <c r="Z231" s="97">
        <f t="shared" si="58"/>
        <v>0</v>
      </c>
      <c r="AA231" s="97">
        <f t="shared" si="59"/>
        <v>0</v>
      </c>
      <c r="AB231" s="97">
        <f t="shared" si="60"/>
        <v>0</v>
      </c>
      <c r="AC231" s="98">
        <f t="shared" si="61"/>
        <v>0</v>
      </c>
      <c r="AE231" s="99">
        <f t="shared" si="62"/>
        <v>0</v>
      </c>
      <c r="AF231" s="99">
        <f t="shared" si="63"/>
        <v>0</v>
      </c>
      <c r="AG231" s="99">
        <f t="shared" si="64"/>
        <v>0</v>
      </c>
      <c r="AH231" s="99">
        <f t="shared" si="65"/>
        <v>0</v>
      </c>
      <c r="AI231" s="100">
        <f t="shared" si="66"/>
        <v>0</v>
      </c>
    </row>
    <row r="232" spans="2:35" hidden="1" outlineLevel="1" x14ac:dyDescent="0.25">
      <c r="B232" s="9">
        <f t="shared" si="52"/>
        <v>42948</v>
      </c>
      <c r="C232" s="39">
        <f t="shared" si="53"/>
        <v>0.2847864247802161</v>
      </c>
      <c r="D232" s="39">
        <f t="shared" si="54"/>
        <v>0.13668415390621799</v>
      </c>
      <c r="E232" s="47">
        <f t="shared" si="55"/>
        <v>0.1481022708739981</v>
      </c>
      <c r="F232" s="48">
        <f t="shared" si="56"/>
        <v>0</v>
      </c>
      <c r="G232" s="144">
        <f t="shared" si="49"/>
        <v>0</v>
      </c>
      <c r="L232" s="14">
        <f>_xll.EURO(Y232,Y232,0,0,F$22,$B232+25-F$23,1,0)</f>
        <v>0</v>
      </c>
      <c r="M232" s="14">
        <f>_xll.EURO(Z232,Z232,0,0,G$22,$B232+25-G$23,1,0)</f>
        <v>0</v>
      </c>
      <c r="N232" s="14">
        <f>_xll.EURO(AA232,AA232,0,0,H$22,$B232+25-H$23,1,0)</f>
        <v>0</v>
      </c>
      <c r="O232" s="14">
        <f>_xll.EURO(AB232,AB232,0,0,I$22,$B232+25-I$23,1,0)</f>
        <v>0</v>
      </c>
      <c r="P232" s="14">
        <f>_xll.EURO(AC232,AC232,0,0,J$22,$B232+25-J$23,1,0)</f>
        <v>0</v>
      </c>
      <c r="Q232" s="14"/>
      <c r="R232" s="14">
        <f>_xll.EURO(AE232,AE232,0,0,F$22,$B232+25-F$23,1,0)</f>
        <v>0</v>
      </c>
      <c r="S232" s="14">
        <f>_xll.EURO(AF232,AF232,0,0,G$22,$B232+25-G$23,1,0)</f>
        <v>0</v>
      </c>
      <c r="T232" s="14">
        <f>_xll.EURO(AG232,AG232,0,0,H$22,$B232+25-H$23,1,0)</f>
        <v>0</v>
      </c>
      <c r="U232" s="14">
        <f>_xll.EURO(AH232,AH232,0,0,I$22,$B232+25-I$23,1,0)</f>
        <v>0</v>
      </c>
      <c r="V232" s="14">
        <f>_xll.EURO(AI232,AI232,0,0,J$22,$B232+25-J$23,1,0)</f>
        <v>0</v>
      </c>
      <c r="W232" s="14"/>
      <c r="X232" s="13"/>
      <c r="Y232" s="97">
        <f t="shared" si="57"/>
        <v>0</v>
      </c>
      <c r="Z232" s="97">
        <f t="shared" si="58"/>
        <v>0</v>
      </c>
      <c r="AA232" s="97">
        <f t="shared" si="59"/>
        <v>0</v>
      </c>
      <c r="AB232" s="97">
        <f t="shared" si="60"/>
        <v>0</v>
      </c>
      <c r="AC232" s="98">
        <f t="shared" si="61"/>
        <v>0</v>
      </c>
      <c r="AE232" s="99">
        <f t="shared" si="62"/>
        <v>0</v>
      </c>
      <c r="AF232" s="99">
        <f t="shared" si="63"/>
        <v>0</v>
      </c>
      <c r="AG232" s="99">
        <f t="shared" si="64"/>
        <v>0</v>
      </c>
      <c r="AH232" s="99">
        <f t="shared" si="65"/>
        <v>0</v>
      </c>
      <c r="AI232" s="100">
        <f t="shared" si="66"/>
        <v>0</v>
      </c>
    </row>
    <row r="233" spans="2:35" hidden="1" outlineLevel="1" x14ac:dyDescent="0.25">
      <c r="B233" s="9">
        <f t="shared" si="52"/>
        <v>42979</v>
      </c>
      <c r="C233" s="39">
        <f t="shared" si="53"/>
        <v>0.2829972188656244</v>
      </c>
      <c r="D233" s="39">
        <f t="shared" si="54"/>
        <v>0.13532603924889261</v>
      </c>
      <c r="E233" s="47">
        <f t="shared" si="55"/>
        <v>0.14767117961673179</v>
      </c>
      <c r="F233" s="48">
        <f t="shared" si="56"/>
        <v>0</v>
      </c>
      <c r="G233" s="144">
        <f t="shared" si="49"/>
        <v>0</v>
      </c>
      <c r="L233" s="14">
        <f>_xll.EURO(Y233,Y233,0,0,F$22,$B233+25-F$23,1,0)</f>
        <v>0</v>
      </c>
      <c r="M233" s="14">
        <f>_xll.EURO(Z233,Z233,0,0,G$22,$B233+25-G$23,1,0)</f>
        <v>0</v>
      </c>
      <c r="N233" s="14">
        <f>_xll.EURO(AA233,AA233,0,0,H$22,$B233+25-H$23,1,0)</f>
        <v>0</v>
      </c>
      <c r="O233" s="14">
        <f>_xll.EURO(AB233,AB233,0,0,I$22,$B233+25-I$23,1,0)</f>
        <v>0</v>
      </c>
      <c r="P233" s="14">
        <f>_xll.EURO(AC233,AC233,0,0,J$22,$B233+25-J$23,1,0)</f>
        <v>0</v>
      </c>
      <c r="Q233" s="14"/>
      <c r="R233" s="14">
        <f>_xll.EURO(AE233,AE233,0,0,F$22,$B233+25-F$23,1,0)</f>
        <v>0</v>
      </c>
      <c r="S233" s="14">
        <f>_xll.EURO(AF233,AF233,0,0,G$22,$B233+25-G$23,1,0)</f>
        <v>0</v>
      </c>
      <c r="T233" s="14">
        <f>_xll.EURO(AG233,AG233,0,0,H$22,$B233+25-H$23,1,0)</f>
        <v>0</v>
      </c>
      <c r="U233" s="14">
        <f>_xll.EURO(AH233,AH233,0,0,I$22,$B233+25-I$23,1,0)</f>
        <v>0</v>
      </c>
      <c r="V233" s="14">
        <f>_xll.EURO(AI233,AI233,0,0,J$22,$B233+25-J$23,1,0)</f>
        <v>0</v>
      </c>
      <c r="W233" s="14"/>
      <c r="X233" s="13"/>
      <c r="Y233" s="97">
        <f t="shared" si="57"/>
        <v>0</v>
      </c>
      <c r="Z233" s="97">
        <f t="shared" si="58"/>
        <v>0</v>
      </c>
      <c r="AA233" s="97">
        <f t="shared" si="59"/>
        <v>0</v>
      </c>
      <c r="AB233" s="97">
        <f t="shared" si="60"/>
        <v>0</v>
      </c>
      <c r="AC233" s="98">
        <f t="shared" si="61"/>
        <v>0</v>
      </c>
      <c r="AE233" s="99">
        <f t="shared" si="62"/>
        <v>0</v>
      </c>
      <c r="AF233" s="99">
        <f t="shared" si="63"/>
        <v>0</v>
      </c>
      <c r="AG233" s="99">
        <f t="shared" si="64"/>
        <v>0</v>
      </c>
      <c r="AH233" s="99">
        <f t="shared" si="65"/>
        <v>0</v>
      </c>
      <c r="AI233" s="100">
        <f t="shared" si="66"/>
        <v>0</v>
      </c>
    </row>
    <row r="234" spans="2:35" hidden="1" outlineLevel="1" x14ac:dyDescent="0.25">
      <c r="B234" s="9">
        <f t="shared" si="52"/>
        <v>43009</v>
      </c>
      <c r="C234" s="39">
        <f t="shared" si="53"/>
        <v>0.28127643283605436</v>
      </c>
      <c r="D234" s="39">
        <f t="shared" si="54"/>
        <v>0.13402458461752609</v>
      </c>
      <c r="E234" s="47">
        <f t="shared" si="55"/>
        <v>0.14725184821852827</v>
      </c>
      <c r="F234" s="48">
        <f t="shared" si="56"/>
        <v>0</v>
      </c>
      <c r="G234" s="144">
        <f t="shared" si="49"/>
        <v>0</v>
      </c>
      <c r="L234" s="14">
        <f>_xll.EURO(Y234,Y234,0,0,F$22,$B234+25-F$23,1,0)</f>
        <v>0</v>
      </c>
      <c r="M234" s="14">
        <f>_xll.EURO(Z234,Z234,0,0,G$22,$B234+25-G$23,1,0)</f>
        <v>0</v>
      </c>
      <c r="N234" s="14">
        <f>_xll.EURO(AA234,AA234,0,0,H$22,$B234+25-H$23,1,0)</f>
        <v>0</v>
      </c>
      <c r="O234" s="14">
        <f>_xll.EURO(AB234,AB234,0,0,I$22,$B234+25-I$23,1,0)</f>
        <v>0</v>
      </c>
      <c r="P234" s="14">
        <f>_xll.EURO(AC234,AC234,0,0,J$22,$B234+25-J$23,1,0)</f>
        <v>0</v>
      </c>
      <c r="Q234" s="14"/>
      <c r="R234" s="14">
        <f>_xll.EURO(AE234,AE234,0,0,F$22,$B234+25-F$23,1,0)</f>
        <v>0</v>
      </c>
      <c r="S234" s="14">
        <f>_xll.EURO(AF234,AF234,0,0,G$22,$B234+25-G$23,1,0)</f>
        <v>0</v>
      </c>
      <c r="T234" s="14">
        <f>_xll.EURO(AG234,AG234,0,0,H$22,$B234+25-H$23,1,0)</f>
        <v>0</v>
      </c>
      <c r="U234" s="14">
        <f>_xll.EURO(AH234,AH234,0,0,I$22,$B234+25-I$23,1,0)</f>
        <v>0</v>
      </c>
      <c r="V234" s="14">
        <f>_xll.EURO(AI234,AI234,0,0,J$22,$B234+25-J$23,1,0)</f>
        <v>0</v>
      </c>
      <c r="W234" s="14"/>
      <c r="X234" s="13"/>
      <c r="Y234" s="97">
        <f t="shared" si="57"/>
        <v>0</v>
      </c>
      <c r="Z234" s="97">
        <f t="shared" si="58"/>
        <v>0</v>
      </c>
      <c r="AA234" s="97">
        <f t="shared" si="59"/>
        <v>0</v>
      </c>
      <c r="AB234" s="97">
        <f t="shared" si="60"/>
        <v>0</v>
      </c>
      <c r="AC234" s="98">
        <f t="shared" si="61"/>
        <v>0</v>
      </c>
      <c r="AE234" s="99">
        <f t="shared" si="62"/>
        <v>0</v>
      </c>
      <c r="AF234" s="99">
        <f t="shared" si="63"/>
        <v>0</v>
      </c>
      <c r="AG234" s="99">
        <f t="shared" si="64"/>
        <v>0</v>
      </c>
      <c r="AH234" s="99">
        <f t="shared" si="65"/>
        <v>0</v>
      </c>
      <c r="AI234" s="100">
        <f t="shared" si="66"/>
        <v>0</v>
      </c>
    </row>
    <row r="235" spans="2:35" hidden="1" outlineLevel="1" x14ac:dyDescent="0.25">
      <c r="B235" s="9">
        <f t="shared" si="52"/>
        <v>43040</v>
      </c>
      <c r="C235" s="39">
        <f t="shared" si="53"/>
        <v>0.279509278879703</v>
      </c>
      <c r="D235" s="39">
        <f t="shared" si="54"/>
        <v>0.13269289584740068</v>
      </c>
      <c r="E235" s="47">
        <f t="shared" si="55"/>
        <v>0.14681638303230232</v>
      </c>
      <c r="F235" s="48">
        <f t="shared" si="56"/>
        <v>0</v>
      </c>
      <c r="G235" s="144">
        <f t="shared" si="49"/>
        <v>0</v>
      </c>
      <c r="L235" s="14">
        <f>_xll.EURO(Y235,Y235,0,0,F$22,$B235+25-F$23,1,0)</f>
        <v>0</v>
      </c>
      <c r="M235" s="14">
        <f>_xll.EURO(Z235,Z235,0,0,G$22,$B235+25-G$23,1,0)</f>
        <v>0</v>
      </c>
      <c r="N235" s="14">
        <f>_xll.EURO(AA235,AA235,0,0,H$22,$B235+25-H$23,1,0)</f>
        <v>0</v>
      </c>
      <c r="O235" s="14">
        <f>_xll.EURO(AB235,AB235,0,0,I$22,$B235+25-I$23,1,0)</f>
        <v>0</v>
      </c>
      <c r="P235" s="14">
        <f>_xll.EURO(AC235,AC235,0,0,J$22,$B235+25-J$23,1,0)</f>
        <v>0</v>
      </c>
      <c r="Q235" s="14"/>
      <c r="R235" s="14">
        <f>_xll.EURO(AE235,AE235,0,0,F$22,$B235+25-F$23,1,0)</f>
        <v>0</v>
      </c>
      <c r="S235" s="14">
        <f>_xll.EURO(AF235,AF235,0,0,G$22,$B235+25-G$23,1,0)</f>
        <v>0</v>
      </c>
      <c r="T235" s="14">
        <f>_xll.EURO(AG235,AG235,0,0,H$22,$B235+25-H$23,1,0)</f>
        <v>0</v>
      </c>
      <c r="U235" s="14">
        <f>_xll.EURO(AH235,AH235,0,0,I$22,$B235+25-I$23,1,0)</f>
        <v>0</v>
      </c>
      <c r="V235" s="14">
        <f>_xll.EURO(AI235,AI235,0,0,J$22,$B235+25-J$23,1,0)</f>
        <v>0</v>
      </c>
      <c r="W235" s="14"/>
      <c r="X235" s="13"/>
      <c r="Y235" s="97">
        <f t="shared" si="57"/>
        <v>0</v>
      </c>
      <c r="Z235" s="97">
        <f t="shared" si="58"/>
        <v>0</v>
      </c>
      <c r="AA235" s="97">
        <f t="shared" si="59"/>
        <v>0</v>
      </c>
      <c r="AB235" s="97">
        <f t="shared" si="60"/>
        <v>0</v>
      </c>
      <c r="AC235" s="98">
        <f t="shared" si="61"/>
        <v>0</v>
      </c>
      <c r="AE235" s="99">
        <f t="shared" si="62"/>
        <v>0</v>
      </c>
      <c r="AF235" s="99">
        <f t="shared" si="63"/>
        <v>0</v>
      </c>
      <c r="AG235" s="99">
        <f t="shared" si="64"/>
        <v>0</v>
      </c>
      <c r="AH235" s="99">
        <f t="shared" si="65"/>
        <v>0</v>
      </c>
      <c r="AI235" s="100">
        <f t="shared" si="66"/>
        <v>0</v>
      </c>
    </row>
    <row r="236" spans="2:35" hidden="1" outlineLevel="1" x14ac:dyDescent="0.25">
      <c r="B236" s="9">
        <f t="shared" si="52"/>
        <v>43070</v>
      </c>
      <c r="C236" s="39">
        <f t="shared" si="53"/>
        <v>0.27780970153346851</v>
      </c>
      <c r="D236" s="39">
        <f t="shared" si="54"/>
        <v>0.13141676462529039</v>
      </c>
      <c r="E236" s="47">
        <f t="shared" si="55"/>
        <v>0.14639293690817812</v>
      </c>
      <c r="F236" s="48">
        <f t="shared" si="56"/>
        <v>0</v>
      </c>
      <c r="G236" s="144">
        <f t="shared" ref="G236:G260" si="67">+E236*SUM(F225:F236)/12</f>
        <v>0</v>
      </c>
      <c r="L236" s="14">
        <f>_xll.EURO(Y236,Y236,0,0,F$22,$B236+25-F$23,1,0)</f>
        <v>0</v>
      </c>
      <c r="M236" s="14">
        <f>_xll.EURO(Z236,Z236,0,0,G$22,$B236+25-G$23,1,0)</f>
        <v>0</v>
      </c>
      <c r="N236" s="14">
        <f>_xll.EURO(AA236,AA236,0,0,H$22,$B236+25-H$23,1,0)</f>
        <v>0</v>
      </c>
      <c r="O236" s="14">
        <f>_xll.EURO(AB236,AB236,0,0,I$22,$B236+25-I$23,1,0)</f>
        <v>0</v>
      </c>
      <c r="P236" s="14">
        <f>_xll.EURO(AC236,AC236,0,0,J$22,$B236+25-J$23,1,0)</f>
        <v>0</v>
      </c>
      <c r="Q236" s="14"/>
      <c r="R236" s="14">
        <f>_xll.EURO(AE236,AE236,0,0,F$22,$B236+25-F$23,1,0)</f>
        <v>0</v>
      </c>
      <c r="S236" s="14">
        <f>_xll.EURO(AF236,AF236,0,0,G$22,$B236+25-G$23,1,0)</f>
        <v>0</v>
      </c>
      <c r="T236" s="14">
        <f>_xll.EURO(AG236,AG236,0,0,H$22,$B236+25-H$23,1,0)</f>
        <v>0</v>
      </c>
      <c r="U236" s="14">
        <f>_xll.EURO(AH236,AH236,0,0,I$22,$B236+25-I$23,1,0)</f>
        <v>0</v>
      </c>
      <c r="V236" s="14">
        <f>_xll.EURO(AI236,AI236,0,0,J$22,$B236+25-J$23,1,0)</f>
        <v>0</v>
      </c>
      <c r="W236" s="14"/>
      <c r="X236" s="13"/>
      <c r="Y236" s="97">
        <f t="shared" si="57"/>
        <v>0</v>
      </c>
      <c r="Z236" s="97">
        <f t="shared" si="58"/>
        <v>0</v>
      </c>
      <c r="AA236" s="97">
        <f t="shared" si="59"/>
        <v>0</v>
      </c>
      <c r="AB236" s="97">
        <f t="shared" si="60"/>
        <v>0</v>
      </c>
      <c r="AC236" s="98">
        <f t="shared" si="61"/>
        <v>0</v>
      </c>
      <c r="AE236" s="99">
        <f t="shared" si="62"/>
        <v>0</v>
      </c>
      <c r="AF236" s="99">
        <f t="shared" si="63"/>
        <v>0</v>
      </c>
      <c r="AG236" s="99">
        <f t="shared" si="64"/>
        <v>0</v>
      </c>
      <c r="AH236" s="99">
        <f t="shared" si="65"/>
        <v>0</v>
      </c>
      <c r="AI236" s="100">
        <f t="shared" si="66"/>
        <v>0</v>
      </c>
    </row>
    <row r="237" spans="2:35" hidden="1" outlineLevel="1" x14ac:dyDescent="0.25">
      <c r="B237" s="9">
        <f t="shared" si="52"/>
        <v>43101</v>
      </c>
      <c r="C237" s="39">
        <f t="shared" si="53"/>
        <v>0.27606432774502948</v>
      </c>
      <c r="D237" s="39">
        <f t="shared" si="54"/>
        <v>0.13011098755344094</v>
      </c>
      <c r="E237" s="47">
        <f t="shared" si="55"/>
        <v>0.14595334019158854</v>
      </c>
      <c r="F237" s="48">
        <f t="shared" si="56"/>
        <v>0</v>
      </c>
      <c r="G237" s="144">
        <f t="shared" si="67"/>
        <v>0</v>
      </c>
      <c r="L237" s="14">
        <f>_xll.EURO(Y237,Y237,0,0,F$22,$B237+25-F$23,1,0)</f>
        <v>0</v>
      </c>
      <c r="M237" s="14">
        <f>_xll.EURO(Z237,Z237,0,0,G$22,$B237+25-G$23,1,0)</f>
        <v>0</v>
      </c>
      <c r="N237" s="14">
        <f>_xll.EURO(AA237,AA237,0,0,H$22,$B237+25-H$23,1,0)</f>
        <v>0</v>
      </c>
      <c r="O237" s="14">
        <f>_xll.EURO(AB237,AB237,0,0,I$22,$B237+25-I$23,1,0)</f>
        <v>0</v>
      </c>
      <c r="P237" s="14">
        <f>_xll.EURO(AC237,AC237,0,0,J$22,$B237+25-J$23,1,0)</f>
        <v>0</v>
      </c>
      <c r="Q237" s="14"/>
      <c r="R237" s="14">
        <f>_xll.EURO(AE237,AE237,0,0,F$22,$B237+25-F$23,1,0)</f>
        <v>0</v>
      </c>
      <c r="S237" s="14">
        <f>_xll.EURO(AF237,AF237,0,0,G$22,$B237+25-G$23,1,0)</f>
        <v>0</v>
      </c>
      <c r="T237" s="14">
        <f>_xll.EURO(AG237,AG237,0,0,H$22,$B237+25-H$23,1,0)</f>
        <v>0</v>
      </c>
      <c r="U237" s="14">
        <f>_xll.EURO(AH237,AH237,0,0,I$22,$B237+25-I$23,1,0)</f>
        <v>0</v>
      </c>
      <c r="V237" s="14">
        <f>_xll.EURO(AI237,AI237,0,0,J$22,$B237+25-J$23,1,0)</f>
        <v>0</v>
      </c>
      <c r="W237" s="14"/>
      <c r="X237" s="13"/>
      <c r="Y237" s="97">
        <f t="shared" si="57"/>
        <v>0</v>
      </c>
      <c r="Z237" s="97">
        <f t="shared" si="58"/>
        <v>0</v>
      </c>
      <c r="AA237" s="97">
        <f t="shared" si="59"/>
        <v>0</v>
      </c>
      <c r="AB237" s="97">
        <f t="shared" si="60"/>
        <v>0</v>
      </c>
      <c r="AC237" s="98">
        <f t="shared" si="61"/>
        <v>0</v>
      </c>
      <c r="AE237" s="99">
        <f t="shared" si="62"/>
        <v>0</v>
      </c>
      <c r="AF237" s="99">
        <f t="shared" si="63"/>
        <v>0</v>
      </c>
      <c r="AG237" s="99">
        <f t="shared" si="64"/>
        <v>0</v>
      </c>
      <c r="AH237" s="99">
        <f t="shared" si="65"/>
        <v>0</v>
      </c>
      <c r="AI237" s="100">
        <f t="shared" si="66"/>
        <v>0</v>
      </c>
    </row>
    <row r="238" spans="2:35" hidden="1" outlineLevel="1" x14ac:dyDescent="0.25">
      <c r="B238" s="9">
        <f t="shared" si="52"/>
        <v>43132</v>
      </c>
      <c r="C238" s="39">
        <f t="shared" si="53"/>
        <v>0.27432991948315255</v>
      </c>
      <c r="D238" s="39">
        <f t="shared" si="54"/>
        <v>0.12881818488227942</v>
      </c>
      <c r="E238" s="47">
        <f t="shared" si="55"/>
        <v>0.14551173460087313</v>
      </c>
      <c r="F238" s="48">
        <f t="shared" si="56"/>
        <v>0</v>
      </c>
      <c r="G238" s="144">
        <f t="shared" si="67"/>
        <v>0</v>
      </c>
      <c r="L238" s="14">
        <f>_xll.EURO(Y238,Y238,0,0,F$22,$B238+25-F$23,1,0)</f>
        <v>0</v>
      </c>
      <c r="M238" s="14">
        <f>_xll.EURO(Z238,Z238,0,0,G$22,$B238+25-G$23,1,0)</f>
        <v>0</v>
      </c>
      <c r="N238" s="14">
        <f>_xll.EURO(AA238,AA238,0,0,H$22,$B238+25-H$23,1,0)</f>
        <v>0</v>
      </c>
      <c r="O238" s="14">
        <f>_xll.EURO(AB238,AB238,0,0,I$22,$B238+25-I$23,1,0)</f>
        <v>0</v>
      </c>
      <c r="P238" s="14">
        <f>_xll.EURO(AC238,AC238,0,0,J$22,$B238+25-J$23,1,0)</f>
        <v>0</v>
      </c>
      <c r="Q238" s="14"/>
      <c r="R238" s="14">
        <f>_xll.EURO(AE238,AE238,0,0,F$22,$B238+25-F$23,1,0)</f>
        <v>0</v>
      </c>
      <c r="S238" s="14">
        <f>_xll.EURO(AF238,AF238,0,0,G$22,$B238+25-G$23,1,0)</f>
        <v>0</v>
      </c>
      <c r="T238" s="14">
        <f>_xll.EURO(AG238,AG238,0,0,H$22,$B238+25-H$23,1,0)</f>
        <v>0</v>
      </c>
      <c r="U238" s="14">
        <f>_xll.EURO(AH238,AH238,0,0,I$22,$B238+25-I$23,1,0)</f>
        <v>0</v>
      </c>
      <c r="V238" s="14">
        <f>_xll.EURO(AI238,AI238,0,0,J$22,$B238+25-J$23,1,0)</f>
        <v>0</v>
      </c>
      <c r="W238" s="14"/>
      <c r="X238" s="13"/>
      <c r="Y238" s="97">
        <f t="shared" si="57"/>
        <v>0</v>
      </c>
      <c r="Z238" s="97">
        <f t="shared" si="58"/>
        <v>0</v>
      </c>
      <c r="AA238" s="97">
        <f t="shared" si="59"/>
        <v>0</v>
      </c>
      <c r="AB238" s="97">
        <f t="shared" si="60"/>
        <v>0</v>
      </c>
      <c r="AC238" s="98">
        <f t="shared" si="61"/>
        <v>0</v>
      </c>
      <c r="AE238" s="99">
        <f t="shared" si="62"/>
        <v>0</v>
      </c>
      <c r="AF238" s="99">
        <f t="shared" si="63"/>
        <v>0</v>
      </c>
      <c r="AG238" s="99">
        <f t="shared" si="64"/>
        <v>0</v>
      </c>
      <c r="AH238" s="99">
        <f t="shared" si="65"/>
        <v>0</v>
      </c>
      <c r="AI238" s="100">
        <f t="shared" si="66"/>
        <v>0</v>
      </c>
    </row>
    <row r="239" spans="2:35" hidden="1" outlineLevel="1" x14ac:dyDescent="0.25">
      <c r="B239" s="9">
        <f t="shared" si="52"/>
        <v>43160</v>
      </c>
      <c r="C239" s="39">
        <f t="shared" si="53"/>
        <v>0.27277272497313682</v>
      </c>
      <c r="D239" s="39">
        <f t="shared" si="54"/>
        <v>0.12766153666400842</v>
      </c>
      <c r="E239" s="47">
        <f t="shared" si="55"/>
        <v>0.14511118830912839</v>
      </c>
      <c r="F239" s="48">
        <f t="shared" si="56"/>
        <v>0</v>
      </c>
      <c r="G239" s="144">
        <f t="shared" si="67"/>
        <v>0</v>
      </c>
      <c r="L239" s="14">
        <f>_xll.EURO(Y239,Y239,0,0,F$22,$B239+25-F$23,1,0)</f>
        <v>0</v>
      </c>
      <c r="M239" s="14">
        <f>_xll.EURO(Z239,Z239,0,0,G$22,$B239+25-G$23,1,0)</f>
        <v>0</v>
      </c>
      <c r="N239" s="14">
        <f>_xll.EURO(AA239,AA239,0,0,H$22,$B239+25-H$23,1,0)</f>
        <v>0</v>
      </c>
      <c r="O239" s="14">
        <f>_xll.EURO(AB239,AB239,0,0,I$22,$B239+25-I$23,1,0)</f>
        <v>0</v>
      </c>
      <c r="P239" s="14">
        <f>_xll.EURO(AC239,AC239,0,0,J$22,$B239+25-J$23,1,0)</f>
        <v>0</v>
      </c>
      <c r="Q239" s="14"/>
      <c r="R239" s="14">
        <f>_xll.EURO(AE239,AE239,0,0,F$22,$B239+25-F$23,1,0)</f>
        <v>0</v>
      </c>
      <c r="S239" s="14">
        <f>_xll.EURO(AF239,AF239,0,0,G$22,$B239+25-G$23,1,0)</f>
        <v>0</v>
      </c>
      <c r="T239" s="14">
        <f>_xll.EURO(AG239,AG239,0,0,H$22,$B239+25-H$23,1,0)</f>
        <v>0</v>
      </c>
      <c r="U239" s="14">
        <f>_xll.EURO(AH239,AH239,0,0,I$22,$B239+25-I$23,1,0)</f>
        <v>0</v>
      </c>
      <c r="V239" s="14">
        <f>_xll.EURO(AI239,AI239,0,0,J$22,$B239+25-J$23,1,0)</f>
        <v>0</v>
      </c>
      <c r="W239" s="14"/>
      <c r="X239" s="13"/>
      <c r="Y239" s="97">
        <f t="shared" si="57"/>
        <v>0</v>
      </c>
      <c r="Z239" s="97">
        <f t="shared" si="58"/>
        <v>0</v>
      </c>
      <c r="AA239" s="97">
        <f t="shared" si="59"/>
        <v>0</v>
      </c>
      <c r="AB239" s="97">
        <f t="shared" si="60"/>
        <v>0</v>
      </c>
      <c r="AC239" s="98">
        <f t="shared" si="61"/>
        <v>0</v>
      </c>
      <c r="AE239" s="99">
        <f t="shared" si="62"/>
        <v>0</v>
      </c>
      <c r="AF239" s="99">
        <f t="shared" si="63"/>
        <v>0</v>
      </c>
      <c r="AG239" s="99">
        <f t="shared" si="64"/>
        <v>0</v>
      </c>
      <c r="AH239" s="99">
        <f t="shared" si="65"/>
        <v>0</v>
      </c>
      <c r="AI239" s="100">
        <f t="shared" si="66"/>
        <v>0</v>
      </c>
    </row>
    <row r="240" spans="2:35" hidden="1" outlineLevel="1" x14ac:dyDescent="0.25">
      <c r="B240" s="9">
        <f t="shared" si="52"/>
        <v>43191</v>
      </c>
      <c r="C240" s="39">
        <f t="shared" si="53"/>
        <v>0.27105899661253147</v>
      </c>
      <c r="D240" s="39">
        <f t="shared" si="54"/>
        <v>0.12639307211149683</v>
      </c>
      <c r="E240" s="47">
        <f t="shared" si="55"/>
        <v>0.14466592450103463</v>
      </c>
      <c r="F240" s="48">
        <f t="shared" si="56"/>
        <v>0</v>
      </c>
      <c r="G240" s="144">
        <f t="shared" si="67"/>
        <v>0</v>
      </c>
      <c r="L240" s="14">
        <f>_xll.EURO(Y240,Y240,0,0,F$22,$B240+25-F$23,1,0)</f>
        <v>0</v>
      </c>
      <c r="M240" s="14">
        <f>_xll.EURO(Z240,Z240,0,0,G$22,$B240+25-G$23,1,0)</f>
        <v>0</v>
      </c>
      <c r="N240" s="14">
        <f>_xll.EURO(AA240,AA240,0,0,H$22,$B240+25-H$23,1,0)</f>
        <v>0</v>
      </c>
      <c r="O240" s="14">
        <f>_xll.EURO(AB240,AB240,0,0,I$22,$B240+25-I$23,1,0)</f>
        <v>0</v>
      </c>
      <c r="P240" s="14">
        <f>_xll.EURO(AC240,AC240,0,0,J$22,$B240+25-J$23,1,0)</f>
        <v>0</v>
      </c>
      <c r="Q240" s="14"/>
      <c r="R240" s="14">
        <f>_xll.EURO(AE240,AE240,0,0,F$22,$B240+25-F$23,1,0)</f>
        <v>0</v>
      </c>
      <c r="S240" s="14">
        <f>_xll.EURO(AF240,AF240,0,0,G$22,$B240+25-G$23,1,0)</f>
        <v>0</v>
      </c>
      <c r="T240" s="14">
        <f>_xll.EURO(AG240,AG240,0,0,H$22,$B240+25-H$23,1,0)</f>
        <v>0</v>
      </c>
      <c r="U240" s="14">
        <f>_xll.EURO(AH240,AH240,0,0,I$22,$B240+25-I$23,1,0)</f>
        <v>0</v>
      </c>
      <c r="V240" s="14">
        <f>_xll.EURO(AI240,AI240,0,0,J$22,$B240+25-J$23,1,0)</f>
        <v>0</v>
      </c>
      <c r="W240" s="14"/>
      <c r="X240" s="13"/>
      <c r="Y240" s="97">
        <f t="shared" si="57"/>
        <v>0</v>
      </c>
      <c r="Z240" s="97">
        <f t="shared" si="58"/>
        <v>0</v>
      </c>
      <c r="AA240" s="97">
        <f t="shared" si="59"/>
        <v>0</v>
      </c>
      <c r="AB240" s="97">
        <f t="shared" si="60"/>
        <v>0</v>
      </c>
      <c r="AC240" s="98">
        <f t="shared" si="61"/>
        <v>0</v>
      </c>
      <c r="AE240" s="99">
        <f t="shared" si="62"/>
        <v>0</v>
      </c>
      <c r="AF240" s="99">
        <f t="shared" si="63"/>
        <v>0</v>
      </c>
      <c r="AG240" s="99">
        <f t="shared" si="64"/>
        <v>0</v>
      </c>
      <c r="AH240" s="99">
        <f t="shared" si="65"/>
        <v>0</v>
      </c>
      <c r="AI240" s="100">
        <f t="shared" si="66"/>
        <v>0</v>
      </c>
    </row>
    <row r="241" spans="2:35" hidden="1" outlineLevel="1" x14ac:dyDescent="0.25">
      <c r="B241" s="9">
        <f t="shared" si="52"/>
        <v>43221</v>
      </c>
      <c r="C241" s="39">
        <f t="shared" si="53"/>
        <v>0.26941080184782751</v>
      </c>
      <c r="D241" s="39">
        <f t="shared" si="54"/>
        <v>0.12517752741673482</v>
      </c>
      <c r="E241" s="47">
        <f t="shared" si="55"/>
        <v>0.14423327443109268</v>
      </c>
      <c r="F241" s="48">
        <f t="shared" si="56"/>
        <v>0</v>
      </c>
      <c r="G241" s="144">
        <f t="shared" si="67"/>
        <v>0</v>
      </c>
      <c r="L241" s="14">
        <f>_xll.EURO(Y241,Y241,0,0,F$22,$B241+25-F$23,1,0)</f>
        <v>0</v>
      </c>
      <c r="M241" s="14">
        <f>_xll.EURO(Z241,Z241,0,0,G$22,$B241+25-G$23,1,0)</f>
        <v>0</v>
      </c>
      <c r="N241" s="14">
        <f>_xll.EURO(AA241,AA241,0,0,H$22,$B241+25-H$23,1,0)</f>
        <v>0</v>
      </c>
      <c r="O241" s="14">
        <f>_xll.EURO(AB241,AB241,0,0,I$22,$B241+25-I$23,1,0)</f>
        <v>0</v>
      </c>
      <c r="P241" s="14">
        <f>_xll.EURO(AC241,AC241,0,0,J$22,$B241+25-J$23,1,0)</f>
        <v>0</v>
      </c>
      <c r="Q241" s="14"/>
      <c r="R241" s="14">
        <f>_xll.EURO(AE241,AE241,0,0,F$22,$B241+25-F$23,1,0)</f>
        <v>0</v>
      </c>
      <c r="S241" s="14">
        <f>_xll.EURO(AF241,AF241,0,0,G$22,$B241+25-G$23,1,0)</f>
        <v>0</v>
      </c>
      <c r="T241" s="14">
        <f>_xll.EURO(AG241,AG241,0,0,H$22,$B241+25-H$23,1,0)</f>
        <v>0</v>
      </c>
      <c r="U241" s="14">
        <f>_xll.EURO(AH241,AH241,0,0,I$22,$B241+25-I$23,1,0)</f>
        <v>0</v>
      </c>
      <c r="V241" s="14">
        <f>_xll.EURO(AI241,AI241,0,0,J$22,$B241+25-J$23,1,0)</f>
        <v>0</v>
      </c>
      <c r="W241" s="14"/>
      <c r="X241" s="13"/>
      <c r="Y241" s="97">
        <f t="shared" si="57"/>
        <v>0</v>
      </c>
      <c r="Z241" s="97">
        <f t="shared" si="58"/>
        <v>0</v>
      </c>
      <c r="AA241" s="97">
        <f t="shared" si="59"/>
        <v>0</v>
      </c>
      <c r="AB241" s="97">
        <f t="shared" si="60"/>
        <v>0</v>
      </c>
      <c r="AC241" s="98">
        <f t="shared" si="61"/>
        <v>0</v>
      </c>
      <c r="AE241" s="99">
        <f t="shared" si="62"/>
        <v>0</v>
      </c>
      <c r="AF241" s="99">
        <f t="shared" si="63"/>
        <v>0</v>
      </c>
      <c r="AG241" s="99">
        <f t="shared" si="64"/>
        <v>0</v>
      </c>
      <c r="AH241" s="99">
        <f t="shared" si="65"/>
        <v>0</v>
      </c>
      <c r="AI241" s="100">
        <f t="shared" si="66"/>
        <v>0</v>
      </c>
    </row>
    <row r="242" spans="2:35" hidden="1" outlineLevel="1" x14ac:dyDescent="0.25">
      <c r="B242" s="9">
        <f t="shared" si="52"/>
        <v>43252</v>
      </c>
      <c r="C242" s="39">
        <f t="shared" si="53"/>
        <v>0.26771819518480616</v>
      </c>
      <c r="D242" s="39">
        <f t="shared" si="54"/>
        <v>0.12393374436000205</v>
      </c>
      <c r="E242" s="47">
        <f t="shared" si="55"/>
        <v>0.14378445082480412</v>
      </c>
      <c r="F242" s="48">
        <f t="shared" si="56"/>
        <v>0</v>
      </c>
      <c r="G242" s="144">
        <f t="shared" si="67"/>
        <v>0</v>
      </c>
      <c r="L242" s="14">
        <f>_xll.EURO(Y242,Y242,0,0,F$22,$B242+25-F$23,1,0)</f>
        <v>0</v>
      </c>
      <c r="M242" s="14">
        <f>_xll.EURO(Z242,Z242,0,0,G$22,$B242+25-G$23,1,0)</f>
        <v>0</v>
      </c>
      <c r="N242" s="14">
        <f>_xll.EURO(AA242,AA242,0,0,H$22,$B242+25-H$23,1,0)</f>
        <v>0</v>
      </c>
      <c r="O242" s="14">
        <f>_xll.EURO(AB242,AB242,0,0,I$22,$B242+25-I$23,1,0)</f>
        <v>0</v>
      </c>
      <c r="P242" s="14">
        <f>_xll.EURO(AC242,AC242,0,0,J$22,$B242+25-J$23,1,0)</f>
        <v>0</v>
      </c>
      <c r="Q242" s="14"/>
      <c r="R242" s="14">
        <f>_xll.EURO(AE242,AE242,0,0,F$22,$B242+25-F$23,1,0)</f>
        <v>0</v>
      </c>
      <c r="S242" s="14">
        <f>_xll.EURO(AF242,AF242,0,0,G$22,$B242+25-G$23,1,0)</f>
        <v>0</v>
      </c>
      <c r="T242" s="14">
        <f>_xll.EURO(AG242,AG242,0,0,H$22,$B242+25-H$23,1,0)</f>
        <v>0</v>
      </c>
      <c r="U242" s="14">
        <f>_xll.EURO(AH242,AH242,0,0,I$22,$B242+25-I$23,1,0)</f>
        <v>0</v>
      </c>
      <c r="V242" s="14">
        <f>_xll.EURO(AI242,AI242,0,0,J$22,$B242+25-J$23,1,0)</f>
        <v>0</v>
      </c>
      <c r="W242" s="14"/>
      <c r="X242" s="13"/>
      <c r="Y242" s="97">
        <f t="shared" si="57"/>
        <v>0</v>
      </c>
      <c r="Z242" s="97">
        <f t="shared" si="58"/>
        <v>0</v>
      </c>
      <c r="AA242" s="97">
        <f t="shared" si="59"/>
        <v>0</v>
      </c>
      <c r="AB242" s="97">
        <f t="shared" si="60"/>
        <v>0</v>
      </c>
      <c r="AC242" s="98">
        <f t="shared" si="61"/>
        <v>0</v>
      </c>
      <c r="AE242" s="99">
        <f t="shared" si="62"/>
        <v>0</v>
      </c>
      <c r="AF242" s="99">
        <f t="shared" si="63"/>
        <v>0</v>
      </c>
      <c r="AG242" s="99">
        <f t="shared" si="64"/>
        <v>0</v>
      </c>
      <c r="AH242" s="99">
        <f t="shared" si="65"/>
        <v>0</v>
      </c>
      <c r="AI242" s="100">
        <f t="shared" si="66"/>
        <v>0</v>
      </c>
    </row>
    <row r="243" spans="2:35" hidden="1" outlineLevel="1" x14ac:dyDescent="0.25">
      <c r="B243" s="9">
        <f t="shared" si="52"/>
        <v>43282</v>
      </c>
      <c r="C243" s="39">
        <f t="shared" si="53"/>
        <v>0.26609031441628717</v>
      </c>
      <c r="D243" s="39">
        <f t="shared" si="54"/>
        <v>0.1227418514584204</v>
      </c>
      <c r="E243" s="47">
        <f t="shared" si="55"/>
        <v>0.14334846295786677</v>
      </c>
      <c r="F243" s="48">
        <f t="shared" si="56"/>
        <v>0</v>
      </c>
      <c r="G243" s="144">
        <f t="shared" si="67"/>
        <v>0</v>
      </c>
      <c r="L243" s="14">
        <f>_xll.EURO(Y243,Y243,0,0,F$22,$B243+25-F$23,1,0)</f>
        <v>0</v>
      </c>
      <c r="M243" s="14">
        <f>_xll.EURO(Z243,Z243,0,0,G$22,$B243+25-G$23,1,0)</f>
        <v>0</v>
      </c>
      <c r="N243" s="14">
        <f>_xll.EURO(AA243,AA243,0,0,H$22,$B243+25-H$23,1,0)</f>
        <v>0</v>
      </c>
      <c r="O243" s="14">
        <f>_xll.EURO(AB243,AB243,0,0,I$22,$B243+25-I$23,1,0)</f>
        <v>0</v>
      </c>
      <c r="P243" s="14">
        <f>_xll.EURO(AC243,AC243,0,0,J$22,$B243+25-J$23,1,0)</f>
        <v>0</v>
      </c>
      <c r="Q243" s="14"/>
      <c r="R243" s="14">
        <f>_xll.EURO(AE243,AE243,0,0,F$22,$B243+25-F$23,1,0)</f>
        <v>0</v>
      </c>
      <c r="S243" s="14">
        <f>_xll.EURO(AF243,AF243,0,0,G$22,$B243+25-G$23,1,0)</f>
        <v>0</v>
      </c>
      <c r="T243" s="14">
        <f>_xll.EURO(AG243,AG243,0,0,H$22,$B243+25-H$23,1,0)</f>
        <v>0</v>
      </c>
      <c r="U243" s="14">
        <f>_xll.EURO(AH243,AH243,0,0,I$22,$B243+25-I$23,1,0)</f>
        <v>0</v>
      </c>
      <c r="V243" s="14">
        <f>_xll.EURO(AI243,AI243,0,0,J$22,$B243+25-J$23,1,0)</f>
        <v>0</v>
      </c>
      <c r="W243" s="14"/>
      <c r="X243" s="13"/>
      <c r="Y243" s="97">
        <f t="shared" si="57"/>
        <v>0</v>
      </c>
      <c r="Z243" s="97">
        <f t="shared" si="58"/>
        <v>0</v>
      </c>
      <c r="AA243" s="97">
        <f t="shared" si="59"/>
        <v>0</v>
      </c>
      <c r="AB243" s="97">
        <f t="shared" si="60"/>
        <v>0</v>
      </c>
      <c r="AC243" s="98">
        <f t="shared" si="61"/>
        <v>0</v>
      </c>
      <c r="AE243" s="99">
        <f t="shared" si="62"/>
        <v>0</v>
      </c>
      <c r="AF243" s="99">
        <f t="shared" si="63"/>
        <v>0</v>
      </c>
      <c r="AG243" s="99">
        <f t="shared" si="64"/>
        <v>0</v>
      </c>
      <c r="AH243" s="99">
        <f t="shared" si="65"/>
        <v>0</v>
      </c>
      <c r="AI243" s="100">
        <f t="shared" si="66"/>
        <v>0</v>
      </c>
    </row>
    <row r="244" spans="2:35" hidden="1" outlineLevel="1" x14ac:dyDescent="0.25">
      <c r="B244" s="9">
        <f t="shared" si="52"/>
        <v>43313</v>
      </c>
      <c r="C244" s="39">
        <f t="shared" si="53"/>
        <v>0.26441856912598194</v>
      </c>
      <c r="D244" s="39">
        <f t="shared" si="54"/>
        <v>0.12152226965051519</v>
      </c>
      <c r="E244" s="47">
        <f t="shared" si="55"/>
        <v>0.14289629947546675</v>
      </c>
      <c r="F244" s="48">
        <f t="shared" si="56"/>
        <v>0</v>
      </c>
      <c r="G244" s="144">
        <f t="shared" si="67"/>
        <v>0</v>
      </c>
      <c r="L244" s="14">
        <f>_xll.EURO(Y244,Y244,0,0,F$22,$B244+25-F$23,1,0)</f>
        <v>0</v>
      </c>
      <c r="M244" s="14">
        <f>_xll.EURO(Z244,Z244,0,0,G$22,$B244+25-G$23,1,0)</f>
        <v>0</v>
      </c>
      <c r="N244" s="14">
        <f>_xll.EURO(AA244,AA244,0,0,H$22,$B244+25-H$23,1,0)</f>
        <v>0</v>
      </c>
      <c r="O244" s="14">
        <f>_xll.EURO(AB244,AB244,0,0,I$22,$B244+25-I$23,1,0)</f>
        <v>0</v>
      </c>
      <c r="P244" s="14">
        <f>_xll.EURO(AC244,AC244,0,0,J$22,$B244+25-J$23,1,0)</f>
        <v>0</v>
      </c>
      <c r="Q244" s="14"/>
      <c r="R244" s="14">
        <f>_xll.EURO(AE244,AE244,0,0,F$22,$B244+25-F$23,1,0)</f>
        <v>0</v>
      </c>
      <c r="S244" s="14">
        <f>_xll.EURO(AF244,AF244,0,0,G$22,$B244+25-G$23,1,0)</f>
        <v>0</v>
      </c>
      <c r="T244" s="14">
        <f>_xll.EURO(AG244,AG244,0,0,H$22,$B244+25-H$23,1,0)</f>
        <v>0</v>
      </c>
      <c r="U244" s="14">
        <f>_xll.EURO(AH244,AH244,0,0,I$22,$B244+25-I$23,1,0)</f>
        <v>0</v>
      </c>
      <c r="V244" s="14">
        <f>_xll.EURO(AI244,AI244,0,0,J$22,$B244+25-J$23,1,0)</f>
        <v>0</v>
      </c>
      <c r="W244" s="14"/>
      <c r="X244" s="13"/>
      <c r="Y244" s="97">
        <f t="shared" si="57"/>
        <v>0</v>
      </c>
      <c r="Z244" s="97">
        <f t="shared" si="58"/>
        <v>0</v>
      </c>
      <c r="AA244" s="97">
        <f t="shared" si="59"/>
        <v>0</v>
      </c>
      <c r="AB244" s="97">
        <f t="shared" si="60"/>
        <v>0</v>
      </c>
      <c r="AC244" s="98">
        <f t="shared" si="61"/>
        <v>0</v>
      </c>
      <c r="AE244" s="99">
        <f t="shared" si="62"/>
        <v>0</v>
      </c>
      <c r="AF244" s="99">
        <f t="shared" si="63"/>
        <v>0</v>
      </c>
      <c r="AG244" s="99">
        <f t="shared" si="64"/>
        <v>0</v>
      </c>
      <c r="AH244" s="99">
        <f t="shared" si="65"/>
        <v>0</v>
      </c>
      <c r="AI244" s="100">
        <f t="shared" si="66"/>
        <v>0</v>
      </c>
    </row>
    <row r="245" spans="2:35" hidden="1" outlineLevel="1" x14ac:dyDescent="0.25">
      <c r="B245" s="9">
        <f t="shared" si="52"/>
        <v>43344</v>
      </c>
      <c r="C245" s="39">
        <f t="shared" si="53"/>
        <v>0.2627573267820984</v>
      </c>
      <c r="D245" s="39">
        <f t="shared" si="54"/>
        <v>0.12031480579397294</v>
      </c>
      <c r="E245" s="47">
        <f t="shared" si="55"/>
        <v>0.14244252098812546</v>
      </c>
      <c r="F245" s="48">
        <f t="shared" si="56"/>
        <v>0</v>
      </c>
      <c r="G245" s="144">
        <f t="shared" si="67"/>
        <v>0</v>
      </c>
      <c r="L245" s="14">
        <f>_xll.EURO(Y245,Y245,0,0,F$22,$B245+25-F$23,1,0)</f>
        <v>0</v>
      </c>
      <c r="M245" s="14">
        <f>_xll.EURO(Z245,Z245,0,0,G$22,$B245+25-G$23,1,0)</f>
        <v>0</v>
      </c>
      <c r="N245" s="14">
        <f>_xll.EURO(AA245,AA245,0,0,H$22,$B245+25-H$23,1,0)</f>
        <v>0</v>
      </c>
      <c r="O245" s="14">
        <f>_xll.EURO(AB245,AB245,0,0,I$22,$B245+25-I$23,1,0)</f>
        <v>0</v>
      </c>
      <c r="P245" s="14">
        <f>_xll.EURO(AC245,AC245,0,0,J$22,$B245+25-J$23,1,0)</f>
        <v>0</v>
      </c>
      <c r="Q245" s="14"/>
      <c r="R245" s="14">
        <f>_xll.EURO(AE245,AE245,0,0,F$22,$B245+25-F$23,1,0)</f>
        <v>0</v>
      </c>
      <c r="S245" s="14">
        <f>_xll.EURO(AF245,AF245,0,0,G$22,$B245+25-G$23,1,0)</f>
        <v>0</v>
      </c>
      <c r="T245" s="14">
        <f>_xll.EURO(AG245,AG245,0,0,H$22,$B245+25-H$23,1,0)</f>
        <v>0</v>
      </c>
      <c r="U245" s="14">
        <f>_xll.EURO(AH245,AH245,0,0,I$22,$B245+25-I$23,1,0)</f>
        <v>0</v>
      </c>
      <c r="V245" s="14">
        <f>_xll.EURO(AI245,AI245,0,0,J$22,$B245+25-J$23,1,0)</f>
        <v>0</v>
      </c>
      <c r="W245" s="14"/>
      <c r="X245" s="13"/>
      <c r="Y245" s="97">
        <f t="shared" si="57"/>
        <v>0</v>
      </c>
      <c r="Z245" s="97">
        <f t="shared" si="58"/>
        <v>0</v>
      </c>
      <c r="AA245" s="97">
        <f t="shared" si="59"/>
        <v>0</v>
      </c>
      <c r="AB245" s="97">
        <f t="shared" si="60"/>
        <v>0</v>
      </c>
      <c r="AC245" s="98">
        <f t="shared" si="61"/>
        <v>0</v>
      </c>
      <c r="AE245" s="99">
        <f t="shared" si="62"/>
        <v>0</v>
      </c>
      <c r="AF245" s="99">
        <f t="shared" si="63"/>
        <v>0</v>
      </c>
      <c r="AG245" s="99">
        <f t="shared" si="64"/>
        <v>0</v>
      </c>
      <c r="AH245" s="99">
        <f t="shared" si="65"/>
        <v>0</v>
      </c>
      <c r="AI245" s="100">
        <f t="shared" si="66"/>
        <v>0</v>
      </c>
    </row>
    <row r="246" spans="2:35" hidden="1" outlineLevel="1" x14ac:dyDescent="0.25">
      <c r="B246" s="9">
        <f t="shared" si="52"/>
        <v>43374</v>
      </c>
      <c r="C246" s="39">
        <f t="shared" si="53"/>
        <v>0.26115961094974421</v>
      </c>
      <c r="D246" s="39">
        <f t="shared" si="54"/>
        <v>0.11915771686939036</v>
      </c>
      <c r="E246" s="47">
        <f t="shared" si="55"/>
        <v>0.14200189408035385</v>
      </c>
      <c r="F246" s="48">
        <f t="shared" si="56"/>
        <v>0</v>
      </c>
      <c r="G246" s="144">
        <f t="shared" si="67"/>
        <v>0</v>
      </c>
      <c r="L246" s="14">
        <f>_xll.EURO(Y246,Y246,0,0,F$22,$B246+25-F$23,1,0)</f>
        <v>0</v>
      </c>
      <c r="M246" s="14">
        <f>_xll.EURO(Z246,Z246,0,0,G$22,$B246+25-G$23,1,0)</f>
        <v>0</v>
      </c>
      <c r="N246" s="14">
        <f>_xll.EURO(AA246,AA246,0,0,H$22,$B246+25-H$23,1,0)</f>
        <v>0</v>
      </c>
      <c r="O246" s="14">
        <f>_xll.EURO(AB246,AB246,0,0,I$22,$B246+25-I$23,1,0)</f>
        <v>0</v>
      </c>
      <c r="P246" s="14">
        <f>_xll.EURO(AC246,AC246,0,0,J$22,$B246+25-J$23,1,0)</f>
        <v>0</v>
      </c>
      <c r="Q246" s="14"/>
      <c r="R246" s="14">
        <f>_xll.EURO(AE246,AE246,0,0,F$22,$B246+25-F$23,1,0)</f>
        <v>0</v>
      </c>
      <c r="S246" s="14">
        <f>_xll.EURO(AF246,AF246,0,0,G$22,$B246+25-G$23,1,0)</f>
        <v>0</v>
      </c>
      <c r="T246" s="14">
        <f>_xll.EURO(AG246,AG246,0,0,H$22,$B246+25-H$23,1,0)</f>
        <v>0</v>
      </c>
      <c r="U246" s="14">
        <f>_xll.EURO(AH246,AH246,0,0,I$22,$B246+25-I$23,1,0)</f>
        <v>0</v>
      </c>
      <c r="V246" s="14">
        <f>_xll.EURO(AI246,AI246,0,0,J$22,$B246+25-J$23,1,0)</f>
        <v>0</v>
      </c>
      <c r="W246" s="14"/>
      <c r="X246" s="13"/>
      <c r="Y246" s="97">
        <f t="shared" si="57"/>
        <v>0</v>
      </c>
      <c r="Z246" s="97">
        <f t="shared" si="58"/>
        <v>0</v>
      </c>
      <c r="AA246" s="97">
        <f t="shared" si="59"/>
        <v>0</v>
      </c>
      <c r="AB246" s="97">
        <f t="shared" si="60"/>
        <v>0</v>
      </c>
      <c r="AC246" s="98">
        <f t="shared" si="61"/>
        <v>0</v>
      </c>
      <c r="AE246" s="99">
        <f t="shared" si="62"/>
        <v>0</v>
      </c>
      <c r="AF246" s="99">
        <f t="shared" si="63"/>
        <v>0</v>
      </c>
      <c r="AG246" s="99">
        <f t="shared" si="64"/>
        <v>0</v>
      </c>
      <c r="AH246" s="99">
        <f t="shared" si="65"/>
        <v>0</v>
      </c>
      <c r="AI246" s="100">
        <f t="shared" si="66"/>
        <v>0</v>
      </c>
    </row>
    <row r="247" spans="2:35" hidden="1" outlineLevel="1" x14ac:dyDescent="0.25">
      <c r="B247" s="9">
        <f t="shared" si="52"/>
        <v>43405</v>
      </c>
      <c r="C247" s="39">
        <f t="shared" si="53"/>
        <v>0.25951884341342513</v>
      </c>
      <c r="D247" s="39">
        <f t="shared" si="54"/>
        <v>0.11797374757090988</v>
      </c>
      <c r="E247" s="47">
        <f t="shared" si="55"/>
        <v>0.14154509584251523</v>
      </c>
      <c r="F247" s="48">
        <f t="shared" si="56"/>
        <v>0</v>
      </c>
      <c r="G247" s="144">
        <f t="shared" si="67"/>
        <v>0</v>
      </c>
      <c r="L247" s="14">
        <f>_xll.EURO(Y247,Y247,0,0,F$22,$B247+25-F$23,1,0)</f>
        <v>0</v>
      </c>
      <c r="M247" s="14">
        <f>_xll.EURO(Z247,Z247,0,0,G$22,$B247+25-G$23,1,0)</f>
        <v>0</v>
      </c>
      <c r="N247" s="14">
        <f>_xll.EURO(AA247,AA247,0,0,H$22,$B247+25-H$23,1,0)</f>
        <v>0</v>
      </c>
      <c r="O247" s="14">
        <f>_xll.EURO(AB247,AB247,0,0,I$22,$B247+25-I$23,1,0)</f>
        <v>0</v>
      </c>
      <c r="P247" s="14">
        <f>_xll.EURO(AC247,AC247,0,0,J$22,$B247+25-J$23,1,0)</f>
        <v>0</v>
      </c>
      <c r="Q247" s="14"/>
      <c r="R247" s="14">
        <f>_xll.EURO(AE247,AE247,0,0,F$22,$B247+25-F$23,1,0)</f>
        <v>0</v>
      </c>
      <c r="S247" s="14">
        <f>_xll.EURO(AF247,AF247,0,0,G$22,$B247+25-G$23,1,0)</f>
        <v>0</v>
      </c>
      <c r="T247" s="14">
        <f>_xll.EURO(AG247,AG247,0,0,H$22,$B247+25-H$23,1,0)</f>
        <v>0</v>
      </c>
      <c r="U247" s="14">
        <f>_xll.EURO(AH247,AH247,0,0,I$22,$B247+25-I$23,1,0)</f>
        <v>0</v>
      </c>
      <c r="V247" s="14">
        <f>_xll.EURO(AI247,AI247,0,0,J$22,$B247+25-J$23,1,0)</f>
        <v>0</v>
      </c>
      <c r="W247" s="14"/>
      <c r="X247" s="13"/>
      <c r="Y247" s="97">
        <f t="shared" si="57"/>
        <v>0</v>
      </c>
      <c r="Z247" s="97">
        <f t="shared" si="58"/>
        <v>0</v>
      </c>
      <c r="AA247" s="97">
        <f t="shared" si="59"/>
        <v>0</v>
      </c>
      <c r="AB247" s="97">
        <f t="shared" si="60"/>
        <v>0</v>
      </c>
      <c r="AC247" s="98">
        <f t="shared" si="61"/>
        <v>0</v>
      </c>
      <c r="AE247" s="99">
        <f t="shared" si="62"/>
        <v>0</v>
      </c>
      <c r="AF247" s="99">
        <f t="shared" si="63"/>
        <v>0</v>
      </c>
      <c r="AG247" s="99">
        <f t="shared" si="64"/>
        <v>0</v>
      </c>
      <c r="AH247" s="99">
        <f t="shared" si="65"/>
        <v>0</v>
      </c>
      <c r="AI247" s="100">
        <f t="shared" si="66"/>
        <v>0</v>
      </c>
    </row>
    <row r="248" spans="2:35" hidden="1" outlineLevel="1" x14ac:dyDescent="0.25">
      <c r="B248" s="9">
        <f t="shared" si="52"/>
        <v>43435</v>
      </c>
      <c r="C248" s="39">
        <f t="shared" si="53"/>
        <v>0.25794081942454616</v>
      </c>
      <c r="D248" s="39">
        <f t="shared" si="54"/>
        <v>0.11683917302037983</v>
      </c>
      <c r="E248" s="47">
        <f t="shared" si="55"/>
        <v>0.14110164640416634</v>
      </c>
      <c r="F248" s="48">
        <f t="shared" si="56"/>
        <v>0</v>
      </c>
      <c r="G248" s="144">
        <f t="shared" si="67"/>
        <v>0</v>
      </c>
      <c r="L248" s="14">
        <f>_xll.EURO(Y248,Y248,0,0,F$22,$B248+25-F$23,1,0)</f>
        <v>0</v>
      </c>
      <c r="M248" s="14">
        <f>_xll.EURO(Z248,Z248,0,0,G$22,$B248+25-G$23,1,0)</f>
        <v>0</v>
      </c>
      <c r="N248" s="14">
        <f>_xll.EURO(AA248,AA248,0,0,H$22,$B248+25-H$23,1,0)</f>
        <v>0</v>
      </c>
      <c r="O248" s="14">
        <f>_xll.EURO(AB248,AB248,0,0,I$22,$B248+25-I$23,1,0)</f>
        <v>0</v>
      </c>
      <c r="P248" s="14">
        <f>_xll.EURO(AC248,AC248,0,0,J$22,$B248+25-J$23,1,0)</f>
        <v>0</v>
      </c>
      <c r="Q248" s="14"/>
      <c r="R248" s="14">
        <f>_xll.EURO(AE248,AE248,0,0,F$22,$B248+25-F$23,1,0)</f>
        <v>0</v>
      </c>
      <c r="S248" s="14">
        <f>_xll.EURO(AF248,AF248,0,0,G$22,$B248+25-G$23,1,0)</f>
        <v>0</v>
      </c>
      <c r="T248" s="14">
        <f>_xll.EURO(AG248,AG248,0,0,H$22,$B248+25-H$23,1,0)</f>
        <v>0</v>
      </c>
      <c r="U248" s="14">
        <f>_xll.EURO(AH248,AH248,0,0,I$22,$B248+25-I$23,1,0)</f>
        <v>0</v>
      </c>
      <c r="V248" s="14">
        <f>_xll.EURO(AI248,AI248,0,0,J$22,$B248+25-J$23,1,0)</f>
        <v>0</v>
      </c>
      <c r="W248" s="14"/>
      <c r="X248" s="13"/>
      <c r="Y248" s="97">
        <f t="shared" si="57"/>
        <v>0</v>
      </c>
      <c r="Z248" s="97">
        <f t="shared" si="58"/>
        <v>0</v>
      </c>
      <c r="AA248" s="97">
        <f t="shared" si="59"/>
        <v>0</v>
      </c>
      <c r="AB248" s="97">
        <f t="shared" si="60"/>
        <v>0</v>
      </c>
      <c r="AC248" s="98">
        <f t="shared" si="61"/>
        <v>0</v>
      </c>
      <c r="AE248" s="99">
        <f t="shared" si="62"/>
        <v>0</v>
      </c>
      <c r="AF248" s="99">
        <f t="shared" si="63"/>
        <v>0</v>
      </c>
      <c r="AG248" s="99">
        <f t="shared" si="64"/>
        <v>0</v>
      </c>
      <c r="AH248" s="99">
        <f t="shared" si="65"/>
        <v>0</v>
      </c>
      <c r="AI248" s="100">
        <f t="shared" si="66"/>
        <v>0</v>
      </c>
    </row>
    <row r="249" spans="2:35" hidden="1" outlineLevel="1" x14ac:dyDescent="0.25">
      <c r="B249" s="9">
        <f t="shared" si="52"/>
        <v>43466</v>
      </c>
      <c r="C249" s="39">
        <f t="shared" si="53"/>
        <v>0.25632027434384153</v>
      </c>
      <c r="D249" s="39">
        <f t="shared" si="54"/>
        <v>0.11567824112817503</v>
      </c>
      <c r="E249" s="47">
        <f t="shared" si="55"/>
        <v>0.14064203321566648</v>
      </c>
      <c r="F249" s="48">
        <f t="shared" si="56"/>
        <v>0</v>
      </c>
      <c r="G249" s="144">
        <f t="shared" si="67"/>
        <v>0</v>
      </c>
      <c r="L249" s="14">
        <f>_xll.EURO(Y249,Y249,0,0,F$22,$B249+25-F$23,1,0)</f>
        <v>0</v>
      </c>
      <c r="M249" s="14">
        <f>_xll.EURO(Z249,Z249,0,0,G$22,$B249+25-G$23,1,0)</f>
        <v>0</v>
      </c>
      <c r="N249" s="14">
        <f>_xll.EURO(AA249,AA249,0,0,H$22,$B249+25-H$23,1,0)</f>
        <v>0</v>
      </c>
      <c r="O249" s="14">
        <f>_xll.EURO(AB249,AB249,0,0,I$22,$B249+25-I$23,1,0)</f>
        <v>0</v>
      </c>
      <c r="P249" s="14">
        <f>_xll.EURO(AC249,AC249,0,0,J$22,$B249+25-J$23,1,0)</f>
        <v>0</v>
      </c>
      <c r="Q249" s="14"/>
      <c r="R249" s="14">
        <f>_xll.EURO(AE249,AE249,0,0,F$22,$B249+25-F$23,1,0)</f>
        <v>0</v>
      </c>
      <c r="S249" s="14">
        <f>_xll.EURO(AF249,AF249,0,0,G$22,$B249+25-G$23,1,0)</f>
        <v>0</v>
      </c>
      <c r="T249" s="14">
        <f>_xll.EURO(AG249,AG249,0,0,H$22,$B249+25-H$23,1,0)</f>
        <v>0</v>
      </c>
      <c r="U249" s="14">
        <f>_xll.EURO(AH249,AH249,0,0,I$22,$B249+25-I$23,1,0)</f>
        <v>0</v>
      </c>
      <c r="V249" s="14">
        <f>_xll.EURO(AI249,AI249,0,0,J$22,$B249+25-J$23,1,0)</f>
        <v>0</v>
      </c>
      <c r="W249" s="14"/>
      <c r="X249" s="13"/>
      <c r="Y249" s="97">
        <f t="shared" si="57"/>
        <v>0</v>
      </c>
      <c r="Z249" s="97">
        <f t="shared" si="58"/>
        <v>0</v>
      </c>
      <c r="AA249" s="97">
        <f t="shared" si="59"/>
        <v>0</v>
      </c>
      <c r="AB249" s="97">
        <f t="shared" si="60"/>
        <v>0</v>
      </c>
      <c r="AC249" s="98">
        <f t="shared" si="61"/>
        <v>0</v>
      </c>
      <c r="AE249" s="99">
        <f t="shared" si="62"/>
        <v>0</v>
      </c>
      <c r="AF249" s="99">
        <f t="shared" si="63"/>
        <v>0</v>
      </c>
      <c r="AG249" s="99">
        <f t="shared" si="64"/>
        <v>0</v>
      </c>
      <c r="AH249" s="99">
        <f t="shared" si="65"/>
        <v>0</v>
      </c>
      <c r="AI249" s="100">
        <f t="shared" si="66"/>
        <v>0</v>
      </c>
    </row>
    <row r="250" spans="2:35" hidden="1" outlineLevel="1" x14ac:dyDescent="0.25">
      <c r="B250" s="9">
        <f t="shared" si="52"/>
        <v>43497</v>
      </c>
      <c r="C250" s="39">
        <f t="shared" si="53"/>
        <v>0.25470991053791325</v>
      </c>
      <c r="D250" s="39">
        <f t="shared" si="54"/>
        <v>0.11452884443280109</v>
      </c>
      <c r="E250" s="47">
        <f t="shared" si="55"/>
        <v>0.14018106610511216</v>
      </c>
      <c r="F250" s="48">
        <f t="shared" si="56"/>
        <v>0</v>
      </c>
      <c r="G250" s="144">
        <f t="shared" si="67"/>
        <v>0</v>
      </c>
      <c r="L250" s="14">
        <f>_xll.EURO(Y250,Y250,0,0,F$22,$B250+25-F$23,1,0)</f>
        <v>0</v>
      </c>
      <c r="M250" s="14">
        <f>_xll.EURO(Z250,Z250,0,0,G$22,$B250+25-G$23,1,0)</f>
        <v>0</v>
      </c>
      <c r="N250" s="14">
        <f>_xll.EURO(AA250,AA250,0,0,H$22,$B250+25-H$23,1,0)</f>
        <v>0</v>
      </c>
      <c r="O250" s="14">
        <f>_xll.EURO(AB250,AB250,0,0,I$22,$B250+25-I$23,1,0)</f>
        <v>0</v>
      </c>
      <c r="P250" s="14">
        <f>_xll.EURO(AC250,AC250,0,0,J$22,$B250+25-J$23,1,0)</f>
        <v>0</v>
      </c>
      <c r="Q250" s="14"/>
      <c r="R250" s="14">
        <f>_xll.EURO(AE250,AE250,0,0,F$22,$B250+25-F$23,1,0)</f>
        <v>0</v>
      </c>
      <c r="S250" s="14">
        <f>_xll.EURO(AF250,AF250,0,0,G$22,$B250+25-G$23,1,0)</f>
        <v>0</v>
      </c>
      <c r="T250" s="14">
        <f>_xll.EURO(AG250,AG250,0,0,H$22,$B250+25-H$23,1,0)</f>
        <v>0</v>
      </c>
      <c r="U250" s="14">
        <f>_xll.EURO(AH250,AH250,0,0,I$22,$B250+25-I$23,1,0)</f>
        <v>0</v>
      </c>
      <c r="V250" s="14">
        <f>_xll.EURO(AI250,AI250,0,0,J$22,$B250+25-J$23,1,0)</f>
        <v>0</v>
      </c>
      <c r="W250" s="14"/>
      <c r="X250" s="13"/>
      <c r="Y250" s="97">
        <f t="shared" si="57"/>
        <v>0</v>
      </c>
      <c r="Z250" s="97">
        <f t="shared" si="58"/>
        <v>0</v>
      </c>
      <c r="AA250" s="97">
        <f t="shared" si="59"/>
        <v>0</v>
      </c>
      <c r="AB250" s="97">
        <f t="shared" si="60"/>
        <v>0</v>
      </c>
      <c r="AC250" s="98">
        <f t="shared" si="61"/>
        <v>0</v>
      </c>
      <c r="AE250" s="99">
        <f t="shared" si="62"/>
        <v>0</v>
      </c>
      <c r="AF250" s="99">
        <f t="shared" si="63"/>
        <v>0</v>
      </c>
      <c r="AG250" s="99">
        <f t="shared" si="64"/>
        <v>0</v>
      </c>
      <c r="AH250" s="99">
        <f t="shared" si="65"/>
        <v>0</v>
      </c>
      <c r="AI250" s="100">
        <f t="shared" si="66"/>
        <v>0</v>
      </c>
    </row>
    <row r="251" spans="2:35" hidden="1" outlineLevel="1" x14ac:dyDescent="0.25">
      <c r="B251" s="9">
        <f t="shared" si="52"/>
        <v>43525</v>
      </c>
      <c r="C251" s="39">
        <f t="shared" si="53"/>
        <v>0.25326408619952717</v>
      </c>
      <c r="D251" s="39">
        <f t="shared" si="54"/>
        <v>0.11350049906390079</v>
      </c>
      <c r="E251" s="47">
        <f t="shared" si="55"/>
        <v>0.13976358713562637</v>
      </c>
      <c r="F251" s="48">
        <f t="shared" si="56"/>
        <v>0</v>
      </c>
      <c r="G251" s="144">
        <f t="shared" si="67"/>
        <v>0</v>
      </c>
      <c r="L251" s="14">
        <f>_xll.EURO(Y251,Y251,0,0,F$22,$B251+25-F$23,1,0)</f>
        <v>0</v>
      </c>
      <c r="M251" s="14">
        <f>_xll.EURO(Z251,Z251,0,0,G$22,$B251+25-G$23,1,0)</f>
        <v>0</v>
      </c>
      <c r="N251" s="14">
        <f>_xll.EURO(AA251,AA251,0,0,H$22,$B251+25-H$23,1,0)</f>
        <v>0</v>
      </c>
      <c r="O251" s="14">
        <f>_xll.EURO(AB251,AB251,0,0,I$22,$B251+25-I$23,1,0)</f>
        <v>0</v>
      </c>
      <c r="P251" s="14">
        <f>_xll.EURO(AC251,AC251,0,0,J$22,$B251+25-J$23,1,0)</f>
        <v>0</v>
      </c>
      <c r="Q251" s="14"/>
      <c r="R251" s="14">
        <f>_xll.EURO(AE251,AE251,0,0,F$22,$B251+25-F$23,1,0)</f>
        <v>0</v>
      </c>
      <c r="S251" s="14">
        <f>_xll.EURO(AF251,AF251,0,0,G$22,$B251+25-G$23,1,0)</f>
        <v>0</v>
      </c>
      <c r="T251" s="14">
        <f>_xll.EURO(AG251,AG251,0,0,H$22,$B251+25-H$23,1,0)</f>
        <v>0</v>
      </c>
      <c r="U251" s="14">
        <f>_xll.EURO(AH251,AH251,0,0,I$22,$B251+25-I$23,1,0)</f>
        <v>0</v>
      </c>
      <c r="V251" s="14">
        <f>_xll.EURO(AI251,AI251,0,0,J$22,$B251+25-J$23,1,0)</f>
        <v>0</v>
      </c>
      <c r="W251" s="14"/>
      <c r="X251" s="13"/>
      <c r="Y251" s="97">
        <f t="shared" si="57"/>
        <v>0</v>
      </c>
      <c r="Z251" s="97">
        <f t="shared" si="58"/>
        <v>0</v>
      </c>
      <c r="AA251" s="97">
        <f t="shared" si="59"/>
        <v>0</v>
      </c>
      <c r="AB251" s="97">
        <f t="shared" si="60"/>
        <v>0</v>
      </c>
      <c r="AC251" s="98">
        <f t="shared" si="61"/>
        <v>0</v>
      </c>
      <c r="AE251" s="99">
        <f t="shared" si="62"/>
        <v>0</v>
      </c>
      <c r="AF251" s="99">
        <f t="shared" si="63"/>
        <v>0</v>
      </c>
      <c r="AG251" s="99">
        <f t="shared" si="64"/>
        <v>0</v>
      </c>
      <c r="AH251" s="99">
        <f t="shared" si="65"/>
        <v>0</v>
      </c>
      <c r="AI251" s="100">
        <f t="shared" si="66"/>
        <v>0</v>
      </c>
    </row>
    <row r="252" spans="2:35" hidden="1" outlineLevel="1" x14ac:dyDescent="0.25">
      <c r="B252" s="9">
        <f t="shared" si="52"/>
        <v>43556</v>
      </c>
      <c r="C252" s="39">
        <f t="shared" si="53"/>
        <v>0.25167292327337437</v>
      </c>
      <c r="D252" s="39">
        <f t="shared" si="54"/>
        <v>0.11237274074673555</v>
      </c>
      <c r="E252" s="47">
        <f t="shared" si="55"/>
        <v>0.13930018252663884</v>
      </c>
      <c r="F252" s="48">
        <f t="shared" si="56"/>
        <v>0</v>
      </c>
      <c r="G252" s="144">
        <f t="shared" si="67"/>
        <v>0</v>
      </c>
      <c r="L252" s="14">
        <f>_xll.EURO(Y252,Y252,0,0,F$22,$B252+25-F$23,1,0)</f>
        <v>0</v>
      </c>
      <c r="M252" s="14">
        <f>_xll.EURO(Z252,Z252,0,0,G$22,$B252+25-G$23,1,0)</f>
        <v>0</v>
      </c>
      <c r="N252" s="14">
        <f>_xll.EURO(AA252,AA252,0,0,H$22,$B252+25-H$23,1,0)</f>
        <v>0</v>
      </c>
      <c r="O252" s="14">
        <f>_xll.EURO(AB252,AB252,0,0,I$22,$B252+25-I$23,1,0)</f>
        <v>0</v>
      </c>
      <c r="P252" s="14">
        <f>_xll.EURO(AC252,AC252,0,0,J$22,$B252+25-J$23,1,0)</f>
        <v>0</v>
      </c>
      <c r="Q252" s="14"/>
      <c r="R252" s="14">
        <f>_xll.EURO(AE252,AE252,0,0,F$22,$B252+25-F$23,1,0)</f>
        <v>0</v>
      </c>
      <c r="S252" s="14">
        <f>_xll.EURO(AF252,AF252,0,0,G$22,$B252+25-G$23,1,0)</f>
        <v>0</v>
      </c>
      <c r="T252" s="14">
        <f>_xll.EURO(AG252,AG252,0,0,H$22,$B252+25-H$23,1,0)</f>
        <v>0</v>
      </c>
      <c r="U252" s="14">
        <f>_xll.EURO(AH252,AH252,0,0,I$22,$B252+25-I$23,1,0)</f>
        <v>0</v>
      </c>
      <c r="V252" s="14">
        <f>_xll.EURO(AI252,AI252,0,0,J$22,$B252+25-J$23,1,0)</f>
        <v>0</v>
      </c>
      <c r="W252" s="14"/>
      <c r="X252" s="13"/>
      <c r="Y252" s="97">
        <f t="shared" si="57"/>
        <v>0</v>
      </c>
      <c r="Z252" s="97">
        <f t="shared" si="58"/>
        <v>0</v>
      </c>
      <c r="AA252" s="97">
        <f t="shared" si="59"/>
        <v>0</v>
      </c>
      <c r="AB252" s="97">
        <f t="shared" si="60"/>
        <v>0</v>
      </c>
      <c r="AC252" s="98">
        <f t="shared" si="61"/>
        <v>0</v>
      </c>
      <c r="AE252" s="99">
        <f t="shared" si="62"/>
        <v>0</v>
      </c>
      <c r="AF252" s="99">
        <f t="shared" si="63"/>
        <v>0</v>
      </c>
      <c r="AG252" s="99">
        <f t="shared" si="64"/>
        <v>0</v>
      </c>
      <c r="AH252" s="99">
        <f t="shared" si="65"/>
        <v>0</v>
      </c>
      <c r="AI252" s="100">
        <f t="shared" si="66"/>
        <v>0</v>
      </c>
    </row>
    <row r="253" spans="2:35" hidden="1" outlineLevel="1" x14ac:dyDescent="0.25">
      <c r="B253" s="9">
        <f t="shared" si="52"/>
        <v>43586</v>
      </c>
      <c r="C253" s="39">
        <f t="shared" si="53"/>
        <v>0.25014260699632473</v>
      </c>
      <c r="D253" s="39">
        <f t="shared" si="54"/>
        <v>0.11129203207680094</v>
      </c>
      <c r="E253" s="47">
        <f t="shared" si="55"/>
        <v>0.13885057491952379</v>
      </c>
      <c r="F253" s="48">
        <f t="shared" si="56"/>
        <v>0</v>
      </c>
      <c r="G253" s="144">
        <f t="shared" si="67"/>
        <v>0</v>
      </c>
      <c r="L253" s="14">
        <f>_xll.EURO(Y253,Y253,0,0,F$22,$B253+25-F$23,1,0)</f>
        <v>0</v>
      </c>
      <c r="M253" s="14">
        <f>_xll.EURO(Z253,Z253,0,0,G$22,$B253+25-G$23,1,0)</f>
        <v>0</v>
      </c>
      <c r="N253" s="14">
        <f>_xll.EURO(AA253,AA253,0,0,H$22,$B253+25-H$23,1,0)</f>
        <v>0</v>
      </c>
      <c r="O253" s="14">
        <f>_xll.EURO(AB253,AB253,0,0,I$22,$B253+25-I$23,1,0)</f>
        <v>0</v>
      </c>
      <c r="P253" s="14">
        <f>_xll.EURO(AC253,AC253,0,0,J$22,$B253+25-J$23,1,0)</f>
        <v>0</v>
      </c>
      <c r="Q253" s="14"/>
      <c r="R253" s="14">
        <f>_xll.EURO(AE253,AE253,0,0,F$22,$B253+25-F$23,1,0)</f>
        <v>0</v>
      </c>
      <c r="S253" s="14">
        <f>_xll.EURO(AF253,AF253,0,0,G$22,$B253+25-G$23,1,0)</f>
        <v>0</v>
      </c>
      <c r="T253" s="14">
        <f>_xll.EURO(AG253,AG253,0,0,H$22,$B253+25-H$23,1,0)</f>
        <v>0</v>
      </c>
      <c r="U253" s="14">
        <f>_xll.EURO(AH253,AH253,0,0,I$22,$B253+25-I$23,1,0)</f>
        <v>0</v>
      </c>
      <c r="V253" s="14">
        <f>_xll.EURO(AI253,AI253,0,0,J$22,$B253+25-J$23,1,0)</f>
        <v>0</v>
      </c>
      <c r="W253" s="14"/>
      <c r="X253" s="13"/>
      <c r="Y253" s="97">
        <f t="shared" si="57"/>
        <v>0</v>
      </c>
      <c r="Z253" s="97">
        <f t="shared" si="58"/>
        <v>0</v>
      </c>
      <c r="AA253" s="97">
        <f t="shared" si="59"/>
        <v>0</v>
      </c>
      <c r="AB253" s="97">
        <f t="shared" si="60"/>
        <v>0</v>
      </c>
      <c r="AC253" s="98">
        <f t="shared" si="61"/>
        <v>0</v>
      </c>
      <c r="AE253" s="99">
        <f t="shared" si="62"/>
        <v>0</v>
      </c>
      <c r="AF253" s="99">
        <f t="shared" si="63"/>
        <v>0</v>
      </c>
      <c r="AG253" s="99">
        <f t="shared" si="64"/>
        <v>0</v>
      </c>
      <c r="AH253" s="99">
        <f t="shared" si="65"/>
        <v>0</v>
      </c>
      <c r="AI253" s="100">
        <f t="shared" si="66"/>
        <v>0</v>
      </c>
    </row>
    <row r="254" spans="2:35" hidden="1" outlineLevel="1" x14ac:dyDescent="0.25">
      <c r="B254" s="9">
        <f t="shared" si="52"/>
        <v>43617</v>
      </c>
      <c r="C254" s="39">
        <f t="shared" si="53"/>
        <v>0.24857105514909525</v>
      </c>
      <c r="D254" s="39">
        <f t="shared" si="54"/>
        <v>0.11018621742537668</v>
      </c>
      <c r="E254" s="47">
        <f t="shared" si="55"/>
        <v>0.13838483772371857</v>
      </c>
      <c r="F254" s="48">
        <f t="shared" si="56"/>
        <v>0</v>
      </c>
      <c r="G254" s="144">
        <f t="shared" si="67"/>
        <v>0</v>
      </c>
      <c r="L254" s="14">
        <f>_xll.EURO(Y254,Y254,0,0,F$22,$B254+25-F$23,1,0)</f>
        <v>0</v>
      </c>
      <c r="M254" s="14">
        <f>_xll.EURO(Z254,Z254,0,0,G$22,$B254+25-G$23,1,0)</f>
        <v>0</v>
      </c>
      <c r="N254" s="14">
        <f>_xll.EURO(AA254,AA254,0,0,H$22,$B254+25-H$23,1,0)</f>
        <v>0</v>
      </c>
      <c r="O254" s="14">
        <f>_xll.EURO(AB254,AB254,0,0,I$22,$B254+25-I$23,1,0)</f>
        <v>0</v>
      </c>
      <c r="P254" s="14">
        <f>_xll.EURO(AC254,AC254,0,0,J$22,$B254+25-J$23,1,0)</f>
        <v>0</v>
      </c>
      <c r="Q254" s="14"/>
      <c r="R254" s="14">
        <f>_xll.EURO(AE254,AE254,0,0,F$22,$B254+25-F$23,1,0)</f>
        <v>0</v>
      </c>
      <c r="S254" s="14">
        <f>_xll.EURO(AF254,AF254,0,0,G$22,$B254+25-G$23,1,0)</f>
        <v>0</v>
      </c>
      <c r="T254" s="14">
        <f>_xll.EURO(AG254,AG254,0,0,H$22,$B254+25-H$23,1,0)</f>
        <v>0</v>
      </c>
      <c r="U254" s="14">
        <f>_xll.EURO(AH254,AH254,0,0,I$22,$B254+25-I$23,1,0)</f>
        <v>0</v>
      </c>
      <c r="V254" s="14">
        <f>_xll.EURO(AI254,AI254,0,0,J$22,$B254+25-J$23,1,0)</f>
        <v>0</v>
      </c>
      <c r="W254" s="14"/>
      <c r="X254" s="13"/>
      <c r="Y254" s="97">
        <f t="shared" si="57"/>
        <v>0</v>
      </c>
      <c r="Z254" s="97">
        <f t="shared" si="58"/>
        <v>0</v>
      </c>
      <c r="AA254" s="97">
        <f t="shared" si="59"/>
        <v>0</v>
      </c>
      <c r="AB254" s="97">
        <f t="shared" si="60"/>
        <v>0</v>
      </c>
      <c r="AC254" s="98">
        <f t="shared" si="61"/>
        <v>0</v>
      </c>
      <c r="AE254" s="99">
        <f t="shared" si="62"/>
        <v>0</v>
      </c>
      <c r="AF254" s="99">
        <f t="shared" si="63"/>
        <v>0</v>
      </c>
      <c r="AG254" s="99">
        <f t="shared" si="64"/>
        <v>0</v>
      </c>
      <c r="AH254" s="99">
        <f t="shared" si="65"/>
        <v>0</v>
      </c>
      <c r="AI254" s="100">
        <f t="shared" si="66"/>
        <v>0</v>
      </c>
    </row>
    <row r="255" spans="2:35" hidden="1" outlineLevel="1" x14ac:dyDescent="0.25">
      <c r="B255" s="9">
        <f t="shared" ref="B255:B263" si="68">EDATE(B254,1)</f>
        <v>43647</v>
      </c>
      <c r="C255" s="39">
        <f t="shared" si="53"/>
        <v>0.24705960001617699</v>
      </c>
      <c r="D255" s="39">
        <f t="shared" si="54"/>
        <v>0.10912653693981056</v>
      </c>
      <c r="E255" s="47">
        <f t="shared" si="55"/>
        <v>0.13793306307636644</v>
      </c>
      <c r="F255" s="48">
        <f t="shared" si="56"/>
        <v>0</v>
      </c>
      <c r="G255" s="144">
        <f t="shared" si="67"/>
        <v>0</v>
      </c>
      <c r="L255" s="14">
        <f>_xll.EURO(Y255,Y255,0,0,F$22,$B255+25-F$23,1,0)</f>
        <v>0</v>
      </c>
      <c r="M255" s="14">
        <f>_xll.EURO(Z255,Z255,0,0,G$22,$B255+25-G$23,1,0)</f>
        <v>0</v>
      </c>
      <c r="N255" s="14">
        <f>_xll.EURO(AA255,AA255,0,0,H$22,$B255+25-H$23,1,0)</f>
        <v>0</v>
      </c>
      <c r="O255" s="14">
        <f>_xll.EURO(AB255,AB255,0,0,I$22,$B255+25-I$23,1,0)</f>
        <v>0</v>
      </c>
      <c r="P255" s="14">
        <f>_xll.EURO(AC255,AC255,0,0,J$22,$B255+25-J$23,1,0)</f>
        <v>0</v>
      </c>
      <c r="Q255" s="14"/>
      <c r="R255" s="14">
        <f>_xll.EURO(AE255,AE255,0,0,F$22,$B255+25-F$23,1,0)</f>
        <v>0</v>
      </c>
      <c r="S255" s="14">
        <f>_xll.EURO(AF255,AF255,0,0,G$22,$B255+25-G$23,1,0)</f>
        <v>0</v>
      </c>
      <c r="T255" s="14">
        <f>_xll.EURO(AG255,AG255,0,0,H$22,$B255+25-H$23,1,0)</f>
        <v>0</v>
      </c>
      <c r="U255" s="14">
        <f>_xll.EURO(AH255,AH255,0,0,I$22,$B255+25-I$23,1,0)</f>
        <v>0</v>
      </c>
      <c r="V255" s="14">
        <f>_xll.EURO(AI255,AI255,0,0,J$22,$B255+25-J$23,1,0)</f>
        <v>0</v>
      </c>
      <c r="W255" s="14"/>
      <c r="X255" s="13"/>
      <c r="Y255" s="97">
        <f t="shared" si="57"/>
        <v>0</v>
      </c>
      <c r="Z255" s="97">
        <f t="shared" si="58"/>
        <v>0</v>
      </c>
      <c r="AA255" s="97">
        <f t="shared" si="59"/>
        <v>0</v>
      </c>
      <c r="AB255" s="97">
        <f t="shared" si="60"/>
        <v>0</v>
      </c>
      <c r="AC255" s="98">
        <f t="shared" si="61"/>
        <v>0</v>
      </c>
      <c r="AE255" s="99">
        <f t="shared" si="62"/>
        <v>0</v>
      </c>
      <c r="AF255" s="99">
        <f t="shared" si="63"/>
        <v>0</v>
      </c>
      <c r="AG255" s="99">
        <f t="shared" si="64"/>
        <v>0</v>
      </c>
      <c r="AH255" s="99">
        <f t="shared" si="65"/>
        <v>0</v>
      </c>
      <c r="AI255" s="100">
        <f t="shared" si="66"/>
        <v>0</v>
      </c>
    </row>
    <row r="256" spans="2:35" hidden="1" outlineLevel="1" x14ac:dyDescent="0.25">
      <c r="B256" s="9">
        <f t="shared" si="68"/>
        <v>43678</v>
      </c>
      <c r="C256" s="39">
        <f t="shared" si="53"/>
        <v>0.24550741754137415</v>
      </c>
      <c r="D256" s="39">
        <f t="shared" si="54"/>
        <v>0.10804223897925247</v>
      </c>
      <c r="E256" s="47">
        <f t="shared" si="55"/>
        <v>0.13746517856212168</v>
      </c>
      <c r="F256" s="48">
        <f t="shared" si="56"/>
        <v>0</v>
      </c>
      <c r="G256" s="144">
        <f t="shared" si="67"/>
        <v>0</v>
      </c>
      <c r="L256" s="14">
        <f>_xll.EURO(Y256,Y256,0,0,F$22,$B256+25-F$23,1,0)</f>
        <v>0</v>
      </c>
      <c r="M256" s="14">
        <f>_xll.EURO(Z256,Z256,0,0,G$22,$B256+25-G$23,1,0)</f>
        <v>0</v>
      </c>
      <c r="N256" s="14">
        <f>_xll.EURO(AA256,AA256,0,0,H$22,$B256+25-H$23,1,0)</f>
        <v>0</v>
      </c>
      <c r="O256" s="14">
        <f>_xll.EURO(AB256,AB256,0,0,I$22,$B256+25-I$23,1,0)</f>
        <v>0</v>
      </c>
      <c r="P256" s="14">
        <f>_xll.EURO(AC256,AC256,0,0,J$22,$B256+25-J$23,1,0)</f>
        <v>0</v>
      </c>
      <c r="Q256" s="14"/>
      <c r="R256" s="14">
        <f>_xll.EURO(AE256,AE256,0,0,F$22,$B256+25-F$23,1,0)</f>
        <v>0</v>
      </c>
      <c r="S256" s="14">
        <f>_xll.EURO(AF256,AF256,0,0,G$22,$B256+25-G$23,1,0)</f>
        <v>0</v>
      </c>
      <c r="T256" s="14">
        <f>_xll.EURO(AG256,AG256,0,0,H$22,$B256+25-H$23,1,0)</f>
        <v>0</v>
      </c>
      <c r="U256" s="14">
        <f>_xll.EURO(AH256,AH256,0,0,I$22,$B256+25-I$23,1,0)</f>
        <v>0</v>
      </c>
      <c r="V256" s="14">
        <f>_xll.EURO(AI256,AI256,0,0,J$22,$B256+25-J$23,1,0)</f>
        <v>0</v>
      </c>
      <c r="W256" s="14"/>
      <c r="X256" s="13"/>
      <c r="Y256" s="97">
        <f t="shared" si="57"/>
        <v>0</v>
      </c>
      <c r="Z256" s="97">
        <f t="shared" si="58"/>
        <v>0</v>
      </c>
      <c r="AA256" s="97">
        <f t="shared" si="59"/>
        <v>0</v>
      </c>
      <c r="AB256" s="97">
        <f t="shared" si="60"/>
        <v>0</v>
      </c>
      <c r="AC256" s="98">
        <f t="shared" si="61"/>
        <v>0</v>
      </c>
      <c r="AE256" s="99">
        <f t="shared" si="62"/>
        <v>0</v>
      </c>
      <c r="AF256" s="99">
        <f t="shared" si="63"/>
        <v>0</v>
      </c>
      <c r="AG256" s="99">
        <f t="shared" si="64"/>
        <v>0</v>
      </c>
      <c r="AH256" s="99">
        <f t="shared" si="65"/>
        <v>0</v>
      </c>
      <c r="AI256" s="100">
        <f t="shared" si="66"/>
        <v>0</v>
      </c>
    </row>
    <row r="257" spans="2:35" hidden="1" outlineLevel="1" x14ac:dyDescent="0.25">
      <c r="B257" s="9">
        <f t="shared" si="68"/>
        <v>43709</v>
      </c>
      <c r="C257" s="39">
        <f t="shared" si="53"/>
        <v>0.24396498684482612</v>
      </c>
      <c r="D257" s="39">
        <f t="shared" si="54"/>
        <v>0.10696871476906016</v>
      </c>
      <c r="E257" s="47">
        <f t="shared" si="55"/>
        <v>0.13699627207576598</v>
      </c>
      <c r="F257" s="48">
        <f t="shared" si="56"/>
        <v>0</v>
      </c>
      <c r="G257" s="144">
        <f t="shared" si="67"/>
        <v>0</v>
      </c>
      <c r="L257" s="14">
        <f>_xll.EURO(Y257,Y257,0,0,F$22,$B257+25-F$23,1,0)</f>
        <v>0</v>
      </c>
      <c r="M257" s="14">
        <f>_xll.EURO(Z257,Z257,0,0,G$22,$B257+25-G$23,1,0)</f>
        <v>0</v>
      </c>
      <c r="N257" s="14">
        <f>_xll.EURO(AA257,AA257,0,0,H$22,$B257+25-H$23,1,0)</f>
        <v>0</v>
      </c>
      <c r="O257" s="14">
        <f>_xll.EURO(AB257,AB257,0,0,I$22,$B257+25-I$23,1,0)</f>
        <v>0</v>
      </c>
      <c r="P257" s="14">
        <f>_xll.EURO(AC257,AC257,0,0,J$22,$B257+25-J$23,1,0)</f>
        <v>0</v>
      </c>
      <c r="Q257" s="14"/>
      <c r="R257" s="14">
        <f>_xll.EURO(AE257,AE257,0,0,F$22,$B257+25-F$23,1,0)</f>
        <v>0</v>
      </c>
      <c r="S257" s="14">
        <f>_xll.EURO(AF257,AF257,0,0,G$22,$B257+25-G$23,1,0)</f>
        <v>0</v>
      </c>
      <c r="T257" s="14">
        <f>_xll.EURO(AG257,AG257,0,0,H$22,$B257+25-H$23,1,0)</f>
        <v>0</v>
      </c>
      <c r="U257" s="14">
        <f>_xll.EURO(AH257,AH257,0,0,I$22,$B257+25-I$23,1,0)</f>
        <v>0</v>
      </c>
      <c r="V257" s="14">
        <f>_xll.EURO(AI257,AI257,0,0,J$22,$B257+25-J$23,1,0)</f>
        <v>0</v>
      </c>
      <c r="W257" s="14"/>
      <c r="X257" s="13"/>
      <c r="Y257" s="97">
        <f t="shared" si="57"/>
        <v>0</v>
      </c>
      <c r="Z257" s="97">
        <f t="shared" si="58"/>
        <v>0</v>
      </c>
      <c r="AA257" s="97">
        <f t="shared" si="59"/>
        <v>0</v>
      </c>
      <c r="AB257" s="97">
        <f t="shared" si="60"/>
        <v>0</v>
      </c>
      <c r="AC257" s="98">
        <f t="shared" si="61"/>
        <v>0</v>
      </c>
      <c r="AE257" s="99">
        <f t="shared" si="62"/>
        <v>0</v>
      </c>
      <c r="AF257" s="99">
        <f t="shared" si="63"/>
        <v>0</v>
      </c>
      <c r="AG257" s="99">
        <f t="shared" si="64"/>
        <v>0</v>
      </c>
      <c r="AH257" s="99">
        <f t="shared" si="65"/>
        <v>0</v>
      </c>
      <c r="AI257" s="100">
        <f t="shared" si="66"/>
        <v>0</v>
      </c>
    </row>
    <row r="258" spans="2:35" hidden="1" outlineLevel="1" x14ac:dyDescent="0.25">
      <c r="B258" s="9">
        <f t="shared" si="68"/>
        <v>43739</v>
      </c>
      <c r="C258" s="39">
        <f t="shared" si="53"/>
        <v>0.24248153925919402</v>
      </c>
      <c r="D258" s="39">
        <f t="shared" si="54"/>
        <v>0.1059399775798229</v>
      </c>
      <c r="E258" s="47">
        <f t="shared" si="55"/>
        <v>0.13654156167937112</v>
      </c>
      <c r="F258" s="48">
        <f t="shared" si="56"/>
        <v>0</v>
      </c>
      <c r="G258" s="144">
        <f t="shared" si="67"/>
        <v>0</v>
      </c>
      <c r="L258" s="14">
        <f>_xll.EURO(Y258,Y258,0,0,F$22,$B258+25-F$23,1,0)</f>
        <v>0</v>
      </c>
      <c r="M258" s="14">
        <f>_xll.EURO(Z258,Z258,0,0,G$22,$B258+25-G$23,1,0)</f>
        <v>0</v>
      </c>
      <c r="N258" s="14">
        <f>_xll.EURO(AA258,AA258,0,0,H$22,$B258+25-H$23,1,0)</f>
        <v>0</v>
      </c>
      <c r="O258" s="14">
        <f>_xll.EURO(AB258,AB258,0,0,I$22,$B258+25-I$23,1,0)</f>
        <v>0</v>
      </c>
      <c r="P258" s="14">
        <f>_xll.EURO(AC258,AC258,0,0,J$22,$B258+25-J$23,1,0)</f>
        <v>0</v>
      </c>
      <c r="Q258" s="14"/>
      <c r="R258" s="14">
        <f>_xll.EURO(AE258,AE258,0,0,F$22,$B258+25-F$23,1,0)</f>
        <v>0</v>
      </c>
      <c r="S258" s="14">
        <f>_xll.EURO(AF258,AF258,0,0,G$22,$B258+25-G$23,1,0)</f>
        <v>0</v>
      </c>
      <c r="T258" s="14">
        <f>_xll.EURO(AG258,AG258,0,0,H$22,$B258+25-H$23,1,0)</f>
        <v>0</v>
      </c>
      <c r="U258" s="14">
        <f>_xll.EURO(AH258,AH258,0,0,I$22,$B258+25-I$23,1,0)</f>
        <v>0</v>
      </c>
      <c r="V258" s="14">
        <f>_xll.EURO(AI258,AI258,0,0,J$22,$B258+25-J$23,1,0)</f>
        <v>0</v>
      </c>
      <c r="W258" s="14"/>
      <c r="X258" s="13"/>
      <c r="Y258" s="97">
        <f t="shared" si="57"/>
        <v>0</v>
      </c>
      <c r="Z258" s="97">
        <f t="shared" si="58"/>
        <v>0</v>
      </c>
      <c r="AA258" s="97">
        <f t="shared" si="59"/>
        <v>0</v>
      </c>
      <c r="AB258" s="97">
        <f t="shared" si="60"/>
        <v>0</v>
      </c>
      <c r="AC258" s="98">
        <f t="shared" si="61"/>
        <v>0</v>
      </c>
      <c r="AE258" s="99">
        <f t="shared" si="62"/>
        <v>0</v>
      </c>
      <c r="AF258" s="99">
        <f t="shared" si="63"/>
        <v>0</v>
      </c>
      <c r="AG258" s="99">
        <f t="shared" si="64"/>
        <v>0</v>
      </c>
      <c r="AH258" s="99">
        <f t="shared" si="65"/>
        <v>0</v>
      </c>
      <c r="AI258" s="100">
        <f t="shared" si="66"/>
        <v>0</v>
      </c>
    </row>
    <row r="259" spans="2:35" hidden="1" outlineLevel="1" x14ac:dyDescent="0.25">
      <c r="B259" s="9">
        <f t="shared" si="68"/>
        <v>43770</v>
      </c>
      <c r="C259" s="39">
        <f t="shared" si="53"/>
        <v>0.24095811901696632</v>
      </c>
      <c r="D259" s="39">
        <f t="shared" si="54"/>
        <v>0.10488734176040972</v>
      </c>
      <c r="E259" s="47">
        <f t="shared" si="55"/>
        <v>0.13607077725655659</v>
      </c>
      <c r="F259" s="48">
        <f t="shared" si="56"/>
        <v>0</v>
      </c>
      <c r="G259" s="144">
        <f t="shared" si="67"/>
        <v>0</v>
      </c>
      <c r="L259" s="14">
        <f>_xll.EURO(Y259,Y259,0,0,F$22,$B259+25-F$23,1,0)</f>
        <v>0</v>
      </c>
      <c r="M259" s="14">
        <f>_xll.EURO(Z259,Z259,0,0,G$22,$B259+25-G$23,1,0)</f>
        <v>0</v>
      </c>
      <c r="N259" s="14">
        <f>_xll.EURO(AA259,AA259,0,0,H$22,$B259+25-H$23,1,0)</f>
        <v>0</v>
      </c>
      <c r="O259" s="14">
        <f>_xll.EURO(AB259,AB259,0,0,I$22,$B259+25-I$23,1,0)</f>
        <v>0</v>
      </c>
      <c r="P259" s="14">
        <f>_xll.EURO(AC259,AC259,0,0,J$22,$B259+25-J$23,1,0)</f>
        <v>0</v>
      </c>
      <c r="Q259" s="14"/>
      <c r="R259" s="14">
        <f>_xll.EURO(AE259,AE259,0,0,F$22,$B259+25-F$23,1,0)</f>
        <v>0</v>
      </c>
      <c r="S259" s="14">
        <f>_xll.EURO(AF259,AF259,0,0,G$22,$B259+25-G$23,1,0)</f>
        <v>0</v>
      </c>
      <c r="T259" s="14">
        <f>_xll.EURO(AG259,AG259,0,0,H$22,$B259+25-H$23,1,0)</f>
        <v>0</v>
      </c>
      <c r="U259" s="14">
        <f>_xll.EURO(AH259,AH259,0,0,I$22,$B259+25-I$23,1,0)</f>
        <v>0</v>
      </c>
      <c r="V259" s="14">
        <f>_xll.EURO(AI259,AI259,0,0,J$22,$B259+25-J$23,1,0)</f>
        <v>0</v>
      </c>
      <c r="W259" s="14"/>
      <c r="X259" s="13"/>
      <c r="Y259" s="97">
        <f t="shared" si="57"/>
        <v>0</v>
      </c>
      <c r="Z259" s="97">
        <f t="shared" si="58"/>
        <v>0</v>
      </c>
      <c r="AA259" s="97">
        <f t="shared" si="59"/>
        <v>0</v>
      </c>
      <c r="AB259" s="97">
        <f t="shared" si="60"/>
        <v>0</v>
      </c>
      <c r="AC259" s="98">
        <f t="shared" si="61"/>
        <v>0</v>
      </c>
      <c r="AE259" s="99">
        <f t="shared" si="62"/>
        <v>0</v>
      </c>
      <c r="AF259" s="99">
        <f t="shared" si="63"/>
        <v>0</v>
      </c>
      <c r="AG259" s="99">
        <f t="shared" si="64"/>
        <v>0</v>
      </c>
      <c r="AH259" s="99">
        <f t="shared" si="65"/>
        <v>0</v>
      </c>
      <c r="AI259" s="100">
        <f t="shared" si="66"/>
        <v>0</v>
      </c>
    </row>
    <row r="260" spans="2:35" hidden="1" outlineLevel="1" x14ac:dyDescent="0.25">
      <c r="B260" s="9">
        <f t="shared" si="68"/>
        <v>43800</v>
      </c>
      <c r="C260" s="39">
        <f t="shared" si="53"/>
        <v>0.23949295491896591</v>
      </c>
      <c r="D260" s="39">
        <f t="shared" si="54"/>
        <v>0.10387862150624824</v>
      </c>
      <c r="E260" s="47">
        <f t="shared" si="55"/>
        <v>0.13561433341271767</v>
      </c>
      <c r="F260" s="48">
        <f t="shared" si="56"/>
        <v>0</v>
      </c>
      <c r="G260" s="144">
        <f t="shared" si="67"/>
        <v>0</v>
      </c>
      <c r="L260" s="14">
        <f>_xll.EURO(Y260,Y260,0,0,F$22,$B260+25-F$23,1,0)</f>
        <v>0</v>
      </c>
      <c r="M260" s="14">
        <f>_xll.EURO(Z260,Z260,0,0,G$22,$B260+25-G$23,1,0)</f>
        <v>0</v>
      </c>
      <c r="N260" s="14">
        <f>_xll.EURO(AA260,AA260,0,0,H$22,$B260+25-H$23,1,0)</f>
        <v>0</v>
      </c>
      <c r="O260" s="14">
        <f>_xll.EURO(AB260,AB260,0,0,I$22,$B260+25-I$23,1,0)</f>
        <v>0</v>
      </c>
      <c r="P260" s="14">
        <f>_xll.EURO(AC260,AC260,0,0,J$22,$B260+25-J$23,1,0)</f>
        <v>0</v>
      </c>
      <c r="Q260" s="14"/>
      <c r="R260" s="14">
        <f>_xll.EURO(AE260,AE260,0,0,F$22,$B260+25-F$23,1,0)</f>
        <v>0</v>
      </c>
      <c r="S260" s="14">
        <f>_xll.EURO(AF260,AF260,0,0,G$22,$B260+25-G$23,1,0)</f>
        <v>0</v>
      </c>
      <c r="T260" s="14">
        <f>_xll.EURO(AG260,AG260,0,0,H$22,$B260+25-H$23,1,0)</f>
        <v>0</v>
      </c>
      <c r="U260" s="14">
        <f>_xll.EURO(AH260,AH260,0,0,I$22,$B260+25-I$23,1,0)</f>
        <v>0</v>
      </c>
      <c r="V260" s="14">
        <f>_xll.EURO(AI260,AI260,0,0,J$22,$B260+25-J$23,1,0)</f>
        <v>0</v>
      </c>
      <c r="W260" s="14"/>
      <c r="X260" s="13"/>
      <c r="Y260" s="97">
        <f t="shared" si="57"/>
        <v>0</v>
      </c>
      <c r="Z260" s="97">
        <f t="shared" si="58"/>
        <v>0</v>
      </c>
      <c r="AA260" s="97">
        <f t="shared" si="59"/>
        <v>0</v>
      </c>
      <c r="AB260" s="97">
        <f t="shared" si="60"/>
        <v>0</v>
      </c>
      <c r="AC260" s="98">
        <f t="shared" si="61"/>
        <v>0</v>
      </c>
      <c r="AE260" s="99">
        <f t="shared" si="62"/>
        <v>0</v>
      </c>
      <c r="AF260" s="99">
        <f t="shared" si="63"/>
        <v>0</v>
      </c>
      <c r="AG260" s="99">
        <f t="shared" si="64"/>
        <v>0</v>
      </c>
      <c r="AH260" s="99">
        <f t="shared" si="65"/>
        <v>0</v>
      </c>
      <c r="AI260" s="100">
        <f t="shared" si="66"/>
        <v>0</v>
      </c>
    </row>
    <row r="261" spans="2:35" hidden="1" outlineLevel="1" x14ac:dyDescent="0.25">
      <c r="B261" s="9">
        <f t="shared" si="68"/>
        <v>43831</v>
      </c>
      <c r="C261" s="39">
        <f>1/(1+$C$5/2)^(2*($B261-$C$4)/365)</f>
        <v>0.23798831082725835</v>
      </c>
      <c r="D261" s="39">
        <f>1/(1+$C$6/2)^(2*($B261-$C$4)/365)</f>
        <v>0.10284646763604037</v>
      </c>
      <c r="E261" s="47">
        <f>+C261-D261</f>
        <v>0.13514184319121797</v>
      </c>
      <c r="F261" s="48">
        <f>SUM(L261:P261,R261:V261)</f>
        <v>0</v>
      </c>
      <c r="G261" s="144">
        <f>+E261*SUM(F250:F261)/12</f>
        <v>0</v>
      </c>
      <c r="L261" s="14">
        <f>_xll.EURO(Y261,Y261,0,0,F$22,$B261+25-F$23,1,0)</f>
        <v>0</v>
      </c>
      <c r="M261" s="14">
        <f>_xll.EURO(Z261,Z261,0,0,G$22,$B261+25-G$23,1,0)</f>
        <v>0</v>
      </c>
      <c r="N261" s="14">
        <f>_xll.EURO(AA261,AA261,0,0,H$22,$B261+25-H$23,1,0)</f>
        <v>0</v>
      </c>
      <c r="O261" s="14">
        <f>_xll.EURO(AB261,AB261,0,0,I$22,$B261+25-I$23,1,0)</f>
        <v>0</v>
      </c>
      <c r="P261" s="14">
        <f>_xll.EURO(AC261,AC261,0,0,J$22,$B261+25-J$23,1,0)</f>
        <v>0</v>
      </c>
      <c r="Q261" s="14"/>
      <c r="R261" s="14">
        <f>_xll.EURO(AE261,AE261,0,0,F$22,$B261+25-F$23,1,0)</f>
        <v>0</v>
      </c>
      <c r="S261" s="14">
        <f>_xll.EURO(AF261,AF261,0,0,G$22,$B261+25-G$23,1,0)</f>
        <v>0</v>
      </c>
      <c r="T261" s="14">
        <f>_xll.EURO(AG261,AG261,0,0,H$22,$B261+25-H$23,1,0)</f>
        <v>0</v>
      </c>
      <c r="U261" s="14">
        <f>_xll.EURO(AH261,AH261,0,0,I$22,$B261+25-I$23,1,0)</f>
        <v>0</v>
      </c>
      <c r="V261" s="14">
        <f>_xll.EURO(AI261,AI261,0,0,J$22,$B261+25-J$23,1,0)</f>
        <v>0</v>
      </c>
      <c r="W261" s="14"/>
      <c r="X261" s="13"/>
      <c r="Y261" s="97">
        <f t="shared" ref="Y261:AC263" si="69">(IF($B261&gt;=F$23,IF($B261&lt;DATE(YEAR(F$23),MONTH(F$23)+F$12,1),F$11/F$12,0),0))+(IF($B261&gt;=F$23,IF($B261&lt;DATE(YEAR(F$23),MONTH(F$23)+F$9,1),F$8/F$9,0),0))</f>
        <v>0</v>
      </c>
      <c r="Z261" s="97">
        <f t="shared" si="69"/>
        <v>0</v>
      </c>
      <c r="AA261" s="97">
        <f t="shared" si="69"/>
        <v>0</v>
      </c>
      <c r="AB261" s="97">
        <f t="shared" si="69"/>
        <v>0</v>
      </c>
      <c r="AC261" s="98">
        <f t="shared" si="69"/>
        <v>0</v>
      </c>
      <c r="AE261" s="99">
        <f t="shared" ref="AE261:AI263" si="70">(IF($B261&gt;=F$23,IF($B261&lt;DATE(YEAR(F$23),MONTH(F$23)+F$15,1),(F$14/F$15),0),0))+(IF($B261&gt;=F$23,IF($B261&lt;DATE(YEAR(F$23),MONTH(F$23)+F$18,1),(F$17/F$18),0),0))</f>
        <v>0</v>
      </c>
      <c r="AF261" s="99">
        <f t="shared" si="70"/>
        <v>0</v>
      </c>
      <c r="AG261" s="99">
        <f t="shared" si="70"/>
        <v>0</v>
      </c>
      <c r="AH261" s="99">
        <f t="shared" si="70"/>
        <v>0</v>
      </c>
      <c r="AI261" s="100">
        <f t="shared" si="70"/>
        <v>0</v>
      </c>
    </row>
    <row r="262" spans="2:35" hidden="1" outlineLevel="1" x14ac:dyDescent="0.25">
      <c r="B262" s="9">
        <f t="shared" si="68"/>
        <v>43862</v>
      </c>
      <c r="C262" s="39">
        <f>1/(1+$C$5/2)^(2*($B262-$C$4)/365)</f>
        <v>0.23649311984803784</v>
      </c>
      <c r="D262" s="39">
        <f>1/(1+$C$6/2)^(2*($B262-$C$4)/365)</f>
        <v>0.10182456940454178</v>
      </c>
      <c r="E262" s="47">
        <f>+C262-D262</f>
        <v>0.13466855044349607</v>
      </c>
      <c r="F262" s="48">
        <f>SUM(L262:P262,R262:V262)</f>
        <v>0</v>
      </c>
      <c r="G262" s="144">
        <f>+E262*SUM(F251:F262)/12</f>
        <v>0</v>
      </c>
      <c r="L262" s="14">
        <f>_xll.EURO(Y262,Y262,0,0,F$22,$B262+25-F$23,1,0)</f>
        <v>0</v>
      </c>
      <c r="M262" s="14">
        <f>_xll.EURO(Z262,Z262,0,0,G$22,$B262+25-G$23,1,0)</f>
        <v>0</v>
      </c>
      <c r="N262" s="14">
        <f>_xll.EURO(AA262,AA262,0,0,H$22,$B262+25-H$23,1,0)</f>
        <v>0</v>
      </c>
      <c r="O262" s="14">
        <f>_xll.EURO(AB262,AB262,0,0,I$22,$B262+25-I$23,1,0)</f>
        <v>0</v>
      </c>
      <c r="P262" s="14">
        <f>_xll.EURO(AC262,AC262,0,0,J$22,$B262+25-J$23,1,0)</f>
        <v>0</v>
      </c>
      <c r="Q262" s="14"/>
      <c r="R262" s="14">
        <f>_xll.EURO(AE262,AE262,0,0,F$22,$B262+25-F$23,1,0)</f>
        <v>0</v>
      </c>
      <c r="S262" s="14">
        <f>_xll.EURO(AF262,AF262,0,0,G$22,$B262+25-G$23,1,0)</f>
        <v>0</v>
      </c>
      <c r="T262" s="14">
        <f>_xll.EURO(AG262,AG262,0,0,H$22,$B262+25-H$23,1,0)</f>
        <v>0</v>
      </c>
      <c r="U262" s="14">
        <f>_xll.EURO(AH262,AH262,0,0,I$22,$B262+25-I$23,1,0)</f>
        <v>0</v>
      </c>
      <c r="V262" s="14">
        <f>_xll.EURO(AI262,AI262,0,0,J$22,$B262+25-J$23,1,0)</f>
        <v>0</v>
      </c>
      <c r="W262" s="14"/>
      <c r="X262" s="13"/>
      <c r="Y262" s="97">
        <f t="shared" si="69"/>
        <v>0</v>
      </c>
      <c r="Z262" s="97">
        <f t="shared" si="69"/>
        <v>0</v>
      </c>
      <c r="AA262" s="97">
        <f t="shared" si="69"/>
        <v>0</v>
      </c>
      <c r="AB262" s="97">
        <f t="shared" si="69"/>
        <v>0</v>
      </c>
      <c r="AC262" s="98">
        <f t="shared" si="69"/>
        <v>0</v>
      </c>
      <c r="AE262" s="99">
        <f t="shared" si="70"/>
        <v>0</v>
      </c>
      <c r="AF262" s="99">
        <f t="shared" si="70"/>
        <v>0</v>
      </c>
      <c r="AG262" s="99">
        <f t="shared" si="70"/>
        <v>0</v>
      </c>
      <c r="AH262" s="99">
        <f t="shared" si="70"/>
        <v>0</v>
      </c>
      <c r="AI262" s="100">
        <f t="shared" si="70"/>
        <v>0</v>
      </c>
    </row>
    <row r="263" spans="2:35" hidden="1" outlineLevel="1" x14ac:dyDescent="0.25">
      <c r="B263" s="9">
        <f t="shared" si="68"/>
        <v>43891</v>
      </c>
      <c r="C263" s="39">
        <f>1/(1+$C$5/2)^(2*($B263-$C$4)/365)</f>
        <v>0.23510289815603613</v>
      </c>
      <c r="D263" s="39">
        <f>1/(1+$C$6/2)^(2*($B263-$C$4)/365)</f>
        <v>0.10087779430962675</v>
      </c>
      <c r="E263" s="47">
        <f>+C263-D263</f>
        <v>0.1342251038464094</v>
      </c>
      <c r="F263" s="48">
        <f>SUM(L263:P263,R263:V263)</f>
        <v>0</v>
      </c>
      <c r="G263" s="144">
        <f>+E263*SUM(F252:F263)/12</f>
        <v>0</v>
      </c>
      <c r="L263" s="14">
        <f>_xll.EURO(Y263,Y263,0,0,F$22,$B263+25-F$23,1,0)</f>
        <v>0</v>
      </c>
      <c r="M263" s="14">
        <f>_xll.EURO(Z263,Z263,0,0,G$22,$B263+25-G$23,1,0)</f>
        <v>0</v>
      </c>
      <c r="N263" s="14">
        <f>_xll.EURO(AA263,AA263,0,0,H$22,$B263+25-H$23,1,0)</f>
        <v>0</v>
      </c>
      <c r="O263" s="14">
        <f>_xll.EURO(AB263,AB263,0,0,I$22,$B263+25-I$23,1,0)</f>
        <v>0</v>
      </c>
      <c r="P263" s="14">
        <f>_xll.EURO(AC263,AC263,0,0,J$22,$B263+25-J$23,1,0)</f>
        <v>0</v>
      </c>
      <c r="Q263" s="14"/>
      <c r="R263" s="14">
        <f>_xll.EURO(AE263,AE263,0,0,F$22,$B263+25-F$23,1,0)</f>
        <v>0</v>
      </c>
      <c r="S263" s="14">
        <f>_xll.EURO(AF263,AF263,0,0,G$22,$B263+25-G$23,1,0)</f>
        <v>0</v>
      </c>
      <c r="T263" s="14">
        <f>_xll.EURO(AG263,AG263,0,0,H$22,$B263+25-H$23,1,0)</f>
        <v>0</v>
      </c>
      <c r="U263" s="14">
        <f>_xll.EURO(AH263,AH263,0,0,I$22,$B263+25-I$23,1,0)</f>
        <v>0</v>
      </c>
      <c r="V263" s="14">
        <f>_xll.EURO(AI263,AI263,0,0,J$22,$B263+25-J$23,1,0)</f>
        <v>0</v>
      </c>
      <c r="W263" s="14"/>
      <c r="X263" s="13"/>
      <c r="Y263" s="97">
        <f t="shared" si="69"/>
        <v>0</v>
      </c>
      <c r="Z263" s="97">
        <f t="shared" si="69"/>
        <v>0</v>
      </c>
      <c r="AA263" s="97">
        <f t="shared" si="69"/>
        <v>0</v>
      </c>
      <c r="AB263" s="97">
        <f t="shared" si="69"/>
        <v>0</v>
      </c>
      <c r="AC263" s="98">
        <f t="shared" si="69"/>
        <v>0</v>
      </c>
      <c r="AE263" s="99">
        <f t="shared" si="70"/>
        <v>0</v>
      </c>
      <c r="AF263" s="99">
        <f t="shared" si="70"/>
        <v>0</v>
      </c>
      <c r="AG263" s="99">
        <f t="shared" si="70"/>
        <v>0</v>
      </c>
      <c r="AH263" s="99">
        <f t="shared" si="70"/>
        <v>0</v>
      </c>
      <c r="AI263" s="100">
        <f t="shared" si="70"/>
        <v>0</v>
      </c>
    </row>
    <row r="264" spans="2:35" collapsed="1" x14ac:dyDescent="0.25"/>
    <row r="265" spans="2:35" x14ac:dyDescent="0.25">
      <c r="B265" s="102" t="s">
        <v>30</v>
      </c>
      <c r="F265" s="147">
        <f>SUM(F32:F263)</f>
        <v>9991.7412656257457</v>
      </c>
      <c r="G265" s="148">
        <f>SUM(G32:G263)</f>
        <v>1360.0000000000011</v>
      </c>
    </row>
    <row r="270" spans="2:35" x14ac:dyDescent="0.25">
      <c r="C270" s="153">
        <v>0.08</v>
      </c>
      <c r="D270" s="153">
        <f>C270+0.01</f>
        <v>0.09</v>
      </c>
      <c r="E270" s="153">
        <f t="shared" ref="E270:M270" si="71">D270+0.01</f>
        <v>9.9999999999999992E-2</v>
      </c>
      <c r="F270" s="153">
        <f t="shared" si="71"/>
        <v>0.10999999999999999</v>
      </c>
      <c r="G270" s="153">
        <f t="shared" si="71"/>
        <v>0.11999999999999998</v>
      </c>
      <c r="H270" s="153">
        <f t="shared" si="71"/>
        <v>0.12999999999999998</v>
      </c>
      <c r="I270" s="153">
        <f t="shared" si="71"/>
        <v>0.13999999999999999</v>
      </c>
      <c r="J270" s="153">
        <f t="shared" si="71"/>
        <v>0.15</v>
      </c>
      <c r="K270" s="153">
        <f t="shared" si="71"/>
        <v>0.16</v>
      </c>
      <c r="L270" s="153">
        <f t="shared" si="71"/>
        <v>0.17</v>
      </c>
      <c r="M270" s="153">
        <f t="shared" si="71"/>
        <v>0.18000000000000002</v>
      </c>
    </row>
    <row r="271" spans="2:35" x14ac:dyDescent="0.25">
      <c r="B271" s="151">
        <f>'PaperCo Credit'!$E$29</f>
        <v>1360.0000000000011</v>
      </c>
      <c r="C271" s="138">
        <f t="dataTable" ref="C271:M271" dt2D="0" dtr="1" r1="F22"/>
        <v>907.56196779116294</v>
      </c>
      <c r="D271" s="138">
        <v>1020.7928354941586</v>
      </c>
      <c r="E271" s="138">
        <v>1133.9482988756738</v>
      </c>
      <c r="F271" s="138">
        <v>1247.0200965447382</v>
      </c>
      <c r="G271" s="138">
        <v>1360.0000000000011</v>
      </c>
      <c r="H271" s="138">
        <v>1472.8798169286983</v>
      </c>
      <c r="I271" s="138">
        <v>1585.6513944728845</v>
      </c>
      <c r="J271" s="138">
        <v>1698.3066224605363</v>
      </c>
      <c r="K271" s="138">
        <v>1810.8374365991344</v>
      </c>
      <c r="L271" s="138">
        <v>1923.2358216294401</v>
      </c>
      <c r="M271" s="138">
        <v>2035.493814437121</v>
      </c>
    </row>
    <row r="272" spans="2:35" x14ac:dyDescent="0.25">
      <c r="B272" s="3"/>
      <c r="C272" s="3"/>
      <c r="D272" s="3"/>
      <c r="E272" s="3"/>
      <c r="F272" s="3"/>
      <c r="G272"/>
    </row>
    <row r="273" spans="2:7" x14ac:dyDescent="0.25">
      <c r="B273" s="15"/>
      <c r="C273" s="15"/>
      <c r="D273" s="15"/>
      <c r="E273" s="15"/>
      <c r="F273" s="3"/>
      <c r="G273"/>
    </row>
    <row r="274" spans="2:7" x14ac:dyDescent="0.25">
      <c r="B274" s="3"/>
      <c r="C274" s="3"/>
      <c r="D274" s="3"/>
      <c r="E274" s="3"/>
      <c r="F274" s="3"/>
      <c r="G274"/>
    </row>
    <row r="275" spans="2:7" x14ac:dyDescent="0.25">
      <c r="B275" s="15"/>
      <c r="C275" s="152">
        <v>0.1211</v>
      </c>
      <c r="D275" s="152">
        <v>0.1074</v>
      </c>
      <c r="E275" s="152">
        <v>0.1008</v>
      </c>
      <c r="F275" s="3"/>
      <c r="G275"/>
    </row>
    <row r="276" spans="2:7" x14ac:dyDescent="0.25">
      <c r="B276" s="151">
        <f>'PaperCo Credit'!$E$29</f>
        <v>1360.0000000000011</v>
      </c>
      <c r="C276" s="154">
        <f t="dataTable" ref="C276:E276" dt2D="0" dtr="1" r1="C6" ca="1"/>
        <v>1360.0000000000011</v>
      </c>
      <c r="D276" s="154">
        <v>994.43077423724549</v>
      </c>
      <c r="E276" s="154">
        <v>805.77180616358851</v>
      </c>
      <c r="F276" s="6"/>
      <c r="G276"/>
    </row>
  </sheetData>
  <mergeCells count="1">
    <mergeCell ref="L31:V31"/>
  </mergeCells>
  <pageMargins left="0.25" right="0.25" top="0.5" bottom="0.5" header="0.5" footer="0.5"/>
  <pageSetup scale="99" orientation="portrait" verticalDpi="0" r:id="rId1"/>
  <headerFooter alignWithMargins="0">
    <oddFooter>&amp;RPage &amp;P</oddFooter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M20"/>
  <sheetViews>
    <sheetView showGridLines="0" workbookViewId="0">
      <selection activeCell="B21" sqref="B21"/>
    </sheetView>
  </sheetViews>
  <sheetFormatPr defaultColWidth="9.109375" defaultRowHeight="13.2" x14ac:dyDescent="0.25"/>
  <cols>
    <col min="1" max="1" width="2.44140625" style="72" customWidth="1"/>
    <col min="2" max="2" width="29.33203125" style="72" customWidth="1"/>
    <col min="3" max="4" width="7.6640625" style="72" bestFit="1" customWidth="1"/>
    <col min="5" max="7" width="10.33203125" style="72" bestFit="1" customWidth="1"/>
    <col min="8" max="8" width="3.33203125" style="72" customWidth="1"/>
    <col min="9" max="9" width="9.33203125" style="72" bestFit="1" customWidth="1"/>
    <col min="10" max="16384" width="9.109375" style="72"/>
  </cols>
  <sheetData>
    <row r="1" spans="2:13" x14ac:dyDescent="0.25"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</row>
    <row r="2" spans="2:13" ht="13.8" thickBot="1" x14ac:dyDescent="0.3">
      <c r="B2" s="69" t="s">
        <v>81</v>
      </c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</row>
    <row r="3" spans="2:13" ht="14.4" thickTop="1" thickBot="1" x14ac:dyDescent="0.3">
      <c r="B3" s="142"/>
      <c r="J3" s="78"/>
    </row>
    <row r="4" spans="2:13" ht="13.8" x14ac:dyDescent="0.25">
      <c r="B4" s="139" t="s">
        <v>29</v>
      </c>
      <c r="C4" s="137"/>
      <c r="D4" s="135"/>
      <c r="E4" s="134" t="s">
        <v>80</v>
      </c>
      <c r="F4" s="135"/>
      <c r="G4" s="136"/>
      <c r="I4" s="137"/>
      <c r="J4" s="135"/>
      <c r="K4" s="134" t="s">
        <v>82</v>
      </c>
      <c r="L4" s="135"/>
      <c r="M4" s="136"/>
    </row>
    <row r="5" spans="2:13" x14ac:dyDescent="0.25">
      <c r="B5" s="103"/>
      <c r="C5" s="111"/>
      <c r="D5" s="104"/>
      <c r="E5" s="104"/>
      <c r="F5" s="104"/>
      <c r="G5" s="112"/>
      <c r="I5" s="111"/>
      <c r="J5" s="104"/>
      <c r="K5" s="122"/>
      <c r="L5" s="104"/>
      <c r="M5" s="112"/>
    </row>
    <row r="6" spans="2:13" x14ac:dyDescent="0.25">
      <c r="C6" s="113">
        <v>2001</v>
      </c>
      <c r="D6" s="105">
        <v>2002</v>
      </c>
      <c r="E6" s="105">
        <v>2003</v>
      </c>
      <c r="F6" s="105">
        <v>2004</v>
      </c>
      <c r="G6" s="114">
        <v>2005</v>
      </c>
      <c r="I6" s="113">
        <v>2001</v>
      </c>
      <c r="J6" s="105">
        <v>2002</v>
      </c>
      <c r="K6" s="105">
        <v>2003</v>
      </c>
      <c r="L6" s="105">
        <v>2004</v>
      </c>
      <c r="M6" s="114">
        <v>2005</v>
      </c>
    </row>
    <row r="7" spans="2:13" x14ac:dyDescent="0.25">
      <c r="B7" s="104"/>
      <c r="C7" s="115"/>
      <c r="D7" s="104"/>
      <c r="E7" s="104"/>
      <c r="F7" s="104"/>
      <c r="G7" s="112"/>
      <c r="I7" s="115"/>
      <c r="J7" s="104"/>
      <c r="K7" s="104"/>
      <c r="L7" s="104"/>
      <c r="M7" s="112"/>
    </row>
    <row r="8" spans="2:13" x14ac:dyDescent="0.25">
      <c r="B8" s="104" t="s">
        <v>72</v>
      </c>
      <c r="C8" s="116">
        <f>multiplier*I8</f>
        <v>2261.0440532285415</v>
      </c>
      <c r="D8" s="117">
        <f>multiplier*J8</f>
        <v>2195.3903245237352</v>
      </c>
      <c r="E8" s="117">
        <f>multiplier*K8</f>
        <v>2153.2141856031308</v>
      </c>
      <c r="F8" s="117">
        <f>multiplier*L8</f>
        <v>2136.9939114222111</v>
      </c>
      <c r="G8" s="118">
        <f>multiplier*M8</f>
        <v>2130.105676619648</v>
      </c>
      <c r="I8" s="123">
        <v>938.84673240952395</v>
      </c>
      <c r="J8" s="124">
        <v>911.58552598720996</v>
      </c>
      <c r="K8" s="124">
        <v>894.07285074555807</v>
      </c>
      <c r="L8" s="124">
        <v>887.33775357140155</v>
      </c>
      <c r="M8" s="125">
        <v>884.47757191009248</v>
      </c>
    </row>
    <row r="9" spans="2:13" x14ac:dyDescent="0.25">
      <c r="B9" s="104"/>
      <c r="C9" s="116"/>
      <c r="D9" s="117"/>
      <c r="E9" s="117"/>
      <c r="F9" s="117"/>
      <c r="G9" s="118"/>
      <c r="I9" s="126"/>
      <c r="J9" s="127"/>
      <c r="K9" s="127"/>
      <c r="L9" s="127"/>
      <c r="M9" s="128"/>
    </row>
    <row r="10" spans="2:13" x14ac:dyDescent="0.25">
      <c r="B10" s="104" t="s">
        <v>73</v>
      </c>
      <c r="C10" s="116"/>
      <c r="D10" s="117"/>
      <c r="E10" s="117"/>
      <c r="F10" s="117"/>
      <c r="G10" s="118"/>
      <c r="I10" s="126"/>
      <c r="J10" s="127"/>
      <c r="K10" s="127"/>
      <c r="L10" s="127"/>
      <c r="M10" s="128"/>
    </row>
    <row r="11" spans="2:13" x14ac:dyDescent="0.25">
      <c r="B11" s="106" t="s">
        <v>74</v>
      </c>
      <c r="C11" s="116">
        <f>multiplier*I11</f>
        <v>8185.8821803637047</v>
      </c>
      <c r="D11" s="117">
        <f>multiplier*J11</f>
        <v>11241.944861032822</v>
      </c>
      <c r="E11" s="117">
        <f>multiplier*K11</f>
        <v>23158.406413727611</v>
      </c>
      <c r="F11" s="117">
        <f>multiplier*L11</f>
        <v>33990.751013748704</v>
      </c>
      <c r="G11" s="118">
        <f>multiplier*M11</f>
        <v>46066.4125581068</v>
      </c>
      <c r="I11" s="129">
        <v>3399</v>
      </c>
      <c r="J11" s="70">
        <v>4667.96</v>
      </c>
      <c r="K11" s="70">
        <v>9615.9976000000006</v>
      </c>
      <c r="L11" s="70">
        <v>14113.8804774</v>
      </c>
      <c r="M11" s="130">
        <v>19128.022225950004</v>
      </c>
    </row>
    <row r="12" spans="2:13" x14ac:dyDescent="0.25">
      <c r="B12" s="104"/>
      <c r="C12" s="116"/>
      <c r="D12" s="117"/>
      <c r="E12" s="117"/>
      <c r="F12" s="117"/>
      <c r="G12" s="118"/>
      <c r="I12" s="126"/>
      <c r="J12" s="127"/>
      <c r="K12" s="127"/>
      <c r="L12" s="127"/>
      <c r="M12" s="128"/>
    </row>
    <row r="13" spans="2:13" x14ac:dyDescent="0.25">
      <c r="B13" s="106" t="s">
        <v>75</v>
      </c>
      <c r="C13" s="116">
        <f>multiplier*I13</f>
        <v>665.10292715455091</v>
      </c>
      <c r="D13" s="117">
        <f>multiplier*J13</f>
        <v>1545.767418392013</v>
      </c>
      <c r="E13" s="117">
        <f>multiplier*K13</f>
        <v>4711.2883047927107</v>
      </c>
      <c r="F13" s="117">
        <f>multiplier*L13</f>
        <v>9541.2634424557782</v>
      </c>
      <c r="G13" s="118">
        <f>multiplier*M13</f>
        <v>9827.5013457294517</v>
      </c>
      <c r="I13" s="129">
        <v>276.16874999999999</v>
      </c>
      <c r="J13" s="70">
        <v>641.84450000000004</v>
      </c>
      <c r="K13" s="70">
        <v>1956.2545117499999</v>
      </c>
      <c r="L13" s="70">
        <v>3961.7910112000013</v>
      </c>
      <c r="M13" s="130">
        <v>4080.6447415360012</v>
      </c>
    </row>
    <row r="14" spans="2:13" x14ac:dyDescent="0.25">
      <c r="B14" s="104"/>
      <c r="C14" s="116"/>
      <c r="D14" s="117"/>
      <c r="E14" s="117"/>
      <c r="F14" s="117"/>
      <c r="G14" s="118"/>
      <c r="I14" s="126"/>
      <c r="J14" s="127"/>
      <c r="K14" s="127"/>
      <c r="L14" s="127"/>
      <c r="M14" s="128"/>
    </row>
    <row r="15" spans="2:13" ht="13.8" thickBot="1" x14ac:dyDescent="0.3">
      <c r="B15" s="106" t="s">
        <v>14</v>
      </c>
      <c r="C15" s="119">
        <f>multiplier*I15</f>
        <v>0</v>
      </c>
      <c r="D15" s="120">
        <f>multiplier*J15</f>
        <v>96.332829424697906</v>
      </c>
      <c r="E15" s="120">
        <f>multiplier*K15</f>
        <v>120.41603678087239</v>
      </c>
      <c r="F15" s="120">
        <f>multiplier*L15</f>
        <v>240.83207356174478</v>
      </c>
      <c r="G15" s="121">
        <f>multiplier*M15</f>
        <v>421.45612873305333</v>
      </c>
      <c r="I15" s="131">
        <v>0</v>
      </c>
      <c r="J15" s="132">
        <v>40</v>
      </c>
      <c r="K15" s="132">
        <v>50</v>
      </c>
      <c r="L15" s="132">
        <v>100</v>
      </c>
      <c r="M15" s="133">
        <v>175</v>
      </c>
    </row>
    <row r="16" spans="2:13" x14ac:dyDescent="0.25">
      <c r="B16" s="104"/>
    </row>
    <row r="17" spans="2:13" ht="13.8" thickBot="1" x14ac:dyDescent="0.3">
      <c r="B17" s="104"/>
      <c r="I17" s="131">
        <v>0</v>
      </c>
      <c r="J17" s="132">
        <v>40</v>
      </c>
      <c r="K17" s="132">
        <v>50</v>
      </c>
      <c r="L17" s="132">
        <v>100</v>
      </c>
      <c r="M17" s="133">
        <v>175</v>
      </c>
    </row>
    <row r="18" spans="2:13" ht="13.8" thickBot="1" x14ac:dyDescent="0.3">
      <c r="B18" s="140" t="s">
        <v>79</v>
      </c>
      <c r="C18" s="141"/>
      <c r="D18" s="110">
        <v>2.4083207356174476</v>
      </c>
    </row>
    <row r="20" spans="2:13" x14ac:dyDescent="0.25">
      <c r="D20" s="72">
        <v>2.242</v>
      </c>
      <c r="E20" s="72">
        <v>3.61</v>
      </c>
    </row>
  </sheetData>
  <pageMargins left="0.25" right="0.25" top="0.5" bottom="0.5" header="0.5" footer="0.5"/>
  <pageSetup scale="83" orientation="portrait" verticalDpi="0" r:id="rId1"/>
  <headerFooter alignWithMargins="0">
    <oddFooter>&amp;RPage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showGridLines="0" tabSelected="1" workbookViewId="0">
      <selection activeCell="I7" sqref="I7"/>
    </sheetView>
  </sheetViews>
  <sheetFormatPr defaultRowHeight="13.2" x14ac:dyDescent="0.25"/>
  <cols>
    <col min="2" max="12" width="9.33203125" bestFit="1" customWidth="1"/>
  </cols>
  <sheetData>
    <row r="1" spans="1:10" x14ac:dyDescent="0.25">
      <c r="A1" s="43"/>
      <c r="B1" s="43"/>
      <c r="C1" s="43"/>
      <c r="D1" s="43"/>
      <c r="E1" s="43"/>
      <c r="F1" s="43"/>
      <c r="G1" s="43"/>
      <c r="H1" s="43"/>
      <c r="I1" s="43"/>
      <c r="J1" s="43"/>
    </row>
    <row r="2" spans="1:10" ht="13.8" thickBot="1" x14ac:dyDescent="0.3">
      <c r="A2" s="69" t="str">
        <f>"Credit Enhancement -  Sensitivity Analysis"</f>
        <v>Credit Enhancement -  Sensitivity Analysis</v>
      </c>
      <c r="B2" s="69"/>
      <c r="C2" s="69"/>
      <c r="D2" s="69"/>
      <c r="E2" s="69"/>
      <c r="F2" s="69"/>
      <c r="G2" s="69"/>
      <c r="H2" s="69"/>
      <c r="I2" s="69"/>
      <c r="J2" s="69"/>
    </row>
    <row r="3" spans="1:10" ht="13.8" thickTop="1" x14ac:dyDescent="0.25">
      <c r="A3" s="142" t="s">
        <v>29</v>
      </c>
      <c r="B3" s="142"/>
      <c r="C3" s="142"/>
      <c r="D3" s="142"/>
      <c r="E3" s="142"/>
      <c r="F3" s="142"/>
      <c r="G3" s="142"/>
      <c r="H3" s="142"/>
      <c r="I3" s="142"/>
      <c r="J3" s="142"/>
    </row>
    <row r="4" spans="1:10" ht="13.8" thickBot="1" x14ac:dyDescent="0.3">
      <c r="A4" s="142"/>
    </row>
    <row r="5" spans="1:10" x14ac:dyDescent="0.25">
      <c r="A5" s="161" t="s">
        <v>89</v>
      </c>
      <c r="B5" s="162"/>
      <c r="C5" s="162"/>
      <c r="D5" s="163"/>
    </row>
    <row r="6" spans="1:10" ht="6" customHeight="1" x14ac:dyDescent="0.25">
      <c r="A6" s="164"/>
      <c r="B6" s="156"/>
      <c r="C6" s="156"/>
      <c r="D6" s="157"/>
    </row>
    <row r="7" spans="1:10" x14ac:dyDescent="0.25">
      <c r="A7" s="155"/>
      <c r="B7" s="168" t="s">
        <v>86</v>
      </c>
      <c r="C7" s="168" t="s">
        <v>87</v>
      </c>
      <c r="D7" s="169" t="s">
        <v>88</v>
      </c>
    </row>
    <row r="8" spans="1:10" x14ac:dyDescent="0.25">
      <c r="A8" s="155"/>
      <c r="B8" s="170">
        <v>0.1211</v>
      </c>
      <c r="C8" s="170">
        <v>0.1074</v>
      </c>
      <c r="D8" s="171">
        <v>0.1008</v>
      </c>
    </row>
    <row r="9" spans="1:10" x14ac:dyDescent="0.25">
      <c r="A9" s="155"/>
      <c r="B9" s="165"/>
      <c r="C9" s="165"/>
      <c r="D9" s="166"/>
    </row>
    <row r="10" spans="1:10" ht="13.8" thickBot="1" x14ac:dyDescent="0.3">
      <c r="A10" s="158" t="s">
        <v>78</v>
      </c>
      <c r="B10" s="120">
        <f>'PaperCo Credit'!C276</f>
        <v>1360.0000000000011</v>
      </c>
      <c r="C10" s="120">
        <f>'PaperCo Credit'!D276</f>
        <v>994.43077423724549</v>
      </c>
      <c r="D10" s="121">
        <f>'PaperCo Credit'!E276</f>
        <v>805.77180616358851</v>
      </c>
    </row>
    <row r="12" spans="1:10" ht="13.8" thickBot="1" x14ac:dyDescent="0.3"/>
    <row r="13" spans="1:10" x14ac:dyDescent="0.25">
      <c r="A13" s="167" t="s">
        <v>90</v>
      </c>
      <c r="B13" s="162"/>
      <c r="C13" s="162"/>
      <c r="D13" s="162"/>
      <c r="E13" s="162"/>
      <c r="F13" s="162"/>
      <c r="G13" s="162"/>
      <c r="H13" s="162"/>
      <c r="I13" s="162"/>
      <c r="J13" s="163"/>
    </row>
    <row r="14" spans="1:10" ht="6.75" customHeight="1" x14ac:dyDescent="0.25">
      <c r="A14" s="155"/>
      <c r="B14" s="156"/>
      <c r="C14" s="156"/>
      <c r="D14" s="156"/>
      <c r="E14" s="156"/>
      <c r="F14" s="156"/>
      <c r="G14" s="156"/>
      <c r="H14" s="156"/>
      <c r="I14" s="156"/>
      <c r="J14" s="157"/>
    </row>
    <row r="15" spans="1:10" x14ac:dyDescent="0.25">
      <c r="A15" s="155"/>
      <c r="B15" s="179" t="s">
        <v>4</v>
      </c>
      <c r="C15" s="179"/>
      <c r="D15" s="179"/>
      <c r="E15" s="179"/>
      <c r="F15" s="179"/>
      <c r="G15" s="179"/>
      <c r="H15" s="179"/>
      <c r="I15" s="179"/>
      <c r="J15" s="180"/>
    </row>
    <row r="16" spans="1:10" x14ac:dyDescent="0.25">
      <c r="A16" s="155"/>
      <c r="B16" s="172">
        <v>0.08</v>
      </c>
      <c r="C16" s="172">
        <f>B16+0.01</f>
        <v>0.09</v>
      </c>
      <c r="D16" s="172">
        <f t="shared" ref="D16:J16" si="0">C16+0.01</f>
        <v>9.9999999999999992E-2</v>
      </c>
      <c r="E16" s="172">
        <f t="shared" si="0"/>
        <v>0.10999999999999999</v>
      </c>
      <c r="F16" s="172">
        <f t="shared" si="0"/>
        <v>0.11999999999999998</v>
      </c>
      <c r="G16" s="172">
        <f t="shared" si="0"/>
        <v>0.12999999999999998</v>
      </c>
      <c r="H16" s="172">
        <f t="shared" si="0"/>
        <v>0.13999999999999999</v>
      </c>
      <c r="I16" s="172">
        <f t="shared" si="0"/>
        <v>0.15</v>
      </c>
      <c r="J16" s="173">
        <f t="shared" si="0"/>
        <v>0.16</v>
      </c>
    </row>
    <row r="17" spans="1:10" x14ac:dyDescent="0.25">
      <c r="A17" s="155"/>
      <c r="B17" s="156"/>
      <c r="C17" s="156"/>
      <c r="D17" s="156"/>
      <c r="E17" s="156"/>
      <c r="F17" s="156"/>
      <c r="G17" s="156"/>
      <c r="H17" s="156"/>
      <c r="I17" s="156"/>
      <c r="J17" s="157"/>
    </row>
    <row r="18" spans="1:10" ht="13.8" thickBot="1" x14ac:dyDescent="0.3">
      <c r="A18" s="158" t="s">
        <v>78</v>
      </c>
      <c r="B18" s="159">
        <f>'PaperCo Credit'!C271</f>
        <v>907.56196779116294</v>
      </c>
      <c r="C18" s="159">
        <f>'PaperCo Credit'!D271</f>
        <v>1020.7928354941586</v>
      </c>
      <c r="D18" s="159">
        <f>'PaperCo Credit'!E271</f>
        <v>1133.9482988756738</v>
      </c>
      <c r="E18" s="159">
        <f>'PaperCo Credit'!F271</f>
        <v>1247.0200965447382</v>
      </c>
      <c r="F18" s="159">
        <f>'PaperCo Credit'!G271</f>
        <v>1360.0000000000011</v>
      </c>
      <c r="G18" s="159">
        <f>'PaperCo Credit'!H271</f>
        <v>1472.8798169286983</v>
      </c>
      <c r="H18" s="159">
        <f>'PaperCo Credit'!I271</f>
        <v>1585.6513944728845</v>
      </c>
      <c r="I18" s="159">
        <f>'PaperCo Credit'!J271</f>
        <v>1698.3066224605363</v>
      </c>
      <c r="J18" s="160">
        <f>'PaperCo Credit'!K271</f>
        <v>1810.8374365991344</v>
      </c>
    </row>
  </sheetData>
  <mergeCells count="1">
    <mergeCell ref="B15:J15"/>
  </mergeCells>
  <printOptions horizontalCentered="1"/>
  <pageMargins left="0.25" right="0.25" top="1" bottom="1" header="0.5" footer="0.5"/>
  <pageSetup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8</vt:i4>
      </vt:variant>
    </vt:vector>
  </HeadingPairs>
  <TitlesOfParts>
    <vt:vector size="15" baseType="lpstr">
      <vt:lpstr>Cover</vt:lpstr>
      <vt:lpstr>Assumptions</vt:lpstr>
      <vt:lpstr>Letter of Credit</vt:lpstr>
      <vt:lpstr>Addt'l Equity</vt:lpstr>
      <vt:lpstr>PaperCo Credit</vt:lpstr>
      <vt:lpstr>Data</vt:lpstr>
      <vt:lpstr>Sensitivity</vt:lpstr>
      <vt:lpstr>multiplier</vt:lpstr>
      <vt:lpstr>'Addt''l Equity'!Print_Area</vt:lpstr>
      <vt:lpstr>Assumptions!Print_Area</vt:lpstr>
      <vt:lpstr>Cover!Print_Area</vt:lpstr>
      <vt:lpstr>Data!Print_Area</vt:lpstr>
      <vt:lpstr>'Letter of Credit'!Print_Area</vt:lpstr>
      <vt:lpstr>'PaperCo Credit'!Print_Area</vt:lpstr>
      <vt:lpstr>Sensitivity!Print_Area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sgibner</dc:creator>
  <cp:lastModifiedBy>Havlíček Jan</cp:lastModifiedBy>
  <cp:lastPrinted>2000-09-08T21:12:25Z</cp:lastPrinted>
  <dcterms:created xsi:type="dcterms:W3CDTF">2000-07-20T21:36:52Z</dcterms:created>
  <dcterms:modified xsi:type="dcterms:W3CDTF">2023-09-10T15:46:00Z</dcterms:modified>
</cp:coreProperties>
</file>