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-168" windowWidth="14940" windowHeight="8148"/>
  </bookViews>
  <sheets>
    <sheet name="Sheet1" sheetId="1" r:id="rId1"/>
    <sheet name="Sheet2" sheetId="2" r:id="rId2"/>
  </sheets>
  <calcPr calcId="0" calcMode="manual" calcOnSave="0"/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C12" i="1"/>
  <c r="E12" i="1"/>
  <c r="F12" i="1"/>
  <c r="G12" i="1"/>
  <c r="H12" i="1"/>
  <c r="I12" i="1"/>
  <c r="J12" i="1"/>
  <c r="C13" i="1"/>
  <c r="E13" i="1"/>
  <c r="F13" i="1"/>
  <c r="G13" i="1"/>
  <c r="H13" i="1"/>
  <c r="I13" i="1"/>
  <c r="J13" i="1"/>
  <c r="C14" i="1"/>
  <c r="E14" i="1"/>
  <c r="F14" i="1"/>
  <c r="G14" i="1"/>
  <c r="H14" i="1"/>
  <c r="I14" i="1"/>
  <c r="J14" i="1"/>
  <c r="C15" i="1"/>
  <c r="E15" i="1"/>
  <c r="F15" i="1"/>
  <c r="G15" i="1"/>
  <c r="H15" i="1"/>
  <c r="I15" i="1"/>
  <c r="J15" i="1"/>
  <c r="C18" i="1"/>
  <c r="E18" i="1"/>
  <c r="F18" i="1"/>
  <c r="G18" i="1"/>
  <c r="H18" i="1"/>
  <c r="I18" i="1"/>
  <c r="J18" i="1"/>
  <c r="C19" i="1"/>
  <c r="E19" i="1"/>
  <c r="F19" i="1"/>
  <c r="G19" i="1"/>
  <c r="H19" i="1"/>
  <c r="I19" i="1"/>
  <c r="J19" i="1"/>
  <c r="C20" i="1"/>
  <c r="E20" i="1"/>
  <c r="F20" i="1"/>
  <c r="G20" i="1"/>
  <c r="H20" i="1"/>
  <c r="I20" i="1"/>
  <c r="J20" i="1"/>
  <c r="C21" i="1"/>
  <c r="E21" i="1"/>
  <c r="F21" i="1"/>
  <c r="G21" i="1"/>
  <c r="H21" i="1"/>
  <c r="I21" i="1"/>
  <c r="J21" i="1"/>
  <c r="C22" i="1"/>
  <c r="E22" i="1"/>
  <c r="F22" i="1"/>
  <c r="G22" i="1"/>
  <c r="H22" i="1"/>
  <c r="I22" i="1"/>
  <c r="J22" i="1"/>
  <c r="C25" i="1"/>
  <c r="E25" i="1"/>
  <c r="F25" i="1"/>
  <c r="G25" i="1"/>
  <c r="H25" i="1"/>
  <c r="I25" i="1"/>
  <c r="J25" i="1"/>
  <c r="C26" i="1"/>
  <c r="E26" i="1"/>
  <c r="F26" i="1"/>
  <c r="G26" i="1"/>
  <c r="H26" i="1"/>
  <c r="I26" i="1"/>
  <c r="J26" i="1"/>
  <c r="C27" i="1"/>
  <c r="E27" i="1"/>
  <c r="F27" i="1"/>
  <c r="G27" i="1"/>
  <c r="H27" i="1"/>
  <c r="I27" i="1"/>
  <c r="J27" i="1"/>
  <c r="C28" i="1"/>
  <c r="E28" i="1"/>
  <c r="F28" i="1"/>
  <c r="G28" i="1"/>
  <c r="H28" i="1"/>
  <c r="I28" i="1"/>
  <c r="J28" i="1"/>
  <c r="C29" i="1"/>
  <c r="E29" i="1"/>
  <c r="F29" i="1"/>
  <c r="G29" i="1"/>
  <c r="H29" i="1"/>
  <c r="I29" i="1"/>
  <c r="J29" i="1"/>
  <c r="C32" i="1"/>
  <c r="E32" i="1"/>
  <c r="F32" i="1"/>
  <c r="G32" i="1"/>
  <c r="H32" i="1"/>
  <c r="I32" i="1"/>
  <c r="J32" i="1"/>
  <c r="C33" i="1"/>
  <c r="E33" i="1"/>
  <c r="F33" i="1"/>
  <c r="G33" i="1"/>
  <c r="H33" i="1"/>
  <c r="I33" i="1"/>
  <c r="J33" i="1"/>
  <c r="C34" i="1"/>
  <c r="E34" i="1"/>
  <c r="F34" i="1"/>
  <c r="G34" i="1"/>
  <c r="H34" i="1"/>
  <c r="I34" i="1"/>
  <c r="J34" i="1"/>
  <c r="C35" i="1"/>
  <c r="E35" i="1"/>
  <c r="F35" i="1"/>
  <c r="G35" i="1"/>
  <c r="H35" i="1"/>
  <c r="I35" i="1"/>
  <c r="J35" i="1"/>
  <c r="C36" i="1"/>
  <c r="E36" i="1"/>
  <c r="F36" i="1"/>
  <c r="G36" i="1"/>
  <c r="H36" i="1"/>
  <c r="I36" i="1"/>
  <c r="J36" i="1"/>
  <c r="D52" i="1"/>
  <c r="D53" i="1"/>
  <c r="D54" i="1"/>
  <c r="D55" i="1"/>
  <c r="D56" i="1"/>
  <c r="D57" i="1"/>
  <c r="D58" i="1"/>
  <c r="D59" i="1"/>
  <c r="D60" i="1"/>
  <c r="E76" i="1"/>
  <c r="F76" i="1"/>
  <c r="G76" i="1"/>
  <c r="H76" i="1"/>
  <c r="E78" i="1"/>
  <c r="F78" i="1"/>
  <c r="G78" i="1"/>
  <c r="H78" i="1"/>
  <c r="F92" i="1"/>
  <c r="G92" i="1"/>
  <c r="H92" i="1"/>
  <c r="I92" i="1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E18" i="2"/>
  <c r="F18" i="2"/>
  <c r="G18" i="2"/>
  <c r="H18" i="2"/>
  <c r="I18" i="2"/>
  <c r="J18" i="2"/>
  <c r="E28" i="2"/>
  <c r="F28" i="2"/>
  <c r="G28" i="2"/>
  <c r="H28" i="2"/>
  <c r="I28" i="2"/>
  <c r="J28" i="2"/>
  <c r="E29" i="2"/>
  <c r="F29" i="2"/>
  <c r="G29" i="2"/>
  <c r="H29" i="2"/>
  <c r="I29" i="2"/>
  <c r="J29" i="2"/>
  <c r="E30" i="2"/>
  <c r="F30" i="2"/>
  <c r="G30" i="2"/>
  <c r="H30" i="2"/>
  <c r="I30" i="2"/>
  <c r="J30" i="2"/>
  <c r="E31" i="2"/>
  <c r="F31" i="2"/>
  <c r="G31" i="2"/>
  <c r="H31" i="2"/>
  <c r="I31" i="2"/>
  <c r="J31" i="2"/>
  <c r="E32" i="2"/>
  <c r="F32" i="2"/>
  <c r="G32" i="2"/>
  <c r="H32" i="2"/>
  <c r="I32" i="2"/>
  <c r="J32" i="2"/>
  <c r="E42" i="2"/>
  <c r="F42" i="2"/>
  <c r="G42" i="2"/>
  <c r="H42" i="2"/>
  <c r="I42" i="2"/>
  <c r="J42" i="2"/>
  <c r="E43" i="2"/>
  <c r="F43" i="2"/>
  <c r="G43" i="2"/>
  <c r="H43" i="2"/>
  <c r="I43" i="2"/>
  <c r="J43" i="2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56" i="2"/>
  <c r="F56" i="2"/>
  <c r="G56" i="2"/>
  <c r="H56" i="2"/>
  <c r="I56" i="2"/>
  <c r="J56" i="2"/>
  <c r="E57" i="2"/>
  <c r="F57" i="2"/>
  <c r="G57" i="2"/>
  <c r="H57" i="2"/>
  <c r="I57" i="2"/>
  <c r="J57" i="2"/>
  <c r="E58" i="2"/>
  <c r="F58" i="2"/>
  <c r="G58" i="2"/>
  <c r="H58" i="2"/>
  <c r="I58" i="2"/>
  <c r="J58" i="2"/>
  <c r="E59" i="2"/>
  <c r="F59" i="2"/>
  <c r="G59" i="2"/>
  <c r="H59" i="2"/>
  <c r="I59" i="2"/>
  <c r="J59" i="2"/>
  <c r="E60" i="2"/>
  <c r="F60" i="2"/>
  <c r="G60" i="2"/>
  <c r="H60" i="2"/>
  <c r="I60" i="2"/>
  <c r="J60" i="2"/>
</calcChain>
</file>

<file path=xl/sharedStrings.xml><?xml version="1.0" encoding="utf-8"?>
<sst xmlns="http://schemas.openxmlformats.org/spreadsheetml/2006/main" count="46" uniqueCount="17">
  <si>
    <t>Azurix Corp.</t>
  </si>
  <si>
    <t>Sensitivity of Asset Valuation Analysis</t>
  </si>
  <si>
    <t>(in millions except per share data)</t>
  </si>
  <si>
    <t>Wessex RAB Valuation Multiple</t>
  </si>
  <si>
    <t>2000 Analysis</t>
  </si>
  <si>
    <t>$/Sterling</t>
  </si>
  <si>
    <t>Exchange</t>
  </si>
  <si>
    <t>Rate</t>
  </si>
  <si>
    <t>2001 Analysis</t>
  </si>
  <si>
    <t>2002 Analysis</t>
  </si>
  <si>
    <t>2003 Analysis</t>
  </si>
  <si>
    <t>RAB Value</t>
  </si>
  <si>
    <t>Total US Debt</t>
  </si>
  <si>
    <t>Converted to UK</t>
  </si>
  <si>
    <t>Number of shares</t>
  </si>
  <si>
    <t>Price Exceeding</t>
  </si>
  <si>
    <t>Probability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</si>
</sst>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\x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0" xfId="0" applyFont="1"/>
    <xf numFmtId="0" fontId="5" fillId="0" borderId="0" xfId="0" applyFont="1" applyFill="1"/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164" fontId="5" fillId="2" borderId="5" xfId="1" applyNumberFormat="1" applyFont="1" applyFill="1" applyBorder="1"/>
    <xf numFmtId="164" fontId="5" fillId="2" borderId="6" xfId="1" applyNumberFormat="1" applyFont="1" applyFill="1" applyBorder="1"/>
    <xf numFmtId="164" fontId="5" fillId="2" borderId="7" xfId="1" applyNumberFormat="1" applyFont="1" applyFill="1" applyBorder="1"/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5" fillId="2" borderId="10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"/>
    </xf>
    <xf numFmtId="44" fontId="6" fillId="2" borderId="4" xfId="2" applyFont="1" applyFill="1" applyBorder="1"/>
    <xf numFmtId="44" fontId="6" fillId="0" borderId="0" xfId="2" applyFont="1" applyFill="1"/>
    <xf numFmtId="7" fontId="0" fillId="0" borderId="2" xfId="2" applyNumberFormat="1" applyFont="1" applyBorder="1"/>
    <xf numFmtId="7" fontId="0" fillId="0" borderId="3" xfId="2" applyNumberFormat="1" applyFont="1" applyBorder="1"/>
    <xf numFmtId="7" fontId="0" fillId="0" borderId="4" xfId="2" applyNumberFormat="1" applyFont="1" applyBorder="1"/>
    <xf numFmtId="0" fontId="6" fillId="2" borderId="11" xfId="0" applyFont="1" applyFill="1" applyBorder="1" applyAlignment="1">
      <alignment horizontal="center"/>
    </xf>
    <xf numFmtId="44" fontId="6" fillId="2" borderId="12" xfId="2" applyFont="1" applyFill="1" applyBorder="1"/>
    <xf numFmtId="43" fontId="0" fillId="0" borderId="11" xfId="1" applyFont="1" applyBorder="1"/>
    <xf numFmtId="43" fontId="0" fillId="0" borderId="0" xfId="1" applyFont="1" applyBorder="1"/>
    <xf numFmtId="43" fontId="0" fillId="0" borderId="12" xfId="1" applyFont="1" applyBorder="1"/>
    <xf numFmtId="43" fontId="7" fillId="3" borderId="8" xfId="1" applyFont="1" applyFill="1" applyBorder="1"/>
    <xf numFmtId="43" fontId="7" fillId="3" borderId="10" xfId="1" applyFont="1" applyFill="1" applyBorder="1"/>
    <xf numFmtId="0" fontId="6" fillId="2" borderId="5" xfId="0" applyFont="1" applyFill="1" applyBorder="1" applyAlignment="1">
      <alignment horizontal="center"/>
    </xf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9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44" fontId="6" fillId="0" borderId="0" xfId="2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164" fontId="5" fillId="0" borderId="0" xfId="1" applyNumberFormat="1" applyFont="1" applyFill="1" applyBorder="1"/>
    <xf numFmtId="0" fontId="6" fillId="0" borderId="0" xfId="0" applyFont="1" applyFill="1" applyBorder="1" applyAlignment="1">
      <alignment horizontal="center"/>
    </xf>
    <xf numFmtId="7" fontId="0" fillId="0" borderId="0" xfId="2" applyNumberFormat="1" applyFont="1" applyFill="1" applyBorder="1"/>
    <xf numFmtId="43" fontId="0" fillId="0" borderId="0" xfId="1" applyFont="1" applyFill="1" applyBorder="1"/>
    <xf numFmtId="9" fontId="0" fillId="0" borderId="0" xfId="3" applyFont="1" applyFill="1" applyBorder="1"/>
    <xf numFmtId="1" fontId="0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44" fontId="8" fillId="0" borderId="0" xfId="2" applyFont="1" applyFill="1" applyBorder="1"/>
    <xf numFmtId="1" fontId="6" fillId="0" borderId="0" xfId="1" applyNumberFormat="1" applyFont="1" applyFill="1" applyBorder="1"/>
    <xf numFmtId="43" fontId="9" fillId="0" borderId="0" xfId="1" applyFont="1" applyFill="1" applyBorder="1"/>
    <xf numFmtId="9" fontId="10" fillId="0" borderId="0" xfId="0" applyNumberFormat="1" applyFont="1" applyFill="1" applyBorder="1" applyAlignment="1" applyProtection="1">
      <alignment horizontal="center"/>
      <protection locked="0"/>
    </xf>
    <xf numFmtId="9" fontId="0" fillId="0" borderId="0" xfId="1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3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9" fontId="10" fillId="0" borderId="0" xfId="1" applyNumberFormat="1" applyFont="1" applyFill="1" applyBorder="1" applyAlignment="1">
      <alignment horizontal="center"/>
    </xf>
    <xf numFmtId="9" fontId="10" fillId="0" borderId="0" xfId="0" applyNumberFormat="1" applyFont="1" applyFill="1" applyBorder="1" applyAlignment="1">
      <alignment horizontal="center"/>
    </xf>
    <xf numFmtId="9" fontId="10" fillId="0" borderId="0" xfId="3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78326110987098E-2"/>
          <c:y val="0.1035504080511598"/>
          <c:w val="0.72267723789016558"/>
          <c:h val="0.72189427327094247"/>
        </c:manualLayout>
      </c:layout>
      <c:scatterChart>
        <c:scatterStyle val="smoothMarker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6264342054247553"/>
                  <c:y val="0.5857994512608467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Sheet2!$E$13:$J$13</c:f>
              <c:numCache>
                <c:formatCode>0.0\x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</c:numCache>
            </c:numRef>
          </c:xVal>
          <c:yVal>
            <c:numRef>
              <c:f>Sheet2!$E$14:$J$14</c:f>
              <c:numCache>
                <c:formatCode>General</c:formatCode>
                <c:ptCount val="6"/>
                <c:pt idx="0">
                  <c:v>0.36723163841807943</c:v>
                </c:pt>
                <c:pt idx="1">
                  <c:v>1.3757062146892658</c:v>
                </c:pt>
                <c:pt idx="2">
                  <c:v>2.3841807909604524</c:v>
                </c:pt>
                <c:pt idx="3">
                  <c:v>3.3926553672316389</c:v>
                </c:pt>
                <c:pt idx="4">
                  <c:v>4.4011299435028253</c:v>
                </c:pt>
                <c:pt idx="5">
                  <c:v>5.4096045197740112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B-4A2E-A04D-036A8801F349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6068531207565272"/>
                  <c:y val="0.2514795624099595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Sheet2!$E$5:$J$5</c:f>
              <c:numCache>
                <c:formatCode>0.0\x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</c:numCache>
            </c:numRef>
          </c:xVal>
          <c:yVal>
            <c:numRef>
              <c:f>Sheet2!$E$28:$J$28</c:f>
              <c:numCache>
                <c:formatCode>General</c:formatCode>
                <c:ptCount val="6"/>
                <c:pt idx="0">
                  <c:v>0.97514124293785343</c:v>
                </c:pt>
                <c:pt idx="1">
                  <c:v>2.0836158192090397</c:v>
                </c:pt>
                <c:pt idx="2">
                  <c:v>3.1920903954802253</c:v>
                </c:pt>
                <c:pt idx="3">
                  <c:v>4.3005649717514132</c:v>
                </c:pt>
                <c:pt idx="4">
                  <c:v>5.4090395480225979</c:v>
                </c:pt>
                <c:pt idx="5">
                  <c:v>6.5175141242937862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5B-4A2E-A04D-036A8801F349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FF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66394951652663059"/>
                  <c:y val="0.150887737445975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Sheet2!$E$13:$J$13</c:f>
              <c:numCache>
                <c:formatCode>0.0\x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</c:numCache>
            </c:numRef>
          </c:xVal>
          <c:yVal>
            <c:numRef>
              <c:f>Sheet2!$E$42:$J$42</c:f>
              <c:numCache>
                <c:formatCode>General</c:formatCode>
                <c:ptCount val="6"/>
                <c:pt idx="0">
                  <c:v>1.0203389830508482</c:v>
                </c:pt>
                <c:pt idx="1">
                  <c:v>2.2135593220338987</c:v>
                </c:pt>
                <c:pt idx="2">
                  <c:v>3.406779661016949</c:v>
                </c:pt>
                <c:pt idx="3">
                  <c:v>4.6000000000000005</c:v>
                </c:pt>
                <c:pt idx="4">
                  <c:v>5.7932203389830503</c:v>
                </c:pt>
                <c:pt idx="5">
                  <c:v>6.9864406779661037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5B-4A2E-A04D-036A8801F349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FFFF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1484583953228434"/>
                  <c:y val="0.1863907344920876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Sheet2!$E$13:$J$13</c:f>
              <c:numCache>
                <c:formatCode>0.0\x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</c:numCache>
            </c:numRef>
          </c:xVal>
          <c:yVal>
            <c:numRef>
              <c:f>Sheet2!$E$56:$J$56</c:f>
              <c:numCache>
                <c:formatCode>General</c:formatCode>
                <c:ptCount val="6"/>
                <c:pt idx="0">
                  <c:v>1.0836158192090406</c:v>
                </c:pt>
                <c:pt idx="1">
                  <c:v>2.362429378531075</c:v>
                </c:pt>
                <c:pt idx="2">
                  <c:v>3.6412429378531086</c:v>
                </c:pt>
                <c:pt idx="3">
                  <c:v>4.9200564971751426</c:v>
                </c:pt>
                <c:pt idx="4">
                  <c:v>6.1988700564971753</c:v>
                </c:pt>
                <c:pt idx="5">
                  <c:v>7.4776836158192097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5B-4A2E-A04D-036A8801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4040"/>
        <c:axId val="1"/>
      </c:scatterChart>
      <c:valAx>
        <c:axId val="154134040"/>
        <c:scaling>
          <c:orientation val="minMax"/>
          <c:min val="0.8"/>
        </c:scaling>
        <c:delete val="0"/>
        <c:axPos val="b"/>
        <c:numFmt formatCode="0.0\x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34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466579829909614"/>
          <c:y val="0.30177547489195139"/>
          <c:w val="0.13866267544167962"/>
          <c:h val="0.298816891804775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8</xdr:row>
      <xdr:rowOff>99060</xdr:rowOff>
    </xdr:from>
    <xdr:to>
      <xdr:col>17</xdr:col>
      <xdr:colOff>579120</xdr:colOff>
      <xdr:row>23</xdr:row>
      <xdr:rowOff>160020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A31" workbookViewId="0">
      <selection activeCell="G28" sqref="G28"/>
    </sheetView>
  </sheetViews>
  <sheetFormatPr defaultRowHeight="13.2" x14ac:dyDescent="0.25"/>
  <sheetData>
    <row r="1" spans="1:12" ht="24.6" x14ac:dyDescent="0.4">
      <c r="A1" s="1" t="s">
        <v>0</v>
      </c>
    </row>
    <row r="2" spans="1:12" ht="18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2</v>
      </c>
    </row>
    <row r="7" spans="1:12" x14ac:dyDescent="0.25">
      <c r="C7" s="5"/>
      <c r="D7" s="5"/>
      <c r="E7" s="6" t="s">
        <v>3</v>
      </c>
      <c r="F7" s="7"/>
      <c r="G7" s="7"/>
      <c r="H7" s="7"/>
      <c r="I7" s="7"/>
      <c r="J7" s="8"/>
    </row>
    <row r="8" spans="1:12" x14ac:dyDescent="0.25">
      <c r="C8" s="5"/>
      <c r="D8" s="5"/>
      <c r="E8" s="9">
        <v>0.8</v>
      </c>
      <c r="F8" s="10">
        <v>0.9</v>
      </c>
      <c r="G8" s="10">
        <v>1</v>
      </c>
      <c r="H8" s="10">
        <v>1.1000000000000001</v>
      </c>
      <c r="I8" s="10">
        <v>1.2</v>
      </c>
      <c r="J8" s="11">
        <v>1.3</v>
      </c>
    </row>
    <row r="10" spans="1:12" x14ac:dyDescent="0.25">
      <c r="E10" s="12" t="s">
        <v>4</v>
      </c>
      <c r="F10" s="13"/>
      <c r="G10" s="13"/>
      <c r="H10" s="13"/>
      <c r="I10" s="13"/>
      <c r="J10" s="14"/>
    </row>
    <row r="11" spans="1:12" x14ac:dyDescent="0.25">
      <c r="B11" s="15"/>
      <c r="C11" s="16">
        <v>1.3</v>
      </c>
      <c r="D11" s="17"/>
      <c r="E11" s="18">
        <f>($C11*($E$74*E$8-$E$76))/$E$92</f>
        <v>0.47740112994350326</v>
      </c>
      <c r="F11" s="19">
        <f t="shared" ref="F11:J15" si="0">($C11*($E$74*F$8-$E$76))/$E$92</f>
        <v>1.7884180790960456</v>
      </c>
      <c r="G11" s="19">
        <f t="shared" si="0"/>
        <v>3.0994350282485881</v>
      </c>
      <c r="H11" s="19">
        <f t="shared" si="0"/>
        <v>4.4104519774011308</v>
      </c>
      <c r="I11" s="19">
        <f t="shared" si="0"/>
        <v>5.7214689265536736</v>
      </c>
      <c r="J11" s="20">
        <f t="shared" si="0"/>
        <v>7.0324858757062154</v>
      </c>
    </row>
    <row r="12" spans="1:12" x14ac:dyDescent="0.25">
      <c r="B12" s="21" t="s">
        <v>5</v>
      </c>
      <c r="C12" s="22">
        <f>+C11+0.1</f>
        <v>1.4000000000000001</v>
      </c>
      <c r="D12" s="17"/>
      <c r="E12" s="23">
        <f>($C12*($E$74*E$8-$E$76))/$E$92</f>
        <v>0.51412429378531121</v>
      </c>
      <c r="F12" s="24">
        <f t="shared" si="0"/>
        <v>1.9259887005649723</v>
      </c>
      <c r="G12" s="24">
        <f t="shared" si="0"/>
        <v>3.3378531073446331</v>
      </c>
      <c r="H12" s="24">
        <f t="shared" si="0"/>
        <v>4.7497175141242947</v>
      </c>
      <c r="I12" s="24">
        <f t="shared" si="0"/>
        <v>6.1615819209039566</v>
      </c>
      <c r="J12" s="25">
        <f t="shared" si="0"/>
        <v>7.5734463276836177</v>
      </c>
    </row>
    <row r="13" spans="1:12" x14ac:dyDescent="0.25">
      <c r="B13" s="21" t="s">
        <v>6</v>
      </c>
      <c r="C13" s="22">
        <f>+C12+0.1</f>
        <v>1.5000000000000002</v>
      </c>
      <c r="D13" s="17"/>
      <c r="E13" s="23">
        <f>($C13*($E$74*E$8-$E$76))/$E$92</f>
        <v>0.55084745762711929</v>
      </c>
      <c r="F13" s="24">
        <f t="shared" si="0"/>
        <v>2.0635593220338992</v>
      </c>
      <c r="G13" s="26">
        <f t="shared" si="0"/>
        <v>3.5762711864406791</v>
      </c>
      <c r="H13" s="27">
        <f t="shared" si="0"/>
        <v>5.0889830508474585</v>
      </c>
      <c r="I13" s="24">
        <f t="shared" si="0"/>
        <v>6.6016949152542388</v>
      </c>
      <c r="J13" s="25">
        <f t="shared" si="0"/>
        <v>8.1144067796610191</v>
      </c>
    </row>
    <row r="14" spans="1:12" x14ac:dyDescent="0.25">
      <c r="B14" s="21" t="s">
        <v>7</v>
      </c>
      <c r="C14" s="22">
        <f>+C13+0.1</f>
        <v>1.6000000000000003</v>
      </c>
      <c r="D14" s="17"/>
      <c r="E14" s="23">
        <f>($C14*($E$74*E$8-$E$76))/$E$92</f>
        <v>0.58757062146892725</v>
      </c>
      <c r="F14" s="24">
        <f t="shared" si="0"/>
        <v>2.201129943502826</v>
      </c>
      <c r="G14" s="24">
        <f t="shared" si="0"/>
        <v>3.8146892655367246</v>
      </c>
      <c r="H14" s="24">
        <f t="shared" si="0"/>
        <v>5.4282485875706232</v>
      </c>
      <c r="I14" s="24">
        <f t="shared" si="0"/>
        <v>7.041807909604521</v>
      </c>
      <c r="J14" s="25">
        <f t="shared" si="0"/>
        <v>8.6553672316384205</v>
      </c>
    </row>
    <row r="15" spans="1:12" x14ac:dyDescent="0.25">
      <c r="B15" s="28"/>
      <c r="C15" s="22">
        <f>+C14+0.1</f>
        <v>1.7000000000000004</v>
      </c>
      <c r="D15" s="17"/>
      <c r="E15" s="29">
        <f>($C15*($E$74*E$8-$E$76))/$E$92</f>
        <v>0.62429378531073509</v>
      </c>
      <c r="F15" s="30">
        <f t="shared" si="0"/>
        <v>2.3387005649717527</v>
      </c>
      <c r="G15" s="30">
        <f t="shared" si="0"/>
        <v>4.0531073446327701</v>
      </c>
      <c r="H15" s="30">
        <f t="shared" si="0"/>
        <v>5.767514124293788</v>
      </c>
      <c r="I15" s="30">
        <f t="shared" si="0"/>
        <v>7.481920903954804</v>
      </c>
      <c r="J15" s="31">
        <f t="shared" si="0"/>
        <v>9.1963276836158219</v>
      </c>
    </row>
    <row r="17" spans="2:10" x14ac:dyDescent="0.25">
      <c r="E17" s="12" t="s">
        <v>8</v>
      </c>
      <c r="F17" s="13"/>
      <c r="G17" s="13"/>
      <c r="H17" s="13"/>
      <c r="I17" s="13"/>
      <c r="J17" s="14"/>
    </row>
    <row r="18" spans="2:10" x14ac:dyDescent="0.25">
      <c r="B18" s="15"/>
      <c r="C18" s="16">
        <f>+C11</f>
        <v>1.3</v>
      </c>
      <c r="D18" s="17"/>
      <c r="E18" s="18">
        <f>($C18*($F$74*E$8-$F$76))/$F$92</f>
        <v>1.2676836158192095</v>
      </c>
      <c r="F18" s="19">
        <f t="shared" ref="F18:J22" si="1">($C18*($F$74*F$8-$F$76))/$F$92</f>
        <v>2.7087005649717515</v>
      </c>
      <c r="G18" s="19">
        <f t="shared" si="1"/>
        <v>4.1497175141242932</v>
      </c>
      <c r="H18" s="19">
        <f t="shared" si="1"/>
        <v>5.5907344632768377</v>
      </c>
      <c r="I18" s="19">
        <f t="shared" si="1"/>
        <v>7.0317514124293776</v>
      </c>
      <c r="J18" s="20">
        <f t="shared" si="1"/>
        <v>8.472768361581922</v>
      </c>
    </row>
    <row r="19" spans="2:10" x14ac:dyDescent="0.25">
      <c r="B19" s="21" t="s">
        <v>5</v>
      </c>
      <c r="C19" s="22">
        <f>+C12</f>
        <v>1.4000000000000001</v>
      </c>
      <c r="D19" s="17"/>
      <c r="E19" s="23">
        <f>($C19*($F$74*E$8-$F$76))/$F$92</f>
        <v>1.3651977401129951</v>
      </c>
      <c r="F19" s="24">
        <f t="shared" si="1"/>
        <v>2.9170621468926559</v>
      </c>
      <c r="G19" s="24">
        <f t="shared" si="1"/>
        <v>4.4689265536723166</v>
      </c>
      <c r="H19" s="24">
        <f t="shared" si="1"/>
        <v>6.02079096045198</v>
      </c>
      <c r="I19" s="24">
        <f t="shared" si="1"/>
        <v>7.5726553672316381</v>
      </c>
      <c r="J19" s="25">
        <f t="shared" si="1"/>
        <v>9.1245197740113024</v>
      </c>
    </row>
    <row r="20" spans="2:10" x14ac:dyDescent="0.25">
      <c r="B20" s="21" t="s">
        <v>6</v>
      </c>
      <c r="C20" s="22">
        <f>+C13</f>
        <v>1.5000000000000002</v>
      </c>
      <c r="D20" s="17"/>
      <c r="E20" s="23">
        <f>($C20*($F$74*E$8-$F$76))/$F$92</f>
        <v>1.4627118644067805</v>
      </c>
      <c r="F20" s="24">
        <f t="shared" si="1"/>
        <v>3.1254237288135598</v>
      </c>
      <c r="G20" s="26">
        <f t="shared" si="1"/>
        <v>4.7881355932203391</v>
      </c>
      <c r="H20" s="27">
        <f t="shared" si="1"/>
        <v>6.4508474576271206</v>
      </c>
      <c r="I20" s="24">
        <f t="shared" si="1"/>
        <v>8.1135593220338986</v>
      </c>
      <c r="J20" s="25">
        <f t="shared" si="1"/>
        <v>9.776271186440681</v>
      </c>
    </row>
    <row r="21" spans="2:10" x14ac:dyDescent="0.25">
      <c r="B21" s="21" t="s">
        <v>7</v>
      </c>
      <c r="C21" s="22">
        <f>+C14</f>
        <v>1.6000000000000003</v>
      </c>
      <c r="D21" s="17"/>
      <c r="E21" s="23">
        <f>($C21*($F$74*E$8-$F$76))/$F$92</f>
        <v>1.5602259887005661</v>
      </c>
      <c r="F21" s="24">
        <f t="shared" si="1"/>
        <v>3.3337853107344642</v>
      </c>
      <c r="G21" s="24">
        <f t="shared" si="1"/>
        <v>5.1073446327683625</v>
      </c>
      <c r="H21" s="24">
        <f t="shared" si="1"/>
        <v>6.880903954802263</v>
      </c>
      <c r="I21" s="24">
        <f t="shared" si="1"/>
        <v>8.6544632768361591</v>
      </c>
      <c r="J21" s="25">
        <f t="shared" si="1"/>
        <v>10.428022598870058</v>
      </c>
    </row>
    <row r="22" spans="2:10" x14ac:dyDescent="0.25">
      <c r="B22" s="28"/>
      <c r="C22" s="22">
        <f>+C15</f>
        <v>1.7000000000000004</v>
      </c>
      <c r="D22" s="17"/>
      <c r="E22" s="29">
        <f>($C22*($F$74*E$8-$F$76))/$F$92</f>
        <v>1.6577401129943514</v>
      </c>
      <c r="F22" s="30">
        <f t="shared" si="1"/>
        <v>3.5421468926553685</v>
      </c>
      <c r="G22" s="30">
        <f t="shared" si="1"/>
        <v>5.4265536723163841</v>
      </c>
      <c r="H22" s="30">
        <f t="shared" si="1"/>
        <v>7.3109604519774045</v>
      </c>
      <c r="I22" s="30">
        <f t="shared" si="1"/>
        <v>9.1953672316384178</v>
      </c>
      <c r="J22" s="31">
        <f t="shared" si="1"/>
        <v>11.079774011299438</v>
      </c>
    </row>
    <row r="24" spans="2:10" x14ac:dyDescent="0.25">
      <c r="E24" s="12" t="s">
        <v>9</v>
      </c>
      <c r="F24" s="13"/>
      <c r="G24" s="13"/>
      <c r="H24" s="13"/>
      <c r="I24" s="13"/>
      <c r="J24" s="14"/>
    </row>
    <row r="25" spans="2:10" x14ac:dyDescent="0.25">
      <c r="B25" s="15"/>
      <c r="C25" s="16">
        <f>+C18</f>
        <v>1.3</v>
      </c>
      <c r="D25" s="17"/>
      <c r="E25" s="18">
        <f>($C25*($G$74*E$8-$G$76))/$G$92</f>
        <v>1.3264406779661027</v>
      </c>
      <c r="F25" s="19">
        <f t="shared" ref="F25:J29" si="2">($C25*($G$74*F$8-$G$76))/$G$92</f>
        <v>2.8776271186440683</v>
      </c>
      <c r="G25" s="19">
        <f t="shared" si="2"/>
        <v>4.4288135593220339</v>
      </c>
      <c r="H25" s="19">
        <f t="shared" si="2"/>
        <v>5.9800000000000022</v>
      </c>
      <c r="I25" s="19">
        <f t="shared" si="2"/>
        <v>7.5311864406779661</v>
      </c>
      <c r="J25" s="20">
        <f t="shared" si="2"/>
        <v>9.0823728813559352</v>
      </c>
    </row>
    <row r="26" spans="2:10" x14ac:dyDescent="0.25">
      <c r="B26" s="21" t="s">
        <v>5</v>
      </c>
      <c r="C26" s="22">
        <f>+C19</f>
        <v>1.4000000000000001</v>
      </c>
      <c r="D26" s="17"/>
      <c r="E26" s="23">
        <f>($C26*($G$74*E$8-$G$76))/$G$92</f>
        <v>1.4284745762711877</v>
      </c>
      <c r="F26" s="24">
        <f t="shared" si="2"/>
        <v>3.0989830508474587</v>
      </c>
      <c r="G26" s="24">
        <f t="shared" si="2"/>
        <v>4.7694915254237298</v>
      </c>
      <c r="H26" s="24">
        <f t="shared" si="2"/>
        <v>6.4400000000000022</v>
      </c>
      <c r="I26" s="24">
        <f t="shared" si="2"/>
        <v>8.110508474576271</v>
      </c>
      <c r="J26" s="25">
        <f t="shared" si="2"/>
        <v>9.7810169491525443</v>
      </c>
    </row>
    <row r="27" spans="2:10" x14ac:dyDescent="0.25">
      <c r="B27" s="21" t="s">
        <v>6</v>
      </c>
      <c r="C27" s="22">
        <f>+C20</f>
        <v>1.5000000000000002</v>
      </c>
      <c r="D27" s="17"/>
      <c r="E27" s="23">
        <f>($C27*($G$74*E$8-$G$76))/$G$92</f>
        <v>1.5305084745762725</v>
      </c>
      <c r="F27" s="24">
        <f t="shared" si="2"/>
        <v>3.3203389830508487</v>
      </c>
      <c r="G27" s="26">
        <f t="shared" si="2"/>
        <v>5.1101694915254248</v>
      </c>
      <c r="H27" s="27">
        <f t="shared" si="2"/>
        <v>6.900000000000003</v>
      </c>
      <c r="I27" s="24">
        <f t="shared" si="2"/>
        <v>8.6898305084745768</v>
      </c>
      <c r="J27" s="25">
        <f t="shared" si="2"/>
        <v>10.479661016949155</v>
      </c>
    </row>
    <row r="28" spans="2:10" x14ac:dyDescent="0.25">
      <c r="B28" s="21" t="s">
        <v>7</v>
      </c>
      <c r="C28" s="22">
        <f>+C21</f>
        <v>1.6000000000000003</v>
      </c>
      <c r="D28" s="17"/>
      <c r="E28" s="23">
        <f>($C28*($G$74*E$8-$G$76))/$G$92</f>
        <v>1.6325423728813575</v>
      </c>
      <c r="F28" s="24">
        <f t="shared" si="2"/>
        <v>3.5416949152542383</v>
      </c>
      <c r="G28" s="24">
        <f t="shared" si="2"/>
        <v>5.4508474576271198</v>
      </c>
      <c r="H28" s="24">
        <f t="shared" si="2"/>
        <v>7.3600000000000039</v>
      </c>
      <c r="I28" s="24">
        <f t="shared" si="2"/>
        <v>9.2691525423728809</v>
      </c>
      <c r="J28" s="25">
        <f t="shared" si="2"/>
        <v>11.178305084745766</v>
      </c>
    </row>
    <row r="29" spans="2:10" x14ac:dyDescent="0.25">
      <c r="B29" s="28"/>
      <c r="C29" s="22">
        <f>+C22</f>
        <v>1.7000000000000004</v>
      </c>
      <c r="D29" s="17"/>
      <c r="E29" s="29">
        <f>($C29*($G$74*E$8-$G$76))/$G$92</f>
        <v>1.7345762711864425</v>
      </c>
      <c r="F29" s="30">
        <f t="shared" si="2"/>
        <v>3.7630508474576287</v>
      </c>
      <c r="G29" s="30">
        <f t="shared" si="2"/>
        <v>5.7915254237288156</v>
      </c>
      <c r="H29" s="30">
        <f t="shared" si="2"/>
        <v>7.8200000000000047</v>
      </c>
      <c r="I29" s="30">
        <f t="shared" si="2"/>
        <v>9.8484745762711867</v>
      </c>
      <c r="J29" s="31">
        <f t="shared" si="2"/>
        <v>11.876949152542377</v>
      </c>
    </row>
    <row r="31" spans="2:10" x14ac:dyDescent="0.25">
      <c r="E31" s="12" t="s">
        <v>10</v>
      </c>
      <c r="F31" s="13"/>
      <c r="G31" s="13"/>
      <c r="H31" s="13"/>
      <c r="I31" s="13"/>
      <c r="J31" s="14"/>
    </row>
    <row r="32" spans="2:10" x14ac:dyDescent="0.25">
      <c r="B32" s="15"/>
      <c r="C32" s="16">
        <f>+C25</f>
        <v>1.3</v>
      </c>
      <c r="D32" s="17"/>
      <c r="E32" s="18">
        <f>($C32*($H$74*E$8-$H$76))/$H$92</f>
        <v>1.4087005649717528</v>
      </c>
      <c r="F32" s="19">
        <f t="shared" ref="F32:J36" si="3">($C32*($H$74*F$8-$H$76))/$H$92</f>
        <v>3.0711581920903979</v>
      </c>
      <c r="G32" s="19">
        <f t="shared" si="3"/>
        <v>4.7336158192090414</v>
      </c>
      <c r="H32" s="19">
        <f t="shared" si="3"/>
        <v>6.3960734463276854</v>
      </c>
      <c r="I32" s="19">
        <f t="shared" si="3"/>
        <v>8.0585310734463285</v>
      </c>
      <c r="J32" s="20">
        <f t="shared" si="3"/>
        <v>9.7209887005649733</v>
      </c>
    </row>
    <row r="33" spans="1:12" x14ac:dyDescent="0.25">
      <c r="B33" s="21" t="s">
        <v>5</v>
      </c>
      <c r="C33" s="22">
        <f>+C26</f>
        <v>1.4000000000000001</v>
      </c>
      <c r="D33" s="17"/>
      <c r="E33" s="23">
        <f>($C33*($H$74*E$8-$H$76))/$H$92</f>
        <v>1.5170621468926571</v>
      </c>
      <c r="F33" s="24">
        <f t="shared" si="3"/>
        <v>3.3074011299435053</v>
      </c>
      <c r="G33" s="24">
        <f t="shared" si="3"/>
        <v>5.0977401129943516</v>
      </c>
      <c r="H33" s="24">
        <f t="shared" si="3"/>
        <v>6.8880790960452005</v>
      </c>
      <c r="I33" s="24">
        <f t="shared" si="3"/>
        <v>8.6784180790960459</v>
      </c>
      <c r="J33" s="25">
        <f t="shared" si="3"/>
        <v>10.468757062146896</v>
      </c>
    </row>
    <row r="34" spans="1:12" x14ac:dyDescent="0.25">
      <c r="B34" s="21" t="s">
        <v>6</v>
      </c>
      <c r="C34" s="22">
        <f>+C27</f>
        <v>1.5000000000000002</v>
      </c>
      <c r="D34" s="17"/>
      <c r="E34" s="23">
        <f>($C34*($H$74*E$8-$H$76))/$H$92</f>
        <v>1.6254237288135611</v>
      </c>
      <c r="F34" s="24">
        <f t="shared" si="3"/>
        <v>3.5436440677966132</v>
      </c>
      <c r="G34" s="26">
        <f t="shared" si="3"/>
        <v>5.4618644067796627</v>
      </c>
      <c r="H34" s="27">
        <f t="shared" si="3"/>
        <v>7.3800847457627148</v>
      </c>
      <c r="I34" s="24">
        <f t="shared" si="3"/>
        <v>9.2983050847457651</v>
      </c>
      <c r="J34" s="25">
        <f t="shared" si="3"/>
        <v>11.216525423728816</v>
      </c>
    </row>
    <row r="35" spans="1:12" x14ac:dyDescent="0.25">
      <c r="B35" s="21" t="s">
        <v>7</v>
      </c>
      <c r="C35" s="22">
        <f>+C28</f>
        <v>1.6000000000000003</v>
      </c>
      <c r="D35" s="17"/>
      <c r="E35" s="23">
        <f>($C35*($H$74*E$8-$H$76))/$H$92</f>
        <v>1.7337853107344652</v>
      </c>
      <c r="F35" s="24">
        <f t="shared" si="3"/>
        <v>3.7798870056497211</v>
      </c>
      <c r="G35" s="24">
        <f t="shared" si="3"/>
        <v>5.8259887005649738</v>
      </c>
      <c r="H35" s="24">
        <f t="shared" si="3"/>
        <v>7.8720903954802299</v>
      </c>
      <c r="I35" s="24">
        <f t="shared" si="3"/>
        <v>9.9181920903954826</v>
      </c>
      <c r="J35" s="25">
        <f t="shared" si="3"/>
        <v>11.964293785310739</v>
      </c>
    </row>
    <row r="36" spans="1:12" x14ac:dyDescent="0.25">
      <c r="B36" s="28"/>
      <c r="C36" s="22">
        <f>+C29</f>
        <v>1.7000000000000004</v>
      </c>
      <c r="D36" s="17"/>
      <c r="E36" s="29">
        <f>($C36*($H$74*E$8-$H$76))/$H$92</f>
        <v>1.8421468926553695</v>
      </c>
      <c r="F36" s="30">
        <f t="shared" si="3"/>
        <v>4.016129943502829</v>
      </c>
      <c r="G36" s="30">
        <f t="shared" si="3"/>
        <v>6.1901129943502848</v>
      </c>
      <c r="H36" s="30">
        <f t="shared" si="3"/>
        <v>8.3640960451977442</v>
      </c>
      <c r="I36" s="30">
        <f t="shared" si="3"/>
        <v>10.5380790960452</v>
      </c>
      <c r="J36" s="31">
        <f t="shared" si="3"/>
        <v>12.712062146892661</v>
      </c>
    </row>
    <row r="40" spans="1:12" ht="24.6" x14ac:dyDescent="0.4">
      <c r="A40" s="1" t="s">
        <v>0</v>
      </c>
    </row>
    <row r="41" spans="1:12" ht="18" thickBot="1" x14ac:dyDescent="0.35">
      <c r="A41" s="2" t="s">
        <v>1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4" t="s">
        <v>2</v>
      </c>
    </row>
    <row r="43" spans="1:12" x14ac:dyDescent="0.25">
      <c r="A43" s="4"/>
    </row>
    <row r="44" spans="1:12" x14ac:dyDescent="0.25">
      <c r="A44" s="4"/>
    </row>
    <row r="45" spans="1:12" x14ac:dyDescent="0.25">
      <c r="B45" s="36"/>
      <c r="C45" s="36"/>
      <c r="D45" s="36"/>
      <c r="E45" s="37"/>
      <c r="F45" s="37"/>
      <c r="G45" s="37"/>
      <c r="H45" s="37"/>
      <c r="I45" s="37"/>
      <c r="J45" s="37"/>
      <c r="K45" s="36"/>
    </row>
    <row r="46" spans="1:12" x14ac:dyDescent="0.25">
      <c r="B46" s="36"/>
      <c r="C46" s="36"/>
      <c r="D46" s="36"/>
      <c r="E46" s="38"/>
      <c r="F46" s="38"/>
      <c r="G46" s="38"/>
      <c r="H46" s="38"/>
      <c r="I46" s="38"/>
      <c r="J46" s="38"/>
      <c r="K46" s="36"/>
    </row>
    <row r="47" spans="1:12" x14ac:dyDescent="0.25"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25">
      <c r="B48" s="36"/>
      <c r="C48" s="36"/>
      <c r="D48" s="36"/>
      <c r="E48" s="37"/>
      <c r="F48" s="37"/>
      <c r="G48" s="37"/>
      <c r="H48" s="37"/>
      <c r="I48" s="37"/>
      <c r="J48" s="37"/>
      <c r="K48" s="36"/>
    </row>
    <row r="49" spans="2:11" x14ac:dyDescent="0.25">
      <c r="B49" s="39"/>
      <c r="C49" s="35"/>
      <c r="D49" s="35"/>
      <c r="F49" s="52">
        <v>2000</v>
      </c>
      <c r="G49" s="52">
        <v>2001</v>
      </c>
      <c r="H49" s="52">
        <v>2002</v>
      </c>
      <c r="I49" s="52">
        <v>2003</v>
      </c>
      <c r="J49" s="43"/>
      <c r="K49" s="36"/>
    </row>
    <row r="50" spans="2:11" x14ac:dyDescent="0.25">
      <c r="B50" s="39"/>
      <c r="C50" s="35"/>
      <c r="D50" s="35"/>
      <c r="F50" s="46"/>
      <c r="G50" s="46"/>
      <c r="H50" s="46"/>
      <c r="I50" s="46"/>
      <c r="J50" s="43"/>
      <c r="K50" s="36"/>
    </row>
    <row r="51" spans="2:11" x14ac:dyDescent="0.25">
      <c r="B51" s="44"/>
      <c r="C51" s="45"/>
      <c r="D51" s="45">
        <v>5</v>
      </c>
      <c r="E51" s="41"/>
      <c r="F51" s="56">
        <v>8.4899999999999975E-2</v>
      </c>
      <c r="G51" s="53">
        <v>0.28080000000000005</v>
      </c>
      <c r="H51" s="53">
        <v>0.44410000000000005</v>
      </c>
      <c r="I51" s="49">
        <v>0.63169999999999993</v>
      </c>
      <c r="J51" s="41"/>
      <c r="K51" s="36"/>
    </row>
    <row r="52" spans="2:11" x14ac:dyDescent="0.25">
      <c r="B52" s="44"/>
      <c r="C52" s="45"/>
      <c r="D52" s="45">
        <f>+D51+1</f>
        <v>6</v>
      </c>
      <c r="E52" s="41"/>
      <c r="F52" s="56">
        <v>3.9599999999999969E-2</v>
      </c>
      <c r="G52" s="53">
        <v>0.16069999999999995</v>
      </c>
      <c r="H52" s="53">
        <v>0.31020000000000003</v>
      </c>
      <c r="I52" s="49">
        <v>0.51190000000000002</v>
      </c>
      <c r="J52" s="41"/>
      <c r="K52" s="36"/>
    </row>
    <row r="53" spans="2:11" x14ac:dyDescent="0.25">
      <c r="B53" s="44"/>
      <c r="C53" s="45"/>
      <c r="D53" s="45">
        <f t="shared" ref="D53:D60" si="4">+D52+1</f>
        <v>7</v>
      </c>
      <c r="E53" s="41"/>
      <c r="F53" s="56">
        <v>1.4499999999999957E-2</v>
      </c>
      <c r="G53" s="53">
        <v>9.6799999999999997E-2</v>
      </c>
      <c r="H53" s="53">
        <v>0.21130000000000004</v>
      </c>
      <c r="I53" s="49">
        <v>0.40229999999999999</v>
      </c>
      <c r="J53" s="47"/>
      <c r="K53" s="36"/>
    </row>
    <row r="54" spans="2:11" x14ac:dyDescent="0.25">
      <c r="B54" s="36" t="s">
        <v>16</v>
      </c>
      <c r="C54" s="45"/>
      <c r="D54" s="45">
        <f t="shared" si="4"/>
        <v>8</v>
      </c>
      <c r="E54" s="41"/>
      <c r="F54" s="56">
        <v>6.6000000000000503E-3</v>
      </c>
      <c r="G54" s="53">
        <v>5.6300000000000017E-2</v>
      </c>
      <c r="H54" s="53">
        <v>0.1381</v>
      </c>
      <c r="I54" s="49">
        <v>0.26519999999999999</v>
      </c>
      <c r="J54" s="41"/>
      <c r="K54" s="36"/>
    </row>
    <row r="55" spans="2:11" x14ac:dyDescent="0.25">
      <c r="B55" s="36" t="s">
        <v>15</v>
      </c>
      <c r="C55" s="36"/>
      <c r="D55" s="45">
        <f t="shared" si="4"/>
        <v>9</v>
      </c>
      <c r="E55" s="36"/>
      <c r="F55" s="56">
        <v>2.9000000000000137E-3</v>
      </c>
      <c r="G55" s="54">
        <v>3.2599999999999962E-2</v>
      </c>
      <c r="H55" s="54">
        <v>8.6200000000000054E-2</v>
      </c>
      <c r="I55" s="50">
        <v>0.20130000000000003</v>
      </c>
      <c r="J55" s="36"/>
      <c r="K55" s="36"/>
    </row>
    <row r="56" spans="2:11" x14ac:dyDescent="0.25">
      <c r="B56" s="36"/>
      <c r="C56" s="36"/>
      <c r="D56" s="45">
        <f t="shared" si="4"/>
        <v>10</v>
      </c>
      <c r="E56" s="36"/>
      <c r="F56" s="56">
        <v>8.0000000000002292E-4</v>
      </c>
      <c r="G56" s="54">
        <v>1.7100000000000004E-2</v>
      </c>
      <c r="H56" s="54">
        <v>6.140000000000001E-2</v>
      </c>
      <c r="I56" s="50">
        <v>0.1462</v>
      </c>
      <c r="J56" s="36"/>
      <c r="K56" s="36"/>
    </row>
    <row r="57" spans="2:11" x14ac:dyDescent="0.25">
      <c r="B57" s="36"/>
      <c r="C57" s="36"/>
      <c r="D57" s="45">
        <f t="shared" si="4"/>
        <v>11</v>
      </c>
      <c r="E57" s="37"/>
      <c r="F57" s="56">
        <v>2.9999999999996696E-4</v>
      </c>
      <c r="G57" s="54">
        <v>8.3999999999999631E-3</v>
      </c>
      <c r="H57" s="54">
        <v>3.8000000000000034E-2</v>
      </c>
      <c r="I57" s="48">
        <v>0.1033</v>
      </c>
      <c r="J57" s="37"/>
      <c r="K57" s="36"/>
    </row>
    <row r="58" spans="2:11" x14ac:dyDescent="0.25">
      <c r="B58" s="39"/>
      <c r="C58" s="35"/>
      <c r="D58" s="45">
        <f t="shared" si="4"/>
        <v>12</v>
      </c>
      <c r="E58" s="40"/>
      <c r="F58" s="56">
        <v>2.9999999999996696E-4</v>
      </c>
      <c r="G58" s="55">
        <v>5.1999999999999824E-3</v>
      </c>
      <c r="H58" s="55">
        <v>2.4199999999999999E-2</v>
      </c>
      <c r="I58" s="51">
        <v>7.5300000000000034E-2</v>
      </c>
      <c r="J58" s="42"/>
      <c r="K58" s="36"/>
    </row>
    <row r="59" spans="2:11" x14ac:dyDescent="0.25">
      <c r="B59" s="39"/>
      <c r="C59" s="35"/>
      <c r="D59" s="45">
        <f t="shared" si="4"/>
        <v>13</v>
      </c>
      <c r="E59" s="41"/>
      <c r="F59" s="56">
        <v>2.9999999999996696E-4</v>
      </c>
      <c r="G59" s="55">
        <v>2.8000000000000247E-3</v>
      </c>
      <c r="H59" s="55">
        <v>1.639999999999997E-2</v>
      </c>
      <c r="I59" s="51">
        <v>5.4899999999999949E-2</v>
      </c>
      <c r="J59" s="42"/>
      <c r="K59" s="36"/>
    </row>
    <row r="60" spans="2:11" x14ac:dyDescent="0.25">
      <c r="B60" s="39"/>
      <c r="C60" s="35"/>
      <c r="D60" s="45">
        <f t="shared" si="4"/>
        <v>14</v>
      </c>
      <c r="E60" s="41"/>
      <c r="F60" s="56">
        <v>2.9999999999996696E-4</v>
      </c>
      <c r="G60" s="55">
        <v>1.8000000000000238E-3</v>
      </c>
      <c r="H60" s="55">
        <v>1.2399999999999967E-2</v>
      </c>
      <c r="I60" s="51">
        <v>3.9200000000000013E-2</v>
      </c>
      <c r="J60" s="42"/>
      <c r="K60" s="36"/>
    </row>
    <row r="61" spans="2:11" x14ac:dyDescent="0.25">
      <c r="B61" s="39"/>
      <c r="C61" s="35"/>
      <c r="D61" s="35"/>
      <c r="E61" s="41"/>
      <c r="F61" s="42"/>
      <c r="G61" s="42"/>
      <c r="H61" s="42"/>
      <c r="I61" s="42"/>
      <c r="J61" s="42"/>
      <c r="K61" s="36"/>
    </row>
    <row r="62" spans="2:11" x14ac:dyDescent="0.25">
      <c r="B62" s="39"/>
      <c r="C62" s="35"/>
      <c r="D62" s="35"/>
      <c r="E62" s="41"/>
      <c r="F62" s="42"/>
      <c r="G62" s="42"/>
      <c r="H62" s="42"/>
      <c r="I62" s="42"/>
      <c r="J62" s="42"/>
      <c r="K62" s="36"/>
    </row>
    <row r="63" spans="2:11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</row>
    <row r="66" spans="3:8" x14ac:dyDescent="0.25">
      <c r="F66" s="32"/>
      <c r="G66" s="32"/>
    </row>
    <row r="67" spans="3:8" x14ac:dyDescent="0.25">
      <c r="F67" s="32"/>
      <c r="G67" s="32"/>
    </row>
    <row r="68" spans="3:8" x14ac:dyDescent="0.25">
      <c r="F68" s="32"/>
    </row>
    <row r="69" spans="3:8" x14ac:dyDescent="0.25">
      <c r="F69" s="32"/>
    </row>
    <row r="74" spans="3:8" x14ac:dyDescent="0.25">
      <c r="C74" t="s">
        <v>11</v>
      </c>
      <c r="E74" s="33">
        <v>1190</v>
      </c>
      <c r="F74" s="33">
        <v>1308</v>
      </c>
      <c r="G74" s="33">
        <v>1408</v>
      </c>
      <c r="H74" s="33">
        <v>1509</v>
      </c>
    </row>
    <row r="75" spans="3:8" x14ac:dyDescent="0.25">
      <c r="C75" t="s">
        <v>12</v>
      </c>
      <c r="E75" s="33">
        <v>1363</v>
      </c>
      <c r="F75" s="33">
        <v>1397</v>
      </c>
      <c r="G75" s="33">
        <v>1509</v>
      </c>
      <c r="H75" s="33">
        <v>1619</v>
      </c>
    </row>
    <row r="76" spans="3:8" x14ac:dyDescent="0.25">
      <c r="C76" t="s">
        <v>13</v>
      </c>
      <c r="E76" s="34">
        <f>+E75/1.5</f>
        <v>908.66666666666663</v>
      </c>
      <c r="F76" s="34">
        <f>+F75/1.5</f>
        <v>931.33333333333337</v>
      </c>
      <c r="G76" s="34">
        <f>+G75/1.5</f>
        <v>1006</v>
      </c>
      <c r="H76" s="34">
        <f>+H75/1.5</f>
        <v>1079.3333333333333</v>
      </c>
    </row>
    <row r="78" spans="3:8" x14ac:dyDescent="0.25">
      <c r="E78">
        <f>E76/(E74-E76)</f>
        <v>3.2298578199052126</v>
      </c>
      <c r="F78">
        <f>F76/(F74-F76)</f>
        <v>2.4725663716814164</v>
      </c>
      <c r="G78">
        <f>G76/(G74-G76)</f>
        <v>2.5024875621890548</v>
      </c>
      <c r="H78">
        <f>H76/(H74-H76)</f>
        <v>2.5120248254460815</v>
      </c>
    </row>
    <row r="92" spans="3:9" x14ac:dyDescent="0.25">
      <c r="C92" t="s">
        <v>14</v>
      </c>
      <c r="E92">
        <v>118</v>
      </c>
      <c r="F92">
        <f>+E92</f>
        <v>118</v>
      </c>
      <c r="G92">
        <f>+F92</f>
        <v>118</v>
      </c>
      <c r="H92">
        <f>+G92</f>
        <v>118</v>
      </c>
      <c r="I92">
        <f>+H92</f>
        <v>118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0"/>
  <sheetViews>
    <sheetView topLeftCell="D5" workbookViewId="0">
      <selection activeCell="L33" sqref="L33"/>
    </sheetView>
  </sheetViews>
  <sheetFormatPr defaultRowHeight="13.2" x14ac:dyDescent="0.25"/>
  <sheetData>
    <row r="4" spans="2:10" x14ac:dyDescent="0.25">
      <c r="C4" s="5"/>
      <c r="D4" s="5"/>
      <c r="E4" s="6" t="s">
        <v>3</v>
      </c>
      <c r="F4" s="7"/>
      <c r="G4" s="7"/>
      <c r="H4" s="7"/>
      <c r="I4" s="7"/>
      <c r="J4" s="8"/>
    </row>
    <row r="5" spans="2:10" x14ac:dyDescent="0.25">
      <c r="C5" s="5"/>
      <c r="D5" s="5"/>
      <c r="E5" s="9">
        <v>0.8</v>
      </c>
      <c r="F5" s="10">
        <v>0.9</v>
      </c>
      <c r="G5" s="10">
        <v>1</v>
      </c>
      <c r="H5" s="10">
        <v>1.1000000000000001</v>
      </c>
      <c r="I5" s="10">
        <v>1.2</v>
      </c>
      <c r="J5" s="11">
        <v>1.3</v>
      </c>
    </row>
    <row r="7" spans="2:10" x14ac:dyDescent="0.25">
      <c r="E7" s="12" t="s">
        <v>4</v>
      </c>
      <c r="F7" s="13"/>
      <c r="G7" s="13"/>
      <c r="H7" s="13"/>
      <c r="I7" s="13"/>
      <c r="J7" s="14"/>
    </row>
    <row r="8" spans="2:10" x14ac:dyDescent="0.25">
      <c r="B8" s="15"/>
      <c r="C8" s="16">
        <v>1.3</v>
      </c>
      <c r="D8" s="17"/>
      <c r="E8" s="18">
        <v>0.47740112994350326</v>
      </c>
      <c r="F8" s="19">
        <v>1.7884180790960456</v>
      </c>
      <c r="G8" s="19">
        <v>3.0994350282485881</v>
      </c>
      <c r="H8" s="19">
        <v>4.4104519774011308</v>
      </c>
      <c r="I8" s="19">
        <v>5.7214689265536736</v>
      </c>
      <c r="J8" s="20">
        <v>7.0324858757062154</v>
      </c>
    </row>
    <row r="9" spans="2:10" x14ac:dyDescent="0.25">
      <c r="B9" s="21" t="s">
        <v>5</v>
      </c>
      <c r="C9" s="22">
        <v>1.4</v>
      </c>
      <c r="D9" s="17"/>
      <c r="E9" s="23">
        <v>0.51412429378531121</v>
      </c>
      <c r="F9" s="24">
        <v>1.9259887005649723</v>
      </c>
      <c r="G9" s="24">
        <v>3.3378531073446331</v>
      </c>
      <c r="H9" s="24">
        <v>4.7497175141242947</v>
      </c>
      <c r="I9" s="24">
        <v>6.1615819209039566</v>
      </c>
      <c r="J9" s="25">
        <v>7.5734463276836177</v>
      </c>
    </row>
    <row r="10" spans="2:10" x14ac:dyDescent="0.25">
      <c r="B10" s="21" t="s">
        <v>6</v>
      </c>
      <c r="C10" s="22">
        <v>1.5</v>
      </c>
      <c r="D10" s="17"/>
      <c r="E10" s="23">
        <v>0.55084745762711929</v>
      </c>
      <c r="F10" s="24">
        <v>2.0635593220338992</v>
      </c>
      <c r="G10" s="26">
        <v>3.5762711864406791</v>
      </c>
      <c r="H10" s="27">
        <v>5.0889830508474585</v>
      </c>
      <c r="I10" s="24">
        <v>6.6016949152542388</v>
      </c>
      <c r="J10" s="25">
        <v>8.1144067796610191</v>
      </c>
    </row>
    <row r="11" spans="2:10" x14ac:dyDescent="0.25">
      <c r="B11" s="21" t="s">
        <v>7</v>
      </c>
      <c r="C11" s="22">
        <v>1.6</v>
      </c>
      <c r="D11" s="17"/>
      <c r="E11" s="23">
        <v>0.58757062146892725</v>
      </c>
      <c r="F11" s="24">
        <v>2.201129943502826</v>
      </c>
      <c r="G11" s="24">
        <v>3.8146892655367246</v>
      </c>
      <c r="H11" s="24">
        <v>5.4282485875706232</v>
      </c>
      <c r="I11" s="24">
        <v>7.041807909604521</v>
      </c>
      <c r="J11" s="25">
        <v>8.6553672316384205</v>
      </c>
    </row>
    <row r="12" spans="2:10" x14ac:dyDescent="0.25">
      <c r="B12" s="28"/>
      <c r="C12" s="22">
        <v>1.7</v>
      </c>
      <c r="D12" s="17"/>
      <c r="E12" s="29">
        <v>0.62429378531073509</v>
      </c>
      <c r="F12" s="30">
        <v>2.3387005649717527</v>
      </c>
      <c r="G12" s="30">
        <v>4.0531073446327701</v>
      </c>
      <c r="H12" s="30">
        <v>5.767514124293788</v>
      </c>
      <c r="I12" s="30">
        <v>7.481920903954804</v>
      </c>
      <c r="J12" s="31">
        <v>9.1963276836158219</v>
      </c>
    </row>
    <row r="13" spans="2:10" x14ac:dyDescent="0.25">
      <c r="E13" s="9">
        <v>0.8</v>
      </c>
      <c r="F13" s="10">
        <v>0.9</v>
      </c>
      <c r="G13" s="10">
        <v>1</v>
      </c>
      <c r="H13" s="10">
        <v>1.1000000000000001</v>
      </c>
      <c r="I13" s="10">
        <v>1.2</v>
      </c>
      <c r="J13" s="11">
        <v>1.3</v>
      </c>
    </row>
    <row r="14" spans="2:10" x14ac:dyDescent="0.25">
      <c r="E14">
        <f t="shared" ref="E14:J16" si="0">E8/$C8</f>
        <v>0.36723163841807943</v>
      </c>
      <c r="F14">
        <f t="shared" si="0"/>
        <v>1.3757062146892658</v>
      </c>
      <c r="G14">
        <f t="shared" si="0"/>
        <v>2.3841807909604524</v>
      </c>
      <c r="H14">
        <f t="shared" si="0"/>
        <v>3.3926553672316389</v>
      </c>
      <c r="I14">
        <f t="shared" si="0"/>
        <v>4.4011299435028253</v>
      </c>
      <c r="J14">
        <f t="shared" si="0"/>
        <v>5.4096045197740112</v>
      </c>
    </row>
    <row r="15" spans="2:10" x14ac:dyDescent="0.25">
      <c r="E15">
        <f t="shared" si="0"/>
        <v>0.36723163841807949</v>
      </c>
      <c r="F15">
        <f t="shared" si="0"/>
        <v>1.375706214689266</v>
      </c>
      <c r="G15">
        <f t="shared" si="0"/>
        <v>2.3841807909604524</v>
      </c>
      <c r="H15">
        <f t="shared" si="0"/>
        <v>3.3926553672316393</v>
      </c>
      <c r="I15">
        <f t="shared" si="0"/>
        <v>4.4011299435028262</v>
      </c>
      <c r="J15">
        <f t="shared" si="0"/>
        <v>5.409604519774013</v>
      </c>
    </row>
    <row r="16" spans="2:10" x14ac:dyDescent="0.25">
      <c r="E16">
        <f t="shared" si="0"/>
        <v>0.36723163841807954</v>
      </c>
      <c r="F16">
        <f t="shared" si="0"/>
        <v>1.3757062146892662</v>
      </c>
      <c r="G16">
        <f t="shared" si="0"/>
        <v>2.3841807909604529</v>
      </c>
      <c r="H16">
        <f t="shared" si="0"/>
        <v>3.3926553672316389</v>
      </c>
      <c r="I16">
        <f t="shared" si="0"/>
        <v>4.4011299435028262</v>
      </c>
      <c r="J16">
        <f t="shared" si="0"/>
        <v>5.409604519774013</v>
      </c>
    </row>
    <row r="17" spans="2:10" x14ac:dyDescent="0.25">
      <c r="E17">
        <f t="shared" ref="E17:J17" si="1">E11/$C11</f>
        <v>0.36723163841807949</v>
      </c>
      <c r="F17">
        <f t="shared" si="1"/>
        <v>1.3757062146892662</v>
      </c>
      <c r="G17">
        <f t="shared" si="1"/>
        <v>2.3841807909604529</v>
      </c>
      <c r="H17">
        <f t="shared" si="1"/>
        <v>3.3926553672316393</v>
      </c>
      <c r="I17">
        <f t="shared" si="1"/>
        <v>4.4011299435028253</v>
      </c>
      <c r="J17">
        <f t="shared" si="1"/>
        <v>5.4096045197740121</v>
      </c>
    </row>
    <row r="18" spans="2:10" x14ac:dyDescent="0.25">
      <c r="E18">
        <f t="shared" ref="E18:J18" si="2">E12/$C12</f>
        <v>0.36723163841807949</v>
      </c>
      <c r="F18">
        <f t="shared" si="2"/>
        <v>1.3757062146892662</v>
      </c>
      <c r="G18">
        <f t="shared" si="2"/>
        <v>2.3841807909604529</v>
      </c>
      <c r="H18">
        <f t="shared" si="2"/>
        <v>3.3926553672316402</v>
      </c>
      <c r="I18">
        <f t="shared" si="2"/>
        <v>4.4011299435028262</v>
      </c>
      <c r="J18">
        <f t="shared" si="2"/>
        <v>5.409604519774013</v>
      </c>
    </row>
    <row r="21" spans="2:10" x14ac:dyDescent="0.25">
      <c r="E21" t="s">
        <v>8</v>
      </c>
    </row>
    <row r="22" spans="2:10" x14ac:dyDescent="0.25">
      <c r="C22">
        <v>1.3</v>
      </c>
      <c r="E22">
        <v>1.2676836158192095</v>
      </c>
      <c r="F22">
        <v>2.7087005649717515</v>
      </c>
      <c r="G22">
        <v>4.1497175141242932</v>
      </c>
      <c r="H22">
        <v>5.5907344632768377</v>
      </c>
      <c r="I22">
        <v>7.0317514124293776</v>
      </c>
      <c r="J22">
        <v>8.472768361581922</v>
      </c>
    </row>
    <row r="23" spans="2:10" x14ac:dyDescent="0.25">
      <c r="B23" t="s">
        <v>5</v>
      </c>
      <c r="C23">
        <v>1.4</v>
      </c>
      <c r="E23">
        <v>1.3651977401129951</v>
      </c>
      <c r="F23">
        <v>2.9170621468926559</v>
      </c>
      <c r="G23">
        <v>4.4689265536723166</v>
      </c>
      <c r="H23">
        <v>6.02079096045198</v>
      </c>
      <c r="I23">
        <v>7.5726553672316381</v>
      </c>
      <c r="J23">
        <v>9.1245197740113024</v>
      </c>
    </row>
    <row r="24" spans="2:10" x14ac:dyDescent="0.25">
      <c r="B24" t="s">
        <v>6</v>
      </c>
      <c r="C24">
        <v>1.5</v>
      </c>
      <c r="E24">
        <v>1.4627118644067805</v>
      </c>
      <c r="F24">
        <v>3.1254237288135598</v>
      </c>
      <c r="G24">
        <v>4.7881355932203391</v>
      </c>
      <c r="H24">
        <v>6.4508474576271206</v>
      </c>
      <c r="I24">
        <v>8.1135593220338986</v>
      </c>
      <c r="J24">
        <v>9.776271186440681</v>
      </c>
    </row>
    <row r="25" spans="2:10" x14ac:dyDescent="0.25">
      <c r="B25" t="s">
        <v>7</v>
      </c>
      <c r="C25">
        <v>1.6</v>
      </c>
      <c r="E25">
        <v>1.5602259887005661</v>
      </c>
      <c r="F25">
        <v>3.3337853107344642</v>
      </c>
      <c r="G25">
        <v>5.1073446327683625</v>
      </c>
      <c r="H25">
        <v>6.880903954802263</v>
      </c>
      <c r="I25">
        <v>8.6544632768361591</v>
      </c>
      <c r="J25">
        <v>10.428022598870058</v>
      </c>
    </row>
    <row r="26" spans="2:10" x14ac:dyDescent="0.25">
      <c r="C26">
        <v>1.7</v>
      </c>
      <c r="E26">
        <v>1.6577401129943514</v>
      </c>
      <c r="F26">
        <v>3.5421468926553685</v>
      </c>
      <c r="G26">
        <v>5.4265536723163841</v>
      </c>
      <c r="H26">
        <v>7.3109604519774045</v>
      </c>
      <c r="I26">
        <v>9.1953672316384178</v>
      </c>
      <c r="J26">
        <v>11.079774011299438</v>
      </c>
    </row>
    <row r="28" spans="2:10" x14ac:dyDescent="0.25">
      <c r="E28">
        <f t="shared" ref="E28:J28" si="3">E22/$C22</f>
        <v>0.97514124293785343</v>
      </c>
      <c r="F28">
        <f t="shared" si="3"/>
        <v>2.0836158192090397</v>
      </c>
      <c r="G28">
        <f t="shared" si="3"/>
        <v>3.1920903954802253</v>
      </c>
      <c r="H28">
        <f t="shared" si="3"/>
        <v>4.3005649717514132</v>
      </c>
      <c r="I28">
        <f t="shared" si="3"/>
        <v>5.4090395480225979</v>
      </c>
      <c r="J28">
        <f t="shared" si="3"/>
        <v>6.5175141242937862</v>
      </c>
    </row>
    <row r="29" spans="2:10" x14ac:dyDescent="0.25">
      <c r="E29">
        <f t="shared" ref="E29:J29" si="4">E23/$C23</f>
        <v>0.97514124293785376</v>
      </c>
      <c r="F29">
        <f t="shared" si="4"/>
        <v>2.0836158192090402</v>
      </c>
      <c r="G29">
        <f t="shared" si="4"/>
        <v>3.1920903954802262</v>
      </c>
      <c r="H29">
        <f t="shared" si="4"/>
        <v>4.3005649717514149</v>
      </c>
      <c r="I29">
        <f t="shared" si="4"/>
        <v>5.4090395480225988</v>
      </c>
      <c r="J29">
        <f t="shared" si="4"/>
        <v>6.517514124293788</v>
      </c>
    </row>
    <row r="30" spans="2:10" x14ac:dyDescent="0.25">
      <c r="E30">
        <f t="shared" ref="E30:J30" si="5">E24/$C24</f>
        <v>0.97514124293785365</v>
      </c>
      <c r="F30">
        <f t="shared" si="5"/>
        <v>2.0836158192090397</v>
      </c>
      <c r="G30">
        <f t="shared" si="5"/>
        <v>3.1920903954802262</v>
      </c>
      <c r="H30">
        <f t="shared" si="5"/>
        <v>4.3005649717514141</v>
      </c>
      <c r="I30">
        <f t="shared" si="5"/>
        <v>5.4090395480225988</v>
      </c>
      <c r="J30">
        <f t="shared" si="5"/>
        <v>6.5175141242937871</v>
      </c>
    </row>
    <row r="31" spans="2:10" x14ac:dyDescent="0.25">
      <c r="E31">
        <f t="shared" ref="E31:J31" si="6">E25/$C25</f>
        <v>0.97514124293785376</v>
      </c>
      <c r="F31">
        <f t="shared" si="6"/>
        <v>2.0836158192090402</v>
      </c>
      <c r="G31">
        <f t="shared" si="6"/>
        <v>3.1920903954802262</v>
      </c>
      <c r="H31">
        <f t="shared" si="6"/>
        <v>4.3005649717514141</v>
      </c>
      <c r="I31">
        <f t="shared" si="6"/>
        <v>5.4090395480225988</v>
      </c>
      <c r="J31">
        <f t="shared" si="6"/>
        <v>6.5175141242937862</v>
      </c>
    </row>
    <row r="32" spans="2:10" x14ac:dyDescent="0.25">
      <c r="E32">
        <f t="shared" ref="E32:J32" si="7">E26/$C26</f>
        <v>0.97514124293785376</v>
      </c>
      <c r="F32">
        <f t="shared" si="7"/>
        <v>2.0836158192090402</v>
      </c>
      <c r="G32">
        <f t="shared" si="7"/>
        <v>3.1920903954802262</v>
      </c>
      <c r="H32">
        <f t="shared" si="7"/>
        <v>4.3005649717514149</v>
      </c>
      <c r="I32">
        <f t="shared" si="7"/>
        <v>5.4090395480225988</v>
      </c>
      <c r="J32">
        <f t="shared" si="7"/>
        <v>6.5175141242937871</v>
      </c>
    </row>
    <row r="35" spans="2:10" x14ac:dyDescent="0.25">
      <c r="E35" t="s">
        <v>9</v>
      </c>
    </row>
    <row r="36" spans="2:10" x14ac:dyDescent="0.25">
      <c r="C36">
        <v>1.3</v>
      </c>
      <c r="E36">
        <v>1.3264406779661027</v>
      </c>
      <c r="F36">
        <v>2.8776271186440683</v>
      </c>
      <c r="G36">
        <v>4.4288135593220339</v>
      </c>
      <c r="H36">
        <v>5.98</v>
      </c>
      <c r="I36">
        <v>7.5311864406779661</v>
      </c>
      <c r="J36">
        <v>9.0823728813559352</v>
      </c>
    </row>
    <row r="37" spans="2:10" x14ac:dyDescent="0.25">
      <c r="B37" t="s">
        <v>5</v>
      </c>
      <c r="C37">
        <v>1.4</v>
      </c>
      <c r="E37">
        <v>1.4284745762711877</v>
      </c>
      <c r="F37">
        <v>3.0989830508474587</v>
      </c>
      <c r="G37">
        <v>4.7694915254237298</v>
      </c>
      <c r="H37">
        <v>6.44</v>
      </c>
      <c r="I37">
        <v>8.110508474576271</v>
      </c>
      <c r="J37">
        <v>9.7810169491525443</v>
      </c>
    </row>
    <row r="38" spans="2:10" x14ac:dyDescent="0.25">
      <c r="B38" t="s">
        <v>6</v>
      </c>
      <c r="C38">
        <v>1.5</v>
      </c>
      <c r="E38">
        <v>1.5305084745762725</v>
      </c>
      <c r="F38">
        <v>3.3203389830508487</v>
      </c>
      <c r="G38">
        <v>5.1101694915254248</v>
      </c>
      <c r="H38">
        <v>6.9</v>
      </c>
      <c r="I38">
        <v>8.6898305084745768</v>
      </c>
      <c r="J38">
        <v>10.479661016949155</v>
      </c>
    </row>
    <row r="39" spans="2:10" x14ac:dyDescent="0.25">
      <c r="B39" t="s">
        <v>7</v>
      </c>
      <c r="C39">
        <v>1.6</v>
      </c>
      <c r="E39">
        <v>1.6325423728813575</v>
      </c>
      <c r="F39">
        <v>3.5416949152542383</v>
      </c>
      <c r="G39">
        <v>5.4508474576271198</v>
      </c>
      <c r="H39">
        <v>7.36</v>
      </c>
      <c r="I39">
        <v>9.2691525423728809</v>
      </c>
      <c r="J39">
        <v>11.178305084745766</v>
      </c>
    </row>
    <row r="40" spans="2:10" x14ac:dyDescent="0.25">
      <c r="C40">
        <v>1.7</v>
      </c>
      <c r="E40">
        <v>1.7345762711864425</v>
      </c>
      <c r="F40">
        <v>3.7630508474576287</v>
      </c>
      <c r="G40">
        <v>5.7915254237288156</v>
      </c>
      <c r="H40">
        <v>7.82</v>
      </c>
      <c r="I40">
        <v>9.8484745762711867</v>
      </c>
      <c r="J40">
        <v>11.876949152542377</v>
      </c>
    </row>
    <row r="42" spans="2:10" x14ac:dyDescent="0.25">
      <c r="E42">
        <f t="shared" ref="E42:J42" si="8">E36/$C36</f>
        <v>1.0203389830508482</v>
      </c>
      <c r="F42">
        <f t="shared" si="8"/>
        <v>2.2135593220338987</v>
      </c>
      <c r="G42">
        <f t="shared" si="8"/>
        <v>3.406779661016949</v>
      </c>
      <c r="H42">
        <f t="shared" si="8"/>
        <v>4.6000000000000005</v>
      </c>
      <c r="I42">
        <f t="shared" si="8"/>
        <v>5.7932203389830503</v>
      </c>
      <c r="J42">
        <f t="shared" si="8"/>
        <v>6.9864406779661037</v>
      </c>
    </row>
    <row r="43" spans="2:10" x14ac:dyDescent="0.25">
      <c r="E43">
        <f t="shared" ref="E43:J43" si="9">E37/$C37</f>
        <v>1.0203389830508485</v>
      </c>
      <c r="F43">
        <f t="shared" si="9"/>
        <v>2.2135593220338992</v>
      </c>
      <c r="G43">
        <f t="shared" si="9"/>
        <v>3.4067796610169498</v>
      </c>
      <c r="H43">
        <f t="shared" si="9"/>
        <v>4.6000000000000005</v>
      </c>
      <c r="I43">
        <f t="shared" si="9"/>
        <v>5.7932203389830512</v>
      </c>
      <c r="J43">
        <f t="shared" si="9"/>
        <v>6.9864406779661037</v>
      </c>
    </row>
    <row r="44" spans="2:10" x14ac:dyDescent="0.25">
      <c r="E44">
        <f t="shared" ref="E44:J44" si="10">E38/$C38</f>
        <v>1.0203389830508482</v>
      </c>
      <c r="F44">
        <f t="shared" si="10"/>
        <v>2.2135593220338992</v>
      </c>
      <c r="G44">
        <f t="shared" si="10"/>
        <v>3.4067796610169498</v>
      </c>
      <c r="H44">
        <f t="shared" si="10"/>
        <v>4.6000000000000005</v>
      </c>
      <c r="I44">
        <f t="shared" si="10"/>
        <v>5.7932203389830512</v>
      </c>
      <c r="J44">
        <f t="shared" si="10"/>
        <v>6.9864406779661037</v>
      </c>
    </row>
    <row r="45" spans="2:10" x14ac:dyDescent="0.25">
      <c r="E45">
        <f t="shared" ref="E45:J45" si="11">E39/$C39</f>
        <v>1.0203389830508485</v>
      </c>
      <c r="F45">
        <f t="shared" si="11"/>
        <v>2.2135593220338987</v>
      </c>
      <c r="G45">
        <f t="shared" si="11"/>
        <v>3.4067796610169498</v>
      </c>
      <c r="H45">
        <f t="shared" si="11"/>
        <v>4.5999999999999996</v>
      </c>
      <c r="I45">
        <f t="shared" si="11"/>
        <v>5.7932203389830503</v>
      </c>
      <c r="J45">
        <f t="shared" si="11"/>
        <v>6.9864406779661037</v>
      </c>
    </row>
    <row r="46" spans="2:10" x14ac:dyDescent="0.25">
      <c r="E46">
        <f t="shared" ref="E46:J46" si="12">E40/$C40</f>
        <v>1.0203389830508485</v>
      </c>
      <c r="F46">
        <f t="shared" si="12"/>
        <v>2.2135593220338992</v>
      </c>
      <c r="G46">
        <f t="shared" si="12"/>
        <v>3.4067796610169503</v>
      </c>
      <c r="H46">
        <f t="shared" si="12"/>
        <v>4.6000000000000005</v>
      </c>
      <c r="I46">
        <f t="shared" si="12"/>
        <v>5.7932203389830512</v>
      </c>
      <c r="J46">
        <f t="shared" si="12"/>
        <v>6.9864406779661037</v>
      </c>
    </row>
    <row r="49" spans="2:10" x14ac:dyDescent="0.25">
      <c r="E49" t="s">
        <v>10</v>
      </c>
    </row>
    <row r="50" spans="2:10" x14ac:dyDescent="0.25">
      <c r="C50">
        <v>1.3</v>
      </c>
      <c r="E50">
        <v>1.4087005649717528</v>
      </c>
      <c r="F50">
        <v>3.0711581920903979</v>
      </c>
      <c r="G50">
        <v>4.7336158192090414</v>
      </c>
      <c r="H50">
        <v>6.3960734463276854</v>
      </c>
      <c r="I50">
        <v>8.0585310734463285</v>
      </c>
      <c r="J50">
        <v>9.7209887005649733</v>
      </c>
    </row>
    <row r="51" spans="2:10" x14ac:dyDescent="0.25">
      <c r="B51" t="s">
        <v>5</v>
      </c>
      <c r="C51">
        <v>1.4</v>
      </c>
      <c r="E51">
        <v>1.5170621468926571</v>
      </c>
      <c r="F51">
        <v>3.3074011299435053</v>
      </c>
      <c r="G51">
        <v>5.0977401129943516</v>
      </c>
      <c r="H51">
        <v>6.8880790960452005</v>
      </c>
      <c r="I51">
        <v>8.6784180790960459</v>
      </c>
      <c r="J51">
        <v>10.468757062146896</v>
      </c>
    </row>
    <row r="52" spans="2:10" x14ac:dyDescent="0.25">
      <c r="B52" t="s">
        <v>6</v>
      </c>
      <c r="C52">
        <v>1.5</v>
      </c>
      <c r="E52">
        <v>1.6254237288135611</v>
      </c>
      <c r="F52">
        <v>3.5436440677966132</v>
      </c>
      <c r="G52">
        <v>5.4618644067796627</v>
      </c>
      <c r="H52">
        <v>7.3800847457627148</v>
      </c>
      <c r="I52">
        <v>9.2983050847457651</v>
      </c>
      <c r="J52">
        <v>11.216525423728816</v>
      </c>
    </row>
    <row r="53" spans="2:10" x14ac:dyDescent="0.25">
      <c r="B53" t="s">
        <v>7</v>
      </c>
      <c r="C53">
        <v>1.6</v>
      </c>
      <c r="E53">
        <v>1.7337853107344652</v>
      </c>
      <c r="F53">
        <v>3.7798870056497211</v>
      </c>
      <c r="G53">
        <v>5.8259887005649738</v>
      </c>
      <c r="H53">
        <v>7.8720903954802299</v>
      </c>
      <c r="I53">
        <v>9.9181920903954826</v>
      </c>
      <c r="J53">
        <v>11.964293785310739</v>
      </c>
    </row>
    <row r="54" spans="2:10" x14ac:dyDescent="0.25">
      <c r="C54">
        <v>1.7</v>
      </c>
      <c r="E54">
        <v>1.8421468926553695</v>
      </c>
      <c r="F54">
        <v>4.016129943502829</v>
      </c>
      <c r="G54">
        <v>6.1901129943502848</v>
      </c>
      <c r="H54">
        <v>8.3640960451977442</v>
      </c>
      <c r="I54">
        <v>10.5380790960452</v>
      </c>
      <c r="J54">
        <v>12.712062146892661</v>
      </c>
    </row>
    <row r="56" spans="2:10" x14ac:dyDescent="0.25">
      <c r="E56">
        <f t="shared" ref="E56:J56" si="13">E50/$C50</f>
        <v>1.0836158192090406</v>
      </c>
      <c r="F56">
        <f t="shared" si="13"/>
        <v>2.362429378531075</v>
      </c>
      <c r="G56">
        <f t="shared" si="13"/>
        <v>3.6412429378531086</v>
      </c>
      <c r="H56">
        <f t="shared" si="13"/>
        <v>4.9200564971751426</v>
      </c>
      <c r="I56">
        <f t="shared" si="13"/>
        <v>6.1988700564971753</v>
      </c>
      <c r="J56">
        <f t="shared" si="13"/>
        <v>7.4776836158192097</v>
      </c>
    </row>
    <row r="57" spans="2:10" x14ac:dyDescent="0.25">
      <c r="E57">
        <f t="shared" ref="E57:J57" si="14">E51/$C51</f>
        <v>1.0836158192090408</v>
      </c>
      <c r="F57">
        <f t="shared" si="14"/>
        <v>2.3624293785310755</v>
      </c>
      <c r="G57">
        <f t="shared" si="14"/>
        <v>3.6412429378531086</v>
      </c>
      <c r="H57">
        <f t="shared" si="14"/>
        <v>4.9200564971751435</v>
      </c>
      <c r="I57">
        <f t="shared" si="14"/>
        <v>6.1988700564971762</v>
      </c>
      <c r="J57">
        <f t="shared" si="14"/>
        <v>7.4776836158192115</v>
      </c>
    </row>
    <row r="58" spans="2:10" x14ac:dyDescent="0.25">
      <c r="E58">
        <f t="shared" ref="E58:J58" si="15">E52/$C52</f>
        <v>1.0836158192090408</v>
      </c>
      <c r="F58">
        <f t="shared" si="15"/>
        <v>2.3624293785310755</v>
      </c>
      <c r="G58">
        <f t="shared" si="15"/>
        <v>3.6412429378531086</v>
      </c>
      <c r="H58">
        <f t="shared" si="15"/>
        <v>4.9200564971751435</v>
      </c>
      <c r="I58">
        <f t="shared" si="15"/>
        <v>6.198870056497177</v>
      </c>
      <c r="J58">
        <f t="shared" si="15"/>
        <v>7.4776836158192106</v>
      </c>
    </row>
    <row r="59" spans="2:10" x14ac:dyDescent="0.25">
      <c r="E59">
        <f t="shared" ref="E59:J59" si="16">E53/$C53</f>
        <v>1.0836158192090406</v>
      </c>
      <c r="F59">
        <f t="shared" si="16"/>
        <v>2.3624293785310755</v>
      </c>
      <c r="G59">
        <f t="shared" si="16"/>
        <v>3.6412429378531086</v>
      </c>
      <c r="H59">
        <f t="shared" si="16"/>
        <v>4.9200564971751435</v>
      </c>
      <c r="I59">
        <f t="shared" si="16"/>
        <v>6.1988700564971762</v>
      </c>
      <c r="J59">
        <f t="shared" si="16"/>
        <v>7.4776836158192115</v>
      </c>
    </row>
    <row r="60" spans="2:10" x14ac:dyDescent="0.25">
      <c r="E60">
        <f t="shared" ref="E60:J60" si="17">E54/$C54</f>
        <v>1.0836158192090408</v>
      </c>
      <c r="F60">
        <f t="shared" si="17"/>
        <v>2.3624293785310759</v>
      </c>
      <c r="G60">
        <f t="shared" si="17"/>
        <v>3.641242937853109</v>
      </c>
      <c r="H60">
        <f t="shared" si="17"/>
        <v>4.9200564971751435</v>
      </c>
      <c r="I60">
        <f t="shared" si="17"/>
        <v>6.198870056497177</v>
      </c>
      <c r="J60">
        <f t="shared" si="17"/>
        <v>7.4776836158192124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Michael Anderson</dc:creator>
  <cp:lastModifiedBy>Havlíček Jan</cp:lastModifiedBy>
  <cp:lastPrinted>2000-08-31T14:20:36Z</cp:lastPrinted>
  <dcterms:created xsi:type="dcterms:W3CDTF">2000-08-30T19:47:23Z</dcterms:created>
  <dcterms:modified xsi:type="dcterms:W3CDTF">2023-09-10T15:46:02Z</dcterms:modified>
</cp:coreProperties>
</file>