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6860" windowHeight="9408"/>
  </bookViews>
  <sheets>
    <sheet name="Sheet1" sheetId="1" r:id="rId1"/>
    <sheet name="Sheet2" sheetId="2" r:id="rId2"/>
    <sheet name="Sheet3" sheetId="3" r:id="rId3"/>
  </sheets>
  <calcPr calcId="0" calcMode="manual" calcOnSave="0"/>
</workbook>
</file>

<file path=xl/calcChain.xml><?xml version="1.0" encoding="utf-8"?>
<calcChain xmlns="http://schemas.openxmlformats.org/spreadsheetml/2006/main">
  <c r="E10" i="1" l="1"/>
  <c r="F10" i="1"/>
  <c r="G10" i="1"/>
  <c r="H10" i="1"/>
  <c r="D11" i="1"/>
  <c r="E11" i="1"/>
  <c r="F11" i="1"/>
  <c r="G11" i="1"/>
  <c r="H11" i="1"/>
  <c r="D12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E32" i="1"/>
  <c r="F32" i="1"/>
  <c r="G32" i="1"/>
  <c r="H32" i="1"/>
  <c r="D33" i="1"/>
  <c r="E33" i="1"/>
  <c r="F33" i="1"/>
  <c r="G33" i="1"/>
  <c r="H33" i="1"/>
  <c r="D34" i="1"/>
  <c r="E34" i="1"/>
  <c r="F34" i="1"/>
  <c r="G34" i="1"/>
  <c r="H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</calcChain>
</file>

<file path=xl/sharedStrings.xml><?xml version="1.0" encoding="utf-8"?>
<sst xmlns="http://schemas.openxmlformats.org/spreadsheetml/2006/main" count="14" uniqueCount="7">
  <si>
    <t>S</t>
  </si>
  <si>
    <t>K</t>
  </si>
  <si>
    <t>K'</t>
  </si>
  <si>
    <t>Fuel</t>
  </si>
  <si>
    <t>Option</t>
  </si>
  <si>
    <t>Intrinsic</t>
  </si>
  <si>
    <t>Level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</si>
</sst>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0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191540813172409E-2"/>
          <c:y val="7.3529587760387372E-2"/>
          <c:w val="0.70015712004458164"/>
          <c:h val="0.799021520329542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Sheet1!$G$9</c:f>
              <c:strCache>
                <c:ptCount val="1"/>
                <c:pt idx="0">
                  <c:v>Intrinsic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Sheet1!$C$10:$C$16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</c:numCache>
            </c:numRef>
          </c:xVal>
          <c:yVal>
            <c:numRef>
              <c:f>Sheet1!$G$10:$G$16</c:f>
              <c:numCache>
                <c:formatCode>General</c:formatCode>
                <c:ptCount val="7"/>
                <c:pt idx="0">
                  <c:v>0.26315789473684159</c:v>
                </c:pt>
                <c:pt idx="1">
                  <c:v>0.24736842105263168</c:v>
                </c:pt>
                <c:pt idx="2">
                  <c:v>0.23157894736842088</c:v>
                </c:pt>
                <c:pt idx="3">
                  <c:v>0.21578947368421009</c:v>
                </c:pt>
                <c:pt idx="4">
                  <c:v>0.19999999999999929</c:v>
                </c:pt>
                <c:pt idx="5">
                  <c:v>0.18421052631578938</c:v>
                </c:pt>
                <c:pt idx="6">
                  <c:v>0.16842105263157858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2A-4CE6-BAC7-47069AD14403}"/>
            </c:ext>
          </c:extLst>
        </c:ser>
        <c:ser>
          <c:idx val="1"/>
          <c:order val="1"/>
          <c:tx>
            <c:strRef>
              <c:f>Sheet1!$H$9</c:f>
              <c:strCache>
                <c:ptCount val="1"/>
                <c:pt idx="0">
                  <c:v>Option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Sheet1!$C$10:$C$16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</c:numCache>
            </c:numRef>
          </c:xVal>
          <c:yVal>
            <c:numRef>
              <c:f>Sheet1!$H$10:$H$16</c:f>
              <c:numCache>
                <c:formatCode>0.0000</c:formatCode>
                <c:ptCount val="7"/>
                <c:pt idx="0">
                  <c:v>0.35534709371509132</c:v>
                </c:pt>
                <c:pt idx="1">
                  <c:v>0.35591822752462887</c:v>
                </c:pt>
                <c:pt idx="2">
                  <c:v>0.35709771492263798</c:v>
                </c:pt>
                <c:pt idx="3">
                  <c:v>0.35880042495281605</c:v>
                </c:pt>
                <c:pt idx="4">
                  <c:v>0.36095525261016714</c:v>
                </c:pt>
                <c:pt idx="5">
                  <c:v>0.36350262866591576</c:v>
                </c:pt>
                <c:pt idx="6">
                  <c:v>0.36639245590611358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2A-4CE6-BAC7-47069AD14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835696"/>
        <c:axId val="1"/>
      </c:scatterChart>
      <c:valAx>
        <c:axId val="152835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835696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359513619657577"/>
          <c:y val="0.41666766397552846"/>
          <c:w val="0.15070646530107587"/>
          <c:h val="0.11519635415794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74658017834963"/>
          <c:y val="8.2500176239390155E-2"/>
          <c:w val="0.68876201840626561"/>
          <c:h val="0.8375017890968394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Sheet1!$G$31</c:f>
              <c:strCache>
                <c:ptCount val="1"/>
                <c:pt idx="0">
                  <c:v>Intrinsic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Sheet1!$C$32:$C$38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</c:numCache>
            </c:numRef>
          </c:xVal>
          <c:yVal>
            <c:numRef>
              <c:f>Sheet1!$G$32:$G$38</c:f>
              <c:numCache>
                <c:formatCode>General</c:formatCode>
                <c:ptCount val="7"/>
                <c:pt idx="0">
                  <c:v>0.10869565217391308</c:v>
                </c:pt>
                <c:pt idx="1">
                  <c:v>8.2608695652174546E-2</c:v>
                </c:pt>
                <c:pt idx="2">
                  <c:v>5.6521739130435122E-2</c:v>
                </c:pt>
                <c:pt idx="3">
                  <c:v>3.0434782608695699E-2</c:v>
                </c:pt>
                <c:pt idx="4">
                  <c:v>4.3478260869571628E-3</c:v>
                </c:pt>
                <c:pt idx="5">
                  <c:v>-2.1739130434782261E-2</c:v>
                </c:pt>
                <c:pt idx="6">
                  <c:v>-4.7826086956521685E-2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4F-4579-9F8E-6C600C7F4E3E}"/>
            </c:ext>
          </c:extLst>
        </c:ser>
        <c:ser>
          <c:idx val="1"/>
          <c:order val="1"/>
          <c:tx>
            <c:strRef>
              <c:f>Sheet1!$H$31</c:f>
              <c:strCache>
                <c:ptCount val="1"/>
                <c:pt idx="0">
                  <c:v>Option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Sheet1!$C$32:$C$38</c:f>
              <c:numCache>
                <c:formatCode>General</c:formatCode>
                <c:ptCount val="7"/>
                <c:pt idx="0">
                  <c:v>0</c:v>
                </c:pt>
                <c:pt idx="1">
                  <c:v>0.3</c:v>
                </c:pt>
                <c:pt idx="2">
                  <c:v>0.6</c:v>
                </c:pt>
                <c:pt idx="3">
                  <c:v>0.9</c:v>
                </c:pt>
                <c:pt idx="4">
                  <c:v>1.2</c:v>
                </c:pt>
                <c:pt idx="5">
                  <c:v>1.5</c:v>
                </c:pt>
                <c:pt idx="6">
                  <c:v>1.8</c:v>
                </c:pt>
              </c:numCache>
            </c:numRef>
          </c:xVal>
          <c:yVal>
            <c:numRef>
              <c:f>Sheet1!$H$32:$H$38</c:f>
              <c:numCache>
                <c:formatCode>0.0000</c:formatCode>
                <c:ptCount val="7"/>
                <c:pt idx="0">
                  <c:v>0.2609377206194825</c:v>
                </c:pt>
                <c:pt idx="1">
                  <c:v>0.25892552498600896</c:v>
                </c:pt>
                <c:pt idx="2">
                  <c:v>0.25759257608267605</c:v>
                </c:pt>
                <c:pt idx="3">
                  <c:v>0.25683452934216522</c:v>
                </c:pt>
                <c:pt idx="4">
                  <c:v>0.2565654784687843</c:v>
                </c:pt>
                <c:pt idx="5">
                  <c:v>0.25671498627042055</c:v>
                </c:pt>
                <c:pt idx="6">
                  <c:v>0.25722534807415043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4F-4579-9F8E-6C600C7F4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20368"/>
        <c:axId val="1"/>
      </c:scatterChart>
      <c:valAx>
        <c:axId val="15292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20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4135661514962"/>
          <c:y val="0.43750093460282657"/>
          <c:w val="0.15417894554282513"/>
          <c:h val="0.1275002723699666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160020</xdr:colOff>
      <xdr:row>6</xdr:row>
      <xdr:rowOff>7620</xdr:rowOff>
    </xdr:from>
    <xdr:to>
      <xdr:col>17</xdr:col>
      <xdr:colOff>137160</xdr:colOff>
      <xdr:row>24</xdr:row>
      <xdr:rowOff>99060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30</xdr:row>
      <xdr:rowOff>68580</xdr:rowOff>
    </xdr:from>
    <xdr:to>
      <xdr:col>17</xdr:col>
      <xdr:colOff>441960</xdr:colOff>
      <xdr:row>48</xdr:row>
      <xdr:rowOff>99060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H38"/>
  <sheetViews>
    <sheetView tabSelected="1" topLeftCell="A4" workbookViewId="0">
      <selection activeCell="H10" sqref="H10"/>
    </sheetView>
  </sheetViews>
  <sheetFormatPr defaultRowHeight="13.2" x14ac:dyDescent="0.25"/>
  <cols>
    <col min="8" max="8" width="9.5546875" bestFit="1" customWidth="1"/>
  </cols>
  <sheetData>
    <row r="5" spans="3:8" x14ac:dyDescent="0.25">
      <c r="F5" t="s">
        <v>3</v>
      </c>
    </row>
    <row r="6" spans="3:8" x14ac:dyDescent="0.25">
      <c r="F6" s="1">
        <v>0.05</v>
      </c>
    </row>
    <row r="9" spans="3:8" x14ac:dyDescent="0.25">
      <c r="C9" t="s">
        <v>6</v>
      </c>
      <c r="D9" t="s">
        <v>0</v>
      </c>
      <c r="E9" t="s">
        <v>1</v>
      </c>
      <c r="F9" t="s">
        <v>2</v>
      </c>
      <c r="G9" t="s">
        <v>5</v>
      </c>
      <c r="H9" t="s">
        <v>4</v>
      </c>
    </row>
    <row r="10" spans="3:8" x14ac:dyDescent="0.25">
      <c r="C10">
        <v>0</v>
      </c>
      <c r="D10">
        <v>5</v>
      </c>
      <c r="E10">
        <f>D10-0.5</f>
        <v>4.5</v>
      </c>
      <c r="F10">
        <f t="shared" ref="F10:F16" si="0">E10/(1-$F$6)</f>
        <v>4.7368421052631584</v>
      </c>
      <c r="G10">
        <f t="shared" ref="G10:G16" si="1">D10-F10</f>
        <v>0.26315789473684159</v>
      </c>
      <c r="H10" s="2">
        <f>_xll.EURO_Forward(D10,F10,0.06,0.2,100,1,0)</f>
        <v>0.35534709371509132</v>
      </c>
    </row>
    <row r="11" spans="3:8" x14ac:dyDescent="0.25">
      <c r="C11">
        <v>0.3</v>
      </c>
      <c r="D11">
        <f t="shared" ref="D11:D16" si="2">C11+$D$10</f>
        <v>5.3</v>
      </c>
      <c r="E11">
        <f t="shared" ref="E11:E16" si="3">D11-0.5</f>
        <v>4.8</v>
      </c>
      <c r="F11">
        <f t="shared" si="0"/>
        <v>5.0526315789473681</v>
      </c>
      <c r="G11">
        <f t="shared" si="1"/>
        <v>0.24736842105263168</v>
      </c>
      <c r="H11" s="2">
        <f>_xll.EURO_Forward(D11,F11,0.06,0.2,100,1,0)</f>
        <v>0.35591822752462887</v>
      </c>
    </row>
    <row r="12" spans="3:8" x14ac:dyDescent="0.25">
      <c r="C12">
        <v>0.6</v>
      </c>
      <c r="D12">
        <f t="shared" si="2"/>
        <v>5.6</v>
      </c>
      <c r="E12">
        <f t="shared" si="3"/>
        <v>5.0999999999999996</v>
      </c>
      <c r="F12">
        <f t="shared" si="0"/>
        <v>5.3684210526315788</v>
      </c>
      <c r="G12">
        <f t="shared" si="1"/>
        <v>0.23157894736842088</v>
      </c>
      <c r="H12" s="2">
        <f>_xll.EURO_Forward(D12,F12,0.06,0.2,100,1,0)</f>
        <v>0.35709771492263798</v>
      </c>
    </row>
    <row r="13" spans="3:8" x14ac:dyDescent="0.25">
      <c r="C13">
        <v>0.9</v>
      </c>
      <c r="D13">
        <f t="shared" si="2"/>
        <v>5.9</v>
      </c>
      <c r="E13">
        <f t="shared" si="3"/>
        <v>5.4</v>
      </c>
      <c r="F13">
        <f t="shared" si="0"/>
        <v>5.6842105263157903</v>
      </c>
      <c r="G13">
        <f t="shared" si="1"/>
        <v>0.21578947368421009</v>
      </c>
      <c r="H13" s="2">
        <f>_xll.EURO_Forward(D13,F13,0.06,0.2,100,1,0)</f>
        <v>0.35880042495281605</v>
      </c>
    </row>
    <row r="14" spans="3:8" x14ac:dyDescent="0.25">
      <c r="C14">
        <v>1.2</v>
      </c>
      <c r="D14">
        <f t="shared" si="2"/>
        <v>6.2</v>
      </c>
      <c r="E14">
        <f t="shared" si="3"/>
        <v>5.7</v>
      </c>
      <c r="F14">
        <f t="shared" si="0"/>
        <v>6.0000000000000009</v>
      </c>
      <c r="G14">
        <f t="shared" si="1"/>
        <v>0.19999999999999929</v>
      </c>
      <c r="H14" s="2">
        <f>_xll.EURO_Forward(D14,F14,0.06,0.2,100,1,0)</f>
        <v>0.36095525261016714</v>
      </c>
    </row>
    <row r="15" spans="3:8" x14ac:dyDescent="0.25">
      <c r="C15">
        <v>1.5</v>
      </c>
      <c r="D15">
        <f t="shared" si="2"/>
        <v>6.5</v>
      </c>
      <c r="E15">
        <f t="shared" si="3"/>
        <v>6</v>
      </c>
      <c r="F15">
        <f t="shared" si="0"/>
        <v>6.3157894736842106</v>
      </c>
      <c r="G15">
        <f t="shared" si="1"/>
        <v>0.18421052631578938</v>
      </c>
      <c r="H15" s="2">
        <f>_xll.EURO_Forward(D15,F15,0.06,0.2,100,1,0)</f>
        <v>0.36350262866591576</v>
      </c>
    </row>
    <row r="16" spans="3:8" x14ac:dyDescent="0.25">
      <c r="C16">
        <v>1.8</v>
      </c>
      <c r="D16">
        <f t="shared" si="2"/>
        <v>6.8</v>
      </c>
      <c r="E16">
        <f t="shared" si="3"/>
        <v>6.3</v>
      </c>
      <c r="F16">
        <f t="shared" si="0"/>
        <v>6.6315789473684212</v>
      </c>
      <c r="G16">
        <f t="shared" si="1"/>
        <v>0.16842105263157858</v>
      </c>
      <c r="H16" s="2">
        <f>_xll.EURO_Forward(D16,F16,0.06,0.2,100,1,0)</f>
        <v>0.36639245590611358</v>
      </c>
    </row>
    <row r="27" spans="3:8" x14ac:dyDescent="0.25">
      <c r="F27" t="s">
        <v>3</v>
      </c>
    </row>
    <row r="28" spans="3:8" x14ac:dyDescent="0.25">
      <c r="F28" s="1">
        <v>0.08</v>
      </c>
    </row>
    <row r="31" spans="3:8" x14ac:dyDescent="0.25">
      <c r="C31" t="s">
        <v>6</v>
      </c>
      <c r="D31" t="s">
        <v>0</v>
      </c>
      <c r="E31" t="s">
        <v>1</v>
      </c>
      <c r="F31" t="s">
        <v>2</v>
      </c>
      <c r="G31" t="s">
        <v>5</v>
      </c>
      <c r="H31" t="s">
        <v>4</v>
      </c>
    </row>
    <row r="32" spans="3:8" x14ac:dyDescent="0.25">
      <c r="C32">
        <v>0</v>
      </c>
      <c r="D32">
        <v>5</v>
      </c>
      <c r="E32">
        <f>D32-0.5</f>
        <v>4.5</v>
      </c>
      <c r="F32">
        <f>E32/(1-$F$28)</f>
        <v>4.8913043478260869</v>
      </c>
      <c r="G32">
        <f t="shared" ref="G32:G38" si="4">D32-F32</f>
        <v>0.10869565217391308</v>
      </c>
      <c r="H32" s="2">
        <f>_xll.EURO_Forward(D32,F32,0.06,0.2,100,1,0)</f>
        <v>0.2609377206194825</v>
      </c>
    </row>
    <row r="33" spans="3:8" x14ac:dyDescent="0.25">
      <c r="C33">
        <v>0.3</v>
      </c>
      <c r="D33">
        <f t="shared" ref="D33:D38" si="5">C33+$D$10</f>
        <v>5.3</v>
      </c>
      <c r="E33">
        <f t="shared" ref="E33:E38" si="6">D33-0.5</f>
        <v>4.8</v>
      </c>
      <c r="F33">
        <f t="shared" ref="F33:F38" si="7">E33/(1-$F$28)</f>
        <v>5.2173913043478253</v>
      </c>
      <c r="G33">
        <f t="shared" si="4"/>
        <v>8.2608695652174546E-2</v>
      </c>
      <c r="H33" s="2">
        <f>_xll.EURO_Forward(D33,F33,0.06,0.2,100,1,0)</f>
        <v>0.25892552498600896</v>
      </c>
    </row>
    <row r="34" spans="3:8" x14ac:dyDescent="0.25">
      <c r="C34">
        <v>0.6</v>
      </c>
      <c r="D34">
        <f t="shared" si="5"/>
        <v>5.6</v>
      </c>
      <c r="E34">
        <f t="shared" si="6"/>
        <v>5.0999999999999996</v>
      </c>
      <c r="F34">
        <f t="shared" si="7"/>
        <v>5.5434782608695645</v>
      </c>
      <c r="G34">
        <f t="shared" si="4"/>
        <v>5.6521739130435122E-2</v>
      </c>
      <c r="H34" s="2">
        <f>_xll.EURO_Forward(D34,F34,0.06,0.2,100,1,0)</f>
        <v>0.25759257608267605</v>
      </c>
    </row>
    <row r="35" spans="3:8" x14ac:dyDescent="0.25">
      <c r="C35">
        <v>0.9</v>
      </c>
      <c r="D35">
        <f t="shared" si="5"/>
        <v>5.9</v>
      </c>
      <c r="E35">
        <f t="shared" si="6"/>
        <v>5.4</v>
      </c>
      <c r="F35">
        <f t="shared" si="7"/>
        <v>5.8695652173913047</v>
      </c>
      <c r="G35">
        <f t="shared" si="4"/>
        <v>3.0434782608695699E-2</v>
      </c>
      <c r="H35" s="2">
        <f>_xll.EURO_Forward(D35,F35,0.06,0.2,100,1,0)</f>
        <v>0.25683452934216522</v>
      </c>
    </row>
    <row r="36" spans="3:8" x14ac:dyDescent="0.25">
      <c r="C36">
        <v>1.2</v>
      </c>
      <c r="D36">
        <f t="shared" si="5"/>
        <v>6.2</v>
      </c>
      <c r="E36">
        <f t="shared" si="6"/>
        <v>5.7</v>
      </c>
      <c r="F36">
        <f t="shared" si="7"/>
        <v>6.195652173913043</v>
      </c>
      <c r="G36">
        <f t="shared" si="4"/>
        <v>4.3478260869571628E-3</v>
      </c>
      <c r="H36" s="2">
        <f>_xll.EURO_Forward(D36,F36,0.06,0.2,100,1,0)</f>
        <v>0.2565654784687843</v>
      </c>
    </row>
    <row r="37" spans="3:8" x14ac:dyDescent="0.25">
      <c r="C37">
        <v>1.5</v>
      </c>
      <c r="D37">
        <f t="shared" si="5"/>
        <v>6.5</v>
      </c>
      <c r="E37">
        <f t="shared" si="6"/>
        <v>6</v>
      </c>
      <c r="F37">
        <f t="shared" si="7"/>
        <v>6.5217391304347823</v>
      </c>
      <c r="G37">
        <f t="shared" si="4"/>
        <v>-2.1739130434782261E-2</v>
      </c>
      <c r="H37" s="2">
        <f>_xll.EURO_Forward(D37,F37,0.06,0.2,100,1,0)</f>
        <v>0.25671498627042055</v>
      </c>
    </row>
    <row r="38" spans="3:8" x14ac:dyDescent="0.25">
      <c r="C38">
        <v>1.8</v>
      </c>
      <c r="D38">
        <f t="shared" si="5"/>
        <v>6.8</v>
      </c>
      <c r="E38">
        <f t="shared" si="6"/>
        <v>6.3</v>
      </c>
      <c r="F38">
        <f t="shared" si="7"/>
        <v>6.8478260869565215</v>
      </c>
      <c r="G38">
        <f t="shared" si="4"/>
        <v>-4.7826086956521685E-2</v>
      </c>
      <c r="H38" s="2">
        <f>_xll.EURO_Forward(D38,F38,0.06,0.2,100,1,0)</f>
        <v>0.25722534807415043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Havlíček Jan</cp:lastModifiedBy>
  <dcterms:created xsi:type="dcterms:W3CDTF">2000-10-20T21:09:51Z</dcterms:created>
  <dcterms:modified xsi:type="dcterms:W3CDTF">2023-09-10T15:46:16Z</dcterms:modified>
</cp:coreProperties>
</file>