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268" yWindow="-120" windowWidth="7656" windowHeight="9120" activeTab="6"/>
  </bookViews>
  <sheets>
    <sheet name="Executive" sheetId="11" r:id="rId1"/>
    <sheet name="Bridgeline" sheetId="12" r:id="rId2"/>
    <sheet name="E-Commerce" sheetId="1" r:id="rId3"/>
    <sheet name="Wellhead" sheetId="2" r:id="rId4"/>
    <sheet name="Offshore" sheetId="3" r:id="rId5"/>
    <sheet name="Compression" sheetId="4" r:id="rId6"/>
    <sheet name="Storage" sheetId="5" r:id="rId7"/>
  </sheets>
  <calcPr calcId="92512" calcMode="manual"/>
</workbook>
</file>

<file path=xl/calcChain.xml><?xml version="1.0" encoding="utf-8"?>
<calcChain xmlns="http://schemas.openxmlformats.org/spreadsheetml/2006/main">
  <c r="B4" i="12" l="1"/>
  <c r="E4" i="12"/>
  <c r="B5" i="12"/>
  <c r="E5" i="12"/>
  <c r="B6" i="12"/>
  <c r="E6" i="12"/>
  <c r="C11" i="11"/>
  <c r="C12" i="11"/>
</calcChain>
</file>

<file path=xl/sharedStrings.xml><?xml version="1.0" encoding="utf-8"?>
<sst xmlns="http://schemas.openxmlformats.org/spreadsheetml/2006/main" count="351" uniqueCount="240">
  <si>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</si>
  <si>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</si>
  <si>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</si>
  <si>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</si>
  <si>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</si>
  <si>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</si>
  <si>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</si>
  <si>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</si>
  <si>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</si>
  <si>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</si>
  <si>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</si>
  <si>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</si>
  <si>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</si>
  <si>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</si>
  <si>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</si>
  <si>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Manager HES' commodity positions derived from in-kind payments by E&amp;P operators.</t>
  </si>
  <si>
    <t>Golden Bear</t>
  </si>
  <si>
    <t>Western Hub Properties</t>
  </si>
  <si>
    <t>Aspen</t>
  </si>
  <si>
    <t>Blowfish</t>
  </si>
  <si>
    <t>TBD</t>
  </si>
  <si>
    <t>All meetings have been internal.</t>
  </si>
  <si>
    <t>Big Red-2</t>
  </si>
  <si>
    <t>Manage HES' commodity positions derived from in-kind payment by storage operators.</t>
  </si>
  <si>
    <t>Base gas loan at Atkinson Storage Field (4.5 Bcf).</t>
  </si>
  <si>
    <t>Base gas loan at Lodi Storage Field (6.0 Bcf).</t>
  </si>
  <si>
    <t>The Big Easy</t>
  </si>
  <si>
    <t>ECORP</t>
  </si>
  <si>
    <t>Strategic alliance covering new storage developments in CA, AZ, TX, PA, FL, and NB.</t>
  </si>
  <si>
    <t>Red Bed</t>
  </si>
  <si>
    <t>PNM Energy Unocal</t>
  </si>
  <si>
    <t>Base gas financing and compression @ Waha.</t>
  </si>
  <si>
    <t>Liberty</t>
  </si>
  <si>
    <t>ET&amp;S</t>
  </si>
  <si>
    <t>Early stage.  Looking into the opportunity.</t>
  </si>
  <si>
    <t>$2.40 MM</t>
  </si>
  <si>
    <t>Project Seebreeze Phase II A</t>
  </si>
  <si>
    <t>El Paso and Duke Field Services</t>
  </si>
  <si>
    <t>Duke upfront payment for connection of El Paso plant to system.</t>
  </si>
  <si>
    <t>$1.00 MM</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</si>
  <si>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</si>
  <si>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</si>
  <si>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</si>
  <si>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</si>
  <si>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</si>
  <si>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</si>
  <si>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</si>
  <si>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</si>
  <si>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</si>
  <si>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</si>
  <si>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</si>
  <si>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Enron Methanol</t>
  </si>
  <si>
    <t>Enron Clean Fuels</t>
  </si>
  <si>
    <t>16,500 HP retrofit (3 units).</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</si>
  <si>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</si>
  <si>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</si>
  <si>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</si>
  <si>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</si>
  <si>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</si>
  <si>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</si>
  <si>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</si>
  <si>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</si>
  <si>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</si>
  <si>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</si>
  <si>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</si>
  <si>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Contingent on success of storage development project.</t>
  </si>
  <si>
    <t>8,000 HP for growth markets.</t>
  </si>
  <si>
    <t>$1.10 MM</t>
  </si>
  <si>
    <t>Nicor</t>
  </si>
  <si>
    <t>Eastchester Phase II</t>
  </si>
  <si>
    <t>Iroquois Gas Pipeline</t>
  </si>
  <si>
    <t>$2.00 MM</t>
  </si>
  <si>
    <t>East LA</t>
  </si>
  <si>
    <t>21,000 HP storage development.</t>
  </si>
  <si>
    <t>Oilman</t>
  </si>
  <si>
    <t>EOTT</t>
  </si>
  <si>
    <t>Back office accounting services.</t>
  </si>
  <si>
    <t>Columbia Natural Resources</t>
  </si>
  <si>
    <t>Application Service Provider, gas and liquids, E&amp;P accounting, forecasting.</t>
  </si>
  <si>
    <t xml:space="preserve">Columbia Gas Transmission </t>
  </si>
  <si>
    <t>Application Service Provider, transportation and storage, meter finance.</t>
  </si>
  <si>
    <t>Running Man</t>
  </si>
  <si>
    <t>Marathon</t>
  </si>
  <si>
    <t>Integrated outsourcing products.</t>
  </si>
  <si>
    <t>Project Deep Blue Sea</t>
  </si>
  <si>
    <t>Ocean Energy</t>
  </si>
  <si>
    <t>Mariner</t>
  </si>
  <si>
    <t>Gather Company</t>
  </si>
  <si>
    <t>Monetization and metering services.</t>
  </si>
  <si>
    <t>Greenway</t>
  </si>
  <si>
    <t>Occidental Petroleum Corp.</t>
  </si>
  <si>
    <t>Total outsourcing including measurement and folder/accounting.</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</si>
  <si>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</si>
  <si>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</si>
  <si>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</si>
  <si>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</si>
  <si>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</si>
  <si>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</si>
  <si>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</si>
  <si>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</si>
  <si>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</si>
  <si>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</si>
  <si>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</si>
  <si>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</si>
  <si>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</si>
  <si>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</si>
  <si>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Andex</t>
  </si>
  <si>
    <t>Outsourcing- scheduling, balancing, settlement, deal confirmations and measurement &amp; accounting.</t>
  </si>
  <si>
    <t>*$750,000</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</si>
  <si>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</si>
  <si>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</si>
  <si>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</si>
  <si>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</si>
  <si>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</si>
  <si>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</si>
  <si>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</si>
  <si>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</si>
  <si>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</si>
  <si>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</si>
  <si>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</si>
  <si>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</si>
  <si>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</si>
  <si>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*$2,000,000</t>
  </si>
  <si>
    <t>* Accrual</t>
  </si>
  <si>
    <t>Oakhill</t>
  </si>
  <si>
    <t>Oakhill Pipeline LP</t>
  </si>
  <si>
    <t>N/A</t>
  </si>
  <si>
    <t>HPL Texas City</t>
  </si>
  <si>
    <t>AEP</t>
  </si>
  <si>
    <t>Cross Timbers</t>
  </si>
  <si>
    <t>6,200 HP of Gathering Compression</t>
  </si>
  <si>
    <t>$500 M (early)</t>
  </si>
  <si>
    <t>Gathering information.</t>
  </si>
  <si>
    <t>Pursue after initial transaction close.</t>
  </si>
  <si>
    <t>$1.30 MM</t>
  </si>
  <si>
    <t>Customer is reviewing proposal.</t>
  </si>
  <si>
    <t>Submitted revised engagement letter; data gathering.</t>
  </si>
  <si>
    <t>7,000 HP grass roots station.</t>
  </si>
  <si>
    <t>$1.25 MM</t>
  </si>
  <si>
    <t>20,000 - 100,000 HP replacement project.</t>
  </si>
  <si>
    <t>4,000 HP grass roots expansion.</t>
  </si>
  <si>
    <t>Capline</t>
  </si>
  <si>
    <t>Equilon</t>
  </si>
  <si>
    <t>225,000 (+) HP Pipeline System HPHr structuring.</t>
  </si>
  <si>
    <t>KN Interstate</t>
  </si>
  <si>
    <t>Puget Sound Energy</t>
  </si>
  <si>
    <t>Base gas monetization.</t>
  </si>
  <si>
    <t>Early stage.  Evaluating regulatory issues with ENA Regulatory Affairs.</t>
  </si>
  <si>
    <t>Columbia Gas</t>
  </si>
  <si>
    <t>Jan-02</t>
  </si>
  <si>
    <t>Questar Regulated Services</t>
  </si>
  <si>
    <t>Feb-02</t>
  </si>
  <si>
    <t>Montana Power</t>
  </si>
  <si>
    <t>13,000 HP storage facility expansion.</t>
  </si>
  <si>
    <t>Waiting on completion of industrial gas sale.</t>
  </si>
  <si>
    <t>11,800 HP in total on up to 4 new stations; Morongo (1 unit); Cadiz (1 unit); Beaumont (2 units)</t>
  </si>
  <si>
    <t>JM Huber</t>
  </si>
  <si>
    <t xml:space="preserve">YTD P &amp; L </t>
  </si>
  <si>
    <t>WHP is very interested in receiving a proposal from ENA.  Rescheduling meeting with WHP to discuss.</t>
  </si>
  <si>
    <t>ECORP is currently trying to monetize their Stagecoach Field thru Lehman Brothers.  In process of setting up meeting with them to discuss our proposal (base gas monetization).</t>
  </si>
  <si>
    <t>WHP is very interested in receiving a proposal from ENA for Lodi, will talk about Centex as well.  Rescheduling meeting with WHP to discuss.</t>
  </si>
  <si>
    <t>$10.00 MM</t>
  </si>
  <si>
    <t>PNM's proposed salt dome is about 2 years away, we are want to link them up with the project at Aquila which is due for this year.  In the meantime we are getting them to sign a CA with us.  Met with Unocal to review their project.  They would like a proposal as well.</t>
  </si>
  <si>
    <t>Will be meeting with Roger Plank and Craig Clark on 6/6/01.</t>
  </si>
  <si>
    <t>Meeting set up for first part of June with Linda Roberts.</t>
  </si>
  <si>
    <t>Follow up meeting in June, 2001.</t>
  </si>
  <si>
    <t>FERC certificate not accepted.  EPG to refile in August/September pending new open season for transport.</t>
  </si>
  <si>
    <t>7,000 HP retrofit.</t>
  </si>
  <si>
    <t>Carthage</t>
  </si>
  <si>
    <t>Anadarko</t>
  </si>
  <si>
    <t>12,000 HP Compression Station</t>
  </si>
  <si>
    <t>Working on scenarios for Beaumont and Morongo.  Sent new proposal to customer on 5/16.</t>
  </si>
  <si>
    <t>Met with Iroquois on 5/11.  Customer is waiting on FERC approval by the end of summer.</t>
  </si>
  <si>
    <t>ATS will close in June 2001.  ENA will close in June 2001.  ENA will put the systems proposed out the first week in May.  Next meeting 5/10/2001.</t>
  </si>
  <si>
    <t>Follow-up meeting is in July.</t>
  </si>
  <si>
    <t>Meeting with manager of operations set up for June 7, 2001.</t>
  </si>
  <si>
    <t>Meeting set second week in June.</t>
  </si>
  <si>
    <t>ENA to follow up in June</t>
  </si>
  <si>
    <t>Response to proposal first week in June 2001.</t>
  </si>
  <si>
    <t>Initial deal to close in June.  2 wells.  ATS &amp; ENA commodity.</t>
  </si>
  <si>
    <t>Transaction closure upon delivery of El Paso contract.  Duke proposal currently under consideration by El Paso.</t>
  </si>
  <si>
    <t>Notional pricing for gas w/parking provision received.  Conf. With customer regarding parking was positive but not confirmed.  Proposal adjustment for tiered heat rates, on/int/off peak &amp; a reduced annual charge.</t>
  </si>
  <si>
    <t>Executable pricing still not available.  Notional value updated &amp; Hanover's packaging and installation costs received.  Meeting w/the customer on the week of 6/4.</t>
  </si>
  <si>
    <t>A follow-up meeting in DEFS offices is set for 6/6.</t>
  </si>
  <si>
    <t>Preparing life cycle cost analysis based on notional estimates for capital installation to facilitate budgeting &amp; approval processes.  Favorable feedback regarding emissions credits &amp; values we should expect.</t>
  </si>
  <si>
    <t>Developing structure.  Waiting for technical estimates.  Working on co-op pricing.</t>
  </si>
  <si>
    <t>A meeting is scheduled for Monday 6/4 to present a proposed term sheet.</t>
  </si>
  <si>
    <t>Meeting scheduled for 6/12 to present first proposal.</t>
  </si>
  <si>
    <t>Producer asset/HP outsourcing deal.</t>
  </si>
  <si>
    <t>$2 MM</t>
  </si>
  <si>
    <t>Held initial data gathering meeting on 5/31.  Developing strategy.</t>
  </si>
  <si>
    <t>Crestone</t>
  </si>
  <si>
    <t>Northern Border Pipeline</t>
  </si>
  <si>
    <t>15,000 HP greenfield for NBP expansion.</t>
  </si>
  <si>
    <t>Gathering information and discussing terms with customer.</t>
  </si>
  <si>
    <t>Deal Description Sheet - 6/5/01</t>
  </si>
  <si>
    <t>EOTT meeting set up for mid June, 2001 with HMS.</t>
  </si>
  <si>
    <t>Meeting June 8, 2001.  Proposed total outsourcing and supply acquisition.</t>
  </si>
  <si>
    <t>Devon</t>
  </si>
  <si>
    <t>Supply on various pipelines.</t>
  </si>
  <si>
    <t>Sale of 334 acres of land on the Napoleonville Dome.</t>
  </si>
  <si>
    <t>Met with Dow, they show interest and are creating a proposal for internal management.  Spoke to Oxy, they have shown no interest.  Met with Texas Brine, they show significant interest in purchasing on their own.  Due diligence on Oxy's</t>
  </si>
  <si>
    <t>HES has had several follow-up meetings with NNG.  Awaiting regulatiory support.</t>
  </si>
  <si>
    <t>Executed CA.  Awaiting regulatory support.</t>
  </si>
  <si>
    <t>NGPL has expressed interest in a proposal to monetize 1 Bcf.  Working with structuring to prepare proposal.  Awaiting regulatory support.</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</si>
  <si>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</si>
  <si>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Sent presentation to CFO, planning meeting with him to discuss monetization.  MPC is being acquired by Northwestern Corp., expected completion 3Q 2001.  Also, MPC is in the middle of a regulatory hearing to determine how to allocate revenues from previous sale of unneeded base gas.</t>
  </si>
  <si>
    <t>TXU</t>
  </si>
  <si>
    <t>Early stage.  Interested in setting up a CA to discuss number.  TX PUC regulated.</t>
  </si>
  <si>
    <t>CNG/Dominion</t>
  </si>
  <si>
    <t>SIGCORP</t>
  </si>
  <si>
    <t>Early stage.  Busy working on other transactions, have shown some interetst, IN PUC regulated.</t>
  </si>
  <si>
    <t>Executive</t>
  </si>
  <si>
    <t>Valuation</t>
  </si>
  <si>
    <t>Total Upstream Products P &amp; L</t>
  </si>
  <si>
    <t>W/out Production Offshore</t>
  </si>
  <si>
    <t xml:space="preserve">Note : All Upstream Products P&amp;L includes other, origination and accrual. </t>
  </si>
  <si>
    <t>The accrual numbers used are actual and do not include forecasts the remaining months of the year (May - Dec).</t>
  </si>
  <si>
    <t>The P&amp;L from Production Offshore is derived from the Pluto/ MEGS deal.</t>
  </si>
  <si>
    <t>Received revised work order with new numbers for labor.  Accepted by Brian Redmond.  Signed and Approved.</t>
  </si>
  <si>
    <t>$ -847 K</t>
  </si>
  <si>
    <t>Workorder drafted by Technical Services for infrastructure to get pad gas out of Wells 13 &amp; 14 on Dow property.</t>
  </si>
  <si>
    <t>13 &amp; 14 Workorder</t>
  </si>
  <si>
    <t xml:space="preserve">Paul Bienawski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 introduction to another OXY representative.  </t>
  </si>
  <si>
    <t>$ 5 MM</t>
  </si>
  <si>
    <t>Sale of Napoleonville Land led by Eva Rainer, Storage.</t>
  </si>
  <si>
    <t>As mentioned before,  Randy Curry, President - BHLP, has refused to sign the Plan.  He is concerned about the potential conflict the plan could have with his Texaco contract.  Pat Mackin, lawyer, is exploring legal alternatives.  I have been trying to get a hold of Robyn Davis, Texaco, to discuss the situation.</t>
  </si>
  <si>
    <t>Incentive Plan for BHLP Employees and Upper Management.  Recommend Accural Bonus Funding based on EBITDA performance targets.  Revision of Performance Review to incorporate new categories.</t>
  </si>
  <si>
    <t>Compensation Plan</t>
  </si>
  <si>
    <t>Variance</t>
  </si>
  <si>
    <t>2nd Qtr EBIT plan</t>
  </si>
  <si>
    <t>YTD EBIT plan</t>
  </si>
  <si>
    <t>2nd Qtr EBIT forecast</t>
  </si>
  <si>
    <t>YTD EBIT forecast</t>
  </si>
  <si>
    <t>Bridgeline</t>
  </si>
  <si>
    <t>Target client list being updated; potential deals w/McMoran, ATP, Magnum Hunter, and Gryphon.  Joint marketing to begin in late May.  Working on proposal for McMoran and Gryphon.</t>
  </si>
  <si>
    <t>Working with Enron Energy Capital Resources on joint bridge financing proposal for Callon.  Received model from Callon after signing C.A.  Model being evaluated by RAC and ECR for a VPP proposal.</t>
  </si>
  <si>
    <t>Freeport McMoRan</t>
  </si>
  <si>
    <t>Volumetric Production payment on McMoRan Offshore Reserves.</t>
  </si>
  <si>
    <t>Working with Enron Energy Capital Resources on a VPP proposal.  Waiting on additional reserve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</si>
</sst>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4" formatCode="#,##0;[Red]#,##0"/>
    <numFmt numFmtId="166" formatCode="_(&quot;$&quot;* #,##0_);_(&quot;$&quot;* \(#,##0\);_(&quot;$&quot;* &quot;-&quot;??_);_(@_)"/>
  </numFmts>
  <fonts count="8" x14ac:knownFonts="1">
    <font>
      <sz val="10"/>
      <name val="Arial"/>
    </font>
    <font>
      <sz val="10"/>
      <name val="Arial"/>
    </font>
    <font>
      <b/>
      <u/>
      <sz val="10"/>
      <name val="Arial"/>
      <family val="2"/>
    </font>
    <font>
      <sz val="10"/>
      <name val="Arial"/>
      <family val="2"/>
    </font>
    <font>
      <b/>
      <i/>
      <sz val="12"/>
      <name val="Arial"/>
      <family val="2"/>
    </font>
    <font>
      <sz val="12"/>
      <name val="Arial"/>
      <family val="2"/>
    </font>
    <font>
      <b/>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14" fontId="0" fillId="0" borderId="0" xfId="0" applyNumberFormat="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9" fontId="0" fillId="0" borderId="1" xfId="0" applyNumberFormat="1" applyBorder="1" applyAlignment="1">
      <alignment vertical="top"/>
    </xf>
    <xf numFmtId="17" fontId="0" fillId="0" borderId="1" xfId="0" applyNumberFormat="1" applyBorder="1" applyAlignment="1">
      <alignment vertical="top"/>
    </xf>
    <xf numFmtId="0" fontId="0" fillId="0" borderId="0" xfId="0" applyAlignment="1">
      <alignment vertical="top"/>
    </xf>
    <xf numFmtId="49" fontId="0" fillId="0" borderId="1" xfId="0" applyNumberFormat="1" applyBorder="1" applyAlignment="1">
      <alignment horizontal="right" vertical="top" wrapText="1"/>
    </xf>
    <xf numFmtId="164" fontId="0" fillId="0" borderId="0" xfId="0" applyNumberFormat="1"/>
    <xf numFmtId="164" fontId="2" fillId="0" borderId="1" xfId="0" applyNumberFormat="1" applyFont="1" applyBorder="1" applyAlignment="1">
      <alignment wrapText="1"/>
    </xf>
    <xf numFmtId="164" fontId="0" fillId="0" borderId="1" xfId="0" applyNumberFormat="1" applyBorder="1"/>
    <xf numFmtId="164" fontId="0" fillId="0" borderId="1" xfId="0" applyNumberFormat="1" applyBorder="1" applyAlignment="1">
      <alignment vertical="top" wrapText="1"/>
    </xf>
    <xf numFmtId="164" fontId="0" fillId="0" borderId="1" xfId="0" applyNumberFormat="1" applyBorder="1" applyAlignment="1">
      <alignment vertical="top"/>
    </xf>
    <xf numFmtId="164" fontId="0" fillId="0" borderId="0" xfId="0" applyNumberFormat="1" applyAlignment="1">
      <alignment vertical="top" wrapText="1"/>
    </xf>
    <xf numFmtId="166" fontId="0" fillId="0" borderId="0" xfId="2" applyNumberFormat="1" applyFont="1"/>
    <xf numFmtId="0" fontId="0" fillId="0" borderId="3" xfId="0" applyBorder="1" applyAlignment="1">
      <alignment vertical="top"/>
    </xf>
    <xf numFmtId="164" fontId="0" fillId="0" borderId="3" xfId="0" applyNumberFormat="1" applyBorder="1" applyAlignment="1">
      <alignment vertical="top"/>
    </xf>
    <xf numFmtId="14" fontId="0" fillId="0" borderId="3" xfId="0" applyNumberFormat="1" applyBorder="1" applyAlignment="1">
      <alignment vertical="top"/>
    </xf>
    <xf numFmtId="9" fontId="0" fillId="0" borderId="1" xfId="0" applyNumberFormat="1" applyFill="1" applyBorder="1" applyAlignment="1">
      <alignment vertical="top" wrapText="1"/>
    </xf>
    <xf numFmtId="49" fontId="0" fillId="0" borderId="3" xfId="0" applyNumberFormat="1" applyBorder="1" applyAlignment="1">
      <alignment horizontal="right" vertical="top"/>
    </xf>
    <xf numFmtId="6" fontId="0" fillId="0" borderId="2" xfId="0" applyNumberFormat="1" applyFill="1" applyBorder="1" applyAlignment="1">
      <alignment vertical="top" wrapText="1"/>
    </xf>
    <xf numFmtId="14" fontId="0" fillId="0" borderId="0" xfId="0" applyNumberFormat="1"/>
    <xf numFmtId="9" fontId="0" fillId="0" borderId="2" xfId="0" applyNumberFormat="1" applyFill="1" applyBorder="1" applyAlignment="1">
      <alignment vertical="top" wrapText="1"/>
    </xf>
    <xf numFmtId="0" fontId="2" fillId="0" borderId="4" xfId="0" applyFont="1" applyBorder="1" applyAlignment="1">
      <alignment vertical="top" wrapText="1"/>
    </xf>
    <xf numFmtId="0" fontId="4" fillId="0" borderId="0" xfId="0" applyFont="1"/>
    <xf numFmtId="166" fontId="5" fillId="0" borderId="0" xfId="2" applyNumberFormat="1" applyFont="1"/>
    <xf numFmtId="166" fontId="5" fillId="0" borderId="0" xfId="0" applyNumberFormat="1" applyFont="1"/>
    <xf numFmtId="0" fontId="6" fillId="0" borderId="0" xfId="0" applyFont="1"/>
    <xf numFmtId="0" fontId="0" fillId="0" borderId="0" xfId="0" applyBorder="1"/>
    <xf numFmtId="0" fontId="0" fillId="0" borderId="0" xfId="0" applyBorder="1" applyAlignment="1">
      <alignment vertical="top" wrapText="1"/>
    </xf>
    <xf numFmtId="0" fontId="0" fillId="0" borderId="1" xfId="0" quotePrefix="1" applyBorder="1" applyAlignment="1">
      <alignment vertical="top" wrapText="1"/>
    </xf>
    <xf numFmtId="0" fontId="7" fillId="0" borderId="1" xfId="0" applyFont="1" applyBorder="1" applyAlignment="1">
      <alignment vertical="top" wrapText="1"/>
    </xf>
    <xf numFmtId="0" fontId="7" fillId="0" borderId="0" xfId="0" applyFont="1"/>
    <xf numFmtId="166" fontId="1" fillId="0" borderId="0" xfId="2" applyNumberFormat="1"/>
    <xf numFmtId="43" fontId="1" fillId="0" borderId="0" xfId="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2" x14ac:dyDescent="0.25"/>
  <cols>
    <col min="1" max="1" width="14.88671875" customWidth="1"/>
    <col min="2" max="2" width="19.332031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195</v>
      </c>
    </row>
    <row r="2" spans="1:8" x14ac:dyDescent="0.25">
      <c r="A2" s="1" t="s">
        <v>212</v>
      </c>
    </row>
    <row r="3" spans="1:8" x14ac:dyDescent="0.25">
      <c r="A3" s="1"/>
    </row>
    <row r="4" spans="1:8" x14ac:dyDescent="0.25">
      <c r="A4" s="1" t="s">
        <v>157</v>
      </c>
      <c r="B4" s="52">
        <v>6190000</v>
      </c>
    </row>
    <row r="5" spans="1:8" x14ac:dyDescent="0.25">
      <c r="A5" s="1"/>
      <c r="B5" s="52"/>
    </row>
    <row r="6" spans="1:8" x14ac:dyDescent="0.25">
      <c r="B6" s="53"/>
    </row>
    <row r="7" spans="1:8" ht="26.4" x14ac:dyDescent="0.25">
      <c r="A7" s="42" t="s">
        <v>0</v>
      </c>
      <c r="B7" s="42" t="s">
        <v>1</v>
      </c>
      <c r="C7" s="42" t="s">
        <v>2</v>
      </c>
      <c r="D7" s="42" t="s">
        <v>213</v>
      </c>
      <c r="E7" s="42" t="s">
        <v>4</v>
      </c>
      <c r="F7" s="42" t="s">
        <v>5</v>
      </c>
      <c r="G7" s="42" t="s">
        <v>6</v>
      </c>
      <c r="H7" s="42" t="s">
        <v>7</v>
      </c>
    </row>
    <row r="11" spans="1:8" ht="15.6" x14ac:dyDescent="0.3">
      <c r="A11" s="43" t="s">
        <v>214</v>
      </c>
      <c r="C11" s="44">
        <f>+B4+'E-Commerce'!B4+Wellhead!B4+Offshore!B4+Compression!B4+Storage!B4</f>
        <v>15499000</v>
      </c>
    </row>
    <row r="12" spans="1:8" ht="15.6" x14ac:dyDescent="0.3">
      <c r="A12" s="43" t="s">
        <v>215</v>
      </c>
      <c r="C12" s="45">
        <f>+C11-Offshore!B4</f>
        <v>12447000</v>
      </c>
    </row>
    <row r="17" spans="1:1" x14ac:dyDescent="0.25">
      <c r="A17" s="46" t="s">
        <v>216</v>
      </c>
    </row>
    <row r="18" spans="1:1" x14ac:dyDescent="0.25">
      <c r="A18" s="46" t="s">
        <v>217</v>
      </c>
    </row>
    <row r="19" spans="1:1" x14ac:dyDescent="0.25">
      <c r="A19" s="46" t="s">
        <v>218</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2" sqref="A2"/>
    </sheetView>
  </sheetViews>
  <sheetFormatPr defaultRowHeight="13.2" x14ac:dyDescent="0.25"/>
  <cols>
    <col min="1" max="1" width="17.33203125" customWidth="1"/>
    <col min="2" max="2" width="32.88671875" customWidth="1"/>
    <col min="3" max="3" width="11" customWidth="1"/>
    <col min="4" max="4" width="20.33203125" customWidth="1"/>
    <col min="5" max="5" width="11.88671875" customWidth="1"/>
    <col min="6" max="6" width="16.88671875" customWidth="1"/>
    <col min="7" max="7" width="35.33203125" customWidth="1"/>
  </cols>
  <sheetData>
    <row r="1" spans="1:7" x14ac:dyDescent="0.25">
      <c r="A1" s="1" t="s">
        <v>195</v>
      </c>
    </row>
    <row r="2" spans="1:7" x14ac:dyDescent="0.25">
      <c r="A2" s="1" t="s">
        <v>234</v>
      </c>
    </row>
    <row r="3" spans="1:7" x14ac:dyDescent="0.25">
      <c r="A3" s="1"/>
    </row>
    <row r="4" spans="1:7" x14ac:dyDescent="0.25">
      <c r="A4" s="51" t="s">
        <v>233</v>
      </c>
      <c r="B4" s="52">
        <f>-10828*1000</f>
        <v>-10828000</v>
      </c>
      <c r="D4" s="51" t="s">
        <v>232</v>
      </c>
      <c r="E4" s="52">
        <f>-5769*1000</f>
        <v>-5769000</v>
      </c>
    </row>
    <row r="5" spans="1:7" x14ac:dyDescent="0.25">
      <c r="A5" s="51" t="s">
        <v>231</v>
      </c>
      <c r="B5" s="52">
        <f>-13490*1000</f>
        <v>-13490000</v>
      </c>
      <c r="D5" s="51" t="s">
        <v>230</v>
      </c>
      <c r="E5" s="52">
        <f>-3372*1000</f>
        <v>-3372000</v>
      </c>
    </row>
    <row r="6" spans="1:7" x14ac:dyDescent="0.25">
      <c r="A6" s="51" t="s">
        <v>229</v>
      </c>
      <c r="B6" s="52">
        <f>2662*1000</f>
        <v>2662000</v>
      </c>
      <c r="D6" s="51" t="s">
        <v>229</v>
      </c>
      <c r="E6" s="52">
        <f>-2397*1000</f>
        <v>-2397000</v>
      </c>
    </row>
    <row r="8" spans="1:7" s="48" customFormat="1" ht="27" customHeight="1" x14ac:dyDescent="0.25">
      <c r="A8" s="6" t="s">
        <v>0</v>
      </c>
      <c r="B8" s="6" t="s">
        <v>2</v>
      </c>
      <c r="C8" s="6" t="s">
        <v>3</v>
      </c>
      <c r="D8" s="6" t="s">
        <v>4</v>
      </c>
      <c r="E8" s="6" t="s">
        <v>5</v>
      </c>
      <c r="F8" s="6" t="s">
        <v>6</v>
      </c>
      <c r="G8" s="6" t="s">
        <v>7</v>
      </c>
    </row>
    <row r="9" spans="1:7" s="48" customFormat="1" ht="118.8" x14ac:dyDescent="0.25">
      <c r="A9" s="7" t="s">
        <v>228</v>
      </c>
      <c r="B9" s="7" t="s">
        <v>227</v>
      </c>
      <c r="C9" s="7">
        <v>0</v>
      </c>
      <c r="D9" s="9">
        <v>37042</v>
      </c>
      <c r="E9" s="10">
        <v>1</v>
      </c>
      <c r="F9" s="9">
        <v>37036</v>
      </c>
      <c r="G9" s="50" t="s">
        <v>226</v>
      </c>
    </row>
    <row r="10" spans="1:7" s="48" customFormat="1" ht="132" x14ac:dyDescent="0.25">
      <c r="A10" s="7" t="s">
        <v>19</v>
      </c>
      <c r="B10" s="7" t="s">
        <v>225</v>
      </c>
      <c r="C10" s="7" t="s">
        <v>224</v>
      </c>
      <c r="D10" s="9">
        <v>37042</v>
      </c>
      <c r="E10" s="10">
        <v>1</v>
      </c>
      <c r="F10" s="9">
        <v>37149</v>
      </c>
      <c r="G10" s="7" t="s">
        <v>223</v>
      </c>
    </row>
    <row r="11" spans="1:7" s="48" customFormat="1" ht="52.8" x14ac:dyDescent="0.25">
      <c r="A11" s="7" t="s">
        <v>222</v>
      </c>
      <c r="B11" s="7" t="s">
        <v>221</v>
      </c>
      <c r="C11" s="49" t="s">
        <v>220</v>
      </c>
      <c r="D11" s="9">
        <v>37011</v>
      </c>
      <c r="E11" s="10">
        <v>1</v>
      </c>
      <c r="F11" s="9">
        <v>37016</v>
      </c>
      <c r="G11" s="7" t="s">
        <v>219</v>
      </c>
    </row>
    <row r="12" spans="1:7" s="47" customFormat="1" x14ac:dyDescent="0.25"/>
    <row r="13" spans="1:7" s="47" customFormat="1" x14ac:dyDescent="0.25"/>
    <row r="14" spans="1:7" s="47" customFormat="1" x14ac:dyDescent="0.25"/>
    <row r="15" spans="1:7" s="47" customFormat="1" x14ac:dyDescent="0.25"/>
    <row r="16" spans="1:7" s="47" customFormat="1" x14ac:dyDescent="0.25"/>
    <row r="17" s="47" customFormat="1" x14ac:dyDescent="0.25"/>
    <row r="18" s="47" customFormat="1" x14ac:dyDescent="0.25"/>
    <row r="19" s="47" customFormat="1" x14ac:dyDescent="0.25"/>
    <row r="20" s="47" customFormat="1" x14ac:dyDescent="0.25"/>
    <row r="21" s="47" customFormat="1" x14ac:dyDescent="0.25"/>
    <row r="22" s="47" customFormat="1" x14ac:dyDescent="0.25"/>
    <row r="23" s="47" customFormat="1" x14ac:dyDescent="0.25"/>
    <row r="24" s="47" customFormat="1" x14ac:dyDescent="0.25"/>
    <row r="25" s="47" customFormat="1" x14ac:dyDescent="0.25"/>
    <row r="26" s="47" customFormat="1" x14ac:dyDescent="0.25"/>
    <row r="27" s="47" customFormat="1" x14ac:dyDescent="0.25"/>
    <row r="28" s="47" customFormat="1" x14ac:dyDescent="0.25"/>
    <row r="29" s="47" customFormat="1" x14ac:dyDescent="0.25"/>
    <row r="30" s="47" customFormat="1" x14ac:dyDescent="0.25"/>
    <row r="31" s="47" customFormat="1" x14ac:dyDescent="0.25"/>
    <row r="32" s="47" customFormat="1" x14ac:dyDescent="0.25"/>
    <row r="33" s="47" customFormat="1" x14ac:dyDescent="0.25"/>
    <row r="34" s="47" customFormat="1" x14ac:dyDescent="0.25"/>
    <row r="35" s="47" customFormat="1" x14ac:dyDescent="0.25"/>
    <row r="36" s="47" customFormat="1" x14ac:dyDescent="0.25"/>
    <row r="37" s="47" customFormat="1" x14ac:dyDescent="0.25"/>
    <row r="38" s="47" customFormat="1" x14ac:dyDescent="0.25"/>
    <row r="39" s="47" customFormat="1" x14ac:dyDescent="0.25"/>
    <row r="40" s="47" customFormat="1" x14ac:dyDescent="0.25"/>
    <row r="41" s="47" customFormat="1" x14ac:dyDescent="0.25"/>
    <row r="42" s="47" customFormat="1" x14ac:dyDescent="0.25"/>
    <row r="43" s="47" customFormat="1" x14ac:dyDescent="0.25"/>
    <row r="44" s="47" customFormat="1" x14ac:dyDescent="0.25"/>
    <row r="45" s="47" customFormat="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5" sqref="A5:C5"/>
    </sheetView>
  </sheetViews>
  <sheetFormatPr defaultRowHeight="13.2" x14ac:dyDescent="0.25"/>
  <cols>
    <col min="1" max="1" width="1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195</v>
      </c>
    </row>
    <row r="2" spans="1:8" x14ac:dyDescent="0.25">
      <c r="A2" s="1" t="s">
        <v>8</v>
      </c>
    </row>
    <row r="3" spans="1:8" x14ac:dyDescent="0.25">
      <c r="A3" s="1"/>
    </row>
    <row r="4" spans="1:8" x14ac:dyDescent="0.25">
      <c r="A4" s="1" t="s">
        <v>157</v>
      </c>
      <c r="B4" s="33">
        <v>1682000</v>
      </c>
    </row>
    <row r="5" spans="1:8" x14ac:dyDescent="0.25">
      <c r="A5" s="1"/>
      <c r="B5" s="33"/>
    </row>
    <row r="7" spans="1:8" s="3" customFormat="1" ht="27" customHeight="1" x14ac:dyDescent="0.25">
      <c r="A7" s="6" t="s">
        <v>0</v>
      </c>
      <c r="B7" s="6" t="s">
        <v>1</v>
      </c>
      <c r="C7" s="6" t="s">
        <v>2</v>
      </c>
      <c r="D7" s="6" t="s">
        <v>3</v>
      </c>
      <c r="E7" s="6" t="s">
        <v>4</v>
      </c>
      <c r="F7" s="6" t="s">
        <v>5</v>
      </c>
      <c r="G7" s="6" t="s">
        <v>6</v>
      </c>
      <c r="H7" s="6" t="s">
        <v>7</v>
      </c>
    </row>
    <row r="8" spans="1:8" s="3" customFormat="1" ht="52.8" x14ac:dyDescent="0.25">
      <c r="A8" s="7" t="s">
        <v>106</v>
      </c>
      <c r="B8" s="7" t="s">
        <v>106</v>
      </c>
      <c r="C8" s="7" t="s">
        <v>107</v>
      </c>
      <c r="D8" s="8">
        <v>50000</v>
      </c>
      <c r="E8" s="9">
        <v>37033</v>
      </c>
      <c r="F8" s="10">
        <v>0.8</v>
      </c>
      <c r="G8" s="11">
        <v>37073</v>
      </c>
      <c r="H8" s="7" t="s">
        <v>173</v>
      </c>
    </row>
    <row r="9" spans="1:8" s="3" customFormat="1" ht="26.4" x14ac:dyDescent="0.25">
      <c r="A9" s="7" t="s">
        <v>74</v>
      </c>
      <c r="B9" s="7" t="s">
        <v>75</v>
      </c>
      <c r="C9" s="7" t="s">
        <v>76</v>
      </c>
      <c r="D9" s="8" t="s">
        <v>118</v>
      </c>
      <c r="E9" s="9">
        <v>37025</v>
      </c>
      <c r="F9" s="10">
        <v>0.5</v>
      </c>
      <c r="G9" s="11">
        <v>37043</v>
      </c>
      <c r="H9" s="7" t="s">
        <v>196</v>
      </c>
    </row>
    <row r="10" spans="1:8" s="3" customFormat="1" ht="51.75" customHeight="1" x14ac:dyDescent="0.25">
      <c r="A10" s="7" t="s">
        <v>77</v>
      </c>
      <c r="B10" s="7" t="s">
        <v>77</v>
      </c>
      <c r="C10" s="7" t="s">
        <v>78</v>
      </c>
      <c r="D10" s="8" t="s">
        <v>119</v>
      </c>
      <c r="E10" s="9">
        <v>36997</v>
      </c>
      <c r="F10" s="10">
        <v>0.35</v>
      </c>
      <c r="G10" s="11">
        <v>37164</v>
      </c>
      <c r="H10" s="7" t="s">
        <v>117</v>
      </c>
    </row>
    <row r="11" spans="1:8" s="3" customFormat="1" ht="39.6" x14ac:dyDescent="0.25">
      <c r="A11" s="7" t="s">
        <v>79</v>
      </c>
      <c r="B11" s="7" t="s">
        <v>79</v>
      </c>
      <c r="C11" s="7" t="s">
        <v>80</v>
      </c>
      <c r="D11" s="8" t="s">
        <v>118</v>
      </c>
      <c r="E11" s="9">
        <v>36917</v>
      </c>
      <c r="F11" s="10">
        <v>0.35</v>
      </c>
      <c r="G11" s="11">
        <v>37135</v>
      </c>
      <c r="H11" s="7" t="s">
        <v>174</v>
      </c>
    </row>
    <row r="12" spans="1:8" s="3" customFormat="1" ht="26.4" x14ac:dyDescent="0.25">
      <c r="A12" s="7" t="s">
        <v>84</v>
      </c>
      <c r="B12" s="7" t="s">
        <v>85</v>
      </c>
      <c r="C12" s="7" t="s">
        <v>83</v>
      </c>
      <c r="D12" s="8" t="s">
        <v>118</v>
      </c>
      <c r="E12" s="9">
        <v>37034</v>
      </c>
      <c r="F12" s="10">
        <v>0.25</v>
      </c>
      <c r="G12" s="11">
        <v>37135</v>
      </c>
      <c r="H12" s="7" t="s">
        <v>175</v>
      </c>
    </row>
    <row r="13" spans="1:8" s="3" customFormat="1" x14ac:dyDescent="0.25">
      <c r="A13" s="7" t="s">
        <v>86</v>
      </c>
      <c r="B13" s="7" t="s">
        <v>86</v>
      </c>
      <c r="C13" s="7" t="s">
        <v>83</v>
      </c>
      <c r="D13" s="8" t="s">
        <v>121</v>
      </c>
      <c r="E13" s="9">
        <v>36908</v>
      </c>
      <c r="F13" s="10">
        <v>0.25</v>
      </c>
      <c r="G13" s="11">
        <v>37135</v>
      </c>
      <c r="H13" s="7" t="s">
        <v>165</v>
      </c>
    </row>
    <row r="14" spans="1:8" s="3" customFormat="1" x14ac:dyDescent="0.25">
      <c r="A14" s="7" t="s">
        <v>81</v>
      </c>
      <c r="B14" s="7" t="s">
        <v>82</v>
      </c>
      <c r="C14" s="7" t="s">
        <v>83</v>
      </c>
      <c r="D14" s="8" t="s">
        <v>120</v>
      </c>
      <c r="E14" s="9">
        <v>37029</v>
      </c>
      <c r="F14" s="10">
        <v>0.2</v>
      </c>
      <c r="G14" s="11">
        <v>37135</v>
      </c>
      <c r="H14" s="7" t="s">
        <v>176</v>
      </c>
    </row>
    <row r="15" spans="1:8" s="3" customFormat="1" x14ac:dyDescent="0.25">
      <c r="A15" s="7" t="s">
        <v>92</v>
      </c>
      <c r="B15" s="7" t="s">
        <v>93</v>
      </c>
      <c r="C15" s="7" t="s">
        <v>83</v>
      </c>
      <c r="D15" s="8" t="s">
        <v>119</v>
      </c>
      <c r="E15" s="9">
        <v>37004</v>
      </c>
      <c r="F15" s="10">
        <v>0.25</v>
      </c>
      <c r="G15" s="11">
        <v>37226</v>
      </c>
      <c r="H15" s="7" t="s">
        <v>177</v>
      </c>
    </row>
    <row r="16" spans="1:8" s="3" customFormat="1" ht="12.75" customHeight="1" x14ac:dyDescent="0.25">
      <c r="A16" s="7" t="s">
        <v>87</v>
      </c>
      <c r="B16" s="7" t="s">
        <v>87</v>
      </c>
      <c r="C16" s="7" t="s">
        <v>88</v>
      </c>
      <c r="D16" s="8">
        <v>100000</v>
      </c>
      <c r="E16" s="9">
        <v>37021</v>
      </c>
      <c r="F16" s="10">
        <v>0.25</v>
      </c>
      <c r="G16" s="11">
        <v>37226</v>
      </c>
      <c r="H16" s="7" t="s">
        <v>165</v>
      </c>
    </row>
    <row r="17" spans="1:8" s="3" customFormat="1" ht="26.4" x14ac:dyDescent="0.25">
      <c r="A17" s="7" t="s">
        <v>89</v>
      </c>
      <c r="B17" s="7" t="s">
        <v>90</v>
      </c>
      <c r="C17" s="7" t="s">
        <v>91</v>
      </c>
      <c r="D17" s="8" t="s">
        <v>122</v>
      </c>
      <c r="E17" s="9">
        <v>37030</v>
      </c>
      <c r="F17" s="10">
        <v>0.2</v>
      </c>
      <c r="G17" s="11">
        <v>37226</v>
      </c>
      <c r="H17" s="7" t="s">
        <v>178</v>
      </c>
    </row>
    <row r="18" spans="1:8" s="3" customFormat="1" x14ac:dyDescent="0.25">
      <c r="G18" s="4"/>
      <c r="H18" s="3" t="s">
        <v>123</v>
      </c>
    </row>
    <row r="19" spans="1:8" s="3" customFormat="1" x14ac:dyDescent="0.25">
      <c r="G19" s="4"/>
    </row>
    <row r="20" spans="1:8" s="3" customFormat="1" x14ac:dyDescent="0.25">
      <c r="G20" s="4"/>
    </row>
    <row r="21" spans="1:8" s="3" customFormat="1" x14ac:dyDescent="0.25">
      <c r="G21" s="4"/>
    </row>
    <row r="22" spans="1:8" s="3" customFormat="1" x14ac:dyDescent="0.25">
      <c r="G22" s="4"/>
    </row>
    <row r="23" spans="1:8" s="3" customFormat="1" x14ac:dyDescent="0.25">
      <c r="G23" s="4"/>
    </row>
    <row r="24" spans="1:8" s="3" customFormat="1" x14ac:dyDescent="0.25">
      <c r="G24" s="4"/>
    </row>
    <row r="25" spans="1:8" s="3" customFormat="1" x14ac:dyDescent="0.25">
      <c r="G25" s="4"/>
    </row>
    <row r="26" spans="1:8" s="3" customFormat="1" x14ac:dyDescent="0.25">
      <c r="G26" s="4"/>
    </row>
    <row r="27" spans="1:8" s="3" customFormat="1" x14ac:dyDescent="0.25">
      <c r="G27" s="4"/>
    </row>
    <row r="28" spans="1:8" s="3" customFormat="1" x14ac:dyDescent="0.25">
      <c r="G28" s="4"/>
    </row>
    <row r="29" spans="1:8" s="3" customFormat="1" x14ac:dyDescent="0.25">
      <c r="G29" s="4"/>
    </row>
    <row r="30" spans="1:8" s="3" customFormat="1" x14ac:dyDescent="0.25">
      <c r="G30" s="4"/>
    </row>
    <row r="31" spans="1:8" s="3" customFormat="1" x14ac:dyDescent="0.25">
      <c r="G31" s="4"/>
    </row>
    <row r="32" spans="1:8"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row r="37" spans="7:7" s="3" customFormat="1" x14ac:dyDescent="0.25"/>
    <row r="38" spans="7:7" s="3" customFormat="1" x14ac:dyDescent="0.25"/>
    <row r="39" spans="7:7" s="3" customFormat="1" x14ac:dyDescent="0.25"/>
    <row r="40" spans="7:7" s="3" customFormat="1" x14ac:dyDescent="0.25"/>
    <row r="41" spans="7:7" s="3" customFormat="1" x14ac:dyDescent="0.25"/>
    <row r="42" spans="7:7" s="3" customFormat="1" x14ac:dyDescent="0.25"/>
    <row r="43" spans="7:7" s="3" customFormat="1" x14ac:dyDescent="0.25"/>
    <row r="44" spans="7:7" s="3" customFormat="1" x14ac:dyDescent="0.25"/>
    <row r="45" spans="7:7" s="3" customFormat="1" x14ac:dyDescent="0.25"/>
    <row r="46" spans="7:7" s="3" customFormat="1" x14ac:dyDescent="0.25"/>
    <row r="47" spans="7:7" s="3" customFormat="1" x14ac:dyDescent="0.25"/>
    <row r="48" spans="7:7" s="3" customFormat="1" x14ac:dyDescent="0.25"/>
    <row r="49" s="3" customFormat="1" x14ac:dyDescent="0.25"/>
    <row r="50" s="3" customFormat="1" x14ac:dyDescent="0.25"/>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B3" sqref="B3"/>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6.88671875" customWidth="1"/>
    <col min="8" max="8" width="35.33203125" customWidth="1"/>
  </cols>
  <sheetData>
    <row r="1" spans="1:8" x14ac:dyDescent="0.25">
      <c r="A1" s="1" t="s">
        <v>195</v>
      </c>
    </row>
    <row r="2" spans="1:8" x14ac:dyDescent="0.25">
      <c r="A2" s="1" t="s">
        <v>9</v>
      </c>
    </row>
    <row r="3" spans="1:8" x14ac:dyDescent="0.25">
      <c r="A3" s="1"/>
    </row>
    <row r="4" spans="1:8" x14ac:dyDescent="0.25">
      <c r="A4" s="1" t="s">
        <v>157</v>
      </c>
      <c r="B4" s="33">
        <v>24000</v>
      </c>
    </row>
    <row r="6" spans="1:8" s="2" customFormat="1" ht="27" customHeight="1" x14ac:dyDescent="0.25">
      <c r="A6" s="12" t="s">
        <v>0</v>
      </c>
      <c r="B6" s="12" t="s">
        <v>1</v>
      </c>
      <c r="C6" s="12" t="s">
        <v>2</v>
      </c>
      <c r="D6" s="12" t="s">
        <v>3</v>
      </c>
      <c r="E6" s="12" t="s">
        <v>4</v>
      </c>
      <c r="F6" s="12" t="s">
        <v>5</v>
      </c>
      <c r="G6" s="12" t="s">
        <v>6</v>
      </c>
      <c r="H6" s="12" t="s">
        <v>7</v>
      </c>
    </row>
    <row r="7" spans="1:8" x14ac:dyDescent="0.25">
      <c r="A7" s="13"/>
      <c r="B7" s="13"/>
      <c r="C7" s="13"/>
      <c r="D7" s="13"/>
      <c r="E7" s="13"/>
      <c r="F7" s="13"/>
      <c r="G7" s="13"/>
      <c r="H7" s="13"/>
    </row>
    <row r="8" spans="1:8" s="3" customFormat="1" ht="26.4" x14ac:dyDescent="0.25">
      <c r="A8" s="7" t="s">
        <v>110</v>
      </c>
      <c r="B8" s="7" t="s">
        <v>97</v>
      </c>
      <c r="C8" s="7" t="s">
        <v>111</v>
      </c>
      <c r="D8" s="8" t="s">
        <v>112</v>
      </c>
      <c r="E8" s="9">
        <v>37033</v>
      </c>
      <c r="F8" s="10">
        <v>0.9</v>
      </c>
      <c r="G8" s="11">
        <v>37043</v>
      </c>
      <c r="H8" s="7" t="s">
        <v>179</v>
      </c>
    </row>
    <row r="9" spans="1:8" s="3" customFormat="1" ht="51" customHeight="1" x14ac:dyDescent="0.25">
      <c r="A9" s="7" t="s">
        <v>95</v>
      </c>
      <c r="B9" s="7" t="s">
        <v>95</v>
      </c>
      <c r="C9" s="7" t="s">
        <v>96</v>
      </c>
      <c r="D9" s="8" t="s">
        <v>109</v>
      </c>
      <c r="E9" s="9">
        <v>37028</v>
      </c>
      <c r="F9" s="10">
        <v>0.5</v>
      </c>
      <c r="G9" s="11">
        <v>37043</v>
      </c>
      <c r="H9" s="7" t="s">
        <v>197</v>
      </c>
    </row>
    <row r="10" spans="1:8" s="3" customFormat="1" ht="39.6" x14ac:dyDescent="0.25">
      <c r="A10" s="7" t="s">
        <v>94</v>
      </c>
      <c r="B10" s="7" t="s">
        <v>94</v>
      </c>
      <c r="C10" s="7" t="s">
        <v>99</v>
      </c>
      <c r="D10" s="8" t="s">
        <v>108</v>
      </c>
      <c r="E10" s="9">
        <v>37040</v>
      </c>
      <c r="F10" s="10">
        <v>0.25</v>
      </c>
      <c r="G10" s="11">
        <v>37043</v>
      </c>
      <c r="H10" s="7" t="s">
        <v>163</v>
      </c>
    </row>
    <row r="11" spans="1:8" x14ac:dyDescent="0.25">
      <c r="A11" s="14" t="s">
        <v>198</v>
      </c>
      <c r="B11" s="14" t="s">
        <v>198</v>
      </c>
      <c r="C11" s="14" t="s">
        <v>199</v>
      </c>
      <c r="D11" s="39" t="s">
        <v>109</v>
      </c>
      <c r="E11" s="40">
        <v>37046</v>
      </c>
      <c r="F11" s="41">
        <v>0.25</v>
      </c>
      <c r="G11" s="5">
        <v>37043</v>
      </c>
      <c r="H11" s="14" t="s">
        <v>132</v>
      </c>
    </row>
    <row r="12" spans="1:8" s="3" customFormat="1" ht="26.25" customHeight="1" x14ac:dyDescent="0.25">
      <c r="A12" s="7" t="s">
        <v>114</v>
      </c>
      <c r="B12" s="7" t="s">
        <v>97</v>
      </c>
      <c r="C12" s="7" t="s">
        <v>115</v>
      </c>
      <c r="D12" s="8">
        <v>50000</v>
      </c>
      <c r="E12" s="9">
        <v>37033</v>
      </c>
      <c r="F12" s="10">
        <v>0.7</v>
      </c>
      <c r="G12" s="11">
        <v>37104</v>
      </c>
      <c r="H12" s="7" t="s">
        <v>116</v>
      </c>
    </row>
    <row r="13" spans="1:8" s="3" customFormat="1" ht="39.6" x14ac:dyDescent="0.25">
      <c r="A13" s="7" t="s">
        <v>98</v>
      </c>
      <c r="B13" s="7" t="s">
        <v>98</v>
      </c>
      <c r="C13" s="7" t="s">
        <v>99</v>
      </c>
      <c r="D13" s="8" t="s">
        <v>113</v>
      </c>
      <c r="E13" s="9">
        <v>37033</v>
      </c>
      <c r="F13" s="10">
        <v>0.25</v>
      </c>
      <c r="G13" s="11">
        <v>37135</v>
      </c>
      <c r="H13" s="7" t="s">
        <v>164</v>
      </c>
    </row>
    <row r="14" spans="1:8" x14ac:dyDescent="0.25">
      <c r="H14" s="14" t="s">
        <v>123</v>
      </c>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s="3" customFormat="1" x14ac:dyDescent="0.25">
      <c r="G37" s="4"/>
    </row>
    <row r="38" spans="7:7" x14ac:dyDescent="0.25">
      <c r="G38" s="5"/>
    </row>
    <row r="39" spans="7:7" x14ac:dyDescent="0.25">
      <c r="G39" s="5"/>
    </row>
    <row r="40" spans="7:7" x14ac:dyDescent="0.25">
      <c r="G40"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C5"/>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195</v>
      </c>
    </row>
    <row r="2" spans="1:8" x14ac:dyDescent="0.25">
      <c r="A2" s="1" t="s">
        <v>10</v>
      </c>
    </row>
    <row r="3" spans="1:8" x14ac:dyDescent="0.25">
      <c r="A3" s="1"/>
    </row>
    <row r="4" spans="1:8" x14ac:dyDescent="0.25">
      <c r="A4" s="1" t="s">
        <v>157</v>
      </c>
      <c r="B4" s="33">
        <v>3052000</v>
      </c>
    </row>
    <row r="5" spans="1:8" x14ac:dyDescent="0.25">
      <c r="A5" s="1"/>
      <c r="B5" s="33"/>
    </row>
    <row r="7" spans="1:8" s="2" customFormat="1" ht="27" customHeight="1" x14ac:dyDescent="0.25">
      <c r="A7" s="12" t="s">
        <v>0</v>
      </c>
      <c r="B7" s="12" t="s">
        <v>1</v>
      </c>
      <c r="C7" s="12" t="s">
        <v>2</v>
      </c>
      <c r="D7" s="12" t="s">
        <v>3</v>
      </c>
      <c r="E7" s="12" t="s">
        <v>4</v>
      </c>
      <c r="F7" s="12" t="s">
        <v>5</v>
      </c>
      <c r="G7" s="12" t="s">
        <v>6</v>
      </c>
      <c r="H7" s="12" t="s">
        <v>7</v>
      </c>
    </row>
    <row r="8" spans="1:8" x14ac:dyDescent="0.25">
      <c r="A8" s="13"/>
      <c r="B8" s="13"/>
      <c r="C8" s="13"/>
      <c r="D8" s="13"/>
      <c r="E8" s="13"/>
      <c r="F8" s="13"/>
      <c r="G8" s="13"/>
      <c r="H8" s="13"/>
    </row>
    <row r="9" spans="1:8" s="3" customFormat="1" ht="66" x14ac:dyDescent="0.25">
      <c r="A9" s="7" t="s">
        <v>103</v>
      </c>
      <c r="B9" s="7" t="s">
        <v>104</v>
      </c>
      <c r="C9" s="7" t="s">
        <v>105</v>
      </c>
      <c r="D9" s="8">
        <v>500000</v>
      </c>
      <c r="E9" s="15">
        <v>37041</v>
      </c>
      <c r="F9" s="16">
        <v>0.1</v>
      </c>
      <c r="G9" s="17">
        <v>37104</v>
      </c>
      <c r="H9" s="18" t="s">
        <v>235</v>
      </c>
    </row>
    <row r="10" spans="1:8" s="3" customFormat="1" ht="79.2" x14ac:dyDescent="0.25">
      <c r="A10" s="7" t="s">
        <v>100</v>
      </c>
      <c r="B10" s="7" t="s">
        <v>101</v>
      </c>
      <c r="C10" s="7" t="s">
        <v>102</v>
      </c>
      <c r="D10" s="8">
        <v>500000</v>
      </c>
      <c r="E10" s="15">
        <v>37045</v>
      </c>
      <c r="F10" s="16">
        <v>0.1</v>
      </c>
      <c r="G10" s="17">
        <v>37104</v>
      </c>
      <c r="H10" s="18" t="s">
        <v>236</v>
      </c>
    </row>
    <row r="11" spans="1:8" s="3" customFormat="1" ht="39.6" x14ac:dyDescent="0.25">
      <c r="A11" s="7" t="s">
        <v>237</v>
      </c>
      <c r="B11" s="7" t="s">
        <v>237</v>
      </c>
      <c r="C11" s="7" t="s">
        <v>238</v>
      </c>
      <c r="D11" s="8">
        <v>500000</v>
      </c>
      <c r="E11" s="15">
        <v>37045</v>
      </c>
      <c r="F11" s="16">
        <v>0.1</v>
      </c>
      <c r="G11" s="17">
        <v>37104</v>
      </c>
      <c r="H11" s="18" t="s">
        <v>239</v>
      </c>
    </row>
    <row r="12" spans="1:8" s="3" customFormat="1" x14ac:dyDescent="0.25">
      <c r="G12" s="4"/>
    </row>
    <row r="13" spans="1:8" s="3" customFormat="1" x14ac:dyDescent="0.25">
      <c r="G13" s="4"/>
    </row>
    <row r="14" spans="1:8" s="3" customFormat="1" x14ac:dyDescent="0.25">
      <c r="G14" s="4"/>
    </row>
    <row r="15" spans="1:8" s="3" customFormat="1" x14ac:dyDescent="0.25">
      <c r="G15" s="4"/>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x14ac:dyDescent="0.25">
      <c r="G35" s="5"/>
    </row>
    <row r="36" spans="7:7" x14ac:dyDescent="0.25">
      <c r="G36"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B1" sqref="B1"/>
    </sheetView>
  </sheetViews>
  <sheetFormatPr defaultRowHeight="13.2" x14ac:dyDescent="0.25"/>
  <cols>
    <col min="1" max="1" width="14.88671875" customWidth="1"/>
    <col min="2" max="2" width="19.44140625" customWidth="1"/>
    <col min="3" max="3" width="32.88671875" customWidth="1"/>
    <col min="4" max="4" width="11" customWidth="1"/>
    <col min="5" max="5" width="13.88671875" customWidth="1"/>
    <col min="6" max="6" width="10.88671875" customWidth="1"/>
    <col min="7" max="7" width="17" customWidth="1"/>
    <col min="8" max="8" width="35.33203125" customWidth="1"/>
  </cols>
  <sheetData>
    <row r="1" spans="1:8" x14ac:dyDescent="0.25">
      <c r="A1" s="1" t="s">
        <v>195</v>
      </c>
    </row>
    <row r="2" spans="1:8" x14ac:dyDescent="0.25">
      <c r="A2" s="1" t="s">
        <v>11</v>
      </c>
    </row>
    <row r="4" spans="1:8" x14ac:dyDescent="0.25">
      <c r="A4" s="1" t="s">
        <v>157</v>
      </c>
      <c r="B4" s="33">
        <v>4176000</v>
      </c>
    </row>
    <row r="7" spans="1:8" s="2" customFormat="1" ht="27" customHeight="1" x14ac:dyDescent="0.25">
      <c r="A7" s="12" t="s">
        <v>0</v>
      </c>
      <c r="B7" s="12" t="s">
        <v>1</v>
      </c>
      <c r="C7" s="12" t="s">
        <v>2</v>
      </c>
      <c r="D7" s="12" t="s">
        <v>3</v>
      </c>
      <c r="E7" s="12" t="s">
        <v>4</v>
      </c>
      <c r="F7" s="12" t="s">
        <v>5</v>
      </c>
      <c r="G7" s="12" t="s">
        <v>6</v>
      </c>
      <c r="H7" s="12" t="s">
        <v>7</v>
      </c>
    </row>
    <row r="8" spans="1:8" x14ac:dyDescent="0.25">
      <c r="A8" s="13"/>
      <c r="B8" s="13"/>
      <c r="C8" s="13"/>
      <c r="D8" s="13"/>
      <c r="E8" s="13"/>
      <c r="F8" s="13"/>
      <c r="G8" s="13"/>
      <c r="H8" s="13"/>
    </row>
    <row r="9" spans="1:8" s="3" customFormat="1" ht="39.6" x14ac:dyDescent="0.25">
      <c r="A9" s="7" t="s">
        <v>36</v>
      </c>
      <c r="B9" s="7" t="s">
        <v>37</v>
      </c>
      <c r="C9" s="7" t="s">
        <v>38</v>
      </c>
      <c r="D9" s="7" t="s">
        <v>39</v>
      </c>
      <c r="E9" s="9">
        <v>37043</v>
      </c>
      <c r="F9" s="10">
        <v>0.75</v>
      </c>
      <c r="G9" s="11">
        <v>37043</v>
      </c>
      <c r="H9" s="7" t="s">
        <v>180</v>
      </c>
    </row>
    <row r="10" spans="1:8" s="3" customFormat="1" ht="79.2" x14ac:dyDescent="0.25">
      <c r="A10" s="7" t="s">
        <v>49</v>
      </c>
      <c r="B10" s="7" t="s">
        <v>50</v>
      </c>
      <c r="C10" s="7" t="s">
        <v>153</v>
      </c>
      <c r="D10" s="7" t="s">
        <v>35</v>
      </c>
      <c r="E10" s="9">
        <v>37043</v>
      </c>
      <c r="F10" s="10">
        <v>0.75</v>
      </c>
      <c r="G10" s="11">
        <v>37043</v>
      </c>
      <c r="H10" s="7" t="s">
        <v>181</v>
      </c>
    </row>
    <row r="11" spans="1:8" s="3" customFormat="1" ht="66" x14ac:dyDescent="0.25">
      <c r="A11" s="7" t="s">
        <v>124</v>
      </c>
      <c r="B11" s="7" t="s">
        <v>125</v>
      </c>
      <c r="C11" s="7" t="s">
        <v>167</v>
      </c>
      <c r="D11" s="7" t="s">
        <v>54</v>
      </c>
      <c r="E11" s="9">
        <v>37039</v>
      </c>
      <c r="F11" s="10">
        <v>0.75</v>
      </c>
      <c r="G11" s="11">
        <v>37043</v>
      </c>
      <c r="H11" s="7" t="s">
        <v>182</v>
      </c>
    </row>
    <row r="12" spans="1:8" s="3" customFormat="1" ht="26.4" x14ac:dyDescent="0.25">
      <c r="A12" s="7" t="s">
        <v>55</v>
      </c>
      <c r="B12" s="7" t="s">
        <v>56</v>
      </c>
      <c r="C12" s="7" t="s">
        <v>57</v>
      </c>
      <c r="D12" s="7" t="s">
        <v>58</v>
      </c>
      <c r="E12" s="9">
        <v>37022</v>
      </c>
      <c r="F12" s="10">
        <v>0.6</v>
      </c>
      <c r="G12" s="11">
        <v>37043</v>
      </c>
      <c r="H12" s="7" t="s">
        <v>183</v>
      </c>
    </row>
    <row r="13" spans="1:8" s="3" customFormat="1" ht="26.4" x14ac:dyDescent="0.25">
      <c r="A13" s="7" t="s">
        <v>127</v>
      </c>
      <c r="B13" s="7" t="s">
        <v>128</v>
      </c>
      <c r="C13" s="7" t="s">
        <v>66</v>
      </c>
      <c r="D13" s="7" t="s">
        <v>67</v>
      </c>
      <c r="E13" s="9">
        <v>37019</v>
      </c>
      <c r="F13" s="10">
        <v>0.5</v>
      </c>
      <c r="G13" s="11">
        <v>37104</v>
      </c>
      <c r="H13" s="7" t="s">
        <v>154</v>
      </c>
    </row>
    <row r="14" spans="1:8" s="3" customFormat="1" ht="39.6" x14ac:dyDescent="0.25">
      <c r="A14" s="7" t="s">
        <v>40</v>
      </c>
      <c r="B14" s="7" t="s">
        <v>20</v>
      </c>
      <c r="C14" s="7" t="s">
        <v>41</v>
      </c>
      <c r="D14" s="7" t="s">
        <v>42</v>
      </c>
      <c r="E14" s="9" t="s">
        <v>126</v>
      </c>
      <c r="F14" s="10">
        <v>0.5</v>
      </c>
      <c r="G14" s="11">
        <v>37104</v>
      </c>
      <c r="H14" s="7" t="s">
        <v>43</v>
      </c>
    </row>
    <row r="15" spans="1:8" s="3" customFormat="1" ht="79.2" x14ac:dyDescent="0.25">
      <c r="A15" s="7" t="s">
        <v>51</v>
      </c>
      <c r="B15" s="7" t="s">
        <v>52</v>
      </c>
      <c r="C15" s="7" t="s">
        <v>53</v>
      </c>
      <c r="D15" s="7" t="s">
        <v>39</v>
      </c>
      <c r="E15" s="9">
        <v>37039</v>
      </c>
      <c r="F15" s="10">
        <v>0.25</v>
      </c>
      <c r="G15" s="11">
        <v>37104</v>
      </c>
      <c r="H15" s="7" t="s">
        <v>184</v>
      </c>
    </row>
    <row r="16" spans="1:8" s="3" customFormat="1" ht="39.6" x14ac:dyDescent="0.25">
      <c r="A16" s="7" t="s">
        <v>129</v>
      </c>
      <c r="B16" s="7" t="s">
        <v>129</v>
      </c>
      <c r="C16" s="7" t="s">
        <v>130</v>
      </c>
      <c r="D16" s="7" t="s">
        <v>131</v>
      </c>
      <c r="E16" s="9">
        <v>37021</v>
      </c>
      <c r="F16" s="10">
        <v>0.25</v>
      </c>
      <c r="G16" s="11">
        <v>37104</v>
      </c>
      <c r="H16" s="7" t="s">
        <v>185</v>
      </c>
    </row>
    <row r="17" spans="1:8" s="3" customFormat="1" ht="26.4" x14ac:dyDescent="0.25">
      <c r="A17" s="7" t="s">
        <v>168</v>
      </c>
      <c r="B17" s="7" t="s">
        <v>169</v>
      </c>
      <c r="C17" s="7" t="s">
        <v>170</v>
      </c>
      <c r="D17" s="7" t="s">
        <v>131</v>
      </c>
      <c r="E17" s="9">
        <v>37027</v>
      </c>
      <c r="F17" s="10">
        <v>0.5</v>
      </c>
      <c r="G17" s="11">
        <v>37135</v>
      </c>
      <c r="H17" s="7" t="s">
        <v>186</v>
      </c>
    </row>
    <row r="18" spans="1:8" s="3" customFormat="1" ht="39.6" x14ac:dyDescent="0.25">
      <c r="A18" s="7" t="s">
        <v>59</v>
      </c>
      <c r="B18" s="7" t="s">
        <v>60</v>
      </c>
      <c r="C18" s="7" t="s">
        <v>155</v>
      </c>
      <c r="D18" s="7" t="s">
        <v>39</v>
      </c>
      <c r="E18" s="9">
        <v>37035</v>
      </c>
      <c r="F18" s="10">
        <v>0.5</v>
      </c>
      <c r="G18" s="11">
        <v>37135</v>
      </c>
      <c r="H18" s="7" t="s">
        <v>171</v>
      </c>
    </row>
    <row r="19" spans="1:8" s="3" customFormat="1" ht="26.4" x14ac:dyDescent="0.25">
      <c r="A19" s="7" t="s">
        <v>61</v>
      </c>
      <c r="B19" s="7" t="s">
        <v>62</v>
      </c>
      <c r="C19" s="7" t="s">
        <v>63</v>
      </c>
      <c r="D19" s="7" t="s">
        <v>161</v>
      </c>
      <c r="E19" s="9">
        <v>37037</v>
      </c>
      <c r="F19" s="10">
        <v>0.25</v>
      </c>
      <c r="G19" s="11">
        <v>37135</v>
      </c>
      <c r="H19" s="7" t="s">
        <v>136</v>
      </c>
    </row>
    <row r="20" spans="1:8" s="3" customFormat="1" x14ac:dyDescent="0.25">
      <c r="A20" s="7" t="s">
        <v>64</v>
      </c>
      <c r="B20" s="7" t="s">
        <v>64</v>
      </c>
      <c r="C20" s="7" t="s">
        <v>137</v>
      </c>
      <c r="D20" s="7" t="s">
        <v>138</v>
      </c>
      <c r="E20" s="9">
        <v>37015</v>
      </c>
      <c r="F20" s="10">
        <v>0.25</v>
      </c>
      <c r="G20" s="11">
        <v>37135</v>
      </c>
      <c r="H20" s="7" t="s">
        <v>135</v>
      </c>
    </row>
    <row r="21" spans="1:8" s="3" customFormat="1" ht="26.4" x14ac:dyDescent="0.25">
      <c r="A21" s="7" t="s">
        <v>68</v>
      </c>
      <c r="B21" s="7" t="s">
        <v>68</v>
      </c>
      <c r="C21" s="7" t="s">
        <v>139</v>
      </c>
      <c r="D21" s="7" t="s">
        <v>131</v>
      </c>
      <c r="E21" s="9">
        <v>37020</v>
      </c>
      <c r="F21" s="10">
        <v>0.25</v>
      </c>
      <c r="G21" s="11">
        <v>37135</v>
      </c>
      <c r="H21" s="7" t="s">
        <v>187</v>
      </c>
    </row>
    <row r="22" spans="1:8" s="3" customFormat="1" ht="26.4" x14ac:dyDescent="0.25">
      <c r="A22" s="7" t="s">
        <v>156</v>
      </c>
      <c r="B22" s="7" t="s">
        <v>156</v>
      </c>
      <c r="C22" s="7" t="s">
        <v>188</v>
      </c>
      <c r="D22" s="7" t="s">
        <v>189</v>
      </c>
      <c r="E22" s="9">
        <v>37042</v>
      </c>
      <c r="F22" s="10">
        <v>0.25</v>
      </c>
      <c r="G22" s="11">
        <v>37165</v>
      </c>
      <c r="H22" s="7" t="s">
        <v>190</v>
      </c>
    </row>
    <row r="23" spans="1:8" s="3" customFormat="1" ht="39.6" x14ac:dyDescent="0.25">
      <c r="A23" s="7" t="s">
        <v>69</v>
      </c>
      <c r="B23" s="7" t="s">
        <v>70</v>
      </c>
      <c r="C23" s="7" t="s">
        <v>140</v>
      </c>
      <c r="D23" s="7" t="s">
        <v>71</v>
      </c>
      <c r="E23" s="9">
        <v>37022</v>
      </c>
      <c r="F23" s="10">
        <v>0.5</v>
      </c>
      <c r="G23" s="11">
        <v>37196</v>
      </c>
      <c r="H23" s="7" t="s">
        <v>172</v>
      </c>
    </row>
    <row r="24" spans="1:8" s="3" customFormat="1" ht="26.4" x14ac:dyDescent="0.25">
      <c r="A24" s="7" t="s">
        <v>72</v>
      </c>
      <c r="B24" s="7" t="s">
        <v>33</v>
      </c>
      <c r="C24" s="7" t="s">
        <v>73</v>
      </c>
      <c r="D24" s="7" t="s">
        <v>39</v>
      </c>
      <c r="E24" s="9">
        <v>37021</v>
      </c>
      <c r="F24" s="10">
        <v>0.1</v>
      </c>
      <c r="G24" s="11">
        <v>37196</v>
      </c>
      <c r="H24" s="7" t="s">
        <v>65</v>
      </c>
    </row>
    <row r="25" spans="1:8" s="3" customFormat="1" ht="26.4" x14ac:dyDescent="0.25">
      <c r="A25" s="7" t="s">
        <v>141</v>
      </c>
      <c r="B25" s="7" t="s">
        <v>142</v>
      </c>
      <c r="C25" s="7" t="s">
        <v>143</v>
      </c>
      <c r="D25" s="7" t="s">
        <v>131</v>
      </c>
      <c r="E25" s="9">
        <v>37033</v>
      </c>
      <c r="F25" s="10">
        <v>0.25</v>
      </c>
      <c r="G25" s="11">
        <v>37196</v>
      </c>
      <c r="H25" s="7" t="s">
        <v>132</v>
      </c>
    </row>
    <row r="26" spans="1:8" s="3" customFormat="1" ht="39.6" x14ac:dyDescent="0.25">
      <c r="A26" s="7" t="s">
        <v>46</v>
      </c>
      <c r="B26" s="7" t="s">
        <v>47</v>
      </c>
      <c r="C26" s="7" t="s">
        <v>48</v>
      </c>
      <c r="D26" s="7" t="s">
        <v>134</v>
      </c>
      <c r="E26" s="9">
        <v>37035</v>
      </c>
      <c r="F26" s="10">
        <v>0.75</v>
      </c>
      <c r="G26" s="11">
        <v>37226</v>
      </c>
      <c r="H26" s="7" t="s">
        <v>166</v>
      </c>
    </row>
    <row r="27" spans="1:8" s="3" customFormat="1" ht="39.6" x14ac:dyDescent="0.25">
      <c r="A27" s="7" t="s">
        <v>44</v>
      </c>
      <c r="B27" s="7" t="s">
        <v>20</v>
      </c>
      <c r="C27" s="7" t="s">
        <v>45</v>
      </c>
      <c r="D27" s="7" t="s">
        <v>42</v>
      </c>
      <c r="E27" s="9" t="s">
        <v>126</v>
      </c>
      <c r="F27" s="10">
        <v>0.25</v>
      </c>
      <c r="G27" s="11">
        <v>37226</v>
      </c>
      <c r="H27" s="7" t="s">
        <v>133</v>
      </c>
    </row>
    <row r="28" spans="1:8" s="3" customFormat="1" ht="26.4" x14ac:dyDescent="0.25">
      <c r="A28" s="7" t="s">
        <v>191</v>
      </c>
      <c r="B28" s="7" t="s">
        <v>192</v>
      </c>
      <c r="C28" s="7" t="s">
        <v>193</v>
      </c>
      <c r="D28" s="7" t="s">
        <v>131</v>
      </c>
      <c r="E28" s="9">
        <v>37034</v>
      </c>
      <c r="F28" s="10">
        <v>0.25</v>
      </c>
      <c r="G28" s="11">
        <v>37226</v>
      </c>
      <c r="H28" s="7" t="s">
        <v>194</v>
      </c>
    </row>
    <row r="29" spans="1:8" s="3" customFormat="1" x14ac:dyDescent="0.25">
      <c r="G29" s="4"/>
    </row>
    <row r="30" spans="1:8" s="3" customFormat="1" x14ac:dyDescent="0.25">
      <c r="G30" s="4"/>
    </row>
    <row r="31" spans="1:8" s="3" customFormat="1" x14ac:dyDescent="0.25">
      <c r="G31" s="4"/>
    </row>
    <row r="32" spans="1:8"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s="3" customFormat="1" x14ac:dyDescent="0.25">
      <c r="G37" s="4"/>
    </row>
    <row r="38" spans="7:7" s="3" customFormat="1" x14ac:dyDescent="0.25">
      <c r="G38" s="4"/>
    </row>
    <row r="39" spans="7:7" s="3" customFormat="1" x14ac:dyDescent="0.25">
      <c r="G39" s="4"/>
    </row>
    <row r="40" spans="7:7" x14ac:dyDescent="0.25">
      <c r="G40" s="5"/>
    </row>
    <row r="41" spans="7:7" x14ac:dyDescent="0.25">
      <c r="G41" s="5"/>
    </row>
    <row r="42" spans="7:7" x14ac:dyDescent="0.25">
      <c r="G42" s="5"/>
    </row>
    <row r="43" spans="7:7" x14ac:dyDescent="0.25">
      <c r="G43" s="5"/>
    </row>
    <row r="44" spans="7:7" x14ac:dyDescent="0.25">
      <c r="G44" s="5"/>
    </row>
    <row r="45" spans="7:7" x14ac:dyDescent="0.25">
      <c r="G45" s="5"/>
    </row>
    <row r="46" spans="7:7" x14ac:dyDescent="0.25">
      <c r="G46" s="5"/>
    </row>
    <row r="47" spans="7:7" x14ac:dyDescent="0.25">
      <c r="G47" s="5"/>
    </row>
    <row r="48" spans="7:7"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topLeftCell="A2" workbookViewId="0">
      <selection activeCell="A3" sqref="A3"/>
    </sheetView>
  </sheetViews>
  <sheetFormatPr defaultRowHeight="13.2" x14ac:dyDescent="0.25"/>
  <cols>
    <col min="1" max="1" width="14.88671875" customWidth="1"/>
    <col min="2" max="2" width="19.44140625" customWidth="1"/>
    <col min="3" max="3" width="33" customWidth="1"/>
    <col min="4" max="4" width="11" style="27" customWidth="1"/>
    <col min="5" max="5" width="13.88671875" customWidth="1"/>
    <col min="6" max="6" width="10.88671875" customWidth="1"/>
    <col min="7" max="7" width="17" customWidth="1"/>
    <col min="8" max="8" width="35.33203125" customWidth="1"/>
  </cols>
  <sheetData>
    <row r="1" spans="1:8" x14ac:dyDescent="0.25">
      <c r="A1" s="1" t="s">
        <v>195</v>
      </c>
    </row>
    <row r="2" spans="1:8" x14ac:dyDescent="0.25">
      <c r="A2" s="1" t="s">
        <v>12</v>
      </c>
    </row>
    <row r="3" spans="1:8" x14ac:dyDescent="0.25">
      <c r="A3" s="1"/>
    </row>
    <row r="4" spans="1:8" x14ac:dyDescent="0.25">
      <c r="A4" s="1" t="s">
        <v>157</v>
      </c>
      <c r="B4" s="33">
        <v>375000</v>
      </c>
    </row>
    <row r="6" spans="1:8" s="2" customFormat="1" ht="27" customHeight="1" x14ac:dyDescent="0.25">
      <c r="A6" s="12" t="s">
        <v>0</v>
      </c>
      <c r="B6" s="12" t="s">
        <v>1</v>
      </c>
      <c r="C6" s="12" t="s">
        <v>2</v>
      </c>
      <c r="D6" s="28" t="s">
        <v>3</v>
      </c>
      <c r="E6" s="12" t="s">
        <v>4</v>
      </c>
      <c r="F6" s="12" t="s">
        <v>5</v>
      </c>
      <c r="G6" s="12" t="s">
        <v>6</v>
      </c>
      <c r="H6" s="12" t="s">
        <v>7</v>
      </c>
    </row>
    <row r="7" spans="1:8" x14ac:dyDescent="0.25">
      <c r="A7" s="13"/>
      <c r="B7" s="13"/>
      <c r="C7" s="13"/>
      <c r="D7" s="29"/>
      <c r="E7" s="13"/>
      <c r="F7" s="13"/>
      <c r="G7" s="13"/>
      <c r="H7" s="13"/>
    </row>
    <row r="8" spans="1:8" x14ac:dyDescent="0.25">
      <c r="A8" s="13"/>
      <c r="B8" s="13"/>
      <c r="C8" s="13"/>
      <c r="D8" s="29"/>
      <c r="E8" s="13"/>
      <c r="F8" s="13"/>
      <c r="G8" s="13"/>
      <c r="H8" s="13"/>
    </row>
    <row r="9" spans="1:8" ht="39.6" x14ac:dyDescent="0.25">
      <c r="A9" s="7" t="s">
        <v>16</v>
      </c>
      <c r="B9" s="7" t="s">
        <v>17</v>
      </c>
      <c r="C9" s="7" t="s">
        <v>25</v>
      </c>
      <c r="D9" s="30">
        <v>1000</v>
      </c>
      <c r="E9" s="9">
        <v>37018</v>
      </c>
      <c r="F9" s="10">
        <v>0.4</v>
      </c>
      <c r="G9" s="11">
        <v>37073</v>
      </c>
      <c r="H9" s="7" t="s">
        <v>158</v>
      </c>
    </row>
    <row r="10" spans="1:8" ht="92.4" x14ac:dyDescent="0.25">
      <c r="A10" s="7" t="s">
        <v>19</v>
      </c>
      <c r="B10" s="7" t="s">
        <v>20</v>
      </c>
      <c r="C10" s="7" t="s">
        <v>200</v>
      </c>
      <c r="D10" s="30">
        <v>5000</v>
      </c>
      <c r="E10" s="9">
        <v>37047</v>
      </c>
      <c r="F10" s="10">
        <v>0.5</v>
      </c>
      <c r="G10" s="11">
        <v>37073</v>
      </c>
      <c r="H10" s="7" t="s">
        <v>201</v>
      </c>
    </row>
    <row r="11" spans="1:8" ht="39.6" x14ac:dyDescent="0.25">
      <c r="A11" s="7" t="s">
        <v>22</v>
      </c>
      <c r="B11" s="7" t="s">
        <v>14</v>
      </c>
      <c r="C11" s="7" t="s">
        <v>23</v>
      </c>
      <c r="D11" s="30">
        <v>500</v>
      </c>
      <c r="E11" s="9">
        <v>37048</v>
      </c>
      <c r="F11" s="10">
        <v>0.4</v>
      </c>
      <c r="G11" s="11">
        <v>37104</v>
      </c>
      <c r="H11" s="7" t="s">
        <v>202</v>
      </c>
    </row>
    <row r="12" spans="1:8" ht="66" x14ac:dyDescent="0.25">
      <c r="A12" s="7" t="s">
        <v>26</v>
      </c>
      <c r="B12" s="7" t="s">
        <v>27</v>
      </c>
      <c r="C12" s="7" t="s">
        <v>28</v>
      </c>
      <c r="D12" s="30">
        <v>500</v>
      </c>
      <c r="E12" s="9">
        <v>36995</v>
      </c>
      <c r="F12" s="10">
        <v>0.2</v>
      </c>
      <c r="G12" s="11">
        <v>37104</v>
      </c>
      <c r="H12" s="7" t="s">
        <v>159</v>
      </c>
    </row>
    <row r="13" spans="1:8" ht="52.8" x14ac:dyDescent="0.25">
      <c r="A13" s="7" t="s">
        <v>18</v>
      </c>
      <c r="B13" s="7" t="s">
        <v>17</v>
      </c>
      <c r="C13" s="7" t="s">
        <v>24</v>
      </c>
      <c r="D13" s="30">
        <v>750</v>
      </c>
      <c r="E13" s="9">
        <v>37018</v>
      </c>
      <c r="F13" s="10">
        <v>0.4</v>
      </c>
      <c r="G13" s="11">
        <v>37135</v>
      </c>
      <c r="H13" s="7" t="s">
        <v>160</v>
      </c>
    </row>
    <row r="14" spans="1:8" ht="40.5" customHeight="1" x14ac:dyDescent="0.25">
      <c r="A14" s="7" t="s">
        <v>13</v>
      </c>
      <c r="B14" s="7" t="s">
        <v>14</v>
      </c>
      <c r="C14" s="7" t="s">
        <v>15</v>
      </c>
      <c r="D14" s="30">
        <v>75</v>
      </c>
      <c r="E14" s="9">
        <v>37048</v>
      </c>
      <c r="F14" s="10">
        <v>0.5</v>
      </c>
      <c r="G14" s="11">
        <v>37196</v>
      </c>
      <c r="H14" s="7" t="s">
        <v>203</v>
      </c>
    </row>
    <row r="15" spans="1:8" ht="92.4" x14ac:dyDescent="0.25">
      <c r="A15" s="7" t="s">
        <v>29</v>
      </c>
      <c r="B15" s="7" t="s">
        <v>30</v>
      </c>
      <c r="C15" s="7" t="s">
        <v>31</v>
      </c>
      <c r="D15" s="30" t="s">
        <v>20</v>
      </c>
      <c r="E15" s="9">
        <v>37028</v>
      </c>
      <c r="F15" s="10">
        <v>0.4</v>
      </c>
      <c r="G15" s="11">
        <v>37226</v>
      </c>
      <c r="H15" s="7" t="s">
        <v>162</v>
      </c>
    </row>
    <row r="16" spans="1:8" ht="52.8" x14ac:dyDescent="0.25">
      <c r="A16" s="7"/>
      <c r="B16" s="7" t="s">
        <v>144</v>
      </c>
      <c r="C16" s="7" t="s">
        <v>146</v>
      </c>
      <c r="D16" s="30">
        <v>1000</v>
      </c>
      <c r="E16" s="9">
        <v>37035</v>
      </c>
      <c r="F16" s="10">
        <v>0.3</v>
      </c>
      <c r="G16" s="11">
        <v>37196</v>
      </c>
      <c r="H16" s="7" t="s">
        <v>204</v>
      </c>
    </row>
    <row r="17" spans="1:8" ht="39.6" x14ac:dyDescent="0.25">
      <c r="A17" s="7"/>
      <c r="B17" s="7" t="s">
        <v>207</v>
      </c>
      <c r="C17" s="7" t="s">
        <v>146</v>
      </c>
      <c r="D17" s="30">
        <v>1000</v>
      </c>
      <c r="E17" s="9">
        <v>37047</v>
      </c>
      <c r="F17" s="10">
        <v>0.3</v>
      </c>
      <c r="G17" s="11">
        <v>37226</v>
      </c>
      <c r="H17" s="7" t="s">
        <v>208</v>
      </c>
    </row>
    <row r="18" spans="1:8" ht="26.4" x14ac:dyDescent="0.25">
      <c r="A18" s="7"/>
      <c r="B18" s="7" t="s">
        <v>209</v>
      </c>
      <c r="C18" s="7" t="s">
        <v>146</v>
      </c>
      <c r="D18" s="30">
        <v>2000</v>
      </c>
      <c r="E18" s="9">
        <v>37040</v>
      </c>
      <c r="F18" s="10">
        <v>0.3</v>
      </c>
      <c r="G18" s="11">
        <v>37226</v>
      </c>
      <c r="H18" s="7" t="s">
        <v>147</v>
      </c>
    </row>
    <row r="19" spans="1:8" s="25" customFormat="1" ht="26.4" x14ac:dyDescent="0.25">
      <c r="A19" s="21"/>
      <c r="B19" s="20" t="s">
        <v>145</v>
      </c>
      <c r="C19" s="20" t="s">
        <v>146</v>
      </c>
      <c r="D19" s="31">
        <v>1000</v>
      </c>
      <c r="E19" s="22">
        <v>37008</v>
      </c>
      <c r="F19" s="23">
        <v>0.2</v>
      </c>
      <c r="G19" s="24">
        <v>37226</v>
      </c>
      <c r="H19" s="7" t="s">
        <v>147</v>
      </c>
    </row>
    <row r="20" spans="1:8" ht="39.6" x14ac:dyDescent="0.25">
      <c r="A20" s="7" t="s">
        <v>32</v>
      </c>
      <c r="B20" s="7" t="s">
        <v>33</v>
      </c>
      <c r="C20" s="7" t="s">
        <v>146</v>
      </c>
      <c r="D20" s="30">
        <v>1000</v>
      </c>
      <c r="E20" s="9" t="s">
        <v>21</v>
      </c>
      <c r="F20" s="10">
        <v>0.2</v>
      </c>
      <c r="G20" s="11">
        <v>37226</v>
      </c>
      <c r="H20" s="7" t="s">
        <v>34</v>
      </c>
    </row>
    <row r="21" spans="1:8" ht="39.6" x14ac:dyDescent="0.25">
      <c r="A21" s="7"/>
      <c r="B21" s="7" t="s">
        <v>210</v>
      </c>
      <c r="C21" s="7" t="s">
        <v>146</v>
      </c>
      <c r="D21" s="30">
        <v>300</v>
      </c>
      <c r="E21" s="9">
        <v>37046</v>
      </c>
      <c r="F21" s="10">
        <v>0.15</v>
      </c>
      <c r="G21" s="11">
        <v>37226</v>
      </c>
      <c r="H21" s="7" t="s">
        <v>211</v>
      </c>
    </row>
    <row r="22" spans="1:8" ht="105.6" x14ac:dyDescent="0.25">
      <c r="A22" s="7"/>
      <c r="B22" s="20" t="s">
        <v>148</v>
      </c>
      <c r="C22" s="7" t="s">
        <v>146</v>
      </c>
      <c r="D22" s="30">
        <v>1000</v>
      </c>
      <c r="E22" s="9">
        <v>37027</v>
      </c>
      <c r="F22" s="10">
        <v>0.3</v>
      </c>
      <c r="G22" s="26" t="s">
        <v>149</v>
      </c>
      <c r="H22" s="7" t="s">
        <v>205</v>
      </c>
    </row>
    <row r="23" spans="1:8" ht="26.4" x14ac:dyDescent="0.25">
      <c r="A23" s="7"/>
      <c r="B23" s="7" t="s">
        <v>150</v>
      </c>
      <c r="C23" s="7" t="s">
        <v>146</v>
      </c>
      <c r="D23" s="30">
        <v>1000</v>
      </c>
      <c r="E23" s="9">
        <v>36999</v>
      </c>
      <c r="F23" s="10">
        <v>0.3</v>
      </c>
      <c r="G23" s="26" t="s">
        <v>151</v>
      </c>
      <c r="H23" s="7" t="s">
        <v>147</v>
      </c>
    </row>
    <row r="24" spans="1:8" ht="105.6" x14ac:dyDescent="0.25">
      <c r="A24" s="34"/>
      <c r="B24" s="20" t="s">
        <v>152</v>
      </c>
      <c r="C24" s="20" t="s">
        <v>146</v>
      </c>
      <c r="D24" s="35">
        <v>1000</v>
      </c>
      <c r="E24" s="36">
        <v>37047</v>
      </c>
      <c r="F24" s="37">
        <v>0.3</v>
      </c>
      <c r="G24" s="38" t="s">
        <v>151</v>
      </c>
      <c r="H24" s="20" t="s">
        <v>206</v>
      </c>
    </row>
    <row r="25" spans="1:8" x14ac:dyDescent="0.25">
      <c r="A25" s="3"/>
      <c r="B25" s="3"/>
      <c r="C25" s="3"/>
      <c r="D25" s="32"/>
      <c r="E25" s="19"/>
      <c r="F25" s="3"/>
      <c r="G25" s="4"/>
      <c r="H25" s="3"/>
    </row>
    <row r="26" spans="1:8" x14ac:dyDescent="0.25">
      <c r="A26" s="3"/>
      <c r="B26" s="3"/>
      <c r="C26" s="3"/>
      <c r="D26" s="32"/>
      <c r="E26" s="19"/>
      <c r="F26" s="3"/>
      <c r="G26" s="4"/>
      <c r="H26" s="3"/>
    </row>
    <row r="27" spans="1:8" x14ac:dyDescent="0.25">
      <c r="A27" s="3"/>
      <c r="B27" s="3"/>
      <c r="C27" s="3"/>
      <c r="D27" s="32"/>
      <c r="E27" s="19"/>
      <c r="F27" s="3"/>
      <c r="G27" s="4"/>
      <c r="H27" s="3"/>
    </row>
    <row r="28" spans="1:8" x14ac:dyDescent="0.25">
      <c r="A28" s="3"/>
      <c r="B28" s="3"/>
      <c r="C28" s="3"/>
      <c r="D28" s="32"/>
      <c r="E28" s="19"/>
      <c r="F28" s="3"/>
      <c r="G28" s="4"/>
      <c r="H28" s="3"/>
    </row>
    <row r="29" spans="1:8" x14ac:dyDescent="0.25">
      <c r="A29" s="3"/>
      <c r="B29" s="3"/>
      <c r="C29" s="3"/>
      <c r="D29" s="32"/>
      <c r="E29" s="19"/>
      <c r="F29" s="3"/>
      <c r="G29" s="4"/>
      <c r="H29" s="3"/>
    </row>
    <row r="30" spans="1:8" x14ac:dyDescent="0.25">
      <c r="A30" s="3"/>
      <c r="B30" s="3"/>
      <c r="C30" s="3"/>
      <c r="D30" s="32"/>
      <c r="E30" s="19"/>
      <c r="F30" s="3"/>
      <c r="G30" s="4"/>
      <c r="H30" s="3"/>
    </row>
    <row r="31" spans="1:8" x14ac:dyDescent="0.25">
      <c r="A31" s="3"/>
      <c r="B31" s="3"/>
      <c r="C31" s="3"/>
      <c r="D31" s="32"/>
      <c r="E31" s="19"/>
      <c r="F31" s="3"/>
      <c r="G31" s="4"/>
      <c r="H31" s="3"/>
    </row>
    <row r="32" spans="1:8" x14ac:dyDescent="0.25">
      <c r="A32" s="3"/>
      <c r="B32" s="3"/>
      <c r="C32" s="3"/>
      <c r="D32" s="32"/>
      <c r="E32" s="19"/>
      <c r="F32" s="3"/>
      <c r="G32" s="4"/>
      <c r="H32" s="3"/>
    </row>
    <row r="33" spans="1:8" x14ac:dyDescent="0.25">
      <c r="A33" s="3"/>
      <c r="B33" s="3"/>
      <c r="C33" s="3"/>
      <c r="D33" s="32"/>
      <c r="E33" s="19"/>
      <c r="F33" s="3"/>
      <c r="G33" s="4"/>
      <c r="H33" s="3"/>
    </row>
    <row r="34" spans="1:8" x14ac:dyDescent="0.25">
      <c r="A34" s="3"/>
      <c r="B34" s="3"/>
      <c r="C34" s="3"/>
      <c r="D34" s="32"/>
      <c r="E34" s="19"/>
      <c r="F34" s="3"/>
      <c r="G34" s="4"/>
      <c r="H34" s="3"/>
    </row>
    <row r="35" spans="1:8" x14ac:dyDescent="0.25">
      <c r="A35" s="3"/>
      <c r="B35" s="3"/>
      <c r="C35" s="3"/>
      <c r="D35" s="32"/>
      <c r="E35" s="19"/>
      <c r="F35" s="3"/>
      <c r="G35" s="3"/>
      <c r="H35" s="3"/>
    </row>
    <row r="36" spans="1:8" x14ac:dyDescent="0.25">
      <c r="A36" s="3"/>
      <c r="B36" s="3"/>
      <c r="C36" s="3"/>
      <c r="D36" s="32"/>
      <c r="E36" s="19"/>
      <c r="F36" s="3"/>
      <c r="G36" s="3"/>
      <c r="H36" s="3"/>
    </row>
    <row r="37" spans="1:8" x14ac:dyDescent="0.25">
      <c r="A37" s="3"/>
      <c r="B37" s="3"/>
      <c r="C37" s="3"/>
      <c r="D37" s="32"/>
      <c r="E37" s="3"/>
      <c r="F37" s="3"/>
      <c r="G37" s="3"/>
      <c r="H37" s="3"/>
    </row>
    <row r="38" spans="1:8" x14ac:dyDescent="0.25">
      <c r="A38" s="3"/>
      <c r="B38" s="3"/>
      <c r="C38" s="3"/>
      <c r="D38" s="32"/>
      <c r="E38" s="3"/>
      <c r="F38" s="3"/>
      <c r="G38" s="3"/>
      <c r="H38" s="3"/>
    </row>
    <row r="39" spans="1:8" x14ac:dyDescent="0.25">
      <c r="A39" s="3"/>
      <c r="B39" s="3"/>
      <c r="C39" s="3"/>
      <c r="D39" s="32"/>
      <c r="E39" s="3"/>
      <c r="F39" s="3"/>
      <c r="G39" s="3"/>
      <c r="H39" s="3"/>
    </row>
  </sheetData>
  <phoneticPr fontId="0" type="noConversion"/>
  <pageMargins left="0.75" right="0.75" top="1" bottom="1" header="0.5" footer="0.5"/>
  <pageSetup paperSize="5"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vt:lpstr>
      <vt:lpstr>Bridgeline</vt:lpstr>
      <vt:lpstr>E-Commerce</vt:lpstr>
      <vt:lpstr>Wellhead</vt:lpstr>
      <vt:lpstr>Offshore</vt:lpstr>
      <vt:lpstr>Compression</vt:lpstr>
      <vt:lpstr>Storage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Havlíček Jan</cp:lastModifiedBy>
  <cp:lastPrinted>2001-06-05T20:50:50Z</cp:lastPrinted>
  <dcterms:created xsi:type="dcterms:W3CDTF">2001-04-23T21:43:52Z</dcterms:created>
  <dcterms:modified xsi:type="dcterms:W3CDTF">2023-09-10T15:46:27Z</dcterms:modified>
</cp:coreProperties>
</file>