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<sst xmlns="http://schemas.openxmlformats.org/spreadsheetml/2006/main" count="1330" uniqueCount="214">
  <si>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</si>
  <si>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</si>
  <si>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</si>
  <si>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</si>
  <si>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</si>
  <si>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</si>
  <si>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</si>
  <si>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</si>
  <si>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</si>
  <si>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</si>
  <si>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</si>
  <si>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</si>
  <si>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</si>
  <si>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</si>
  <si>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</si>
  <si>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</si>
  <si>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</si>
  <si>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</si>
  <si>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</si>
  <si>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</si>
  <si>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</si>
  <si>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</si>
  <si>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</si>
  <si>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</si>
  <si>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</si>
  <si>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</si>
  <si>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</si>
  <si>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</si>
  <si>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</si>
  <si>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</si>
  <si>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</si>
  <si>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</si>
  <si>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</si>
  <si>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</si>
  <si>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</si>
  <si>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</si>
  <si>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</si>
  <si>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</si>
  <si>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</si>
  <si>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</si>
  <si>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</si>
  <si>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</si>
  <si>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</si>
  <si>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</si>
  <si>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</si>
  <si>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</si>
  <si>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</si>
  <si>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</si>
  <si>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</si>
  <si>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</si>
  <si>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</si>
  <si>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</si>
  <si>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</si>
  <si>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</si>
  <si>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</si>
  <si>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</si>
  <si>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</si>
  <si>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</si>
  <si>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</si>
  <si>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</si>
  <si>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</si>
  <si>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</si>
  <si>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</si>
  <si>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</si>
  <si>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</si>
  <si>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</si>
  <si>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</si>
  <si>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</si>
  <si>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</si>
  <si>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</si>
  <si>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</si>
  <si>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</si>
  <si>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</si>
  <si>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</si>
  <si>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</si>
  <si>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</si>
  <si>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</si>
  <si>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</si>
  <si>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</si>
  <si>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</si>
  <si>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</si>
  <si>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</si>
  <si>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</si>
  <si>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</si>
  <si>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</si>
  <si>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</si>
  <si>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</si>
  <si>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</si>
  <si>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</si>
  <si>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</si>
  <si>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</si>
  <si>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</si>
  <si>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</si>
  <si>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</si>
  <si>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</si>
  <si>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</si>
  <si>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</si>
  <si>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</si>
  <si>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</si>
  <si>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</si>
  <si>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</si>
  <si>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</si>
  <si>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</si>
  <si>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</si>
  <si>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</si>
  <si>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</si>
  <si>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</si>
  <si>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</si>
  <si>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</si>
  <si>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</si>
  <si>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</si>
  <si>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</si>
  <si>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</si>
  <si>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</si>
  <si>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</si>
  <si>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</si>
  <si>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</si>
  <si>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</si>
  <si>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</si>
  <si>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</si>
  <si>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</si>
  <si>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</si>
  <si>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</si>
  <si>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</si>
  <si>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</si>
  <si>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</si>
  <si>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</si>
  <si>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</si>
  <si>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</si>
  <si>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</si>
  <si>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</si>
  <si>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</si>
  <si>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</si>
  <si>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</si>
  <si>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</si>
  <si>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</si>
  <si>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</si>
  <si>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</si>
  <si>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</si>
  <si>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</si>
  <si>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</si>
  <si>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</si>
  <si>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</si>
  <si>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</si>
  <si>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</si>
  <si>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</si>
  <si>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</si>
  <si>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</si>
  <si>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</si>
  <si>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</si>
  <si>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</si>
  <si>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</si>
  <si>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</si>
  <si>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</si>
  <si>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</si>
  <si>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</si>
  <si>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</si>
  <si>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</si>
  <si>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</si>
  <si>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</si>
  <si>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</si>
  <si>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</si>
  <si>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</si>
  <si>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</si>
  <si>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</si>
  <si>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</si>
  <si>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</si>
  <si>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</si>
  <si>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</si>
  <si>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</si>
  <si>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</si>
  <si>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</si>
  <si>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</si>
  <si>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</si>
  <si>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</si>
  <si>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</si>
  <si>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</si>
  <si>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</si>
  <si>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</si>
  <si>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</si>
  <si>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</si>
  <si>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</si>
  <si>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</si>
  <si>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</si>
  <si>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</si>
  <si>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</si>
  <si>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</si>
  <si>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</si>
  <si>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</si>
  <si>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</si>
  <si>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</si>
  <si>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</si>
  <si>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</si>
  <si>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</si>
  <si>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</si>
  <si>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</si>
  <si>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</si>
  <si>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</si>
  <si>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</si>
  <si>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</si>
  <si>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</si>
  <si>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</si>
  <si>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</si>
  <si>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</si>
  <si>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</si>
  <si>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</si>
  <si>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</si>
  <si>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</si>
  <si>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</si>
  <si>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</si>
  <si>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</si>
  <si>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</si>
  <si>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</si>
  <si>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There will be a $5MM writedown taken in total for all 11N1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</si>
</sst>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6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2-41E0-9003-5D31C18BFF7A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2-41E0-9003-5D31C18BFF7A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2-41E0-9003-5D31C18BFF7A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2-41E0-9003-5D31C18BFF7A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2-41E0-9003-5D31C18BFF7A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2-41E0-9003-5D31C18BFF7A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2-41E0-9003-5D31C18BFF7A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2-41E0-9003-5D31C18B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47040"/>
        <c:axId val="1"/>
      </c:lineChart>
      <c:dateAx>
        <c:axId val="18414704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14704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36</xdr:row>
      <xdr:rowOff>160020</xdr:rowOff>
    </xdr:from>
    <xdr:to>
      <xdr:col>7</xdr:col>
      <xdr:colOff>1371600</xdr:colOff>
      <xdr:row>63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30480</xdr:rowOff>
    </xdr:from>
    <xdr:to>
      <xdr:col>4</xdr:col>
      <xdr:colOff>213360</xdr:colOff>
      <xdr:row>52</xdr:row>
      <xdr:rowOff>30480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74598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1958340</xdr:colOff>
      <xdr:row>49</xdr:row>
      <xdr:rowOff>99060</xdr:rowOff>
    </xdr:from>
    <xdr:to>
      <xdr:col>3</xdr:col>
      <xdr:colOff>2468880</xdr:colOff>
      <xdr:row>50</xdr:row>
      <xdr:rowOff>99060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57500" y="931164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1805940</xdr:colOff>
      <xdr:row>48</xdr:row>
      <xdr:rowOff>129540</xdr:rowOff>
    </xdr:from>
    <xdr:to>
      <xdr:col>3</xdr:col>
      <xdr:colOff>2468880</xdr:colOff>
      <xdr:row>51</xdr:row>
      <xdr:rowOff>76200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174480"/>
          <a:ext cx="662940" cy="4495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60960</xdr:rowOff>
    </xdr:from>
    <xdr:to>
      <xdr:col>4</xdr:col>
      <xdr:colOff>243840</xdr:colOff>
      <xdr:row>48</xdr:row>
      <xdr:rowOff>106680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60298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1965960</xdr:colOff>
      <xdr:row>52</xdr:row>
      <xdr:rowOff>0</xdr:rowOff>
    </xdr:from>
    <xdr:to>
      <xdr:col>3</xdr:col>
      <xdr:colOff>2484120</xdr:colOff>
      <xdr:row>53</xdr:row>
      <xdr:rowOff>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71550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2004060</xdr:colOff>
      <xdr:row>50</xdr:row>
      <xdr:rowOff>91440</xdr:rowOff>
    </xdr:from>
    <xdr:to>
      <xdr:col>4</xdr:col>
      <xdr:colOff>213360</xdr:colOff>
      <xdr:row>50</xdr:row>
      <xdr:rowOff>91440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47166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50</xdr:row>
      <xdr:rowOff>99060</xdr:rowOff>
    </xdr:from>
    <xdr:to>
      <xdr:col>4</xdr:col>
      <xdr:colOff>68580</xdr:colOff>
      <xdr:row>52</xdr:row>
      <xdr:rowOff>22860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479280"/>
          <a:ext cx="228600" cy="259080"/>
        </a:xfrm>
        <a:prstGeom prst="leftBrace">
          <a:avLst>
            <a:gd name="adj1" fmla="val 18889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0.67697</cdr:x>
      <cdr:y>0.38381</cdr:y>
    </cdr:from>
    <cdr:to>
      <cdr:x>0.67796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421305" y="1731764"/>
          <a:ext cx="12337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0.58873</cdr:x>
      <cdr:y>0.31034</cdr:y>
    </cdr:from>
    <cdr:to>
      <cdr:x>0.77091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3332" y="1399763"/>
          <a:ext cx="2266883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P3" sqref="P3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1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91</v>
      </c>
      <c r="B2" s="1"/>
      <c r="C2" s="2"/>
    </row>
    <row r="3" spans="1:158" ht="14.25" customHeight="1" x14ac:dyDescent="0.25">
      <c r="A3" s="284">
        <v>37183</v>
      </c>
      <c r="B3" s="284"/>
      <c r="C3" s="284"/>
      <c r="D3" s="284"/>
      <c r="J3" s="148" t="s">
        <v>102</v>
      </c>
      <c r="K3" s="147">
        <v>37195</v>
      </c>
      <c r="O3" s="234"/>
      <c r="Q3" s="4"/>
    </row>
    <row r="4" spans="1:158" ht="6.75" customHeight="1" x14ac:dyDescent="0.25"/>
    <row r="5" spans="1:158" s="5" customFormat="1" ht="54.75" customHeight="1" thickBot="1" x14ac:dyDescent="0.3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" customHeight="1" x14ac:dyDescent="0.25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" customHeight="1" x14ac:dyDescent="0.25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179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210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" customHeight="1" x14ac:dyDescent="0.25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" customHeight="1" x14ac:dyDescent="0.25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" customHeight="1" x14ac:dyDescent="0.25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" customHeight="1" x14ac:dyDescent="0.25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" customHeight="1" x14ac:dyDescent="0.25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 t="s">
        <v>213</v>
      </c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" customHeight="1" x14ac:dyDescent="0.25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 t="s">
        <v>213</v>
      </c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" customHeight="1" x14ac:dyDescent="0.25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" customHeight="1" x14ac:dyDescent="0.25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" customHeight="1" x14ac:dyDescent="0.25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179</v>
      </c>
      <c r="Q18" s="263"/>
      <c r="R18" s="263"/>
      <c r="S18" s="263" t="s">
        <v>40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212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" customHeight="1" x14ac:dyDescent="0.25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179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211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" customHeight="1" x14ac:dyDescent="0.25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179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211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" customHeight="1" x14ac:dyDescent="0.25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2" t="s">
        <v>22</v>
      </c>
      <c r="B1" s="173"/>
      <c r="C1" s="2"/>
      <c r="H1" s="227" t="s">
        <v>131</v>
      </c>
    </row>
    <row r="2" spans="1:9" ht="20.399999999999999" x14ac:dyDescent="0.35">
      <c r="A2" s="172" t="s">
        <v>90</v>
      </c>
      <c r="B2" s="173"/>
      <c r="C2" s="2"/>
    </row>
    <row r="3" spans="1:9" ht="20.399999999999999" x14ac:dyDescent="0.35">
      <c r="A3" s="285">
        <f>'Detail by Turbine'!A3:C3</f>
        <v>37183</v>
      </c>
      <c r="B3" s="285"/>
      <c r="C3" s="19"/>
    </row>
    <row r="4" spans="1:9" ht="20.399999999999999" x14ac:dyDescent="0.35">
      <c r="A4" s="172" t="s">
        <v>121</v>
      </c>
      <c r="B4" s="174"/>
      <c r="H4" s="180"/>
    </row>
    <row r="5" spans="1:9" ht="13.8" x14ac:dyDescent="0.25">
      <c r="G5" s="155" t="s">
        <v>117</v>
      </c>
      <c r="H5" s="156">
        <f>'Detail by Turbine'!K3</f>
        <v>37195</v>
      </c>
    </row>
    <row r="6" spans="1:9" ht="60.7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" customHeight="1" x14ac:dyDescent="0.25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5">
      <c r="A9" s="271"/>
      <c r="C9" s="27"/>
      <c r="E9" s="27"/>
      <c r="F9" s="48"/>
      <c r="G9" s="48"/>
      <c r="H9" s="242"/>
      <c r="I9" s="27"/>
    </row>
    <row r="10" spans="1:9" s="25" customFormat="1" x14ac:dyDescent="0.25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5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5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5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5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5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5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5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5">
      <c r="A22" s="24">
        <v>1</v>
      </c>
      <c r="B22" s="23" t="s">
        <v>164</v>
      </c>
      <c r="C22" s="24" t="str">
        <f>'Detail by Turbine'!P18</f>
        <v>EA</v>
      </c>
      <c r="D22" s="23" t="str">
        <f>'Detail by Turbine'!S18</f>
        <v>Unassigned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5">
      <c r="A23" s="24">
        <v>3</v>
      </c>
      <c r="B23" s="23" t="s">
        <v>164</v>
      </c>
      <c r="C23" s="24" t="str">
        <f>'Detail by Turbine'!P19</f>
        <v>EA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5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5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5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5">
      <c r="A27" s="18"/>
      <c r="E27" s="18"/>
      <c r="F27" s="50"/>
      <c r="G27" s="50"/>
      <c r="H27" s="166"/>
    </row>
    <row r="28" spans="1:9" s="32" customFormat="1" ht="24.9" customHeight="1" x14ac:dyDescent="0.25">
      <c r="A28" s="217" t="s">
        <v>125</v>
      </c>
      <c r="C28" s="33"/>
      <c r="F28" s="57"/>
      <c r="G28" s="57"/>
      <c r="H28" s="170"/>
      <c r="I28" s="33"/>
    </row>
    <row r="29" spans="1:9" s="32" customFormat="1" ht="9.9" customHeight="1" x14ac:dyDescent="0.25">
      <c r="A29" s="33"/>
      <c r="C29" s="33"/>
      <c r="E29" s="33"/>
      <c r="F29" s="57"/>
      <c r="G29" s="57"/>
      <c r="H29" s="170"/>
      <c r="I29" s="33"/>
    </row>
    <row r="30" spans="1:9" s="32" customFormat="1" x14ac:dyDescent="0.25">
      <c r="A30" s="66"/>
      <c r="C30" s="33"/>
      <c r="E30" s="33"/>
      <c r="F30" s="58"/>
      <c r="G30" s="58"/>
      <c r="H30" s="171"/>
      <c r="I30" s="24"/>
    </row>
    <row r="31" spans="1:9" s="32" customFormat="1" x14ac:dyDescent="0.25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5">
      <c r="A32" s="18"/>
      <c r="E32" s="18"/>
      <c r="F32" s="50"/>
      <c r="G32" s="50"/>
      <c r="H32" s="166"/>
    </row>
    <row r="33" spans="1:8" ht="13.8" thickBot="1" x14ac:dyDescent="0.3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6" thickTop="1" x14ac:dyDescent="0.25">
      <c r="A34" s="1"/>
      <c r="G34" s="239"/>
    </row>
    <row r="35" spans="1:8" ht="8.25" customHeight="1" x14ac:dyDescent="0.25"/>
    <row r="36" spans="1:8" ht="17.399999999999999" x14ac:dyDescent="0.3">
      <c r="A36" s="144" t="s">
        <v>116</v>
      </c>
    </row>
    <row r="37" spans="1:8" x14ac:dyDescent="0.25">
      <c r="A37" s="45" t="s">
        <v>121</v>
      </c>
    </row>
    <row r="41" spans="1:8" x14ac:dyDescent="0.25">
      <c r="F41" s="37"/>
    </row>
    <row r="65" spans="1:5" ht="13.8" x14ac:dyDescent="0.25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3" sqref="C13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8" style="146" customWidth="1"/>
    <col min="10" max="16384" width="9.33203125" style="16"/>
  </cols>
  <sheetData>
    <row r="1" spans="1:9" ht="29.4" x14ac:dyDescent="0.45">
      <c r="A1" s="172" t="s">
        <v>22</v>
      </c>
      <c r="B1" s="173"/>
      <c r="C1" s="2"/>
      <c r="I1" s="227" t="s">
        <v>131</v>
      </c>
    </row>
    <row r="2" spans="1:9" ht="20.399999999999999" x14ac:dyDescent="0.35">
      <c r="A2" s="172" t="s">
        <v>119</v>
      </c>
      <c r="B2" s="173"/>
      <c r="C2" s="2"/>
    </row>
    <row r="3" spans="1:9" ht="20.399999999999999" x14ac:dyDescent="0.35">
      <c r="A3" s="285">
        <f>'Detail by Turbine'!A3:C3</f>
        <v>37183</v>
      </c>
      <c r="B3" s="285"/>
      <c r="C3" s="19"/>
      <c r="I3" s="159"/>
    </row>
    <row r="4" spans="1:9" ht="20.399999999999999" x14ac:dyDescent="0.35">
      <c r="A4" s="172" t="s">
        <v>121</v>
      </c>
      <c r="B4" s="174"/>
      <c r="I4" s="180"/>
    </row>
    <row r="5" spans="1:9" ht="13.8" x14ac:dyDescent="0.25">
      <c r="G5" s="16"/>
      <c r="H5" s="155" t="s">
        <v>117</v>
      </c>
      <c r="I5" s="156">
        <f>+'Detail by Turbine'!K3</f>
        <v>37195</v>
      </c>
    </row>
    <row r="6" spans="1:9" ht="59.2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5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5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5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5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5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5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5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5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5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5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5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5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5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5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topLeftCell="A4" zoomScale="80" zoomScaleNormal="100" workbookViewId="0">
      <selection activeCell="F39" sqref="F39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5" t="s">
        <v>22</v>
      </c>
      <c r="B1" s="176"/>
      <c r="C1" s="2"/>
      <c r="I1" s="227" t="s">
        <v>131</v>
      </c>
    </row>
    <row r="2" spans="1:9" ht="20.399999999999999" x14ac:dyDescent="0.35">
      <c r="A2" s="177" t="s">
        <v>92</v>
      </c>
      <c r="B2" s="176"/>
      <c r="C2" s="2"/>
    </row>
    <row r="3" spans="1:9" ht="20.399999999999999" x14ac:dyDescent="0.35">
      <c r="A3" s="285">
        <f>'Detail by Turbine'!A3:C3</f>
        <v>37183</v>
      </c>
      <c r="B3" s="285"/>
      <c r="C3" s="19"/>
    </row>
    <row r="4" spans="1:9" ht="20.399999999999999" x14ac:dyDescent="0.35">
      <c r="A4" s="172" t="s">
        <v>121</v>
      </c>
      <c r="B4" s="178"/>
      <c r="I4" s="180"/>
    </row>
    <row r="5" spans="1:9" ht="13.8" x14ac:dyDescent="0.25">
      <c r="H5" s="157" t="s">
        <v>117</v>
      </c>
      <c r="I5" s="156">
        <f>+'Detail by Turbine'!K3</f>
        <v>37195</v>
      </c>
    </row>
    <row r="6" spans="1:9" ht="58.5" customHeight="1" x14ac:dyDescent="0.25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5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5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5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83">
        <f>+'Summary by Status'!F21</f>
        <v>34.5</v>
      </c>
      <c r="H14" s="283">
        <f>+'Summary by Status'!G21</f>
        <v>34.5</v>
      </c>
      <c r="I14" s="213">
        <f>+'Summary by Status'!H21</f>
        <v>34.5</v>
      </c>
    </row>
    <row r="15" spans="1:9" s="31" customFormat="1" x14ac:dyDescent="0.25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212" t="str">
        <f>+'Summary by Status'!E23</f>
        <v>Analyzing</v>
      </c>
      <c r="F15" s="164" t="str">
        <f>+'Summary by Status'!D23</f>
        <v>Unassigned</v>
      </c>
      <c r="G15" s="11">
        <f>+'Summary by Status'!F23</f>
        <v>104.79097999999999</v>
      </c>
      <c r="H15" s="11">
        <f>+'Summary by Status'!G23</f>
        <v>49.350428000000001</v>
      </c>
      <c r="I15" s="213">
        <f>+'Summary by Status'!H23</f>
        <v>104.79097999999999</v>
      </c>
    </row>
    <row r="16" spans="1:9" s="31" customFormat="1" x14ac:dyDescent="0.25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212" t="str">
        <f>+'Summary by Status'!E22</f>
        <v>$2.5MM on 1/31/01</v>
      </c>
      <c r="F16" s="164" t="str">
        <f>+'Summary by Status'!D22</f>
        <v>Unassigned</v>
      </c>
      <c r="G16" s="218">
        <f>+'Summary by Status'!F22</f>
        <v>37.170180000000002</v>
      </c>
      <c r="H16" s="218">
        <f>+'Summary by Status'!G22</f>
        <v>29.736144000000003</v>
      </c>
      <c r="I16" s="219">
        <f>+'Summary by Status'!H22</f>
        <v>37.170180000000002</v>
      </c>
    </row>
    <row r="17" spans="1:9" s="31" customFormat="1" x14ac:dyDescent="0.25">
      <c r="A17" s="70"/>
      <c r="B17" s="71"/>
      <c r="C17" s="70"/>
      <c r="D17" s="70"/>
      <c r="E17" s="70"/>
      <c r="F17" s="72" t="s">
        <v>183</v>
      </c>
      <c r="G17" s="161">
        <f>SUM(G12:G16)</f>
        <v>240.16716000000002</v>
      </c>
      <c r="H17" s="161">
        <f>SUM(H12:H16)</f>
        <v>149.86237199999999</v>
      </c>
      <c r="I17" s="161">
        <f>SUM(I12:I16)</f>
        <v>210.37515999999999</v>
      </c>
    </row>
    <row r="18" spans="1:9" s="31" customFormat="1" x14ac:dyDescent="0.25">
      <c r="A18" s="70"/>
      <c r="B18" s="71"/>
      <c r="C18" s="70"/>
      <c r="D18" s="70"/>
      <c r="E18" s="70"/>
      <c r="F18" s="72"/>
      <c r="G18" s="161"/>
      <c r="H18" s="161"/>
      <c r="I18" s="161"/>
    </row>
    <row r="19" spans="1:9" s="31" customFormat="1" x14ac:dyDescent="0.25">
      <c r="A19" s="69" t="s">
        <v>165</v>
      </c>
      <c r="B19" s="71"/>
      <c r="C19" s="70"/>
      <c r="D19" s="70"/>
      <c r="E19" s="70"/>
      <c r="F19" s="72"/>
      <c r="G19" s="161"/>
      <c r="H19" s="161"/>
      <c r="I19" s="161"/>
    </row>
    <row r="20" spans="1:9" s="3" customFormat="1" x14ac:dyDescent="0.25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212" t="str">
        <f>+'Summary by Status'!E24</f>
        <v>Analyzing</v>
      </c>
      <c r="F20" s="164" t="str">
        <f>+'Summary by Status'!D24</f>
        <v>Unassigned</v>
      </c>
      <c r="G20" s="11">
        <f>+'Summary by Status'!F24</f>
        <v>13</v>
      </c>
      <c r="H20" s="11">
        <f>+'Summary by Status'!G24</f>
        <v>13</v>
      </c>
      <c r="I20" s="213">
        <f>+'Summary by Status'!H24</f>
        <v>13</v>
      </c>
    </row>
    <row r="21" spans="1:9" s="3" customFormat="1" x14ac:dyDescent="0.25">
      <c r="A21" s="2"/>
      <c r="C21" s="2"/>
      <c r="D21" s="2"/>
      <c r="E21" s="212"/>
      <c r="F21" s="164"/>
      <c r="G21" s="11"/>
      <c r="H21" s="11"/>
      <c r="I21" s="213"/>
    </row>
    <row r="22" spans="1:9" s="3" customFormat="1" x14ac:dyDescent="0.25">
      <c r="A22" s="69" t="s">
        <v>195</v>
      </c>
      <c r="C22" s="2"/>
      <c r="D22" s="2"/>
      <c r="E22" s="212"/>
      <c r="F22" s="164"/>
      <c r="G22" s="11"/>
      <c r="H22" s="11"/>
      <c r="I22" s="213"/>
    </row>
    <row r="23" spans="1:9" s="3" customFormat="1" x14ac:dyDescent="0.25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212" t="str">
        <f>+'Summary by Status'!E25</f>
        <v>Analyzing</v>
      </c>
      <c r="F23" s="164" t="str">
        <f>+'Summary by Status'!D25</f>
        <v>Unassigned</v>
      </c>
      <c r="G23" s="11">
        <f>+'Summary by Status'!F25</f>
        <v>0</v>
      </c>
      <c r="H23" s="11">
        <f>+'Summary by Status'!G25</f>
        <v>0</v>
      </c>
      <c r="I23" s="213">
        <f>+'Summary by Status'!H25</f>
        <v>0</v>
      </c>
    </row>
    <row r="24" spans="1:9" s="3" customFormat="1" x14ac:dyDescent="0.25">
      <c r="A24" s="2"/>
      <c r="C24" s="2"/>
      <c r="D24" s="2"/>
      <c r="E24" s="212"/>
      <c r="F24" s="164"/>
      <c r="G24" s="11"/>
      <c r="H24" s="11"/>
      <c r="I24" s="213"/>
    </row>
    <row r="25" spans="1:9" s="45" customFormat="1" ht="13.8" thickBot="1" x14ac:dyDescent="0.3">
      <c r="A25" s="73">
        <f>SUM(A8:A24)</f>
        <v>14</v>
      </c>
      <c r="B25" s="45" t="s">
        <v>118</v>
      </c>
      <c r="C25" s="73"/>
      <c r="D25" s="73"/>
      <c r="E25" s="73"/>
      <c r="F25" s="72" t="s">
        <v>101</v>
      </c>
      <c r="G25" s="220">
        <f>G9+G20+G17</f>
        <v>503.41716000000002</v>
      </c>
      <c r="H25" s="220">
        <f>H9+H20+H17</f>
        <v>360.55987200000004</v>
      </c>
      <c r="I25" s="220">
        <f>I9+I20+I17</f>
        <v>401.80340999999999</v>
      </c>
    </row>
    <row r="26" spans="1:9" ht="13.8" thickTop="1" x14ac:dyDescent="0.25"/>
    <row r="27" spans="1:9" x14ac:dyDescent="0.25">
      <c r="F27" s="146" t="s">
        <v>157</v>
      </c>
      <c r="G27" s="159">
        <f>+'Summary by Status'!F33</f>
        <v>503.41715999999997</v>
      </c>
      <c r="H27" s="159">
        <f>+'Summary by Status'!G33</f>
        <v>360.5598720000001</v>
      </c>
      <c r="I27" s="159">
        <f>+'Summary by Status'!H33</f>
        <v>401.80340999999999</v>
      </c>
    </row>
    <row r="28" spans="1:9" x14ac:dyDescent="0.25">
      <c r="F28" s="146" t="s">
        <v>158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9" width="11.77734375" style="74" customWidth="1"/>
    <col min="40" max="40" width="11.77734375" style="79" customWidth="1"/>
    <col min="41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28" t="s">
        <v>22</v>
      </c>
    </row>
    <row r="2" spans="1:102" ht="17.399999999999999" x14ac:dyDescent="0.3">
      <c r="B2" s="228" t="s">
        <v>103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5">
      <c r="A4" s="288">
        <v>1</v>
      </c>
      <c r="B4" s="98" t="str">
        <f>+'Detail by Turbine'!G8</f>
        <v>7FA</v>
      </c>
      <c r="C4" s="291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5">
      <c r="A5" s="289"/>
      <c r="B5" s="101" t="s">
        <v>104</v>
      </c>
      <c r="C5" s="292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5">
      <c r="A6" s="289"/>
      <c r="B6" s="101" t="s">
        <v>105</v>
      </c>
      <c r="C6" s="292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5">
      <c r="A7" s="289"/>
      <c r="B7" s="101" t="s">
        <v>106</v>
      </c>
      <c r="C7" s="292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5">
      <c r="A8" s="289"/>
      <c r="B8" s="101" t="s">
        <v>107</v>
      </c>
      <c r="C8" s="292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5">
      <c r="A9" s="289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5">
      <c r="A10" s="289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8" thickBot="1" x14ac:dyDescent="0.3">
      <c r="A11" s="290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5">
      <c r="A12" s="288">
        <f>+A4+1</f>
        <v>2</v>
      </c>
      <c r="B12" s="110" t="str">
        <f>+'Detail by Turbine'!G18</f>
        <v>MHI 501F Simple Cycle</v>
      </c>
      <c r="C12" s="286" t="str">
        <f>+'Detail by Turbine'!S18</f>
        <v>Unassigned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5">
      <c r="A13" s="289"/>
      <c r="B13" s="115" t="s">
        <v>104</v>
      </c>
      <c r="C13" s="287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5">
      <c r="A14" s="289"/>
      <c r="B14" s="115" t="s">
        <v>105</v>
      </c>
      <c r="C14" s="287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5">
      <c r="A15" s="289"/>
      <c r="B15" s="115" t="s">
        <v>106</v>
      </c>
      <c r="C15" s="287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5">
      <c r="A16" s="289"/>
      <c r="B16" s="115" t="s">
        <v>107</v>
      </c>
      <c r="C16" s="287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5">
      <c r="A17" s="289"/>
      <c r="B17" s="119"/>
      <c r="C17" s="28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5">
      <c r="A18" s="289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8" thickBot="1" x14ac:dyDescent="0.3">
      <c r="A19" s="290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5">
      <c r="A20" s="288">
        <f>+A12+1</f>
        <v>3</v>
      </c>
      <c r="B20" s="110" t="str">
        <f>+'Detail by Turbine'!G19</f>
        <v>MHI 501F Simple Cycle</v>
      </c>
      <c r="C20" s="286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5">
      <c r="A21" s="289"/>
      <c r="B21" s="115" t="s">
        <v>104</v>
      </c>
      <c r="C21" s="287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5">
      <c r="A22" s="289"/>
      <c r="B22" s="115" t="s">
        <v>105</v>
      </c>
      <c r="C22" s="287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5">
      <c r="A23" s="289"/>
      <c r="B23" s="115" t="s">
        <v>106</v>
      </c>
      <c r="C23" s="287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5">
      <c r="A24" s="289"/>
      <c r="B24" s="115" t="s">
        <v>107</v>
      </c>
      <c r="C24" s="287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5">
      <c r="A25" s="289"/>
      <c r="B25" s="119"/>
      <c r="C25" s="287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5">
      <c r="A26" s="289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0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88">
        <f>+A20+1</f>
        <v>4</v>
      </c>
      <c r="B28" s="110" t="str">
        <f>+'Detail by Turbine'!G20</f>
        <v>MHI 501F Simple Cycle</v>
      </c>
      <c r="C28" s="286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5">
      <c r="A29" s="289"/>
      <c r="B29" s="115" t="s">
        <v>104</v>
      </c>
      <c r="C29" s="287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5">
      <c r="A30" s="289"/>
      <c r="B30" s="115" t="s">
        <v>105</v>
      </c>
      <c r="C30" s="287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5">
      <c r="A31" s="289"/>
      <c r="B31" s="115" t="s">
        <v>106</v>
      </c>
      <c r="C31" s="287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5">
      <c r="A32" s="289"/>
      <c r="B32" s="115" t="s">
        <v>107</v>
      </c>
      <c r="C32" s="287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5">
      <c r="A33" s="289"/>
      <c r="B33" s="119"/>
      <c r="C33" s="287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5">
      <c r="A34" s="289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0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88">
        <f>+A28+1</f>
        <v>5</v>
      </c>
      <c r="B36" s="110" t="str">
        <f>+'Detail by Turbine'!G9</f>
        <v>MHI 501F Simple Cycle</v>
      </c>
      <c r="C36" s="286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5">
      <c r="A37" s="289"/>
      <c r="B37" s="115" t="s">
        <v>104</v>
      </c>
      <c r="C37" s="287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5">
      <c r="A38" s="289"/>
      <c r="B38" s="115" t="s">
        <v>105</v>
      </c>
      <c r="C38" s="287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5">
      <c r="A39" s="289"/>
      <c r="B39" s="115" t="s">
        <v>106</v>
      </c>
      <c r="C39" s="287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5">
      <c r="A40" s="289"/>
      <c r="B40" s="115" t="s">
        <v>107</v>
      </c>
      <c r="C40" s="287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5">
      <c r="A41" s="289"/>
      <c r="B41" s="119"/>
      <c r="C41" s="287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5">
      <c r="A42" s="289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0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88">
        <f>+A36+1</f>
        <v>6</v>
      </c>
      <c r="B44" s="110" t="str">
        <f>+'Detail by Turbine'!G10</f>
        <v>501D5A Simple Cycle</v>
      </c>
      <c r="C44" s="286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5">
      <c r="A45" s="289"/>
      <c r="B45" s="115" t="s">
        <v>104</v>
      </c>
      <c r="C45" s="287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5">
      <c r="A46" s="289"/>
      <c r="B46" s="115" t="s">
        <v>105</v>
      </c>
      <c r="C46" s="287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5">
      <c r="A47" s="289"/>
      <c r="B47" s="115" t="s">
        <v>106</v>
      </c>
      <c r="C47" s="287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5">
      <c r="A48" s="289"/>
      <c r="B48" s="115" t="s">
        <v>107</v>
      </c>
      <c r="C48" s="287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5">
      <c r="A49" s="289"/>
      <c r="B49" s="119"/>
      <c r="C49" s="287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5">
      <c r="A50" s="289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0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88">
        <f>+A44+1</f>
        <v>7</v>
      </c>
      <c r="B52" s="110" t="str">
        <f>+'Detail by Turbine'!G11</f>
        <v>9FA STAG Power Islands</v>
      </c>
      <c r="C52" s="286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89"/>
      <c r="B53" s="115" t="s">
        <v>104</v>
      </c>
      <c r="C53" s="287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5">
      <c r="A54" s="289"/>
      <c r="B54" s="115" t="s">
        <v>105</v>
      </c>
      <c r="C54" s="287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5">
      <c r="A55" s="289"/>
      <c r="B55" s="115" t="s">
        <v>106</v>
      </c>
      <c r="C55" s="287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5">
      <c r="A56" s="289"/>
      <c r="B56" s="115" t="s">
        <v>107</v>
      </c>
      <c r="C56" s="287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5">
      <c r="A57" s="289"/>
      <c r="B57" s="119"/>
      <c r="C57" s="287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89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0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8">
        <f>+A52+1</f>
        <v>8</v>
      </c>
      <c r="B60" s="110" t="str">
        <f>+'Detail by Turbine'!G12</f>
        <v>9FA STAG Power Islands</v>
      </c>
      <c r="C60" s="286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89"/>
      <c r="B61" s="115" t="s">
        <v>104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5">
      <c r="A62" s="289"/>
      <c r="B62" s="115" t="s">
        <v>105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5">
      <c r="A63" s="289"/>
      <c r="B63" s="115" t="s">
        <v>106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5">
      <c r="A64" s="289"/>
      <c r="B64" s="115" t="s">
        <v>107</v>
      </c>
      <c r="C64" s="287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5">
      <c r="A65" s="289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89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0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8">
        <f>+A60+1</f>
        <v>9</v>
      </c>
      <c r="B68" s="110" t="str">
        <f>+'Detail by Turbine'!G13</f>
        <v>9FA STAG Power Islands</v>
      </c>
      <c r="C68" s="286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89"/>
      <c r="B69" s="115" t="s">
        <v>104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89"/>
      <c r="B70" s="115" t="s">
        <v>105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89"/>
      <c r="B71" s="115" t="s">
        <v>106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89"/>
      <c r="B72" s="115" t="s">
        <v>107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89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89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0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8" thickTop="1" x14ac:dyDescent="0.25">
      <c r="A76" s="288">
        <f>+A68+1</f>
        <v>10</v>
      </c>
      <c r="B76" s="110" t="str">
        <f>+'Detail by Turbine'!G14</f>
        <v>11N1</v>
      </c>
      <c r="C76" s="286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5">
      <c r="A77" s="289"/>
      <c r="B77" s="115" t="s">
        <v>104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5">
      <c r="A78" s="289"/>
      <c r="B78" s="115" t="s">
        <v>105</v>
      </c>
      <c r="C78" s="287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5">
      <c r="A79" s="289"/>
      <c r="B79" s="115" t="s">
        <v>106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5">
      <c r="A80" s="289"/>
      <c r="B80" s="115" t="s">
        <v>107</v>
      </c>
      <c r="C80" s="287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5">
      <c r="A81" s="289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5">
      <c r="A82" s="289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8" thickBot="1" x14ac:dyDescent="0.3">
      <c r="A83" s="290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8" thickTop="1" x14ac:dyDescent="0.25">
      <c r="A84" s="288">
        <f>+A76+1</f>
        <v>11</v>
      </c>
      <c r="B84" s="110" t="str">
        <f>+'Detail by Turbine'!G15</f>
        <v>11N1</v>
      </c>
      <c r="C84" s="286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5">
      <c r="A85" s="289"/>
      <c r="B85" s="115" t="s">
        <v>104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5">
      <c r="A86" s="289"/>
      <c r="B86" s="115" t="s">
        <v>105</v>
      </c>
      <c r="C86" s="287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5">
      <c r="A87" s="289"/>
      <c r="B87" s="115" t="s">
        <v>106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5">
      <c r="A88" s="289"/>
      <c r="B88" s="115" t="s">
        <v>107</v>
      </c>
      <c r="C88" s="287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5">
      <c r="A89" s="289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5">
      <c r="A90" s="289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8" thickBot="1" x14ac:dyDescent="0.3">
      <c r="A91" s="290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8" thickTop="1" x14ac:dyDescent="0.25">
      <c r="A92" s="288">
        <f>+A84+1</f>
        <v>12</v>
      </c>
      <c r="B92" s="110" t="str">
        <f>+'Detail by Turbine'!G16</f>
        <v>Fr 6B 60 hz power barges (BV = 0)</v>
      </c>
      <c r="C92" s="286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89"/>
      <c r="B93" s="115" t="s">
        <v>104</v>
      </c>
      <c r="C93" s="287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89"/>
      <c r="B94" s="115" t="s">
        <v>105</v>
      </c>
      <c r="C94" s="287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89"/>
      <c r="B95" s="115" t="s">
        <v>106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89"/>
      <c r="B96" s="115" t="s">
        <v>107</v>
      </c>
      <c r="C96" s="287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89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89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0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88">
        <f>+A92+1</f>
        <v>13</v>
      </c>
      <c r="B100" s="110" t="str">
        <f>+'Detail by Turbine'!G17</f>
        <v>Fr 6B 60 hz power barges (BV = 0)</v>
      </c>
      <c r="C100" s="286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89"/>
      <c r="B101" s="115" t="s">
        <v>104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89"/>
      <c r="B102" s="115" t="s">
        <v>105</v>
      </c>
      <c r="C102" s="287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89"/>
      <c r="B103" s="115" t="s">
        <v>106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89"/>
      <c r="B104" s="115" t="s">
        <v>107</v>
      </c>
      <c r="C104" s="287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89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89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0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5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5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5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5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5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5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5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5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5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5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5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5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5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5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5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5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5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5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5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5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5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5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5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5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5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5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5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5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5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5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5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5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5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5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5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5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5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5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5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5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5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workbookViewId="0">
      <selection activeCell="B476" sqref="B47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" customHeight="1" x14ac:dyDescent="0.25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" customHeight="1" x14ac:dyDescent="0.25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" customHeight="1" x14ac:dyDescent="0.25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" customHeight="1" x14ac:dyDescent="0.25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5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171.6" x14ac:dyDescent="0.25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171.6" x14ac:dyDescent="0.25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8" thickBot="1" x14ac:dyDescent="0.3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5">
      <c r="B65" s="195" t="str">
        <f>+'NTP or Sold'!H4</f>
        <v>7FA - now simple cycle</v>
      </c>
      <c r="C65" s="293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5">
      <c r="B66" s="191" t="s">
        <v>104</v>
      </c>
      <c r="C66" s="295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5">
      <c r="B67" s="191" t="s">
        <v>105</v>
      </c>
      <c r="C67" s="295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5">
      <c r="B68" s="191" t="s">
        <v>106</v>
      </c>
      <c r="C68" s="295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5">
      <c r="B69" s="191" t="s">
        <v>107</v>
      </c>
      <c r="C69" s="295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5">
      <c r="B70" s="206"/>
      <c r="C70" s="295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5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8" thickBot="1" x14ac:dyDescent="0.3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5">
      <c r="B73" s="187" t="str">
        <f>+'NTP or Sold'!H5</f>
        <v>LM6000</v>
      </c>
      <c r="C73" s="293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5">
      <c r="B74" s="191" t="s">
        <v>104</v>
      </c>
      <c r="C74" s="294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5">
      <c r="B75" s="191" t="s">
        <v>105</v>
      </c>
      <c r="C75" s="294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5">
      <c r="B76" s="191" t="s">
        <v>106</v>
      </c>
      <c r="C76" s="294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5">
      <c r="B77" s="191" t="s">
        <v>107</v>
      </c>
      <c r="C77" s="294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5">
      <c r="B78" s="206"/>
      <c r="C78" s="294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5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8" thickBot="1" x14ac:dyDescent="0.3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5">
      <c r="B81" s="187" t="str">
        <f>+'NTP or Sold'!H6</f>
        <v>LM6000</v>
      </c>
      <c r="C81" s="293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5">
      <c r="B82" s="191" t="s">
        <v>104</v>
      </c>
      <c r="C82" s="294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5">
      <c r="B83" s="191" t="s">
        <v>105</v>
      </c>
      <c r="C83" s="294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5">
      <c r="B84" s="191" t="s">
        <v>106</v>
      </c>
      <c r="C84" s="294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5">
      <c r="B85" s="191" t="s">
        <v>107</v>
      </c>
      <c r="C85" s="294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5">
      <c r="B86" s="206"/>
      <c r="C86" s="294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5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8" thickBot="1" x14ac:dyDescent="0.3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5">
      <c r="B89" s="187" t="str">
        <f>+'NTP or Sold'!H7</f>
        <v>LM6000</v>
      </c>
      <c r="C89" s="293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5">
      <c r="B90" s="191" t="s">
        <v>104</v>
      </c>
      <c r="C90" s="294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5">
      <c r="B91" s="191" t="s">
        <v>105</v>
      </c>
      <c r="C91" s="294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5">
      <c r="B92" s="191" t="s">
        <v>106</v>
      </c>
      <c r="C92" s="294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5">
      <c r="B93" s="191" t="s">
        <v>107</v>
      </c>
      <c r="C93" s="294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5">
      <c r="B94" s="206"/>
      <c r="C94" s="294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5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8" thickBot="1" x14ac:dyDescent="0.3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5">
      <c r="B97" s="187" t="str">
        <f>+'NTP or Sold'!H8</f>
        <v>LM6000</v>
      </c>
      <c r="C97" s="293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5">
      <c r="B98" s="191" t="s">
        <v>104</v>
      </c>
      <c r="C98" s="294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5">
      <c r="B99" s="191" t="s">
        <v>105</v>
      </c>
      <c r="C99" s="294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5">
      <c r="B100" s="191" t="s">
        <v>106</v>
      </c>
      <c r="C100" s="294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5">
      <c r="B101" s="191" t="s">
        <v>107</v>
      </c>
      <c r="C101" s="294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5">
      <c r="B102" s="206"/>
      <c r="C102" s="294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5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8" thickBot="1" x14ac:dyDescent="0.3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5">
      <c r="B105" s="195" t="str">
        <f>+'NTP or Sold'!H9</f>
        <v>Fr 6B 60 hz power barges</v>
      </c>
      <c r="C105" s="293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5">
      <c r="B106" s="191" t="s">
        <v>104</v>
      </c>
      <c r="C106" s="294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5">
      <c r="B107" s="191" t="s">
        <v>105</v>
      </c>
      <c r="C107" s="294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5">
      <c r="B108" s="191" t="s">
        <v>106</v>
      </c>
      <c r="C108" s="294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5">
      <c r="B109" s="191" t="s">
        <v>107</v>
      </c>
      <c r="C109" s="294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5">
      <c r="B110" s="206"/>
      <c r="C110" s="294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5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8" thickBot="1" x14ac:dyDescent="0.3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5">
      <c r="B113" s="195" t="str">
        <f>+'NTP or Sold'!H10</f>
        <v>Fr 6B 60 hz power barges</v>
      </c>
      <c r="C113" s="293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5">
      <c r="B114" s="191" t="s">
        <v>104</v>
      </c>
      <c r="C114" s="294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5">
      <c r="B115" s="191" t="s">
        <v>105</v>
      </c>
      <c r="C115" s="294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5">
      <c r="B116" s="191" t="s">
        <v>106</v>
      </c>
      <c r="C116" s="294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5">
      <c r="B117" s="191" t="s">
        <v>107</v>
      </c>
      <c r="C117" s="294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5">
      <c r="B118" s="206"/>
      <c r="C118" s="294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5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8" thickBot="1" x14ac:dyDescent="0.3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5">
      <c r="B121" s="195" t="str">
        <f>+'NTP or Sold'!H11</f>
        <v>Fr 6B 60 hz power barges</v>
      </c>
      <c r="C121" s="293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5">
      <c r="B122" s="191" t="s">
        <v>104</v>
      </c>
      <c r="C122" s="294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5">
      <c r="B123" s="191" t="s">
        <v>105</v>
      </c>
      <c r="C123" s="294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5">
      <c r="B124" s="191" t="s">
        <v>106</v>
      </c>
      <c r="C124" s="294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5">
      <c r="B125" s="191" t="s">
        <v>107</v>
      </c>
      <c r="C125" s="294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5">
      <c r="B126" s="206"/>
      <c r="C126" s="294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5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8" thickBot="1" x14ac:dyDescent="0.3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5">
      <c r="B129" s="187" t="str">
        <f>+'NTP or Sold'!H24</f>
        <v>7FA</v>
      </c>
      <c r="C129" s="293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5">
      <c r="B130" s="191" t="s">
        <v>104</v>
      </c>
      <c r="C130" s="294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5">
      <c r="B131" s="191" t="s">
        <v>105</v>
      </c>
      <c r="C131" s="294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5">
      <c r="B132" s="191" t="s">
        <v>106</v>
      </c>
      <c r="C132" s="294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5">
      <c r="B133" s="191" t="s">
        <v>107</v>
      </c>
      <c r="C133" s="294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5">
      <c r="B134" s="206"/>
      <c r="C134" s="294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5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8" thickBot="1" x14ac:dyDescent="0.3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5">
      <c r="B137" s="195" t="str">
        <f>+'NTP or Sold'!H12</f>
        <v>Fr 6B 60 hz power barges</v>
      </c>
      <c r="C137" s="293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5">
      <c r="B138" s="191" t="s">
        <v>104</v>
      </c>
      <c r="C138" s="294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5">
      <c r="B139" s="191" t="s">
        <v>105</v>
      </c>
      <c r="C139" s="294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5">
      <c r="B140" s="191" t="s">
        <v>106</v>
      </c>
      <c r="C140" s="294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5">
      <c r="B141" s="191" t="s">
        <v>107</v>
      </c>
      <c r="C141" s="294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5">
      <c r="B142" s="206"/>
      <c r="C142" s="294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5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8" thickBot="1" x14ac:dyDescent="0.3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5">
      <c r="B145" s="195" t="str">
        <f>+'NTP or Sold'!H13</f>
        <v>Fr 6B 60 hz power barges</v>
      </c>
      <c r="C145" s="293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5">
      <c r="B146" s="191" t="s">
        <v>104</v>
      </c>
      <c r="C146" s="294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5">
      <c r="B147" s="191" t="s">
        <v>105</v>
      </c>
      <c r="C147" s="294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5">
      <c r="B148" s="191" t="s">
        <v>106</v>
      </c>
      <c r="C148" s="294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5">
      <c r="B149" s="191" t="s">
        <v>107</v>
      </c>
      <c r="C149" s="294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5">
      <c r="B150" s="206"/>
      <c r="C150" s="294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5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8" thickBot="1" x14ac:dyDescent="0.3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5">
      <c r="B153" s="195" t="str">
        <f>+'NTP or Sold'!H14</f>
        <v>Fr 6B 60 hz power barges</v>
      </c>
      <c r="C153" s="293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5">
      <c r="B154" s="191" t="s">
        <v>104</v>
      </c>
      <c r="C154" s="294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5">
      <c r="B155" s="191" t="s">
        <v>105</v>
      </c>
      <c r="C155" s="294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5">
      <c r="B156" s="191" t="s">
        <v>106</v>
      </c>
      <c r="C156" s="294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5">
      <c r="B157" s="191" t="s">
        <v>107</v>
      </c>
      <c r="C157" s="294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5">
      <c r="B158" s="206"/>
      <c r="C158" s="294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5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8" thickBot="1" x14ac:dyDescent="0.3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5">
      <c r="B161" s="195" t="str">
        <f>+'NTP or Sold'!H15</f>
        <v>Fr 6B 60 hz power barges</v>
      </c>
      <c r="C161" s="293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5">
      <c r="B162" s="191" t="s">
        <v>104</v>
      </c>
      <c r="C162" s="294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5">
      <c r="B163" s="191" t="s">
        <v>105</v>
      </c>
      <c r="C163" s="294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5">
      <c r="B164" s="191" t="s">
        <v>106</v>
      </c>
      <c r="C164" s="294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5">
      <c r="B165" s="191" t="s">
        <v>107</v>
      </c>
      <c r="C165" s="294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5">
      <c r="B166" s="206"/>
      <c r="C166" s="294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5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8" thickBot="1" x14ac:dyDescent="0.3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5">
      <c r="B169" s="195" t="str">
        <f>+'NTP or Sold'!H16</f>
        <v>Fr 6B 50hz power barges</v>
      </c>
      <c r="C169" s="293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5">
      <c r="B170" s="191" t="s">
        <v>104</v>
      </c>
      <c r="C170" s="295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5">
      <c r="B171" s="191" t="s">
        <v>105</v>
      </c>
      <c r="C171" s="295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5">
      <c r="B172" s="191" t="s">
        <v>106</v>
      </c>
      <c r="C172" s="295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5">
      <c r="B173" s="191" t="s">
        <v>107</v>
      </c>
      <c r="C173" s="295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5">
      <c r="B174" s="206"/>
      <c r="C174" s="295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5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8" thickBot="1" x14ac:dyDescent="0.3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5">
      <c r="B177" s="195" t="str">
        <f>+'NTP or Sold'!H17</f>
        <v>Fr 6B 50hz power barges</v>
      </c>
      <c r="C177" s="293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5">
      <c r="B178" s="191" t="s">
        <v>104</v>
      </c>
      <c r="C178" s="295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5">
      <c r="B179" s="191" t="s">
        <v>105</v>
      </c>
      <c r="C179" s="295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5">
      <c r="B180" s="191" t="s">
        <v>106</v>
      </c>
      <c r="C180" s="295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5">
      <c r="B181" s="191" t="s">
        <v>107</v>
      </c>
      <c r="C181" s="295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5">
      <c r="B182" s="206"/>
      <c r="C182" s="295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5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8" thickBot="1" x14ac:dyDescent="0.3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5">
      <c r="B185" s="187" t="str">
        <f>+'NTP or Sold'!H18</f>
        <v>7FA w/ STG</v>
      </c>
      <c r="C185" s="293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5">
      <c r="B186" s="191" t="s">
        <v>104</v>
      </c>
      <c r="C186" s="294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5">
      <c r="B187" s="191" t="s">
        <v>105</v>
      </c>
      <c r="C187" s="294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5">
      <c r="B188" s="191" t="s">
        <v>106</v>
      </c>
      <c r="C188" s="294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5">
      <c r="B189" s="191" t="s">
        <v>107</v>
      </c>
      <c r="C189" s="294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5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5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8" thickBot="1" x14ac:dyDescent="0.3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5">
      <c r="B193" s="187" t="str">
        <f>+'NTP or Sold'!H19</f>
        <v>7FA w/ STG</v>
      </c>
      <c r="C193" s="293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5">
      <c r="B194" s="191" t="s">
        <v>104</v>
      </c>
      <c r="C194" s="294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5">
      <c r="B195" s="191" t="s">
        <v>105</v>
      </c>
      <c r="C195" s="294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5">
      <c r="B196" s="191" t="s">
        <v>106</v>
      </c>
      <c r="C196" s="294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5">
      <c r="B197" s="191" t="s">
        <v>107</v>
      </c>
      <c r="C197" s="294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5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5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8" thickBot="1" x14ac:dyDescent="0.3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5">
      <c r="B201" s="187" t="s">
        <v>111</v>
      </c>
      <c r="C201" s="293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5">
      <c r="B202" s="191" t="s">
        <v>104</v>
      </c>
      <c r="C202" s="294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5">
      <c r="B203" s="191" t="s">
        <v>105</v>
      </c>
      <c r="C203" s="294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5">
      <c r="B204" s="191" t="s">
        <v>106</v>
      </c>
      <c r="C204" s="294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5">
      <c r="B205" s="191" t="s">
        <v>107</v>
      </c>
      <c r="C205" s="294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5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5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8" thickBot="1" x14ac:dyDescent="0.3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5">
      <c r="B209" s="187" t="str">
        <f>+'NTP or Sold'!H20</f>
        <v>7FA w/ STG</v>
      </c>
      <c r="C209" s="293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5">
      <c r="B210" s="191" t="s">
        <v>104</v>
      </c>
      <c r="C210" s="294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5">
      <c r="B211" s="191" t="s">
        <v>105</v>
      </c>
      <c r="C211" s="294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5">
      <c r="B212" s="191" t="s">
        <v>106</v>
      </c>
      <c r="C212" s="294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5">
      <c r="B213" s="191" t="s">
        <v>107</v>
      </c>
      <c r="C213" s="294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5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5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8" thickBot="1" x14ac:dyDescent="0.3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5">
      <c r="B217" s="187" t="str">
        <f>+'NTP or Sold'!H21</f>
        <v>7FA w/ STG</v>
      </c>
      <c r="C217" s="293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5">
      <c r="B218" s="191" t="s">
        <v>104</v>
      </c>
      <c r="C218" s="294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5">
      <c r="B219" s="191" t="s">
        <v>105</v>
      </c>
      <c r="C219" s="294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5">
      <c r="B220" s="191" t="s">
        <v>106</v>
      </c>
      <c r="C220" s="294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5">
      <c r="B221" s="191" t="s">
        <v>107</v>
      </c>
      <c r="C221" s="294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5">
      <c r="B222" s="206"/>
      <c r="C222" s="294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5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8" thickBot="1" x14ac:dyDescent="0.3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5">
      <c r="B225" s="187" t="s">
        <v>111</v>
      </c>
      <c r="C225" s="293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5">
      <c r="B226" s="191" t="s">
        <v>104</v>
      </c>
      <c r="C226" s="294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5">
      <c r="B227" s="191" t="s">
        <v>105</v>
      </c>
      <c r="C227" s="294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5">
      <c r="B228" s="191" t="s">
        <v>106</v>
      </c>
      <c r="C228" s="294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5">
      <c r="B229" s="191" t="s">
        <v>107</v>
      </c>
      <c r="C229" s="294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5">
      <c r="B230" s="206"/>
      <c r="C230" s="294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5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8" thickBot="1" x14ac:dyDescent="0.3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5">
      <c r="A233" s="289" t="s">
        <v>182</v>
      </c>
      <c r="B233" s="187" t="str">
        <f>+'NTP or Sold'!G40</f>
        <v>7FA</v>
      </c>
      <c r="C233" s="293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5">
      <c r="A234" s="289"/>
      <c r="B234" s="191" t="s">
        <v>104</v>
      </c>
      <c r="C234" s="294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5">
      <c r="A235" s="289"/>
      <c r="B235" s="191" t="s">
        <v>105</v>
      </c>
      <c r="C235" s="294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5">
      <c r="A236" s="289"/>
      <c r="B236" s="191" t="s">
        <v>106</v>
      </c>
      <c r="C236" s="294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5">
      <c r="A237" s="289"/>
      <c r="B237" s="191" t="s">
        <v>107</v>
      </c>
      <c r="C237" s="294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5">
      <c r="A238" s="289"/>
      <c r="B238" s="206"/>
      <c r="C238" s="294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5">
      <c r="A239" s="289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8" thickBot="1" x14ac:dyDescent="0.3">
      <c r="A240" s="290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5">
      <c r="A241" s="288">
        <v>3</v>
      </c>
      <c r="B241" s="187" t="str">
        <f>+'NTP or Sold'!G42</f>
        <v>7FA</v>
      </c>
      <c r="C241" s="293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5">
      <c r="A242" s="289"/>
      <c r="B242" s="191" t="s">
        <v>104</v>
      </c>
      <c r="C242" s="294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5">
      <c r="A243" s="289"/>
      <c r="B243" s="191" t="s">
        <v>105</v>
      </c>
      <c r="C243" s="294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5">
      <c r="A244" s="289"/>
      <c r="B244" s="191" t="s">
        <v>106</v>
      </c>
      <c r="C244" s="294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5">
      <c r="A245" s="289"/>
      <c r="B245" s="191" t="s">
        <v>107</v>
      </c>
      <c r="C245" s="294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5">
      <c r="A246" s="289"/>
      <c r="B246" s="206"/>
      <c r="C246" s="294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5">
      <c r="A247" s="289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8" thickBot="1" x14ac:dyDescent="0.3">
      <c r="A248" s="290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8" thickTop="1" x14ac:dyDescent="0.25">
      <c r="A249" s="288">
        <f>+A241+1</f>
        <v>4</v>
      </c>
      <c r="B249" s="187" t="str">
        <f>+'NTP or Sold'!G43</f>
        <v>7FA</v>
      </c>
      <c r="C249" s="293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5">
      <c r="A250" s="289"/>
      <c r="B250" s="191" t="s">
        <v>104</v>
      </c>
      <c r="C250" s="294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5">
      <c r="A251" s="289"/>
      <c r="B251" s="191" t="s">
        <v>105</v>
      </c>
      <c r="C251" s="294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5">
      <c r="A252" s="289"/>
      <c r="B252" s="191" t="s">
        <v>106</v>
      </c>
      <c r="C252" s="294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5">
      <c r="A253" s="289"/>
      <c r="B253" s="191" t="s">
        <v>107</v>
      </c>
      <c r="C253" s="294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5">
      <c r="A254" s="289"/>
      <c r="B254" s="206"/>
      <c r="C254" s="294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5">
      <c r="A255" s="289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8" thickBot="1" x14ac:dyDescent="0.3">
      <c r="A256" s="290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5">
      <c r="B257" s="110" t="str">
        <f>+'NTP or Sold'!H22</f>
        <v>LM6000</v>
      </c>
      <c r="C257" s="286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5">
      <c r="B258" s="115" t="s">
        <v>104</v>
      </c>
      <c r="C258" s="287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5">
      <c r="B259" s="115" t="s">
        <v>105</v>
      </c>
      <c r="C259" s="287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5">
      <c r="B260" s="115" t="s">
        <v>106</v>
      </c>
      <c r="C260" s="287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5">
      <c r="B261" s="115" t="s">
        <v>107</v>
      </c>
      <c r="C261" s="287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5">
      <c r="B262" s="119"/>
      <c r="C262" s="287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5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8" thickBot="1" x14ac:dyDescent="0.3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5">
      <c r="B265" s="110" t="str">
        <f>+'NTP or Sold'!H23</f>
        <v>LM6000</v>
      </c>
      <c r="C265" s="286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5">
      <c r="B266" s="115" t="s">
        <v>104</v>
      </c>
      <c r="C266" s="287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5">
      <c r="B267" s="115" t="s">
        <v>105</v>
      </c>
      <c r="C267" s="287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5">
      <c r="B268" s="115" t="s">
        <v>106</v>
      </c>
      <c r="C268" s="287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5">
      <c r="B269" s="115" t="s">
        <v>107</v>
      </c>
      <c r="C269" s="287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5">
      <c r="B270" s="119"/>
      <c r="C270" s="287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5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8" thickBot="1" x14ac:dyDescent="0.3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5">
      <c r="A273" s="288">
        <v>4</v>
      </c>
      <c r="B273" s="195" t="str">
        <f>+'NTP or Sold'!H25</f>
        <v>LM6000</v>
      </c>
      <c r="C273" s="293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5">
      <c r="A274" s="289"/>
      <c r="B274" s="191" t="s">
        <v>104</v>
      </c>
      <c r="C274" s="294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5">
      <c r="A275" s="289"/>
      <c r="B275" s="191" t="s">
        <v>105</v>
      </c>
      <c r="C275" s="294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5">
      <c r="A276" s="289"/>
      <c r="B276" s="191" t="s">
        <v>106</v>
      </c>
      <c r="C276" s="294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5">
      <c r="A277" s="289"/>
      <c r="B277" s="191" t="s">
        <v>107</v>
      </c>
      <c r="C277" s="294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5">
      <c r="A278" s="289"/>
      <c r="B278" s="206"/>
      <c r="C278" s="294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5">
      <c r="A279" s="289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8" thickBot="1" x14ac:dyDescent="0.3">
      <c r="A280" s="290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5">
      <c r="A281" s="288">
        <f>+A273+1</f>
        <v>5</v>
      </c>
      <c r="B281" s="195" t="str">
        <f>+'NTP or Sold'!H26</f>
        <v>LM6000</v>
      </c>
      <c r="C281" s="293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5">
      <c r="A282" s="289"/>
      <c r="B282" s="191" t="s">
        <v>104</v>
      </c>
      <c r="C282" s="294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5">
      <c r="A283" s="289"/>
      <c r="B283" s="191" t="s">
        <v>105</v>
      </c>
      <c r="C283" s="294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5">
      <c r="A284" s="289"/>
      <c r="B284" s="191" t="s">
        <v>106</v>
      </c>
      <c r="C284" s="294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5">
      <c r="A285" s="289"/>
      <c r="B285" s="191" t="s">
        <v>107</v>
      </c>
      <c r="C285" s="294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5">
      <c r="A286" s="289"/>
      <c r="B286" s="206"/>
      <c r="C286" s="294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5">
      <c r="A287" s="289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8" thickBot="1" x14ac:dyDescent="0.3">
      <c r="A288" s="290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5">
      <c r="A289" s="288">
        <f>+A281+1</f>
        <v>6</v>
      </c>
      <c r="B289" s="195" t="str">
        <f>+'NTP or Sold'!H28</f>
        <v>LM6000</v>
      </c>
      <c r="C289" s="293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5">
      <c r="A290" s="289"/>
      <c r="B290" s="191" t="s">
        <v>104</v>
      </c>
      <c r="C290" s="294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5">
      <c r="A291" s="289"/>
      <c r="B291" s="191" t="s">
        <v>105</v>
      </c>
      <c r="C291" s="294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5">
      <c r="A292" s="289"/>
      <c r="B292" s="191" t="s">
        <v>106</v>
      </c>
      <c r="C292" s="294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5">
      <c r="A293" s="289"/>
      <c r="B293" s="191" t="s">
        <v>107</v>
      </c>
      <c r="C293" s="294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5">
      <c r="A294" s="289"/>
      <c r="B294" s="206"/>
      <c r="C294" s="294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5">
      <c r="A295" s="289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8" thickBot="1" x14ac:dyDescent="0.3">
      <c r="A296" s="290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5">
      <c r="A297" s="288">
        <f>+A289+1</f>
        <v>7</v>
      </c>
      <c r="B297" s="195" t="str">
        <f>+'NTP or Sold'!H28</f>
        <v>LM6000</v>
      </c>
      <c r="C297" s="293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5">
      <c r="A298" s="289"/>
      <c r="B298" s="191" t="s">
        <v>104</v>
      </c>
      <c r="C298" s="294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5">
      <c r="A299" s="289"/>
      <c r="B299" s="191" t="s">
        <v>105</v>
      </c>
      <c r="C299" s="294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5">
      <c r="A300" s="289"/>
      <c r="B300" s="191" t="s">
        <v>106</v>
      </c>
      <c r="C300" s="294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5">
      <c r="A301" s="289"/>
      <c r="B301" s="191" t="s">
        <v>107</v>
      </c>
      <c r="C301" s="294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5">
      <c r="A302" s="289"/>
      <c r="B302" s="206"/>
      <c r="C302" s="294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5">
      <c r="A303" s="289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8" thickBot="1" x14ac:dyDescent="0.3">
      <c r="A304" s="290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5">
      <c r="A305" s="288">
        <f>+A297+1</f>
        <v>8</v>
      </c>
      <c r="B305" s="187" t="str">
        <f>+'NTP or Sold'!H29</f>
        <v>LM6000</v>
      </c>
      <c r="C305" s="293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5">
      <c r="A306" s="289"/>
      <c r="B306" s="191" t="s">
        <v>104</v>
      </c>
      <c r="C306" s="294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5">
      <c r="A307" s="289"/>
      <c r="B307" s="191" t="s">
        <v>105</v>
      </c>
      <c r="C307" s="294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5">
      <c r="A308" s="289"/>
      <c r="B308" s="191" t="s">
        <v>106</v>
      </c>
      <c r="C308" s="294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5">
      <c r="A309" s="289"/>
      <c r="B309" s="191" t="s">
        <v>107</v>
      </c>
      <c r="C309" s="294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5">
      <c r="A310" s="289"/>
      <c r="B310" s="206"/>
      <c r="C310" s="294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5">
      <c r="A311" s="289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8" thickBot="1" x14ac:dyDescent="0.3">
      <c r="A312" s="290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5">
      <c r="A313" s="288">
        <f>+A305+1</f>
        <v>9</v>
      </c>
      <c r="B313" s="187" t="str">
        <f>+'NTP or Sold'!H30</f>
        <v>LM6000</v>
      </c>
      <c r="C313" s="293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5">
      <c r="A314" s="289"/>
      <c r="B314" s="191" t="s">
        <v>104</v>
      </c>
      <c r="C314" s="294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5">
      <c r="A315" s="289"/>
      <c r="B315" s="191" t="s">
        <v>105</v>
      </c>
      <c r="C315" s="294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5">
      <c r="A316" s="289"/>
      <c r="B316" s="191" t="s">
        <v>106</v>
      </c>
      <c r="C316" s="294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5">
      <c r="A317" s="289"/>
      <c r="B317" s="191" t="s">
        <v>107</v>
      </c>
      <c r="C317" s="294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5">
      <c r="A318" s="289"/>
      <c r="B318" s="206"/>
      <c r="C318" s="294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5">
      <c r="A319" s="289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8" thickBot="1" x14ac:dyDescent="0.3">
      <c r="A320" s="290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5">
      <c r="A321" s="288">
        <f>+'NTP or Sold'!A393+1</f>
        <v>8</v>
      </c>
      <c r="B321" s="98" t="str">
        <f>+'NTP or Sold'!G31</f>
        <v>7FA</v>
      </c>
      <c r="C321" s="291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5">
      <c r="A322" s="289"/>
      <c r="B322" s="101" t="s">
        <v>104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89"/>
      <c r="B323" s="101" t="s">
        <v>105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89"/>
      <c r="B324" s="101" t="s">
        <v>106</v>
      </c>
      <c r="C324" s="29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5">
      <c r="A325" s="289"/>
      <c r="B325" s="101" t="s">
        <v>107</v>
      </c>
      <c r="C325" s="292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5">
      <c r="A326" s="289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5">
      <c r="A327" s="289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8" thickBot="1" x14ac:dyDescent="0.3">
      <c r="A328" s="290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5">
      <c r="A329" s="288">
        <v>4</v>
      </c>
      <c r="B329" s="187" t="str">
        <f>+'NTP or Sold'!G32</f>
        <v>LM6000</v>
      </c>
      <c r="C329" s="293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5">
      <c r="A330" s="289"/>
      <c r="B330" s="191" t="s">
        <v>104</v>
      </c>
      <c r="C330" s="294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5">
      <c r="A331" s="289"/>
      <c r="B331" s="191" t="s">
        <v>105</v>
      </c>
      <c r="C331" s="294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5">
      <c r="A332" s="289"/>
      <c r="B332" s="191" t="s">
        <v>106</v>
      </c>
      <c r="C332" s="294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5">
      <c r="A333" s="289"/>
      <c r="B333" s="191" t="s">
        <v>107</v>
      </c>
      <c r="C333" s="294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5">
      <c r="A334" s="289"/>
      <c r="B334" s="206"/>
      <c r="C334" s="294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5">
      <c r="A335" s="289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8" thickBot="1" x14ac:dyDescent="0.3">
      <c r="A336" s="290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5">
      <c r="A337" s="288">
        <f>+A329+1</f>
        <v>5</v>
      </c>
      <c r="B337" s="187" t="str">
        <f>+'NTP or Sold'!G33</f>
        <v>LM6000</v>
      </c>
      <c r="C337" s="293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5">
      <c r="A338" s="289"/>
      <c r="B338" s="191" t="s">
        <v>104</v>
      </c>
      <c r="C338" s="294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5">
      <c r="A339" s="289"/>
      <c r="B339" s="191" t="s">
        <v>105</v>
      </c>
      <c r="C339" s="294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5">
      <c r="A340" s="289"/>
      <c r="B340" s="191" t="s">
        <v>106</v>
      </c>
      <c r="C340" s="294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5">
      <c r="A341" s="289"/>
      <c r="B341" s="191" t="s">
        <v>107</v>
      </c>
      <c r="C341" s="294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5">
      <c r="A342" s="289"/>
      <c r="B342" s="206"/>
      <c r="C342" s="294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5">
      <c r="A343" s="289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8" thickBot="1" x14ac:dyDescent="0.3">
      <c r="A344" s="290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5">
      <c r="A345" s="288">
        <f>+A337+1</f>
        <v>6</v>
      </c>
      <c r="B345" s="187" t="str">
        <f>+'NTP or Sold'!G34</f>
        <v>LM6000</v>
      </c>
      <c r="C345" s="293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5">
      <c r="A346" s="289"/>
      <c r="B346" s="191" t="s">
        <v>104</v>
      </c>
      <c r="C346" s="294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5">
      <c r="A347" s="289"/>
      <c r="B347" s="191" t="s">
        <v>105</v>
      </c>
      <c r="C347" s="294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5">
      <c r="A348" s="289"/>
      <c r="B348" s="191" t="s">
        <v>106</v>
      </c>
      <c r="C348" s="294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5">
      <c r="A349" s="289"/>
      <c r="B349" s="191" t="s">
        <v>107</v>
      </c>
      <c r="C349" s="294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5">
      <c r="A350" s="289"/>
      <c r="B350" s="206"/>
      <c r="C350" s="294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5">
      <c r="A351" s="289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8" thickBot="1" x14ac:dyDescent="0.3">
      <c r="A352" s="290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5">
      <c r="A353" s="288">
        <f>+A345+1</f>
        <v>7</v>
      </c>
      <c r="B353" s="187" t="str">
        <f>+'NTP or Sold'!G35</f>
        <v>LM6000</v>
      </c>
      <c r="C353" s="293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5">
      <c r="A354" s="289"/>
      <c r="B354" s="191" t="s">
        <v>104</v>
      </c>
      <c r="C354" s="294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5">
      <c r="A355" s="289"/>
      <c r="B355" s="191" t="s">
        <v>105</v>
      </c>
      <c r="C355" s="294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5">
      <c r="A356" s="289"/>
      <c r="B356" s="191" t="s">
        <v>106</v>
      </c>
      <c r="C356" s="294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5">
      <c r="A357" s="289"/>
      <c r="B357" s="191" t="s">
        <v>107</v>
      </c>
      <c r="C357" s="294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5">
      <c r="A358" s="289"/>
      <c r="B358" s="206"/>
      <c r="C358" s="294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5">
      <c r="A359" s="289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8" thickBot="1" x14ac:dyDescent="0.3">
      <c r="A360" s="290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5">
      <c r="A361" s="288">
        <f>+A353+1</f>
        <v>8</v>
      </c>
      <c r="B361" s="187" t="str">
        <f>+'NTP or Sold'!G36</f>
        <v>LM6000</v>
      </c>
      <c r="C361" s="293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5">
      <c r="A362" s="289"/>
      <c r="B362" s="191" t="s">
        <v>104</v>
      </c>
      <c r="C362" s="294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5">
      <c r="A363" s="289"/>
      <c r="B363" s="191" t="s">
        <v>105</v>
      </c>
      <c r="C363" s="294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5">
      <c r="A364" s="289"/>
      <c r="B364" s="191" t="s">
        <v>106</v>
      </c>
      <c r="C364" s="294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5">
      <c r="A365" s="289"/>
      <c r="B365" s="191" t="s">
        <v>107</v>
      </c>
      <c r="C365" s="294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5">
      <c r="A366" s="289"/>
      <c r="B366" s="206"/>
      <c r="C366" s="294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5">
      <c r="A367" s="289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8" thickBot="1" x14ac:dyDescent="0.3">
      <c r="A368" s="290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5">
      <c r="A369" s="288">
        <f>+A361+1</f>
        <v>9</v>
      </c>
      <c r="B369" s="187" t="str">
        <f>+'NTP or Sold'!G37</f>
        <v>LM6000</v>
      </c>
      <c r="C369" s="293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5">
      <c r="A370" s="289"/>
      <c r="B370" s="191" t="s">
        <v>104</v>
      </c>
      <c r="C370" s="294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5">
      <c r="A371" s="289"/>
      <c r="B371" s="191" t="s">
        <v>105</v>
      </c>
      <c r="C371" s="294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5">
      <c r="A372" s="289"/>
      <c r="B372" s="191" t="s">
        <v>106</v>
      </c>
      <c r="C372" s="294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5">
      <c r="A373" s="289"/>
      <c r="B373" s="191" t="s">
        <v>107</v>
      </c>
      <c r="C373" s="294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5">
      <c r="A374" s="289"/>
      <c r="B374" s="206"/>
      <c r="C374" s="294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5">
      <c r="A375" s="289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8" thickBot="1" x14ac:dyDescent="0.3">
      <c r="A376" s="290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5">
      <c r="A377" s="288">
        <f>+A369+1</f>
        <v>10</v>
      </c>
      <c r="B377" s="187" t="str">
        <f>+'NTP or Sold'!G38</f>
        <v>LM6000</v>
      </c>
      <c r="C377" s="293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5">
      <c r="A378" s="289"/>
      <c r="B378" s="191" t="s">
        <v>104</v>
      </c>
      <c r="C378" s="294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5">
      <c r="A379" s="289"/>
      <c r="B379" s="191" t="s">
        <v>105</v>
      </c>
      <c r="C379" s="294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5">
      <c r="A380" s="289"/>
      <c r="B380" s="191" t="s">
        <v>106</v>
      </c>
      <c r="C380" s="294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5">
      <c r="A381" s="289"/>
      <c r="B381" s="191" t="s">
        <v>107</v>
      </c>
      <c r="C381" s="294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5">
      <c r="A382" s="289"/>
      <c r="B382" s="206"/>
      <c r="C382" s="294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5">
      <c r="A383" s="289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8" thickBot="1" x14ac:dyDescent="0.3">
      <c r="A384" s="290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5">
      <c r="A385" s="288">
        <f>+A377+1</f>
        <v>11</v>
      </c>
      <c r="B385" s="187" t="str">
        <f>+'NTP or Sold'!G39</f>
        <v>LM6000</v>
      </c>
      <c r="C385" s="293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5">
      <c r="A386" s="289"/>
      <c r="B386" s="191" t="s">
        <v>104</v>
      </c>
      <c r="C386" s="294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5">
      <c r="A387" s="289"/>
      <c r="B387" s="191" t="s">
        <v>105</v>
      </c>
      <c r="C387" s="294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5">
      <c r="A388" s="289"/>
      <c r="B388" s="191" t="s">
        <v>106</v>
      </c>
      <c r="C388" s="294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5">
      <c r="A389" s="289"/>
      <c r="B389" s="191" t="s">
        <v>107</v>
      </c>
      <c r="C389" s="294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5">
      <c r="A390" s="289"/>
      <c r="B390" s="206"/>
      <c r="C390" s="294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5">
      <c r="A391" s="289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8" thickBot="1" x14ac:dyDescent="0.3">
      <c r="A392" s="290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5">
      <c r="A393" s="288">
        <f>+'Cost Cancel Details'!A44+1</f>
        <v>7</v>
      </c>
      <c r="B393" s="98" t="str">
        <f>+'NTP or Sold'!G44</f>
        <v>7FA - now simple cycle</v>
      </c>
      <c r="C393" s="291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5">
      <c r="A394" s="289"/>
      <c r="B394" s="101" t="s">
        <v>104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5">
      <c r="A395" s="289"/>
      <c r="B395" s="101" t="s">
        <v>105</v>
      </c>
      <c r="C395" s="292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5">
      <c r="A396" s="289"/>
      <c r="B396" s="101" t="s">
        <v>106</v>
      </c>
      <c r="C396" s="292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5">
      <c r="A397" s="289"/>
      <c r="B397" s="101" t="s">
        <v>107</v>
      </c>
      <c r="C397" s="292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5">
      <c r="A398" s="289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5">
      <c r="A399" s="289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8" thickBot="1" x14ac:dyDescent="0.3">
      <c r="A400" s="290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5">
      <c r="A401" s="288">
        <f>+'NTP or Sold'!A457+1</f>
        <v>7</v>
      </c>
      <c r="B401" s="98" t="e">
        <f>'Detail by Turbine'!#REF!</f>
        <v>#REF!</v>
      </c>
      <c r="C401" s="291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5">
      <c r="A402" s="289"/>
      <c r="B402" s="101" t="s">
        <v>104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5">
      <c r="A403" s="289"/>
      <c r="B403" s="101" t="s">
        <v>105</v>
      </c>
      <c r="C403" s="292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5">
      <c r="A404" s="289"/>
      <c r="B404" s="101" t="s">
        <v>106</v>
      </c>
      <c r="C404" s="292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5">
      <c r="A405" s="289"/>
      <c r="B405" s="101" t="s">
        <v>107</v>
      </c>
      <c r="C405" s="292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5">
      <c r="A406" s="289"/>
      <c r="B406" s="106"/>
      <c r="C406" s="292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5">
      <c r="A407" s="289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8" thickBot="1" x14ac:dyDescent="0.3">
      <c r="A408" s="290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5">
      <c r="A409" s="288">
        <f>+A401+1</f>
        <v>8</v>
      </c>
      <c r="B409" s="98" t="e">
        <f>'Detail by Turbine'!#REF!</f>
        <v>#REF!</v>
      </c>
      <c r="C409" s="291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5">
      <c r="A410" s="289"/>
      <c r="B410" s="101" t="s">
        <v>104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5">
      <c r="A411" s="289"/>
      <c r="B411" s="101" t="s">
        <v>105</v>
      </c>
      <c r="C411" s="292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5">
      <c r="A412" s="289"/>
      <c r="B412" s="101" t="s">
        <v>106</v>
      </c>
      <c r="C412" s="292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5">
      <c r="A413" s="289"/>
      <c r="B413" s="101" t="s">
        <v>107</v>
      </c>
      <c r="C413" s="292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5">
      <c r="A414" s="289"/>
      <c r="B414" s="106"/>
      <c r="C414" s="292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5">
      <c r="A415" s="289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8" thickBot="1" x14ac:dyDescent="0.3">
      <c r="A416" s="290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5">
      <c r="A417" s="288">
        <f>+A409+1</f>
        <v>9</v>
      </c>
      <c r="B417" s="98" t="e">
        <f>'Detail by Turbine'!#REF!</f>
        <v>#REF!</v>
      </c>
      <c r="C417" s="291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5">
      <c r="A418" s="289"/>
      <c r="B418" s="101" t="s">
        <v>104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5">
      <c r="A419" s="289"/>
      <c r="B419" s="101" t="s">
        <v>105</v>
      </c>
      <c r="C419" s="292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5">
      <c r="A420" s="289"/>
      <c r="B420" s="101" t="s">
        <v>106</v>
      </c>
      <c r="C420" s="292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5">
      <c r="A421" s="289"/>
      <c r="B421" s="101" t="s">
        <v>107</v>
      </c>
      <c r="C421" s="292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5">
      <c r="A422" s="289"/>
      <c r="B422" s="106"/>
      <c r="C422" s="292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5">
      <c r="A423" s="289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8" thickBot="1" x14ac:dyDescent="0.3">
      <c r="A424" s="290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5">
      <c r="A425" s="288">
        <f>+A417+1</f>
        <v>10</v>
      </c>
      <c r="B425" s="98" t="e">
        <f>'Detail by Turbine'!#REF!</f>
        <v>#REF!</v>
      </c>
      <c r="C425" s="291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5">
      <c r="A426" s="289"/>
      <c r="B426" s="101" t="s">
        <v>104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5">
      <c r="A427" s="289"/>
      <c r="B427" s="101" t="s">
        <v>105</v>
      </c>
      <c r="C427" s="292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5">
      <c r="A428" s="289"/>
      <c r="B428" s="101" t="s">
        <v>106</v>
      </c>
      <c r="C428" s="292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5">
      <c r="A429" s="289"/>
      <c r="B429" s="101" t="s">
        <v>107</v>
      </c>
      <c r="C429" s="292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5">
      <c r="A430" s="289"/>
      <c r="B430" s="106"/>
      <c r="C430" s="292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5">
      <c r="A431" s="289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8" thickBot="1" x14ac:dyDescent="0.3">
      <c r="A432" s="290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5">
      <c r="A433" s="288">
        <f>+'NTP or Sold'!A481+1</f>
        <v>3</v>
      </c>
      <c r="B433" s="187" t="str">
        <f>'NTP or Sold'!G45</f>
        <v>LM6000</v>
      </c>
      <c r="C433" s="293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5">
      <c r="A434" s="289"/>
      <c r="B434" s="191" t="s">
        <v>104</v>
      </c>
      <c r="C434" s="294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5">
      <c r="A435" s="289"/>
      <c r="B435" s="191" t="s">
        <v>105</v>
      </c>
      <c r="C435" s="294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5">
      <c r="A436" s="289"/>
      <c r="B436" s="191" t="s">
        <v>106</v>
      </c>
      <c r="C436" s="294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5">
      <c r="A437" s="289"/>
      <c r="B437" s="191" t="s">
        <v>107</v>
      </c>
      <c r="C437" s="294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5">
      <c r="A438" s="289"/>
      <c r="B438" s="206"/>
      <c r="C438" s="294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5">
      <c r="A439" s="289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8" thickBot="1" x14ac:dyDescent="0.3">
      <c r="A440" s="290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5">
      <c r="A441" s="288">
        <f>+A433+1</f>
        <v>4</v>
      </c>
      <c r="B441" s="187" t="str">
        <f>'NTP or Sold'!G46</f>
        <v>LM6000</v>
      </c>
      <c r="C441" s="293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5">
      <c r="A442" s="289"/>
      <c r="B442" s="191" t="s">
        <v>104</v>
      </c>
      <c r="C442" s="294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5">
      <c r="A443" s="289"/>
      <c r="B443" s="191" t="s">
        <v>105</v>
      </c>
      <c r="C443" s="294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5">
      <c r="A444" s="289"/>
      <c r="B444" s="191" t="s">
        <v>106</v>
      </c>
      <c r="C444" s="294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5">
      <c r="A445" s="289"/>
      <c r="B445" s="191" t="s">
        <v>107</v>
      </c>
      <c r="C445" s="294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5">
      <c r="A446" s="289"/>
      <c r="B446" s="206"/>
      <c r="C446" s="294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5">
      <c r="A447" s="289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8" thickBot="1" x14ac:dyDescent="0.3">
      <c r="A448" s="290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5">
      <c r="A449" s="288">
        <f>+A441+1</f>
        <v>5</v>
      </c>
      <c r="B449" s="187" t="str">
        <f>'NTP or Sold'!G47</f>
        <v>LM6000</v>
      </c>
      <c r="C449" s="293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5">
      <c r="A450" s="289"/>
      <c r="B450" s="191" t="s">
        <v>104</v>
      </c>
      <c r="C450" s="294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5">
      <c r="A451" s="289"/>
      <c r="B451" s="191" t="s">
        <v>105</v>
      </c>
      <c r="C451" s="294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5">
      <c r="A452" s="289"/>
      <c r="B452" s="191" t="s">
        <v>106</v>
      </c>
      <c r="C452" s="294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5">
      <c r="A453" s="289"/>
      <c r="B453" s="191" t="s">
        <v>107</v>
      </c>
      <c r="C453" s="294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5">
      <c r="A454" s="289"/>
      <c r="B454" s="206"/>
      <c r="C454" s="294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5">
      <c r="A455" s="289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8" thickBot="1" x14ac:dyDescent="0.3">
      <c r="A456" s="290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5">
      <c r="A457" s="288">
        <f>+A449+1</f>
        <v>6</v>
      </c>
      <c r="B457" s="187" t="str">
        <f>'NTP or Sold'!G48</f>
        <v>LM6000</v>
      </c>
      <c r="C457" s="293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5">
      <c r="A458" s="289"/>
      <c r="B458" s="191" t="s">
        <v>104</v>
      </c>
      <c r="C458" s="294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5">
      <c r="A459" s="289"/>
      <c r="B459" s="191" t="s">
        <v>105</v>
      </c>
      <c r="C459" s="294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5">
      <c r="A460" s="289"/>
      <c r="B460" s="191" t="s">
        <v>106</v>
      </c>
      <c r="C460" s="294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5">
      <c r="A461" s="289"/>
      <c r="B461" s="191" t="s">
        <v>107</v>
      </c>
      <c r="C461" s="294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5">
      <c r="A462" s="289"/>
      <c r="B462" s="206"/>
      <c r="C462" s="294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5">
      <c r="A463" s="289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8" thickBot="1" x14ac:dyDescent="0.3">
      <c r="A464" s="290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5">
      <c r="A465" s="288">
        <f>+'Cost Cancel Details'!A100+1</f>
        <v>14</v>
      </c>
      <c r="B465" s="110" t="str">
        <f>+'NTP or Sold'!G49</f>
        <v>Steam Turbine (book value =0)</v>
      </c>
      <c r="C465" s="286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5">
      <c r="A466" s="289"/>
      <c r="B466" s="115" t="s">
        <v>104</v>
      </c>
      <c r="C466" s="287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5">
      <c r="A467" s="289"/>
      <c r="B467" s="115" t="s">
        <v>105</v>
      </c>
      <c r="C467" s="287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5">
      <c r="A468" s="289"/>
      <c r="B468" s="115" t="s">
        <v>106</v>
      </c>
      <c r="C468" s="287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5">
      <c r="A469" s="289"/>
      <c r="B469" s="115" t="s">
        <v>107</v>
      </c>
      <c r="C469" s="287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5">
      <c r="A470" s="289"/>
      <c r="B470" s="119"/>
      <c r="C470" s="287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5">
      <c r="A471" s="289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8" thickBot="1" x14ac:dyDescent="0.3">
      <c r="A472" s="290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5">
      <c r="A473" s="288">
        <v>1</v>
      </c>
      <c r="B473" s="187" t="str">
        <f>+'NTP or Sold'!G50</f>
        <v>7EA</v>
      </c>
      <c r="C473" s="293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5">
      <c r="A474" s="289"/>
      <c r="B474" s="191" t="s">
        <v>104</v>
      </c>
      <c r="C474" s="294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5">
      <c r="A475" s="289"/>
      <c r="B475" s="191" t="s">
        <v>105</v>
      </c>
      <c r="C475" s="294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5">
      <c r="A476" s="289"/>
      <c r="B476" s="191" t="s">
        <v>106</v>
      </c>
      <c r="C476" s="294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5">
      <c r="A477" s="289"/>
      <c r="B477" s="191" t="s">
        <v>107</v>
      </c>
      <c r="C477" s="294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5">
      <c r="A478" s="289"/>
      <c r="B478" s="206"/>
      <c r="C478" s="294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5">
      <c r="A479" s="289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8" thickBot="1" x14ac:dyDescent="0.3">
      <c r="A480" s="290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5">
      <c r="A481" s="288">
        <f>+A473+1</f>
        <v>2</v>
      </c>
      <c r="B481" s="187" t="str">
        <f>+'NTP or Sold'!G51</f>
        <v>7EA</v>
      </c>
      <c r="C481" s="293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5">
      <c r="A482" s="289"/>
      <c r="B482" s="191" t="s">
        <v>104</v>
      </c>
      <c r="C482" s="294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5">
      <c r="A483" s="289"/>
      <c r="B483" s="191" t="s">
        <v>105</v>
      </c>
      <c r="C483" s="294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5">
      <c r="A484" s="289"/>
      <c r="B484" s="191" t="s">
        <v>106</v>
      </c>
      <c r="C484" s="294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5">
      <c r="A485" s="289"/>
      <c r="B485" s="191" t="s">
        <v>107</v>
      </c>
      <c r="C485" s="294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5">
      <c r="A486" s="289"/>
      <c r="B486" s="206"/>
      <c r="C486" s="294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5">
      <c r="A487" s="289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8" thickBot="1" x14ac:dyDescent="0.3">
      <c r="A488" s="290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2001-10-19T21:52:22Z</cp:lastPrinted>
  <dcterms:created xsi:type="dcterms:W3CDTF">2000-08-10T19:34:44Z</dcterms:created>
  <dcterms:modified xsi:type="dcterms:W3CDTF">2023-09-10T15:46:42Z</dcterms:modified>
</cp:coreProperties>
</file>