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7560" windowHeight="9000" firstSheet="14" activeTab="18"/>
  </bookViews>
  <sheets>
    <sheet name="June 1, 2002" sheetId="1" r:id="rId1"/>
    <sheet name="June 4, 2002" sheetId="2" r:id="rId2"/>
    <sheet name="June 4th cuts to send to pipe" sheetId="3" r:id="rId3"/>
    <sheet name="June 4th Intraday Nom(Piggin)" sheetId="5" r:id="rId4"/>
    <sheet name="June 5, 2002" sheetId="4" r:id="rId5"/>
    <sheet name="June 6, 2002" sheetId="6" r:id="rId6"/>
    <sheet name="June 6, 2002(Intraday)" sheetId="7" r:id="rId7"/>
    <sheet name="June 7, 2002" sheetId="8" r:id="rId8"/>
    <sheet name="June 8, 2002" sheetId="9" r:id="rId9"/>
    <sheet name="June 9th(revised), 2002" sheetId="10" r:id="rId10"/>
    <sheet name="June 11, 2002" sheetId="11" r:id="rId11"/>
    <sheet name="June 12, 2002" sheetId="12" r:id="rId12"/>
    <sheet name="June 13, 2002" sheetId="13" r:id="rId13"/>
    <sheet name="June 14th, 2002" sheetId="14" r:id="rId14"/>
    <sheet name="June 15th, 2002" sheetId="15" r:id="rId15"/>
    <sheet name="June 18th, 2002" sheetId="16" r:id="rId16"/>
    <sheet name="June 19th, 2002" sheetId="17" r:id="rId17"/>
    <sheet name="June 21st, 2002" sheetId="18" r:id="rId18"/>
    <sheet name="June 22nd, 2002" sheetId="19" r:id="rId19"/>
  </sheets>
  <calcPr calcId="92512"/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E25" i="1"/>
  <c r="F25" i="1"/>
  <c r="H25" i="1"/>
  <c r="F32" i="1"/>
  <c r="H32" i="1"/>
  <c r="H37" i="1"/>
  <c r="H38" i="1"/>
  <c r="E39" i="1"/>
  <c r="F39" i="1"/>
  <c r="H17" i="11"/>
  <c r="H18" i="11"/>
  <c r="H19" i="11"/>
  <c r="H20" i="11"/>
  <c r="H21" i="11"/>
  <c r="H23" i="11"/>
  <c r="H24" i="11"/>
  <c r="H25" i="11"/>
  <c r="H26" i="11"/>
  <c r="H27" i="11"/>
  <c r="H28" i="11"/>
  <c r="E29" i="11"/>
  <c r="F29" i="11"/>
  <c r="H29" i="11"/>
  <c r="F36" i="11"/>
  <c r="H36" i="11"/>
  <c r="H41" i="11"/>
  <c r="H42" i="11"/>
  <c r="E43" i="11"/>
  <c r="F43" i="11"/>
  <c r="H17" i="12"/>
  <c r="H18" i="12"/>
  <c r="H19" i="12"/>
  <c r="H20" i="12"/>
  <c r="H21" i="12"/>
  <c r="H23" i="12"/>
  <c r="H24" i="12"/>
  <c r="H25" i="12"/>
  <c r="H26" i="12"/>
  <c r="H27" i="12"/>
  <c r="H28" i="12"/>
  <c r="E29" i="12"/>
  <c r="F29" i="12"/>
  <c r="H29" i="12"/>
  <c r="F36" i="12"/>
  <c r="H36" i="12"/>
  <c r="H41" i="12"/>
  <c r="H42" i="12"/>
  <c r="E43" i="12"/>
  <c r="F43" i="12"/>
  <c r="H17" i="13"/>
  <c r="H18" i="13"/>
  <c r="H19" i="13"/>
  <c r="H20" i="13"/>
  <c r="H21" i="13"/>
  <c r="H23" i="13"/>
  <c r="H24" i="13"/>
  <c r="H25" i="13"/>
  <c r="H26" i="13"/>
  <c r="H27" i="13"/>
  <c r="H28" i="13"/>
  <c r="E29" i="13"/>
  <c r="F29" i="13"/>
  <c r="H29" i="13"/>
  <c r="F36" i="13"/>
  <c r="H36" i="13"/>
  <c r="H41" i="13"/>
  <c r="H42" i="13"/>
  <c r="E43" i="13"/>
  <c r="F43" i="13"/>
  <c r="H17" i="14"/>
  <c r="H18" i="14"/>
  <c r="H19" i="14"/>
  <c r="H20" i="14"/>
  <c r="H21" i="14"/>
  <c r="H23" i="14"/>
  <c r="H24" i="14"/>
  <c r="H25" i="14"/>
  <c r="H26" i="14"/>
  <c r="H27" i="14"/>
  <c r="H28" i="14"/>
  <c r="E29" i="14"/>
  <c r="F29" i="14"/>
  <c r="H29" i="14"/>
  <c r="F36" i="14"/>
  <c r="H36" i="14"/>
  <c r="H41" i="14"/>
  <c r="H42" i="14"/>
  <c r="E43" i="14"/>
  <c r="F43" i="14"/>
  <c r="H17" i="15"/>
  <c r="H18" i="15"/>
  <c r="H19" i="15"/>
  <c r="H20" i="15"/>
  <c r="H21" i="15"/>
  <c r="H23" i="15"/>
  <c r="H24" i="15"/>
  <c r="H25" i="15"/>
  <c r="H26" i="15"/>
  <c r="H27" i="15"/>
  <c r="H28" i="15"/>
  <c r="E29" i="15"/>
  <c r="F29" i="15"/>
  <c r="H29" i="15"/>
  <c r="F36" i="15"/>
  <c r="H36" i="15"/>
  <c r="H41" i="15"/>
  <c r="H42" i="15"/>
  <c r="E43" i="15"/>
  <c r="F43" i="15"/>
  <c r="H17" i="16"/>
  <c r="H18" i="16"/>
  <c r="H19" i="16"/>
  <c r="H20" i="16"/>
  <c r="H21" i="16"/>
  <c r="H23" i="16"/>
  <c r="H24" i="16"/>
  <c r="H25" i="16"/>
  <c r="H26" i="16"/>
  <c r="H27" i="16"/>
  <c r="H28" i="16"/>
  <c r="E29" i="16"/>
  <c r="F29" i="16"/>
  <c r="H29" i="16"/>
  <c r="F36" i="16"/>
  <c r="H36" i="16"/>
  <c r="H41" i="16"/>
  <c r="H42" i="16"/>
  <c r="E43" i="16"/>
  <c r="F43" i="16"/>
  <c r="H17" i="17"/>
  <c r="H18" i="17"/>
  <c r="H19" i="17"/>
  <c r="H20" i="17"/>
  <c r="H21" i="17"/>
  <c r="H23" i="17"/>
  <c r="H24" i="17"/>
  <c r="H25" i="17"/>
  <c r="H26" i="17"/>
  <c r="H27" i="17"/>
  <c r="H28" i="17"/>
  <c r="E29" i="17"/>
  <c r="F29" i="17"/>
  <c r="H29" i="17"/>
  <c r="F36" i="17"/>
  <c r="H36" i="17"/>
  <c r="H41" i="17"/>
  <c r="H42" i="17"/>
  <c r="E43" i="17"/>
  <c r="F43" i="17"/>
  <c r="H17" i="18"/>
  <c r="H18" i="18"/>
  <c r="H19" i="18"/>
  <c r="H20" i="18"/>
  <c r="H21" i="18"/>
  <c r="H23" i="18"/>
  <c r="H24" i="18"/>
  <c r="H25" i="18"/>
  <c r="H26" i="18"/>
  <c r="H27" i="18"/>
  <c r="H28" i="18"/>
  <c r="E29" i="18"/>
  <c r="F29" i="18"/>
  <c r="H29" i="18"/>
  <c r="F36" i="18"/>
  <c r="H36" i="18"/>
  <c r="H41" i="18"/>
  <c r="H42" i="18"/>
  <c r="E43" i="18"/>
  <c r="F43" i="18"/>
  <c r="H17" i="19"/>
  <c r="H18" i="19"/>
  <c r="H19" i="19"/>
  <c r="H20" i="19"/>
  <c r="H21" i="19"/>
  <c r="H23" i="19"/>
  <c r="H24" i="19"/>
  <c r="H25" i="19"/>
  <c r="H26" i="19"/>
  <c r="H27" i="19"/>
  <c r="H28" i="19"/>
  <c r="E29" i="19"/>
  <c r="F29" i="19"/>
  <c r="H29" i="19"/>
  <c r="F36" i="19"/>
  <c r="H36" i="19"/>
  <c r="H41" i="19"/>
  <c r="H42" i="19"/>
  <c r="E43" i="19"/>
  <c r="F43" i="19"/>
  <c r="H17" i="2"/>
  <c r="H18" i="2"/>
  <c r="H19" i="2"/>
  <c r="H21" i="2"/>
  <c r="H22" i="2"/>
  <c r="H23" i="2"/>
  <c r="H24" i="2"/>
  <c r="H25" i="2"/>
  <c r="E26" i="2"/>
  <c r="F26" i="2"/>
  <c r="H26" i="2"/>
  <c r="F33" i="2"/>
  <c r="H33" i="2"/>
  <c r="H38" i="2"/>
  <c r="H39" i="2"/>
  <c r="E40" i="2"/>
  <c r="F40" i="2"/>
  <c r="H17" i="3"/>
  <c r="H18" i="3"/>
  <c r="H19" i="3"/>
  <c r="H21" i="3"/>
  <c r="H22" i="3"/>
  <c r="H23" i="3"/>
  <c r="H24" i="3"/>
  <c r="H25" i="3"/>
  <c r="E26" i="3"/>
  <c r="F26" i="3"/>
  <c r="H26" i="3"/>
  <c r="F33" i="3"/>
  <c r="H33" i="3"/>
  <c r="H38" i="3"/>
  <c r="H39" i="3"/>
  <c r="E40" i="3"/>
  <c r="F40" i="3"/>
  <c r="H17" i="5"/>
  <c r="H18" i="5"/>
  <c r="H19" i="5"/>
  <c r="H20" i="5"/>
  <c r="H21" i="5"/>
  <c r="H22" i="5"/>
  <c r="H23" i="5"/>
  <c r="H24" i="5"/>
  <c r="H25" i="5"/>
  <c r="E26" i="5"/>
  <c r="F26" i="5"/>
  <c r="H26" i="5"/>
  <c r="F33" i="5"/>
  <c r="H33" i="5"/>
  <c r="H38" i="5"/>
  <c r="H39" i="5"/>
  <c r="E40" i="5"/>
  <c r="F40" i="5"/>
  <c r="H17" i="4"/>
  <c r="H18" i="4"/>
  <c r="H19" i="4"/>
  <c r="H20" i="4"/>
  <c r="H22" i="4"/>
  <c r="H23" i="4"/>
  <c r="H24" i="4"/>
  <c r="H25" i="4"/>
  <c r="H26" i="4"/>
  <c r="H27" i="4"/>
  <c r="E28" i="4"/>
  <c r="F28" i="4"/>
  <c r="H28" i="4"/>
  <c r="F35" i="4"/>
  <c r="H35" i="4"/>
  <c r="H40" i="4"/>
  <c r="H41" i="4"/>
  <c r="E42" i="4"/>
  <c r="F42" i="4"/>
  <c r="H17" i="6"/>
  <c r="H18" i="6"/>
  <c r="H19" i="6"/>
  <c r="H20" i="6"/>
  <c r="H21" i="6"/>
  <c r="H23" i="6"/>
  <c r="H24" i="6"/>
  <c r="H25" i="6"/>
  <c r="H26" i="6"/>
  <c r="H27" i="6"/>
  <c r="H28" i="6"/>
  <c r="E29" i="6"/>
  <c r="F29" i="6"/>
  <c r="H29" i="6"/>
  <c r="F36" i="6"/>
  <c r="H36" i="6"/>
  <c r="H41" i="6"/>
  <c r="H42" i="6"/>
  <c r="E43" i="6"/>
  <c r="F43" i="6"/>
  <c r="H17" i="7"/>
  <c r="H18" i="7"/>
  <c r="H19" i="7"/>
  <c r="H20" i="7"/>
  <c r="H21" i="7"/>
  <c r="H23" i="7"/>
  <c r="H24" i="7"/>
  <c r="H25" i="7"/>
  <c r="H26" i="7"/>
  <c r="H27" i="7"/>
  <c r="H28" i="7"/>
  <c r="E29" i="7"/>
  <c r="F29" i="7"/>
  <c r="H29" i="7"/>
  <c r="F36" i="7"/>
  <c r="H36" i="7"/>
  <c r="H41" i="7"/>
  <c r="H42" i="7"/>
  <c r="E43" i="7"/>
  <c r="F43" i="7"/>
  <c r="H17" i="8"/>
  <c r="H18" i="8"/>
  <c r="H19" i="8"/>
  <c r="H20" i="8"/>
  <c r="H21" i="8"/>
  <c r="H23" i="8"/>
  <c r="H24" i="8"/>
  <c r="H25" i="8"/>
  <c r="H26" i="8"/>
  <c r="H27" i="8"/>
  <c r="H28" i="8"/>
  <c r="E29" i="8"/>
  <c r="F29" i="8"/>
  <c r="H29" i="8"/>
  <c r="F36" i="8"/>
  <c r="H36" i="8"/>
  <c r="H41" i="8"/>
  <c r="H42" i="8"/>
  <c r="E43" i="8"/>
  <c r="F43" i="8"/>
  <c r="H17" i="9"/>
  <c r="H18" i="9"/>
  <c r="H19" i="9"/>
  <c r="H20" i="9"/>
  <c r="H21" i="9"/>
  <c r="H23" i="9"/>
  <c r="H24" i="9"/>
  <c r="H25" i="9"/>
  <c r="H26" i="9"/>
  <c r="H27" i="9"/>
  <c r="H28" i="9"/>
  <c r="E29" i="9"/>
  <c r="F29" i="9"/>
  <c r="H29" i="9"/>
  <c r="F36" i="9"/>
  <c r="H36" i="9"/>
  <c r="H41" i="9"/>
  <c r="H42" i="9"/>
  <c r="E43" i="9"/>
  <c r="F43" i="9"/>
  <c r="H17" i="10"/>
  <c r="H18" i="10"/>
  <c r="H19" i="10"/>
  <c r="H20" i="10"/>
  <c r="H21" i="10"/>
  <c r="H23" i="10"/>
  <c r="H24" i="10"/>
  <c r="H25" i="10"/>
  <c r="H26" i="10"/>
  <c r="H27" i="10"/>
  <c r="H28" i="10"/>
  <c r="E29" i="10"/>
  <c r="F29" i="10"/>
  <c r="H29" i="10"/>
  <c r="F36" i="10"/>
  <c r="H36" i="10"/>
  <c r="H41" i="10"/>
  <c r="H42" i="10"/>
  <c r="E43" i="10"/>
  <c r="F43" i="10"/>
</calcChain>
</file>

<file path=xl/sharedStrings.xml><?xml version="1.0" encoding="utf-8"?>
<sst xmlns="http://schemas.openxmlformats.org/spreadsheetml/2006/main" count="1606" uniqueCount="71">
  <si>
    <t>LONESTAR PIPELINE COMPANY</t>
  </si>
  <si>
    <t>301 S. Harwood</t>
  </si>
  <si>
    <t>Dallas, TX  75201-5696</t>
  </si>
  <si>
    <t>Attention:</t>
  </si>
  <si>
    <t>Wilma Easter - Scheduling Department</t>
  </si>
  <si>
    <t>From:</t>
  </si>
  <si>
    <t>Enron Capital &amp; Trade</t>
  </si>
  <si>
    <t>Fax:</t>
  </si>
  <si>
    <t>214/875-3810</t>
  </si>
  <si>
    <t>Kevin Brady</t>
  </si>
  <si>
    <t>Phone:</t>
  </si>
  <si>
    <t>214/875-3296</t>
  </si>
  <si>
    <t>713/853-7750 (Phone)</t>
  </si>
  <si>
    <t>Backup:  Gary Gafford 214/875-2674</t>
  </si>
  <si>
    <t>713/345-7374 (Fax)</t>
  </si>
  <si>
    <t>Contract #LS-MC-1671</t>
  </si>
  <si>
    <t>Start Date:</t>
  </si>
  <si>
    <t>End Date:</t>
  </si>
  <si>
    <t>RECEIPT POINT INFORMATION:</t>
  </si>
  <si>
    <t>STATION #</t>
  </si>
  <si>
    <t>DESCRIPTION</t>
  </si>
  <si>
    <t>UPSTREAM K#</t>
  </si>
  <si>
    <t>Previous Day Nom</t>
  </si>
  <si>
    <t>NOM QUANTITY</t>
  </si>
  <si>
    <t>FUEL %</t>
  </si>
  <si>
    <t>NET QUANTITY</t>
  </si>
  <si>
    <t>Changes</t>
  </si>
  <si>
    <t>Cinergy</t>
  </si>
  <si>
    <t>17-1201-11</t>
  </si>
  <si>
    <t>Sid Rich Cayanosa</t>
  </si>
  <si>
    <t>01T957</t>
  </si>
  <si>
    <t xml:space="preserve">**  </t>
  </si>
  <si>
    <t>17-3000-00</t>
  </si>
  <si>
    <t>Oasis Waha</t>
  </si>
  <si>
    <t>17-1240-50</t>
  </si>
  <si>
    <t>NNG Sprayberry</t>
  </si>
  <si>
    <t>17-7462-50</t>
  </si>
  <si>
    <t>EP Waha</t>
  </si>
  <si>
    <t>Williams</t>
  </si>
  <si>
    <t xml:space="preserve">Sid Rich Cayanosa </t>
  </si>
  <si>
    <t>REM</t>
  </si>
  <si>
    <t>DELIVERY POINT INFORMATION:</t>
  </si>
  <si>
    <t>25-0002-00</t>
  </si>
  <si>
    <t>Kleburne Plant</t>
  </si>
  <si>
    <t>FYI:  Buy/Sell Information</t>
  </si>
  <si>
    <t>Sid Rich Cayanos</t>
  </si>
  <si>
    <t>#01T957</t>
  </si>
  <si>
    <t xml:space="preserve">sold to TXU K501 </t>
  </si>
  <si>
    <t>K2704</t>
  </si>
  <si>
    <t>** sold to TXU K1901</t>
  </si>
  <si>
    <t>total sold TXU</t>
  </si>
  <si>
    <t>17-1954-50</t>
  </si>
  <si>
    <t>Conoco Sterling</t>
  </si>
  <si>
    <t>Conoco</t>
  </si>
  <si>
    <t>18-0006-00</t>
  </si>
  <si>
    <t>TW Pecos</t>
  </si>
  <si>
    <t>Cuts:</t>
  </si>
  <si>
    <t>Please make all necessary cuts pro ratta per location and counterparty.</t>
  </si>
  <si>
    <t>17-2270-00</t>
  </si>
  <si>
    <t>HPL Interconnect</t>
  </si>
  <si>
    <t>Aquila Katy Header</t>
  </si>
  <si>
    <t>A10118</t>
  </si>
  <si>
    <t>17-8060-00</t>
  </si>
  <si>
    <t>17-1925-00</t>
  </si>
  <si>
    <t>Duke/Carthage Hub</t>
  </si>
  <si>
    <t>NEVER SENT TO THE PIPE!!  NEVER SENT TO THE PIPE!!  NEVER SENT TO THE PIPE!!  NEVER SENT TO THE PIPE&gt;&gt;!!!!!!!!!!!!!</t>
  </si>
  <si>
    <t>STOP READ ABOVE      ^^^^^^^^^^</t>
  </si>
  <si>
    <t>17-8060-01</t>
  </si>
  <si>
    <t>** sold to TXU K501</t>
  </si>
  <si>
    <t>17-6405-00</t>
  </si>
  <si>
    <t>Mid-Continent Katy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</si>
</sst>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9" fontId="0" fillId="0" borderId="0" xfId="0" applyNumberFormat="1"/>
    <xf numFmtId="0" fontId="0" fillId="0" borderId="6" xfId="0" applyBorder="1"/>
    <xf numFmtId="0" fontId="0" fillId="0" borderId="0" xfId="0" applyFill="1" applyBorder="1"/>
    <xf numFmtId="0" fontId="0" fillId="2" borderId="6" xfId="0" applyFill="1" applyBorder="1"/>
    <xf numFmtId="0" fontId="5" fillId="3" borderId="6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opLeftCell="A10" workbookViewId="0">
      <selection activeCell="G21" sqref="G21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37408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3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5">
      <c r="B20" t="s">
        <v>34</v>
      </c>
      <c r="C20" t="s">
        <v>35</v>
      </c>
      <c r="D20">
        <v>108301</v>
      </c>
      <c r="E20" s="11">
        <v>0</v>
      </c>
      <c r="F20" s="11">
        <v>10000</v>
      </c>
      <c r="G20" s="12">
        <v>0.01</v>
      </c>
      <c r="H20" s="11">
        <f t="shared" si="0"/>
        <v>9900</v>
      </c>
    </row>
    <row r="21" spans="1:9" x14ac:dyDescent="0.25">
      <c r="B21" t="s">
        <v>36</v>
      </c>
      <c r="C21" t="s">
        <v>37</v>
      </c>
      <c r="D21">
        <v>5268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5">
      <c r="A22" t="s">
        <v>38</v>
      </c>
      <c r="B22" t="s">
        <v>32</v>
      </c>
      <c r="C22" t="s">
        <v>33</v>
      </c>
      <c r="D22" s="10">
        <v>2880600203</v>
      </c>
      <c r="E22" s="11">
        <v>10000</v>
      </c>
      <c r="F22" s="11">
        <v>10000</v>
      </c>
      <c r="G22" s="12">
        <v>0.01</v>
      </c>
      <c r="H22" s="11">
        <f t="shared" si="0"/>
        <v>9900</v>
      </c>
    </row>
    <row r="23" spans="1:9" x14ac:dyDescent="0.25">
      <c r="A23" t="s">
        <v>38</v>
      </c>
      <c r="B23" t="s">
        <v>28</v>
      </c>
      <c r="C23" t="s">
        <v>39</v>
      </c>
      <c r="D23" s="10" t="s">
        <v>40</v>
      </c>
      <c r="E23" s="11">
        <v>15000</v>
      </c>
      <c r="F23" s="11">
        <v>15000</v>
      </c>
      <c r="G23" s="12">
        <v>0.01</v>
      </c>
      <c r="H23" s="11">
        <f t="shared" si="0"/>
        <v>14850</v>
      </c>
    </row>
    <row r="24" spans="1:9" x14ac:dyDescent="0.25">
      <c r="E24" s="11"/>
      <c r="F24" s="11"/>
      <c r="G24" s="12"/>
      <c r="H24" s="11"/>
    </row>
    <row r="25" spans="1:9" x14ac:dyDescent="0.25">
      <c r="E25" s="11">
        <f>SUM(E17:E24)</f>
        <v>45000</v>
      </c>
      <c r="F25" s="11">
        <f>SUM(F17:F24)</f>
        <v>45000</v>
      </c>
      <c r="H25" s="11">
        <f>SUM(H17:H24)</f>
        <v>44550</v>
      </c>
    </row>
    <row r="28" spans="1:9" x14ac:dyDescent="0.25">
      <c r="A28" s="4" t="s">
        <v>41</v>
      </c>
      <c r="B28" s="5"/>
      <c r="C28" s="6"/>
    </row>
    <row r="30" spans="1:9" x14ac:dyDescent="0.25">
      <c r="A30" s="7" t="s">
        <v>19</v>
      </c>
      <c r="B30" s="7" t="s">
        <v>20</v>
      </c>
      <c r="C30" s="7" t="s">
        <v>21</v>
      </c>
      <c r="D30" s="7"/>
      <c r="E30" s="7" t="s">
        <v>22</v>
      </c>
      <c r="F30" s="7" t="s">
        <v>23</v>
      </c>
      <c r="G30" s="7" t="s">
        <v>24</v>
      </c>
      <c r="H30" s="7" t="s">
        <v>25</v>
      </c>
    </row>
    <row r="32" spans="1:9" x14ac:dyDescent="0.25">
      <c r="A32" t="s">
        <v>42</v>
      </c>
      <c r="B32" t="s">
        <v>43</v>
      </c>
      <c r="C32">
        <v>1671</v>
      </c>
      <c r="E32" s="11">
        <v>44550</v>
      </c>
      <c r="F32" s="11">
        <f>+H25</f>
        <v>44550</v>
      </c>
      <c r="H32" s="11">
        <f>+F32</f>
        <v>44550</v>
      </c>
    </row>
    <row r="33" spans="1:10" x14ac:dyDescent="0.25">
      <c r="E33" s="11"/>
      <c r="F33" s="11"/>
    </row>
    <row r="34" spans="1:10" x14ac:dyDescent="0.25">
      <c r="E34" s="11"/>
      <c r="F34" s="11"/>
    </row>
    <row r="35" spans="1:10" x14ac:dyDescent="0.25">
      <c r="A35" s="4" t="s">
        <v>44</v>
      </c>
      <c r="B35" s="6"/>
      <c r="E35" s="11"/>
      <c r="F35" s="11"/>
    </row>
    <row r="36" spans="1:10" x14ac:dyDescent="0.25">
      <c r="E36" s="11"/>
      <c r="F36" s="11"/>
    </row>
    <row r="37" spans="1:10" x14ac:dyDescent="0.25">
      <c r="A37" t="s">
        <v>27</v>
      </c>
      <c r="B37" t="s">
        <v>28</v>
      </c>
      <c r="C37" t="s">
        <v>45</v>
      </c>
      <c r="D37" t="s">
        <v>46</v>
      </c>
      <c r="E37" s="11">
        <v>0</v>
      </c>
      <c r="F37" s="11">
        <v>0</v>
      </c>
      <c r="G37" s="12">
        <v>0</v>
      </c>
      <c r="H37" s="11">
        <f>+F37</f>
        <v>0</v>
      </c>
      <c r="I37" t="s">
        <v>47</v>
      </c>
      <c r="J37" t="s">
        <v>48</v>
      </c>
    </row>
    <row r="38" spans="1:10" x14ac:dyDescent="0.25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49</v>
      </c>
    </row>
    <row r="39" spans="1:10" x14ac:dyDescent="0.25">
      <c r="E39" s="11">
        <f>E37+E38</f>
        <v>0</v>
      </c>
      <c r="F39" s="11">
        <f>F37+F38</f>
        <v>0</v>
      </c>
      <c r="G39" s="12" t="s">
        <v>50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C4" sqref="C4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37416</v>
      </c>
      <c r="H10" t="s">
        <v>17</v>
      </c>
      <c r="I10" s="2">
        <v>37417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0</v>
      </c>
      <c r="F26" s="11">
        <v>20000</v>
      </c>
      <c r="G26" s="12">
        <v>0.01</v>
      </c>
      <c r="H26" s="11">
        <f t="shared" si="0"/>
        <v>19800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20000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37418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37419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10000</v>
      </c>
      <c r="G26" s="12">
        <v>0.01</v>
      </c>
      <c r="H26" s="11">
        <f t="shared" si="0"/>
        <v>9900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45000</v>
      </c>
      <c r="F29" s="11">
        <f>SUM(F17:F28)</f>
        <v>35000</v>
      </c>
      <c r="H29" s="11">
        <f>SUM(H17:H28)</f>
        <v>34650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34650</v>
      </c>
      <c r="H36" s="11">
        <f>+F36</f>
        <v>34650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10000</v>
      </c>
      <c r="G42" s="12">
        <v>0</v>
      </c>
      <c r="H42" s="11">
        <f>+F42</f>
        <v>10000</v>
      </c>
      <c r="I42" t="s">
        <v>68</v>
      </c>
    </row>
    <row r="43" spans="1:10" ht="13.8" thickBot="1" x14ac:dyDescent="0.3">
      <c r="E43" s="11">
        <f>E41+E42</f>
        <v>0</v>
      </c>
      <c r="F43" s="11">
        <f>F41+F42</f>
        <v>10000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37420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15000</v>
      </c>
      <c r="G28" s="12">
        <v>0.01</v>
      </c>
      <c r="H28" s="11">
        <f t="shared" si="0"/>
        <v>14850</v>
      </c>
    </row>
    <row r="29" spans="1:9" x14ac:dyDescent="0.25">
      <c r="E29" s="11">
        <f>SUM(E17:E28)</f>
        <v>45000</v>
      </c>
      <c r="F29" s="11">
        <f>SUM(F17:F28)</f>
        <v>55000</v>
      </c>
      <c r="H29" s="11">
        <f>SUM(H17:H28)</f>
        <v>54450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54450</v>
      </c>
      <c r="H36" s="11">
        <f>+F36</f>
        <v>54450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32</v>
      </c>
      <c r="C42" t="s">
        <v>33</v>
      </c>
      <c r="D42" s="10">
        <v>2880600203</v>
      </c>
      <c r="E42" s="11">
        <v>10000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8" thickBot="1" x14ac:dyDescent="0.3">
      <c r="E43" s="11">
        <f>E41+E42</f>
        <v>10000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7"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37421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15000</v>
      </c>
      <c r="F28" s="11">
        <v>10000</v>
      </c>
      <c r="G28" s="12">
        <v>0.01</v>
      </c>
      <c r="H28" s="11">
        <f t="shared" si="0"/>
        <v>9900</v>
      </c>
    </row>
    <row r="29" spans="1:9" x14ac:dyDescent="0.25">
      <c r="E29" s="11">
        <f>SUM(E17:E28)</f>
        <v>55000</v>
      </c>
      <c r="F29" s="11">
        <f>SUM(F17:F28)</f>
        <v>50000</v>
      </c>
      <c r="H29" s="11">
        <f>SUM(H17:H28)</f>
        <v>49500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49500</v>
      </c>
      <c r="H36" s="11">
        <f>+F36</f>
        <v>49500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37422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10000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50000</v>
      </c>
      <c r="F29" s="11">
        <f>SUM(F17:F28)</f>
        <v>45000</v>
      </c>
      <c r="H29" s="11">
        <f>SUM(H17:H28)</f>
        <v>44550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49500</v>
      </c>
      <c r="F36" s="11">
        <f>+H29</f>
        <v>44550</v>
      </c>
      <c r="H36" s="11">
        <f>+F36</f>
        <v>44550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F17" sqref="F17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37425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0</v>
      </c>
      <c r="G18" s="12">
        <v>0.01</v>
      </c>
      <c r="H18" s="11">
        <f>ROUND(+F18*(1-G18),0)</f>
        <v>0</v>
      </c>
    </row>
    <row r="19" spans="1:9" x14ac:dyDescent="0.25">
      <c r="B19" t="s">
        <v>69</v>
      </c>
      <c r="C19" t="s">
        <v>70</v>
      </c>
      <c r="D19" s="10">
        <v>92155</v>
      </c>
      <c r="E19" s="11">
        <v>0</v>
      </c>
      <c r="F19" s="11">
        <v>10000</v>
      </c>
      <c r="G19" s="12">
        <v>0.01</v>
      </c>
      <c r="H19" s="11">
        <f>ROUND(+F19*(1-G19),0)</f>
        <v>9900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10000</v>
      </c>
      <c r="G20" s="12">
        <v>0.01</v>
      </c>
      <c r="H20" s="11">
        <f>ROUND(+F20*(1-G20),0)</f>
        <v>9900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0</v>
      </c>
      <c r="G21" s="12">
        <v>0.01</v>
      </c>
      <c r="H21" s="11">
        <f t="shared" si="0"/>
        <v>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96060506</v>
      </c>
      <c r="E24" s="11">
        <v>0</v>
      </c>
      <c r="F24" s="11">
        <v>15000</v>
      </c>
      <c r="G24" s="12">
        <v>0.01</v>
      </c>
      <c r="H24" s="11">
        <f t="shared" si="0"/>
        <v>14850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5000</v>
      </c>
      <c r="G26" s="12">
        <v>0.01</v>
      </c>
      <c r="H26" s="11">
        <f t="shared" si="0"/>
        <v>4950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37426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B19" t="s">
        <v>69</v>
      </c>
      <c r="C19" t="s">
        <v>70</v>
      </c>
      <c r="D19" s="10">
        <v>92155</v>
      </c>
      <c r="E19" s="11">
        <v>10000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10000</v>
      </c>
      <c r="F20" s="11">
        <v>0</v>
      </c>
      <c r="G20" s="12">
        <v>0.01</v>
      </c>
      <c r="H20" s="11">
        <f>ROUND(+F20*(1-G20),0)</f>
        <v>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96060506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20000</v>
      </c>
      <c r="G26" s="12">
        <v>0.01</v>
      </c>
      <c r="H26" s="11">
        <f t="shared" si="0"/>
        <v>19800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E17" sqref="E17:E28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37428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0</v>
      </c>
      <c r="G18" s="12">
        <v>0.01</v>
      </c>
      <c r="H18" s="11">
        <f>ROUND(+F18*(1-G18),0)</f>
        <v>0</v>
      </c>
    </row>
    <row r="19" spans="1:9" x14ac:dyDescent="0.25">
      <c r="B19" t="s">
        <v>69</v>
      </c>
      <c r="C19" t="s">
        <v>70</v>
      </c>
      <c r="D19" s="10">
        <v>92155</v>
      </c>
      <c r="E19" s="11">
        <v>0</v>
      </c>
      <c r="F19" s="11">
        <v>20000</v>
      </c>
      <c r="G19" s="12">
        <v>0.01</v>
      </c>
      <c r="H19" s="11">
        <f>ROUND(+F19*(1-G19),0)</f>
        <v>19800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0</v>
      </c>
      <c r="G21" s="12">
        <v>0.01</v>
      </c>
      <c r="H21" s="11">
        <f t="shared" si="0"/>
        <v>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96060506</v>
      </c>
      <c r="E24" s="11">
        <v>0</v>
      </c>
      <c r="F24" s="11">
        <v>15000</v>
      </c>
      <c r="G24" s="12">
        <v>0.01</v>
      </c>
      <c r="H24" s="11">
        <f t="shared" si="0"/>
        <v>14850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5000</v>
      </c>
      <c r="G26" s="12">
        <v>0.01</v>
      </c>
      <c r="H26" s="11">
        <f t="shared" si="0"/>
        <v>4950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workbookViewId="0">
      <selection activeCell="F11" sqref="F11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37429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B19" t="s">
        <v>69</v>
      </c>
      <c r="C19" t="s">
        <v>70</v>
      </c>
      <c r="D19" s="10">
        <v>92155</v>
      </c>
      <c r="E19" s="11">
        <v>20000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96060506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20000</v>
      </c>
      <c r="G26" s="12">
        <v>0.01</v>
      </c>
      <c r="H26" s="11">
        <f t="shared" si="0"/>
        <v>19800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workbookViewId="0">
      <selection activeCell="B11" sqref="B11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37411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5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5">
      <c r="E20" s="11"/>
      <c r="F20" s="11"/>
      <c r="G20" s="12"/>
      <c r="H20" s="11"/>
    </row>
    <row r="21" spans="1:9" x14ac:dyDescent="0.25"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5">
      <c r="B22" t="s">
        <v>32</v>
      </c>
      <c r="C22" t="s">
        <v>33</v>
      </c>
      <c r="D22" s="10" t="s">
        <v>30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5">
      <c r="A23" t="s">
        <v>38</v>
      </c>
      <c r="B23" t="s">
        <v>32</v>
      </c>
      <c r="C23" t="s">
        <v>33</v>
      </c>
      <c r="D23" s="10">
        <v>2880600203</v>
      </c>
      <c r="E23" s="11">
        <v>5000</v>
      </c>
      <c r="F23" s="11">
        <v>5000</v>
      </c>
      <c r="G23" s="12">
        <v>0.01</v>
      </c>
      <c r="H23" s="11">
        <f t="shared" si="0"/>
        <v>4950</v>
      </c>
    </row>
    <row r="24" spans="1:9" x14ac:dyDescent="0.25">
      <c r="A24" t="s">
        <v>38</v>
      </c>
      <c r="B24" t="s">
        <v>28</v>
      </c>
      <c r="C24" t="s">
        <v>39</v>
      </c>
      <c r="D24" s="10" t="s">
        <v>40</v>
      </c>
      <c r="E24" s="11">
        <v>15000</v>
      </c>
      <c r="F24" s="11">
        <v>15000</v>
      </c>
      <c r="G24" s="12">
        <v>0.01</v>
      </c>
      <c r="H24" s="11">
        <f t="shared" si="0"/>
        <v>14850</v>
      </c>
    </row>
    <row r="25" spans="1:9" x14ac:dyDescent="0.25">
      <c r="B25" t="s">
        <v>54</v>
      </c>
      <c r="C25" t="s">
        <v>55</v>
      </c>
      <c r="D25" s="10">
        <v>24198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5">
      <c r="E26" s="11">
        <f>SUM(E17:E25)</f>
        <v>45000</v>
      </c>
      <c r="F26" s="11">
        <f>SUM(F17:F25)</f>
        <v>45000</v>
      </c>
      <c r="H26" s="11">
        <f>SUM(H17:H25)</f>
        <v>44550</v>
      </c>
    </row>
    <row r="29" spans="1:9" x14ac:dyDescent="0.25">
      <c r="A29" s="4" t="s">
        <v>41</v>
      </c>
      <c r="B29" s="5"/>
      <c r="C29" s="6"/>
    </row>
    <row r="31" spans="1:9" x14ac:dyDescent="0.25">
      <c r="A31" s="7" t="s">
        <v>19</v>
      </c>
      <c r="B31" s="7" t="s">
        <v>20</v>
      </c>
      <c r="C31" s="7" t="s">
        <v>21</v>
      </c>
      <c r="D31" s="7"/>
      <c r="E31" s="7" t="s">
        <v>22</v>
      </c>
      <c r="F31" s="7" t="s">
        <v>23</v>
      </c>
      <c r="G31" s="7" t="s">
        <v>24</v>
      </c>
      <c r="H31" s="7" t="s">
        <v>25</v>
      </c>
    </row>
    <row r="33" spans="1:10" x14ac:dyDescent="0.25">
      <c r="A33" t="s">
        <v>42</v>
      </c>
      <c r="B33" t="s">
        <v>43</v>
      </c>
      <c r="C33">
        <v>1671</v>
      </c>
      <c r="E33" s="11">
        <v>44550</v>
      </c>
      <c r="F33" s="11">
        <f>+H26</f>
        <v>44550</v>
      </c>
      <c r="H33" s="11">
        <f>+F33</f>
        <v>44550</v>
      </c>
    </row>
    <row r="34" spans="1:10" x14ac:dyDescent="0.25">
      <c r="E34" s="11"/>
      <c r="F34" s="11"/>
    </row>
    <row r="35" spans="1:10" x14ac:dyDescent="0.25">
      <c r="E35" s="11"/>
      <c r="F35" s="11"/>
    </row>
    <row r="36" spans="1:10" x14ac:dyDescent="0.25">
      <c r="A36" s="4" t="s">
        <v>44</v>
      </c>
      <c r="B36" s="6"/>
      <c r="E36" s="11"/>
      <c r="F36" s="11"/>
    </row>
    <row r="37" spans="1:10" x14ac:dyDescent="0.25">
      <c r="E37" s="11"/>
      <c r="F37" s="11"/>
    </row>
    <row r="38" spans="1:10" x14ac:dyDescent="0.25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47</v>
      </c>
      <c r="J38" t="s">
        <v>48</v>
      </c>
    </row>
    <row r="39" spans="1:10" x14ac:dyDescent="0.25">
      <c r="A39" t="s">
        <v>27</v>
      </c>
      <c r="B39" t="s">
        <v>28</v>
      </c>
      <c r="C39" t="s">
        <v>45</v>
      </c>
      <c r="D39" t="s">
        <v>46</v>
      </c>
      <c r="E39" s="11">
        <v>0</v>
      </c>
      <c r="F39" s="11">
        <v>0</v>
      </c>
      <c r="G39" s="12">
        <v>0</v>
      </c>
      <c r="H39" s="11">
        <f>+F39</f>
        <v>0</v>
      </c>
      <c r="I39" t="s">
        <v>49</v>
      </c>
    </row>
    <row r="40" spans="1:10" ht="13.8" thickBot="1" x14ac:dyDescent="0.3">
      <c r="E40" s="11">
        <f>E38+E39</f>
        <v>0</v>
      </c>
      <c r="F40" s="11">
        <f>F38+F39</f>
        <v>0</v>
      </c>
      <c r="G40" s="12" t="s">
        <v>50</v>
      </c>
    </row>
    <row r="41" spans="1:10" ht="13.8" thickBot="1" x14ac:dyDescent="0.3">
      <c r="A41" s="13" t="s">
        <v>56</v>
      </c>
    </row>
    <row r="42" spans="1:10" x14ac:dyDescent="0.25">
      <c r="A42" s="14" t="s">
        <v>57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workbookViewId="0">
      <selection activeCell="E10" sqref="E10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37411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5" si="0">ROUND(+F17*(1-G17),0)</f>
        <v>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5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5">
      <c r="E20" s="11"/>
      <c r="F20" s="11"/>
      <c r="G20" s="12"/>
      <c r="H20" s="11"/>
    </row>
    <row r="21" spans="1:9" x14ac:dyDescent="0.25">
      <c r="B21" t="s">
        <v>34</v>
      </c>
      <c r="C21" t="s">
        <v>35</v>
      </c>
      <c r="D21">
        <v>108301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5">
      <c r="B22" t="s">
        <v>32</v>
      </c>
      <c r="C22" t="s">
        <v>33</v>
      </c>
      <c r="D22" s="10" t="s">
        <v>30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5">
      <c r="A23" t="s">
        <v>38</v>
      </c>
      <c r="B23" t="s">
        <v>32</v>
      </c>
      <c r="C23" t="s">
        <v>33</v>
      </c>
      <c r="D23" s="10">
        <v>2880600203</v>
      </c>
      <c r="E23" s="11">
        <v>5000</v>
      </c>
      <c r="F23" s="11">
        <v>5000</v>
      </c>
      <c r="G23" s="12">
        <v>0.01</v>
      </c>
      <c r="H23" s="11">
        <f t="shared" si="0"/>
        <v>4950</v>
      </c>
    </row>
    <row r="24" spans="1:9" x14ac:dyDescent="0.25">
      <c r="A24" t="s">
        <v>38</v>
      </c>
      <c r="B24" t="s">
        <v>28</v>
      </c>
      <c r="C24" t="s">
        <v>39</v>
      </c>
      <c r="D24" s="10" t="s">
        <v>40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B25" t="s">
        <v>54</v>
      </c>
      <c r="C25" t="s">
        <v>55</v>
      </c>
      <c r="D25" s="10">
        <v>24198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5">
      <c r="E26" s="11">
        <f>SUM(E17:E25)</f>
        <v>45000</v>
      </c>
      <c r="F26" s="11">
        <f>SUM(F17:F25)</f>
        <v>17100</v>
      </c>
      <c r="H26" s="11">
        <f>SUM(H17:H25)</f>
        <v>16929</v>
      </c>
    </row>
    <row r="29" spans="1:9" x14ac:dyDescent="0.25">
      <c r="A29" s="4" t="s">
        <v>41</v>
      </c>
      <c r="B29" s="5"/>
      <c r="C29" s="6"/>
    </row>
    <row r="31" spans="1:9" x14ac:dyDescent="0.25">
      <c r="A31" s="7" t="s">
        <v>19</v>
      </c>
      <c r="B31" s="7" t="s">
        <v>20</v>
      </c>
      <c r="C31" s="7" t="s">
        <v>21</v>
      </c>
      <c r="D31" s="7"/>
      <c r="E31" s="7" t="s">
        <v>22</v>
      </c>
      <c r="F31" s="7" t="s">
        <v>23</v>
      </c>
      <c r="G31" s="7" t="s">
        <v>24</v>
      </c>
      <c r="H31" s="7" t="s">
        <v>25</v>
      </c>
    </row>
    <row r="33" spans="1:10" x14ac:dyDescent="0.25">
      <c r="A33" t="s">
        <v>42</v>
      </c>
      <c r="B33" t="s">
        <v>43</v>
      </c>
      <c r="C33">
        <v>1671</v>
      </c>
      <c r="E33" s="11">
        <v>44550</v>
      </c>
      <c r="F33" s="11">
        <f>+H26</f>
        <v>16929</v>
      </c>
      <c r="H33" s="11">
        <f>+F33</f>
        <v>16929</v>
      </c>
    </row>
    <row r="34" spans="1:10" x14ac:dyDescent="0.25">
      <c r="E34" s="11"/>
      <c r="F34" s="11"/>
    </row>
    <row r="35" spans="1:10" x14ac:dyDescent="0.25">
      <c r="E35" s="11"/>
      <c r="F35" s="11"/>
    </row>
    <row r="36" spans="1:10" x14ac:dyDescent="0.25">
      <c r="A36" s="4" t="s">
        <v>44</v>
      </c>
      <c r="B36" s="6"/>
      <c r="E36" s="11"/>
      <c r="F36" s="11"/>
    </row>
    <row r="37" spans="1:10" x14ac:dyDescent="0.25">
      <c r="E37" s="11"/>
      <c r="F37" s="11"/>
    </row>
    <row r="38" spans="1:10" x14ac:dyDescent="0.25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47</v>
      </c>
      <c r="J38" t="s">
        <v>48</v>
      </c>
    </row>
    <row r="39" spans="1:10" x14ac:dyDescent="0.25">
      <c r="A39" t="s">
        <v>27</v>
      </c>
      <c r="B39" t="s">
        <v>28</v>
      </c>
      <c r="C39" t="s">
        <v>45</v>
      </c>
      <c r="D39" t="s">
        <v>46</v>
      </c>
      <c r="E39" s="11">
        <v>0</v>
      </c>
      <c r="F39" s="11">
        <v>0</v>
      </c>
      <c r="G39" s="12">
        <v>0</v>
      </c>
      <c r="H39" s="11">
        <f>+F39</f>
        <v>0</v>
      </c>
      <c r="I39" t="s">
        <v>49</v>
      </c>
    </row>
    <row r="40" spans="1:10" ht="13.8" thickBot="1" x14ac:dyDescent="0.3">
      <c r="E40" s="11">
        <f>E38+E39</f>
        <v>0</v>
      </c>
      <c r="F40" s="11">
        <f>F38+F39</f>
        <v>0</v>
      </c>
      <c r="G40" s="12" t="s">
        <v>50</v>
      </c>
    </row>
    <row r="41" spans="1:10" ht="13.8" thickBot="1" x14ac:dyDescent="0.3">
      <c r="A41" s="13" t="s">
        <v>56</v>
      </c>
    </row>
    <row r="42" spans="1:10" x14ac:dyDescent="0.25">
      <c r="A42" s="14" t="s">
        <v>57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D2" sqref="D2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31.6640625" customWidth="1"/>
    <col min="5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ht="13.8" thickBot="1" x14ac:dyDescent="0.3">
      <c r="A1" t="s">
        <v>0</v>
      </c>
    </row>
    <row r="2" spans="1:10" ht="142.5" customHeight="1" thickBot="1" x14ac:dyDescent="0.3">
      <c r="A2" t="s">
        <v>1</v>
      </c>
      <c r="D2" s="16" t="s">
        <v>65</v>
      </c>
    </row>
    <row r="3" spans="1:10" ht="23.4" thickBot="1" x14ac:dyDescent="0.45">
      <c r="A3" t="s">
        <v>2</v>
      </c>
      <c r="D3" s="15" t="s">
        <v>66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37411</v>
      </c>
      <c r="H10" t="s">
        <v>17</v>
      </c>
      <c r="I10" s="2">
        <v>37411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5" si="0">ROUND(+F17*(1-G17),0)</f>
        <v>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5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5">
      <c r="A20" t="s">
        <v>27</v>
      </c>
      <c r="E20" s="11"/>
      <c r="F20" s="11">
        <v>0</v>
      </c>
      <c r="G20" s="12">
        <v>0.01</v>
      </c>
      <c r="H20" s="11">
        <f>ROUND(+F20*(1-G20),0)</f>
        <v>0</v>
      </c>
    </row>
    <row r="21" spans="1:9" x14ac:dyDescent="0.25">
      <c r="B21" t="s">
        <v>34</v>
      </c>
      <c r="C21" t="s">
        <v>35</v>
      </c>
      <c r="D21">
        <v>108301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5">
      <c r="B22" t="s">
        <v>32</v>
      </c>
      <c r="C22" t="s">
        <v>33</v>
      </c>
      <c r="D22" s="10" t="s">
        <v>30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5">
      <c r="A23" t="s">
        <v>38</v>
      </c>
      <c r="B23" t="s">
        <v>32</v>
      </c>
      <c r="C23" t="s">
        <v>33</v>
      </c>
      <c r="D23" s="10">
        <v>2880600203</v>
      </c>
      <c r="E23" s="11">
        <v>5000</v>
      </c>
      <c r="F23" s="11">
        <v>5000</v>
      </c>
      <c r="G23" s="12">
        <v>0.01</v>
      </c>
      <c r="H23" s="11">
        <f t="shared" si="0"/>
        <v>4950</v>
      </c>
    </row>
    <row r="24" spans="1:9" x14ac:dyDescent="0.25">
      <c r="A24" t="s">
        <v>38</v>
      </c>
      <c r="B24" t="s">
        <v>28</v>
      </c>
      <c r="C24" t="s">
        <v>39</v>
      </c>
      <c r="D24" s="10" t="s">
        <v>40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B25" t="s">
        <v>54</v>
      </c>
      <c r="C25" t="s">
        <v>55</v>
      </c>
      <c r="D25" s="10">
        <v>24198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5">
      <c r="E26" s="11">
        <f>SUM(E17:E25)</f>
        <v>45000</v>
      </c>
      <c r="F26" s="11">
        <f>SUM(F17:F25)</f>
        <v>17100</v>
      </c>
      <c r="H26" s="11">
        <f>SUM(H17:H25)</f>
        <v>16929</v>
      </c>
    </row>
    <row r="29" spans="1:9" x14ac:dyDescent="0.25">
      <c r="A29" s="4" t="s">
        <v>41</v>
      </c>
      <c r="B29" s="5"/>
      <c r="C29" s="6"/>
    </row>
    <row r="31" spans="1:9" x14ac:dyDescent="0.25">
      <c r="A31" s="7" t="s">
        <v>19</v>
      </c>
      <c r="B31" s="7" t="s">
        <v>20</v>
      </c>
      <c r="C31" s="7" t="s">
        <v>21</v>
      </c>
      <c r="D31" s="7"/>
      <c r="E31" s="7" t="s">
        <v>22</v>
      </c>
      <c r="F31" s="7" t="s">
        <v>23</v>
      </c>
      <c r="G31" s="7" t="s">
        <v>24</v>
      </c>
      <c r="H31" s="7" t="s">
        <v>25</v>
      </c>
    </row>
    <row r="33" spans="1:10" x14ac:dyDescent="0.25">
      <c r="A33" t="s">
        <v>42</v>
      </c>
      <c r="B33" t="s">
        <v>43</v>
      </c>
      <c r="C33">
        <v>1671</v>
      </c>
      <c r="E33" s="11">
        <v>44550</v>
      </c>
      <c r="F33" s="11">
        <f>+H26</f>
        <v>16929</v>
      </c>
      <c r="H33" s="11">
        <f>+F33</f>
        <v>16929</v>
      </c>
    </row>
    <row r="34" spans="1:10" x14ac:dyDescent="0.25">
      <c r="E34" s="11"/>
      <c r="F34" s="11"/>
    </row>
    <row r="35" spans="1:10" x14ac:dyDescent="0.25">
      <c r="E35" s="11"/>
      <c r="F35" s="11"/>
    </row>
    <row r="36" spans="1:10" x14ac:dyDescent="0.25">
      <c r="A36" s="4" t="s">
        <v>44</v>
      </c>
      <c r="B36" s="6"/>
      <c r="E36" s="11"/>
      <c r="F36" s="11"/>
    </row>
    <row r="37" spans="1:10" x14ac:dyDescent="0.25">
      <c r="E37" s="11"/>
      <c r="F37" s="11"/>
    </row>
    <row r="38" spans="1:10" x14ac:dyDescent="0.25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47</v>
      </c>
      <c r="J38" t="s">
        <v>48</v>
      </c>
    </row>
    <row r="39" spans="1:10" x14ac:dyDescent="0.25">
      <c r="A39" t="s">
        <v>27</v>
      </c>
      <c r="B39" t="s">
        <v>28</v>
      </c>
      <c r="C39" t="s">
        <v>45</v>
      </c>
      <c r="D39" t="s">
        <v>46</v>
      </c>
      <c r="E39" s="11">
        <v>0</v>
      </c>
      <c r="F39" s="11">
        <v>0</v>
      </c>
      <c r="G39" s="12">
        <v>0</v>
      </c>
      <c r="H39" s="11">
        <f>+F39</f>
        <v>0</v>
      </c>
      <c r="I39" t="s">
        <v>49</v>
      </c>
    </row>
    <row r="40" spans="1:10" ht="13.8" thickBot="1" x14ac:dyDescent="0.3">
      <c r="E40" s="11">
        <f>E38+E39</f>
        <v>0</v>
      </c>
      <c r="F40" s="11">
        <f>F38+F39</f>
        <v>0</v>
      </c>
      <c r="G40" s="12" t="s">
        <v>50</v>
      </c>
    </row>
    <row r="41" spans="1:10" ht="13.8" thickBot="1" x14ac:dyDescent="0.3">
      <c r="A41" s="13" t="s">
        <v>56</v>
      </c>
    </row>
    <row r="42" spans="1:10" x14ac:dyDescent="0.25">
      <c r="A42" s="14" t="s">
        <v>57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workbookViewId="0">
      <selection activeCell="D23" sqref="D23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37412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0</v>
      </c>
      <c r="G17" s="12">
        <v>0.01</v>
      </c>
      <c r="H17" s="11">
        <f t="shared" ref="H17:H27" si="0">ROUND(+F17*(1-G17),0)</f>
        <v>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5">
      <c r="A19" t="s">
        <v>27</v>
      </c>
      <c r="B19" t="s">
        <v>62</v>
      </c>
      <c r="C19" t="s">
        <v>60</v>
      </c>
      <c r="D19" s="10" t="s">
        <v>61</v>
      </c>
      <c r="E19" s="11">
        <v>0</v>
      </c>
      <c r="F19" s="11">
        <v>12900</v>
      </c>
      <c r="G19" s="12">
        <v>0.01</v>
      </c>
      <c r="H19" s="11">
        <f>ROUND(+F19*(1-G19),0)</f>
        <v>12771</v>
      </c>
    </row>
    <row r="20" spans="1:9" x14ac:dyDescent="0.25">
      <c r="A20" t="s">
        <v>27</v>
      </c>
      <c r="B20" t="s">
        <v>34</v>
      </c>
      <c r="C20" t="s">
        <v>35</v>
      </c>
      <c r="D20">
        <v>107903</v>
      </c>
      <c r="E20" s="11">
        <v>0</v>
      </c>
      <c r="F20" s="11">
        <v>0</v>
      </c>
      <c r="G20" s="12">
        <v>0.01</v>
      </c>
      <c r="H20" s="11">
        <f t="shared" si="0"/>
        <v>0</v>
      </c>
    </row>
    <row r="21" spans="1:9" x14ac:dyDescent="0.25">
      <c r="A21" t="s">
        <v>27</v>
      </c>
      <c r="E21" s="11">
        <v>0</v>
      </c>
      <c r="F21" s="11">
        <v>0</v>
      </c>
      <c r="G21" s="12"/>
      <c r="H21" s="11"/>
    </row>
    <row r="22" spans="1:9" x14ac:dyDescent="0.25">
      <c r="B22" t="s">
        <v>34</v>
      </c>
      <c r="C22" t="s">
        <v>35</v>
      </c>
      <c r="D22">
        <v>108301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5">
      <c r="A23" t="s">
        <v>38</v>
      </c>
      <c r="B23" t="s">
        <v>58</v>
      </c>
      <c r="C23" t="s">
        <v>59</v>
      </c>
      <c r="D23" s="10">
        <v>9606506</v>
      </c>
      <c r="E23" s="11">
        <v>0</v>
      </c>
      <c r="F23" s="11">
        <v>5000</v>
      </c>
      <c r="G23" s="12">
        <v>0.01</v>
      </c>
      <c r="H23" s="11">
        <f t="shared" si="0"/>
        <v>4950</v>
      </c>
    </row>
    <row r="24" spans="1:9" x14ac:dyDescent="0.25">
      <c r="A24" t="s">
        <v>38</v>
      </c>
      <c r="B24" t="s">
        <v>63</v>
      </c>
      <c r="C24" t="s">
        <v>64</v>
      </c>
      <c r="D24" s="10">
        <v>481</v>
      </c>
      <c r="E24" s="11">
        <v>0</v>
      </c>
      <c r="F24" s="11">
        <v>10000</v>
      </c>
      <c r="G24" s="12">
        <v>0.01</v>
      </c>
      <c r="H24" s="11">
        <f>ROUND(+F24*(1-G24),0)</f>
        <v>9900</v>
      </c>
    </row>
    <row r="25" spans="1:9" x14ac:dyDescent="0.25">
      <c r="A25" t="s">
        <v>38</v>
      </c>
      <c r="B25" t="s">
        <v>32</v>
      </c>
      <c r="C25" t="s">
        <v>33</v>
      </c>
      <c r="D25" s="10">
        <v>2880600203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5">
      <c r="A26" t="s">
        <v>38</v>
      </c>
      <c r="B26" t="s">
        <v>28</v>
      </c>
      <c r="C26" t="s">
        <v>39</v>
      </c>
      <c r="D26" s="10" t="s">
        <v>40</v>
      </c>
      <c r="E26" s="11">
        <v>0</v>
      </c>
      <c r="F26" s="11">
        <v>0</v>
      </c>
      <c r="G26" s="12">
        <v>0.01</v>
      </c>
      <c r="H26" s="11">
        <f t="shared" si="0"/>
        <v>0</v>
      </c>
    </row>
    <row r="27" spans="1:9" x14ac:dyDescent="0.25">
      <c r="A27" t="s">
        <v>38</v>
      </c>
      <c r="B27" t="s">
        <v>54</v>
      </c>
      <c r="C27" t="s">
        <v>55</v>
      </c>
      <c r="D27" s="10">
        <v>24198</v>
      </c>
      <c r="E27" s="11">
        <v>5000</v>
      </c>
      <c r="F27" s="11">
        <v>5000</v>
      </c>
      <c r="G27" s="12">
        <v>0.01</v>
      </c>
      <c r="H27" s="11">
        <f t="shared" si="0"/>
        <v>4950</v>
      </c>
    </row>
    <row r="28" spans="1:9" x14ac:dyDescent="0.25">
      <c r="E28" s="11">
        <f>SUM(E17:E27)</f>
        <v>17100</v>
      </c>
      <c r="F28" s="11">
        <f>SUM(F17:F27)</f>
        <v>45000</v>
      </c>
      <c r="H28" s="11">
        <f>SUM(H17:H27)</f>
        <v>44550</v>
      </c>
    </row>
    <row r="31" spans="1:9" x14ac:dyDescent="0.25">
      <c r="A31" s="4" t="s">
        <v>41</v>
      </c>
      <c r="B31" s="5"/>
      <c r="C31" s="6"/>
    </row>
    <row r="33" spans="1:10" x14ac:dyDescent="0.25">
      <c r="A33" s="7" t="s">
        <v>19</v>
      </c>
      <c r="B33" s="7" t="s">
        <v>20</v>
      </c>
      <c r="C33" s="7" t="s">
        <v>21</v>
      </c>
      <c r="D33" s="7"/>
      <c r="E33" s="7" t="s">
        <v>22</v>
      </c>
      <c r="F33" s="7" t="s">
        <v>23</v>
      </c>
      <c r="G33" s="7" t="s">
        <v>24</v>
      </c>
      <c r="H33" s="7" t="s">
        <v>25</v>
      </c>
    </row>
    <row r="35" spans="1:10" x14ac:dyDescent="0.25">
      <c r="A35" t="s">
        <v>42</v>
      </c>
      <c r="B35" t="s">
        <v>43</v>
      </c>
      <c r="C35">
        <v>1671</v>
      </c>
      <c r="E35" s="11">
        <v>17100</v>
      </c>
      <c r="F35" s="11">
        <f>+H28</f>
        <v>44550</v>
      </c>
      <c r="H35" s="11">
        <f>+F35</f>
        <v>44550</v>
      </c>
    </row>
    <row r="36" spans="1:10" x14ac:dyDescent="0.25">
      <c r="E36" s="11"/>
      <c r="F36" s="11"/>
    </row>
    <row r="37" spans="1:10" x14ac:dyDescent="0.25">
      <c r="E37" s="11"/>
      <c r="F37" s="11"/>
    </row>
    <row r="38" spans="1:10" x14ac:dyDescent="0.25">
      <c r="A38" s="4" t="s">
        <v>44</v>
      </c>
      <c r="B38" s="6"/>
      <c r="E38" s="11"/>
      <c r="F38" s="11"/>
    </row>
    <row r="39" spans="1:10" x14ac:dyDescent="0.25">
      <c r="E39" s="11"/>
      <c r="F39" s="11"/>
    </row>
    <row r="40" spans="1:10" x14ac:dyDescent="0.25">
      <c r="A40" t="s">
        <v>27</v>
      </c>
      <c r="B40" t="s">
        <v>28</v>
      </c>
      <c r="C40" t="s">
        <v>45</v>
      </c>
      <c r="D40" t="s">
        <v>46</v>
      </c>
      <c r="E40" s="11">
        <v>0</v>
      </c>
      <c r="F40" s="11">
        <v>0</v>
      </c>
      <c r="G40" s="12">
        <v>0</v>
      </c>
      <c r="H40" s="11">
        <f>+F40</f>
        <v>0</v>
      </c>
      <c r="I40" t="s">
        <v>47</v>
      </c>
      <c r="J40" t="s">
        <v>48</v>
      </c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49</v>
      </c>
    </row>
    <row r="42" spans="1:10" ht="13.8" thickBot="1" x14ac:dyDescent="0.3">
      <c r="E42" s="11">
        <f>E40+E41</f>
        <v>0</v>
      </c>
      <c r="F42" s="11">
        <f>F40+F41</f>
        <v>0</v>
      </c>
      <c r="G42" s="12" t="s">
        <v>50</v>
      </c>
    </row>
    <row r="43" spans="1:10" ht="13.8" thickBot="1" x14ac:dyDescent="0.3">
      <c r="A43" s="13" t="s">
        <v>56</v>
      </c>
    </row>
    <row r="44" spans="1:10" x14ac:dyDescent="0.25">
      <c r="A44" s="14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F11" sqref="F11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37413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5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12900</v>
      </c>
      <c r="F20" s="11">
        <v>10000</v>
      </c>
      <c r="G20" s="12">
        <v>0.01</v>
      </c>
      <c r="H20" s="11">
        <f>ROUND(+F20*(1-G20),0)</f>
        <v>9900</v>
      </c>
    </row>
    <row r="21" spans="1:9" x14ac:dyDescent="0.25">
      <c r="A21" t="s">
        <v>27</v>
      </c>
      <c r="B21" t="s">
        <v>34</v>
      </c>
      <c r="C21" t="s">
        <v>35</v>
      </c>
      <c r="D21">
        <v>107903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9606506</v>
      </c>
      <c r="E24" s="11">
        <v>5000</v>
      </c>
      <c r="F24" s="11">
        <v>15000</v>
      </c>
      <c r="G24" s="12">
        <v>0.01</v>
      </c>
      <c r="H24" s="11">
        <f t="shared" si="0"/>
        <v>14850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10000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5000</v>
      </c>
      <c r="G26" s="12">
        <v>0.01</v>
      </c>
      <c r="H26" s="11">
        <f t="shared" si="0"/>
        <v>4950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45000</v>
      </c>
      <c r="F29" s="11">
        <f>SUM(F17:F28)</f>
        <v>42100</v>
      </c>
      <c r="H29" s="11">
        <f>SUM(H17:H28)</f>
        <v>41679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41679</v>
      </c>
      <c r="H36" s="11">
        <f>+F36</f>
        <v>41679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5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37413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5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12900</v>
      </c>
      <c r="F20" s="11">
        <v>12900</v>
      </c>
      <c r="G20" s="12">
        <v>0.01</v>
      </c>
      <c r="H20" s="11">
        <f>ROUND(+F20*(1-G20),0)</f>
        <v>12771</v>
      </c>
    </row>
    <row r="21" spans="1:9" x14ac:dyDescent="0.25">
      <c r="A21" t="s">
        <v>27</v>
      </c>
      <c r="B21" t="s">
        <v>34</v>
      </c>
      <c r="C21" t="s">
        <v>35</v>
      </c>
      <c r="D21">
        <v>107903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9606506</v>
      </c>
      <c r="E24" s="11">
        <v>5000</v>
      </c>
      <c r="F24" s="11">
        <v>15000</v>
      </c>
      <c r="G24" s="12">
        <v>0.01</v>
      </c>
      <c r="H24" s="11">
        <f t="shared" si="0"/>
        <v>14850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10000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5000</v>
      </c>
      <c r="G26" s="12">
        <v>0.01</v>
      </c>
      <c r="H26" s="11">
        <f t="shared" si="0"/>
        <v>4950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37414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12900</v>
      </c>
      <c r="F20" s="11">
        <v>0</v>
      </c>
      <c r="G20" s="12">
        <v>0.01</v>
      </c>
      <c r="H20" s="11">
        <f>ROUND(+F20*(1-G20),0)</f>
        <v>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9606506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0</v>
      </c>
      <c r="G26" s="12">
        <v>0.01</v>
      </c>
      <c r="H26" s="11">
        <f t="shared" si="0"/>
        <v>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20000</v>
      </c>
      <c r="G27" s="12">
        <v>0.01</v>
      </c>
      <c r="H27" s="11">
        <f t="shared" si="0"/>
        <v>19800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37415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5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5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5">
      <c r="A22" t="s">
        <v>27</v>
      </c>
      <c r="E22" s="11">
        <v>0</v>
      </c>
      <c r="F22" s="11">
        <v>0</v>
      </c>
      <c r="G22" s="12"/>
      <c r="H22" s="11"/>
    </row>
    <row r="23" spans="1:9" x14ac:dyDescent="0.25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5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5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5">
      <c r="A26" t="s">
        <v>38</v>
      </c>
      <c r="B26" t="s">
        <v>32</v>
      </c>
      <c r="C26" t="s">
        <v>33</v>
      </c>
      <c r="D26" s="10">
        <v>2880600203</v>
      </c>
      <c r="E26" s="11">
        <v>0</v>
      </c>
      <c r="F26" s="11">
        <v>0</v>
      </c>
      <c r="G26" s="12">
        <v>0.01</v>
      </c>
      <c r="H26" s="11">
        <f t="shared" si="0"/>
        <v>0</v>
      </c>
    </row>
    <row r="27" spans="1:9" x14ac:dyDescent="0.25">
      <c r="A27" t="s">
        <v>38</v>
      </c>
      <c r="B27" t="s">
        <v>28</v>
      </c>
      <c r="C27" t="s">
        <v>39</v>
      </c>
      <c r="D27" s="10" t="s">
        <v>40</v>
      </c>
      <c r="E27" s="11">
        <v>20000</v>
      </c>
      <c r="F27" s="11">
        <v>20000</v>
      </c>
      <c r="G27" s="12">
        <v>0.01</v>
      </c>
      <c r="H27" s="11">
        <f t="shared" si="0"/>
        <v>19800</v>
      </c>
    </row>
    <row r="28" spans="1:9" x14ac:dyDescent="0.25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5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5">
      <c r="A32" s="4" t="s">
        <v>41</v>
      </c>
      <c r="B32" s="5"/>
      <c r="C32" s="6"/>
    </row>
    <row r="34" spans="1:10" x14ac:dyDescent="0.25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5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5">
      <c r="E37" s="11"/>
      <c r="F37" s="11"/>
    </row>
    <row r="38" spans="1:10" x14ac:dyDescent="0.25">
      <c r="E38" s="11"/>
      <c r="F38" s="11"/>
    </row>
    <row r="39" spans="1:10" x14ac:dyDescent="0.25">
      <c r="A39" s="4" t="s">
        <v>44</v>
      </c>
      <c r="B39" s="6"/>
      <c r="E39" s="11"/>
      <c r="F39" s="11"/>
    </row>
    <row r="40" spans="1:10" x14ac:dyDescent="0.25">
      <c r="E40" s="11"/>
      <c r="F40" s="11"/>
    </row>
    <row r="41" spans="1:10" x14ac:dyDescent="0.25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5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8" thickBot="1" x14ac:dyDescent="0.3">
      <c r="E43" s="11">
        <f>E41+E42</f>
        <v>0</v>
      </c>
      <c r="F43" s="11">
        <f>F41+F42</f>
        <v>0</v>
      </c>
      <c r="G43" s="12" t="s">
        <v>50</v>
      </c>
    </row>
    <row r="44" spans="1:10" ht="13.8" thickBot="1" x14ac:dyDescent="0.3">
      <c r="A44" s="13" t="s">
        <v>56</v>
      </c>
    </row>
    <row r="45" spans="1:10" x14ac:dyDescent="0.25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June 1, 2002</vt:lpstr>
      <vt:lpstr>June 4, 2002</vt:lpstr>
      <vt:lpstr>June 4th cuts to send to pipe</vt:lpstr>
      <vt:lpstr>June 4th Intraday Nom(Piggin)</vt:lpstr>
      <vt:lpstr>June 5, 2002</vt:lpstr>
      <vt:lpstr>June 6, 2002</vt:lpstr>
      <vt:lpstr>June 6, 2002(Intraday)</vt:lpstr>
      <vt:lpstr>June 7, 2002</vt:lpstr>
      <vt:lpstr>June 8, 2002</vt:lpstr>
      <vt:lpstr>June 9th(revised), 2002</vt:lpstr>
      <vt:lpstr>June 11, 2002</vt:lpstr>
      <vt:lpstr>June 12, 2002</vt:lpstr>
      <vt:lpstr>June 13, 2002</vt:lpstr>
      <vt:lpstr>June 14th, 2002</vt:lpstr>
      <vt:lpstr>June 15th, 2002</vt:lpstr>
      <vt:lpstr>June 18th, 2002</vt:lpstr>
      <vt:lpstr>June 19th, 2002</vt:lpstr>
      <vt:lpstr>June 21st, 2002</vt:lpstr>
      <vt:lpstr>June 22nd, 2002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kbrady</dc:creator>
  <cp:lastModifiedBy>Havlíček Jan</cp:lastModifiedBy>
  <cp:lastPrinted>2002-06-21T11:57:22Z</cp:lastPrinted>
  <dcterms:created xsi:type="dcterms:W3CDTF">2002-05-28T13:53:39Z</dcterms:created>
  <dcterms:modified xsi:type="dcterms:W3CDTF">2023-09-10T15:47:00Z</dcterms:modified>
</cp:coreProperties>
</file>