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/>
  </bookViews>
  <sheets>
    <sheet name="Strg Rules" sheetId="4" r:id="rId1"/>
    <sheet name="Sheet1" sheetId="1" r:id="rId2"/>
    <sheet name="Sheet2" sheetId="2" r:id="rId3"/>
    <sheet name="Sheet3" sheetId="3" r:id="rId4"/>
  </sheets>
  <calcPr calcId="0"/>
</workbook>
</file>

<file path=xl/calcChain.xml><?xml version="1.0" encoding="utf-8"?>
<calcChain xmlns="http://schemas.openxmlformats.org/spreadsheetml/2006/main">
  <c r="D22" i="1" l="1"/>
  <c r="E22" i="1"/>
  <c r="C34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C9" i="3"/>
  <c r="D13" i="3"/>
  <c r="F13" i="3"/>
  <c r="G13" i="3"/>
  <c r="D14" i="3"/>
  <c r="F14" i="3"/>
  <c r="G14" i="3"/>
  <c r="D15" i="3"/>
  <c r="F15" i="3"/>
  <c r="G15" i="3"/>
  <c r="D16" i="3"/>
  <c r="F16" i="3"/>
  <c r="G16" i="3"/>
  <c r="D17" i="3"/>
  <c r="F17" i="3"/>
  <c r="G17" i="3"/>
  <c r="D18" i="3"/>
  <c r="F18" i="3"/>
  <c r="G18" i="3"/>
  <c r="D19" i="3"/>
  <c r="F19" i="3"/>
  <c r="G19" i="3"/>
  <c r="D20" i="3"/>
  <c r="F20" i="3"/>
  <c r="G20" i="3"/>
  <c r="D21" i="3"/>
  <c r="F21" i="3"/>
  <c r="G21" i="3"/>
  <c r="C22" i="3"/>
  <c r="D22" i="3"/>
  <c r="F22" i="3"/>
  <c r="D7" i="4"/>
  <c r="C8" i="4"/>
  <c r="D8" i="4"/>
  <c r="D9" i="4"/>
  <c r="D10" i="4"/>
  <c r="D11" i="4"/>
  <c r="D12" i="4"/>
  <c r="D13" i="4"/>
  <c r="D14" i="4"/>
  <c r="D15" i="4"/>
  <c r="D16" i="4"/>
  <c r="C17" i="4"/>
  <c r="D17" i="4"/>
  <c r="D18" i="4"/>
  <c r="D19" i="4"/>
  <c r="C20" i="4"/>
  <c r="D20" i="4"/>
  <c r="C21" i="4"/>
  <c r="D21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F39" i="4"/>
  <c r="F40" i="4"/>
  <c r="G47" i="4"/>
  <c r="G48" i="4"/>
  <c r="G49" i="4"/>
  <c r="D50" i="4"/>
  <c r="G50" i="4"/>
  <c r="D51" i="4"/>
  <c r="G51" i="4"/>
  <c r="D57" i="4"/>
  <c r="D58" i="4"/>
  <c r="D59" i="4"/>
  <c r="D60" i="4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<sst xmlns="http://schemas.openxmlformats.org/spreadsheetml/2006/main" count="135" uniqueCount="104">
  <si>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</si>
  <si>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</si>
  <si>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</si>
  <si>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</si>
  <si>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</si>
  <si>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</si>
  <si>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</si>
  <si>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</si>
  <si>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</si>
  <si>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</si>
  <si>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</si>
  <si>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</si>
  <si>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</si>
  <si>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</si>
  <si>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</si>
  <si>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</si>
  <si>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</si>
  <si>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</si>
  <si>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</si>
  <si>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</si>
  <si>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</si>
  <si>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</si>
  <si>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</si>
  <si>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</si>
  <si>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</si>
  <si>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</si>
  <si>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</si>
  <si>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</si>
  <si>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</si>
  <si>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</si>
  <si>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</si>
  <si>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</si>
  <si>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</si>
  <si>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</si>
  <si>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</si>
  <si>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</si>
  <si>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</si>
  <si>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</si>
  <si>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</si>
  <si>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</si>
  <si>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</si>
  <si>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</si>
  <si>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</si>
  <si>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</si>
  <si>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</si>
  <si>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</si>
  <si>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</si>
  <si>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</si>
  <si>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</si>
  <si>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</si>
  <si>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</si>
  <si>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</si>
  <si>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</si>
  <si>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</si>
  <si>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</si>
  <si>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</si>
  <si>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</si>
  <si>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</si>
  <si>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</si>
  <si>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</si>
  <si>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</si>
  <si>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</si>
  <si>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</si>
  <si>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</si>
  <si>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</si>
  <si>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</si>
  <si>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</si>
  <si>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</si>
  <si>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</si>
  <si>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</si>
  <si>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</si>
  <si>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</si>
  <si>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</si>
  <si>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</si>
  <si>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</si>
  <si>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</si>
  <si>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</si>
  <si>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</si>
  <si>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</si>
  <si>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</si>
  <si>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</si>
  <si>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</si>
  <si>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</si>
  <si>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</si>
  <si>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</si>
  <si>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</si>
  <si>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</si>
  <si>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</si>
  <si>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</si>
  <si>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</si>
  <si>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</si>
  <si>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</si>
  <si>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</si>
  <si>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</si>
  <si>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</si>
  <si>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</si>
  <si>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Deal Id</t>
  </si>
  <si>
    <t>Pipe</t>
  </si>
  <si>
    <t>Zone</t>
  </si>
  <si>
    <t>MeterCode</t>
  </si>
  <si>
    <t>CGAS</t>
  </si>
  <si>
    <t>Sum</t>
  </si>
  <si>
    <t>APPALACHIA</t>
  </si>
  <si>
    <t>STOI - CGAS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</si>
</sst>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1" fontId="0" fillId="0" borderId="0" xfId="0" applyNumberFormat="1"/>
    <xf numFmtId="0" fontId="10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5" workbookViewId="0">
      <selection activeCell="C22" sqref="C22"/>
    </sheetView>
  </sheetViews>
  <sheetFormatPr defaultRowHeight="13.2" x14ac:dyDescent="0.25"/>
  <cols>
    <col min="1" max="1" width="10.6640625" customWidth="1"/>
    <col min="3" max="3" width="10.33203125" bestFit="1" customWidth="1"/>
    <col min="5" max="5" width="10.33203125" customWidth="1"/>
  </cols>
  <sheetData>
    <row r="1" spans="1:9" x14ac:dyDescent="0.25">
      <c r="A1" s="60" t="s">
        <v>96</v>
      </c>
      <c r="B1" s="60"/>
      <c r="C1" s="60"/>
      <c r="D1" s="60"/>
      <c r="E1" s="60"/>
      <c r="F1" s="60"/>
      <c r="G1" s="60"/>
      <c r="H1" s="60"/>
      <c r="I1" s="60"/>
    </row>
    <row r="2" spans="1:9" x14ac:dyDescent="0.25">
      <c r="A2" t="s">
        <v>80</v>
      </c>
      <c r="B2" s="59">
        <v>36647</v>
      </c>
    </row>
    <row r="3" spans="1:9" ht="15.6" x14ac:dyDescent="0.3">
      <c r="A3" s="53"/>
      <c r="C3" t="s">
        <v>97</v>
      </c>
      <c r="D3" t="s">
        <v>98</v>
      </c>
      <c r="E3" t="s">
        <v>99</v>
      </c>
    </row>
    <row r="4" spans="1:9" x14ac:dyDescent="0.25">
      <c r="C4" t="s">
        <v>100</v>
      </c>
      <c r="F4" t="s">
        <v>101</v>
      </c>
    </row>
    <row r="5" spans="1:9" x14ac:dyDescent="0.25">
      <c r="C5" t="s">
        <v>102</v>
      </c>
      <c r="E5" t="s">
        <v>101</v>
      </c>
      <c r="G5" s="54">
        <v>6050607</v>
      </c>
    </row>
    <row r="6" spans="1:9" x14ac:dyDescent="0.25">
      <c r="B6" t="s">
        <v>36</v>
      </c>
      <c r="C6" t="s">
        <v>103</v>
      </c>
      <c r="D6" t="s">
        <v>101</v>
      </c>
    </row>
    <row r="7" spans="1:9" x14ac:dyDescent="0.25">
      <c r="B7">
        <v>1</v>
      </c>
      <c r="C7" s="1">
        <v>79864</v>
      </c>
      <c r="D7" s="16">
        <f>+C7</f>
        <v>79864</v>
      </c>
      <c r="E7" s="55"/>
    </row>
    <row r="8" spans="1:9" x14ac:dyDescent="0.25">
      <c r="B8">
        <v>2</v>
      </c>
      <c r="C8" s="1">
        <f>+C7</f>
        <v>79864</v>
      </c>
      <c r="D8" s="56">
        <f>+D7+C8</f>
        <v>159728</v>
      </c>
      <c r="E8" s="56"/>
    </row>
    <row r="9" spans="1:9" x14ac:dyDescent="0.25">
      <c r="B9">
        <v>3</v>
      </c>
      <c r="C9" s="1">
        <v>99830</v>
      </c>
      <c r="D9" s="56">
        <f t="shared" ref="D9:D37" si="0">+D8+C9</f>
        <v>259558</v>
      </c>
      <c r="E9" s="56"/>
    </row>
    <row r="10" spans="1:9" x14ac:dyDescent="0.25">
      <c r="B10">
        <v>4</v>
      </c>
      <c r="C10" s="1">
        <v>99830</v>
      </c>
      <c r="D10" s="56">
        <f t="shared" si="0"/>
        <v>359388</v>
      </c>
      <c r="E10" s="56"/>
      <c r="F10" s="56"/>
    </row>
    <row r="11" spans="1:9" x14ac:dyDescent="0.25">
      <c r="B11">
        <v>5</v>
      </c>
      <c r="C11" s="1">
        <v>68188</v>
      </c>
      <c r="D11" s="56">
        <f t="shared" si="0"/>
        <v>427576</v>
      </c>
      <c r="E11" s="56"/>
    </row>
    <row r="12" spans="1:9" x14ac:dyDescent="0.25">
      <c r="B12">
        <v>6</v>
      </c>
      <c r="C12" s="1">
        <v>98096</v>
      </c>
      <c r="D12" s="56">
        <f t="shared" si="0"/>
        <v>525672</v>
      </c>
      <c r="E12" s="56"/>
    </row>
    <row r="13" spans="1:9" x14ac:dyDescent="0.25">
      <c r="B13">
        <v>7</v>
      </c>
      <c r="C13" s="1">
        <v>82040</v>
      </c>
      <c r="D13" s="56">
        <f t="shared" si="0"/>
        <v>607712</v>
      </c>
      <c r="E13" s="56"/>
    </row>
    <row r="14" spans="1:9" x14ac:dyDescent="0.25">
      <c r="B14">
        <v>8</v>
      </c>
      <c r="C14" s="1">
        <v>84486</v>
      </c>
      <c r="D14" s="56">
        <f t="shared" si="0"/>
        <v>692198</v>
      </c>
    </row>
    <row r="15" spans="1:9" x14ac:dyDescent="0.25">
      <c r="B15">
        <v>9</v>
      </c>
      <c r="C15" s="1">
        <v>72</v>
      </c>
      <c r="D15" s="56">
        <f>+D13+C15</f>
        <v>607784</v>
      </c>
    </row>
    <row r="16" spans="1:9" x14ac:dyDescent="0.25">
      <c r="B16">
        <v>10</v>
      </c>
      <c r="C16" s="1">
        <v>20400</v>
      </c>
      <c r="D16" s="56">
        <f>+D14+C16</f>
        <v>712598</v>
      </c>
    </row>
    <row r="17" spans="1:12" x14ac:dyDescent="0.25">
      <c r="B17">
        <v>11</v>
      </c>
      <c r="C17" s="1">
        <f t="shared" ref="C17:C37" si="1">+C16</f>
        <v>20400</v>
      </c>
      <c r="D17" s="56">
        <f t="shared" si="0"/>
        <v>732998</v>
      </c>
    </row>
    <row r="18" spans="1:12" x14ac:dyDescent="0.25">
      <c r="B18">
        <v>12</v>
      </c>
      <c r="C18" s="1">
        <v>48000</v>
      </c>
      <c r="D18" s="56">
        <f t="shared" si="0"/>
        <v>780998</v>
      </c>
    </row>
    <row r="19" spans="1:12" x14ac:dyDescent="0.25">
      <c r="B19">
        <v>13</v>
      </c>
      <c r="C19" s="1">
        <v>20400</v>
      </c>
      <c r="D19" s="56">
        <f t="shared" si="0"/>
        <v>801398</v>
      </c>
    </row>
    <row r="20" spans="1:12" x14ac:dyDescent="0.25">
      <c r="B20">
        <v>14</v>
      </c>
      <c r="C20" s="1">
        <f>+C19</f>
        <v>20400</v>
      </c>
      <c r="D20" s="56">
        <f t="shared" si="0"/>
        <v>821798</v>
      </c>
    </row>
    <row r="21" spans="1:12" x14ac:dyDescent="0.25">
      <c r="B21">
        <v>15</v>
      </c>
      <c r="C21" s="1">
        <f t="shared" si="1"/>
        <v>20400</v>
      </c>
      <c r="D21" s="56">
        <f t="shared" si="0"/>
        <v>842198</v>
      </c>
    </row>
    <row r="22" spans="1:12" x14ac:dyDescent="0.25">
      <c r="B22">
        <v>16</v>
      </c>
      <c r="C22" s="1">
        <v>22900</v>
      </c>
      <c r="D22" s="56">
        <f t="shared" si="0"/>
        <v>865098</v>
      </c>
    </row>
    <row r="23" spans="1:12" x14ac:dyDescent="0.25">
      <c r="B23">
        <v>17</v>
      </c>
      <c r="C23" s="1">
        <f t="shared" si="1"/>
        <v>22900</v>
      </c>
      <c r="D23" s="56">
        <f t="shared" si="0"/>
        <v>887998</v>
      </c>
      <c r="F23" s="56"/>
      <c r="G23" s="56"/>
      <c r="H23" s="56"/>
      <c r="I23" s="56"/>
      <c r="J23" s="56"/>
      <c r="K23" s="56"/>
      <c r="L23" s="56"/>
    </row>
    <row r="24" spans="1:12" x14ac:dyDescent="0.25">
      <c r="B24">
        <v>18</v>
      </c>
      <c r="C24" s="1">
        <f t="shared" si="1"/>
        <v>22900</v>
      </c>
      <c r="D24" s="56">
        <f t="shared" si="0"/>
        <v>910898</v>
      </c>
      <c r="I24" s="56"/>
    </row>
    <row r="25" spans="1:12" x14ac:dyDescent="0.25">
      <c r="B25" s="56">
        <v>19</v>
      </c>
      <c r="C25" s="1">
        <f t="shared" si="1"/>
        <v>22900</v>
      </c>
      <c r="D25" s="56">
        <f t="shared" si="0"/>
        <v>933798</v>
      </c>
      <c r="E25" s="56"/>
      <c r="F25" s="56"/>
      <c r="G25" s="56"/>
      <c r="H25" s="56"/>
      <c r="I25" s="56"/>
    </row>
    <row r="26" spans="1:12" x14ac:dyDescent="0.25">
      <c r="B26" s="56">
        <v>20</v>
      </c>
      <c r="C26" s="1">
        <f t="shared" si="1"/>
        <v>22900</v>
      </c>
      <c r="D26" s="56">
        <f t="shared" si="0"/>
        <v>956698</v>
      </c>
      <c r="E26" s="56"/>
      <c r="F26" s="56"/>
      <c r="G26" s="56"/>
      <c r="H26" s="56"/>
      <c r="I26" s="56"/>
    </row>
    <row r="27" spans="1:12" x14ac:dyDescent="0.25">
      <c r="B27">
        <v>21</v>
      </c>
      <c r="C27" s="1">
        <f t="shared" si="1"/>
        <v>22900</v>
      </c>
      <c r="D27" s="56">
        <f t="shared" si="0"/>
        <v>979598</v>
      </c>
    </row>
    <row r="28" spans="1:12" x14ac:dyDescent="0.25">
      <c r="B28">
        <v>22</v>
      </c>
      <c r="C28" s="1">
        <f t="shared" si="1"/>
        <v>22900</v>
      </c>
      <c r="D28" s="56">
        <f t="shared" si="0"/>
        <v>1002498</v>
      </c>
    </row>
    <row r="29" spans="1:12" x14ac:dyDescent="0.25">
      <c r="B29">
        <v>23</v>
      </c>
      <c r="C29" s="1">
        <f t="shared" si="1"/>
        <v>22900</v>
      </c>
      <c r="D29" s="56">
        <f t="shared" si="0"/>
        <v>1025398</v>
      </c>
    </row>
    <row r="30" spans="1:12" x14ac:dyDescent="0.25">
      <c r="B30">
        <v>24</v>
      </c>
      <c r="C30" s="1">
        <f t="shared" si="1"/>
        <v>22900</v>
      </c>
      <c r="D30" s="56">
        <f t="shared" si="0"/>
        <v>1048298</v>
      </c>
    </row>
    <row r="31" spans="1:12" x14ac:dyDescent="0.25">
      <c r="B31">
        <v>25</v>
      </c>
      <c r="C31" s="1">
        <f t="shared" si="1"/>
        <v>22900</v>
      </c>
      <c r="D31" s="56">
        <f t="shared" si="0"/>
        <v>1071198</v>
      </c>
    </row>
    <row r="32" spans="1:12" ht="15.6" x14ac:dyDescent="0.3">
      <c r="A32" s="53"/>
      <c r="B32">
        <v>26</v>
      </c>
      <c r="C32" s="1">
        <f t="shared" si="1"/>
        <v>22900</v>
      </c>
      <c r="D32" s="56">
        <f t="shared" si="0"/>
        <v>1094098</v>
      </c>
    </row>
    <row r="33" spans="1:9" ht="15.6" x14ac:dyDescent="0.3">
      <c r="A33" s="53"/>
      <c r="B33">
        <v>27</v>
      </c>
      <c r="C33" s="1">
        <f t="shared" si="1"/>
        <v>22900</v>
      </c>
      <c r="D33" s="56">
        <f t="shared" si="0"/>
        <v>1116998</v>
      </c>
    </row>
    <row r="34" spans="1:9" x14ac:dyDescent="0.25">
      <c r="B34">
        <v>28</v>
      </c>
      <c r="C34" s="1">
        <f t="shared" si="1"/>
        <v>22900</v>
      </c>
      <c r="D34" s="56">
        <f t="shared" si="0"/>
        <v>1139898</v>
      </c>
    </row>
    <row r="35" spans="1:9" x14ac:dyDescent="0.25">
      <c r="B35">
        <v>29</v>
      </c>
      <c r="C35" s="1">
        <f t="shared" si="1"/>
        <v>22900</v>
      </c>
      <c r="D35" s="56">
        <f t="shared" si="0"/>
        <v>1162798</v>
      </c>
      <c r="I35" s="54"/>
    </row>
    <row r="36" spans="1:9" x14ac:dyDescent="0.25">
      <c r="B36">
        <v>30</v>
      </c>
      <c r="C36" s="1">
        <f t="shared" si="1"/>
        <v>22900</v>
      </c>
      <c r="D36" s="56">
        <f t="shared" si="0"/>
        <v>1185698</v>
      </c>
    </row>
    <row r="37" spans="1:9" x14ac:dyDescent="0.25">
      <c r="B37">
        <v>31</v>
      </c>
      <c r="C37" s="1">
        <f t="shared" si="1"/>
        <v>22900</v>
      </c>
      <c r="D37" s="56">
        <f t="shared" si="0"/>
        <v>1208598</v>
      </c>
      <c r="E37" s="57"/>
      <c r="F37" s="56"/>
    </row>
    <row r="38" spans="1:9" x14ac:dyDescent="0.25">
      <c r="B38" t="s">
        <v>101</v>
      </c>
      <c r="C38" s="16">
        <f>SUM(C7:C37)</f>
        <v>1208670</v>
      </c>
      <c r="E38" s="57"/>
      <c r="F38" s="56"/>
    </row>
    <row r="39" spans="1:9" x14ac:dyDescent="0.25">
      <c r="A39" t="s">
        <v>73</v>
      </c>
      <c r="E39" s="57">
        <v>0.65</v>
      </c>
      <c r="F39" s="56">
        <f>+E39*$I$35</f>
        <v>0</v>
      </c>
    </row>
    <row r="40" spans="1:9" x14ac:dyDescent="0.25">
      <c r="A40" t="s">
        <v>74</v>
      </c>
      <c r="E40" s="57">
        <v>0.5</v>
      </c>
      <c r="F40" s="56">
        <f>+E40*$I$35</f>
        <v>0</v>
      </c>
    </row>
    <row r="41" spans="1:9" x14ac:dyDescent="0.25">
      <c r="A41" t="s">
        <v>75</v>
      </c>
    </row>
    <row r="42" spans="1:9" x14ac:dyDescent="0.25">
      <c r="A42" t="s">
        <v>76</v>
      </c>
    </row>
    <row r="44" spans="1:9" x14ac:dyDescent="0.25">
      <c r="A44" t="s">
        <v>77</v>
      </c>
    </row>
    <row r="45" spans="1:9" x14ac:dyDescent="0.25">
      <c r="C45" t="s">
        <v>78</v>
      </c>
      <c r="F45" t="s">
        <v>79</v>
      </c>
    </row>
    <row r="46" spans="1:9" x14ac:dyDescent="0.25">
      <c r="A46" s="58" t="s">
        <v>80</v>
      </c>
      <c r="B46" s="58"/>
      <c r="C46" s="58" t="s">
        <v>81</v>
      </c>
      <c r="D46" s="58"/>
      <c r="E46" s="58"/>
      <c r="F46" s="58" t="s">
        <v>81</v>
      </c>
    </row>
    <row r="47" spans="1:9" x14ac:dyDescent="0.25">
      <c r="A47" t="s">
        <v>82</v>
      </c>
      <c r="C47" t="s">
        <v>83</v>
      </c>
      <c r="F47" s="55">
        <v>0.4</v>
      </c>
      <c r="G47" s="56">
        <f>+F47*$G$5</f>
        <v>2420242.8000000003</v>
      </c>
    </row>
    <row r="48" spans="1:9" x14ac:dyDescent="0.25">
      <c r="A48" t="s">
        <v>84</v>
      </c>
      <c r="C48" t="s">
        <v>83</v>
      </c>
      <c r="F48" s="55">
        <v>0.4</v>
      </c>
      <c r="G48" s="56">
        <f>+F48*$G$5</f>
        <v>2420242.8000000003</v>
      </c>
    </row>
    <row r="49" spans="1:7" x14ac:dyDescent="0.25">
      <c r="A49" t="s">
        <v>85</v>
      </c>
      <c r="C49" t="s">
        <v>83</v>
      </c>
      <c r="F49" s="55">
        <v>0.4</v>
      </c>
      <c r="G49" s="56">
        <f>+F49*$G$5</f>
        <v>2420242.8000000003</v>
      </c>
    </row>
    <row r="50" spans="1:7" x14ac:dyDescent="0.25">
      <c r="A50" t="s">
        <v>86</v>
      </c>
      <c r="C50" s="55">
        <v>0.1</v>
      </c>
      <c r="D50" s="56">
        <f>+C50*$G$5</f>
        <v>605060.70000000007</v>
      </c>
      <c r="F50" s="55">
        <v>0.3</v>
      </c>
      <c r="G50" s="56">
        <f>+F50*$G$5</f>
        <v>1815182.0999999999</v>
      </c>
    </row>
    <row r="51" spans="1:7" x14ac:dyDescent="0.25">
      <c r="A51" t="s">
        <v>87</v>
      </c>
      <c r="C51" s="55">
        <v>0.1</v>
      </c>
      <c r="D51" s="56">
        <f>+C51*$G$5</f>
        <v>605060.70000000007</v>
      </c>
      <c r="F51" s="55">
        <v>0.2</v>
      </c>
      <c r="G51" s="56">
        <f>+F51*$G$5</f>
        <v>1210121.4000000001</v>
      </c>
    </row>
    <row r="52" spans="1:7" x14ac:dyDescent="0.25">
      <c r="A52" t="s">
        <v>88</v>
      </c>
    </row>
    <row r="53" spans="1:7" x14ac:dyDescent="0.25">
      <c r="A53" t="s">
        <v>89</v>
      </c>
    </row>
    <row r="55" spans="1:7" ht="15.6" x14ac:dyDescent="0.3">
      <c r="A55" s="53" t="s">
        <v>90</v>
      </c>
      <c r="C55" t="s">
        <v>91</v>
      </c>
    </row>
    <row r="57" spans="1:7" x14ac:dyDescent="0.25">
      <c r="A57" s="8" t="s">
        <v>92</v>
      </c>
      <c r="C57" s="55">
        <v>0.25</v>
      </c>
      <c r="D57" s="56">
        <f>+C57*$G$5</f>
        <v>1512651.75</v>
      </c>
    </row>
    <row r="58" spans="1:7" x14ac:dyDescent="0.25">
      <c r="A58" t="s">
        <v>93</v>
      </c>
      <c r="C58" s="55">
        <v>0.65</v>
      </c>
      <c r="D58" s="56">
        <f>+C58*$G$5</f>
        <v>3932894.5500000003</v>
      </c>
    </row>
    <row r="59" spans="1:7" x14ac:dyDescent="0.25">
      <c r="A59" t="s">
        <v>94</v>
      </c>
      <c r="C59" s="55">
        <v>0.6</v>
      </c>
      <c r="D59" s="56">
        <f>+C59*$G$5</f>
        <v>3630364.1999999997</v>
      </c>
    </row>
    <row r="60" spans="1:7" x14ac:dyDescent="0.25">
      <c r="A60" t="s">
        <v>95</v>
      </c>
      <c r="C60" s="55">
        <v>0.85</v>
      </c>
      <c r="D60" s="56">
        <f>+C60*$G$5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30" sqref="A30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22" t="s">
        <v>30</v>
      </c>
      <c r="B1" s="23"/>
      <c r="C1" s="23"/>
      <c r="D1" s="23"/>
      <c r="E1" s="23"/>
      <c r="F1" s="24"/>
    </row>
    <row r="2" spans="1:6" x14ac:dyDescent="0.25">
      <c r="A2" s="25"/>
      <c r="B2" s="17"/>
      <c r="C2" s="17"/>
      <c r="D2" s="17"/>
      <c r="E2" s="17"/>
      <c r="F2" s="26"/>
    </row>
    <row r="3" spans="1:6" x14ac:dyDescent="0.25">
      <c r="A3" s="25"/>
      <c r="B3" s="17"/>
      <c r="C3" s="17"/>
      <c r="D3" s="17"/>
      <c r="E3" s="17"/>
      <c r="F3" s="26"/>
    </row>
    <row r="4" spans="1:6" x14ac:dyDescent="0.25">
      <c r="A4" s="27" t="s">
        <v>0</v>
      </c>
      <c r="B4" s="18"/>
      <c r="C4" s="18"/>
      <c r="D4" s="18"/>
      <c r="E4" s="18"/>
      <c r="F4" s="26"/>
    </row>
    <row r="5" spans="1:6" x14ac:dyDescent="0.25">
      <c r="A5" s="27"/>
      <c r="B5" s="18"/>
      <c r="C5" s="18"/>
      <c r="D5" s="18"/>
      <c r="E5" s="18"/>
      <c r="F5" s="26"/>
    </row>
    <row r="6" spans="1:6" x14ac:dyDescent="0.25">
      <c r="A6" s="27"/>
      <c r="B6" s="19" t="s">
        <v>1</v>
      </c>
      <c r="C6" s="18">
        <v>6295922</v>
      </c>
      <c r="D6" s="18"/>
      <c r="E6" s="18"/>
      <c r="F6" s="26"/>
    </row>
    <row r="7" spans="1:6" x14ac:dyDescent="0.25">
      <c r="A7" s="27"/>
      <c r="B7" s="19" t="s">
        <v>2</v>
      </c>
      <c r="C7" s="18">
        <v>113053</v>
      </c>
      <c r="D7" s="18"/>
      <c r="E7" s="18"/>
      <c r="F7" s="26"/>
    </row>
    <row r="8" spans="1:6" x14ac:dyDescent="0.25">
      <c r="A8" s="27"/>
      <c r="B8" s="19" t="s">
        <v>3</v>
      </c>
      <c r="C8" s="18">
        <v>56527</v>
      </c>
      <c r="D8" s="18"/>
      <c r="E8" s="18"/>
      <c r="F8" s="26"/>
    </row>
    <row r="9" spans="1:6" x14ac:dyDescent="0.25">
      <c r="A9" s="27"/>
      <c r="B9" s="18"/>
      <c r="C9" s="18"/>
      <c r="D9" s="20" t="s">
        <v>4</v>
      </c>
      <c r="E9" s="20" t="s">
        <v>5</v>
      </c>
      <c r="F9" s="26"/>
    </row>
    <row r="10" spans="1:6" x14ac:dyDescent="0.25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5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5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5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5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5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5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5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5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5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5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5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5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8" thickBot="1" x14ac:dyDescent="0.3">
      <c r="A23" s="28"/>
      <c r="B23" s="29"/>
      <c r="C23" s="29"/>
      <c r="D23" s="29"/>
      <c r="E23" s="29"/>
      <c r="F23" s="30"/>
    </row>
    <row r="24" spans="1:6" ht="13.8" thickTop="1" x14ac:dyDescent="0.25"/>
    <row r="26" spans="1:6" x14ac:dyDescent="0.25">
      <c r="A26" s="1" t="s">
        <v>46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47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48</v>
      </c>
      <c r="C32" s="5">
        <v>170981</v>
      </c>
      <c r="D32" s="6"/>
      <c r="E32" s="1"/>
    </row>
    <row r="33" spans="1:7" x14ac:dyDescent="0.25">
      <c r="A33" s="1"/>
      <c r="B33" s="4"/>
      <c r="C33" s="5"/>
      <c r="D33" s="6"/>
      <c r="E33" s="1"/>
    </row>
    <row r="34" spans="1:7" x14ac:dyDescent="0.25">
      <c r="A34" s="1"/>
      <c r="B34" s="4" t="s">
        <v>49</v>
      </c>
      <c r="C34" s="11">
        <f>+C28-C32</f>
        <v>5879626</v>
      </c>
      <c r="D34" s="6"/>
      <c r="E34" s="1"/>
    </row>
    <row r="35" spans="1:7" x14ac:dyDescent="0.25">
      <c r="A35" s="1"/>
      <c r="B35" s="4"/>
      <c r="C35" s="5"/>
      <c r="D35" s="6"/>
      <c r="E35" s="1"/>
    </row>
    <row r="36" spans="1:7" x14ac:dyDescent="0.25">
      <c r="A36" s="1"/>
      <c r="B36" s="4"/>
      <c r="C36" s="5"/>
      <c r="D36" s="6"/>
      <c r="E36" s="1"/>
    </row>
    <row r="37" spans="1:7" x14ac:dyDescent="0.25">
      <c r="A37" s="1"/>
      <c r="B37" s="4" t="s">
        <v>50</v>
      </c>
      <c r="C37" t="s">
        <v>52</v>
      </c>
      <c r="E37" t="s">
        <v>72</v>
      </c>
      <c r="F37" s="5" t="s">
        <v>51</v>
      </c>
      <c r="G37" s="6" t="s">
        <v>34</v>
      </c>
    </row>
    <row r="38" spans="1:7" x14ac:dyDescent="0.25">
      <c r="A38" s="1"/>
      <c r="B38" s="12">
        <v>36617</v>
      </c>
      <c r="C38" s="14">
        <v>0.13</v>
      </c>
      <c r="D38" s="16">
        <f>ROUND(+C$28*C38,0)</f>
        <v>786579</v>
      </c>
      <c r="E38" s="52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7" x14ac:dyDescent="0.25">
      <c r="A39" s="1"/>
      <c r="B39" s="12">
        <v>36647</v>
      </c>
      <c r="C39" s="14">
        <v>0.18</v>
      </c>
      <c r="D39" s="16">
        <f t="shared" ref="D39:D46" si="1">ROUND(+C$28*C39,0)</f>
        <v>1089109</v>
      </c>
      <c r="F39" s="6">
        <f t="shared" ref="F39:F46" si="2">+C39*C$34</f>
        <v>1058332.68</v>
      </c>
      <c r="G39" s="1">
        <f t="shared" si="0"/>
        <v>34139.763870967741</v>
      </c>
    </row>
    <row r="40" spans="1:7" x14ac:dyDescent="0.25">
      <c r="A40" s="1"/>
      <c r="B40" s="12">
        <v>36678</v>
      </c>
      <c r="C40" s="14">
        <v>0.18</v>
      </c>
      <c r="D40" s="16">
        <f t="shared" si="1"/>
        <v>1089109</v>
      </c>
      <c r="F40" s="6">
        <f t="shared" si="2"/>
        <v>1058332.68</v>
      </c>
      <c r="G40" s="1">
        <f t="shared" si="0"/>
        <v>35277.756000000001</v>
      </c>
    </row>
    <row r="41" spans="1:7" x14ac:dyDescent="0.25">
      <c r="A41" s="1"/>
      <c r="B41" s="12">
        <v>36708</v>
      </c>
      <c r="C41" s="14">
        <v>0.18</v>
      </c>
      <c r="D41" s="16">
        <f t="shared" si="1"/>
        <v>1089109</v>
      </c>
      <c r="F41" s="6">
        <f t="shared" si="2"/>
        <v>1058332.68</v>
      </c>
      <c r="G41" s="1">
        <f t="shared" si="0"/>
        <v>34139.763870967741</v>
      </c>
    </row>
    <row r="42" spans="1:7" x14ac:dyDescent="0.25">
      <c r="A42" s="1"/>
      <c r="B42" s="12">
        <v>36739</v>
      </c>
      <c r="C42" s="14">
        <v>0.18</v>
      </c>
      <c r="D42" s="16">
        <f t="shared" si="1"/>
        <v>1089109</v>
      </c>
      <c r="F42" s="6">
        <f t="shared" si="2"/>
        <v>1058332.68</v>
      </c>
      <c r="G42" s="1">
        <f t="shared" si="0"/>
        <v>34139.763870967741</v>
      </c>
    </row>
    <row r="43" spans="1:7" x14ac:dyDescent="0.25">
      <c r="A43" s="1"/>
      <c r="B43" s="12">
        <v>36770</v>
      </c>
      <c r="C43" s="14">
        <v>0.13</v>
      </c>
      <c r="D43" s="16">
        <f t="shared" si="1"/>
        <v>786579</v>
      </c>
      <c r="F43" s="6">
        <f t="shared" si="2"/>
        <v>764351.38</v>
      </c>
      <c r="G43" s="1">
        <f t="shared" si="0"/>
        <v>25478.379333333334</v>
      </c>
    </row>
    <row r="44" spans="1:7" x14ac:dyDescent="0.25">
      <c r="A44" s="1"/>
      <c r="B44" s="12">
        <v>36800</v>
      </c>
      <c r="C44" s="15">
        <v>0.02</v>
      </c>
      <c r="D44" s="16">
        <f t="shared" si="1"/>
        <v>121012</v>
      </c>
      <c r="F44" s="6">
        <f t="shared" si="2"/>
        <v>117592.52</v>
      </c>
      <c r="G44" s="1">
        <f t="shared" si="0"/>
        <v>3793.3070967741937</v>
      </c>
    </row>
    <row r="45" spans="1:7" x14ac:dyDescent="0.25">
      <c r="B45" s="12">
        <v>36831</v>
      </c>
      <c r="C45" s="14">
        <v>0</v>
      </c>
      <c r="D45" s="16">
        <f t="shared" si="1"/>
        <v>0</v>
      </c>
      <c r="F45" s="6">
        <f t="shared" si="2"/>
        <v>0</v>
      </c>
      <c r="G45" s="1">
        <f t="shared" si="0"/>
        <v>0</v>
      </c>
    </row>
    <row r="46" spans="1:7" x14ac:dyDescent="0.25">
      <c r="B46" s="12">
        <v>36861</v>
      </c>
      <c r="C46" s="14">
        <v>0</v>
      </c>
      <c r="D46" s="16">
        <f t="shared" si="1"/>
        <v>0</v>
      </c>
      <c r="F46" s="6">
        <f t="shared" si="2"/>
        <v>0</v>
      </c>
      <c r="G46" s="1">
        <f t="shared" si="0"/>
        <v>0</v>
      </c>
    </row>
    <row r="47" spans="1:7" x14ac:dyDescent="0.25">
      <c r="C47" s="13">
        <f>SUM(C38:C46)</f>
        <v>0.99999999999999989</v>
      </c>
      <c r="D47" s="16">
        <f>SUM(D38:D46)</f>
        <v>6050606</v>
      </c>
      <c r="F47" s="16">
        <f>SUM(F38:F46)</f>
        <v>5730872.6199999992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3.2" x14ac:dyDescent="0.25"/>
  <cols>
    <col min="7" max="7" width="2.5546875" customWidth="1"/>
    <col min="8" max="9" width="9.33203125" customWidth="1"/>
    <col min="15" max="15" width="10.88671875" customWidth="1"/>
    <col min="21" max="21" width="5" customWidth="1"/>
    <col min="24" max="24" width="9" customWidth="1"/>
    <col min="25" max="25" width="3.88671875" customWidth="1"/>
    <col min="26" max="26" width="9" customWidth="1"/>
  </cols>
  <sheetData>
    <row r="2" spans="2:27" x14ac:dyDescent="0.25">
      <c r="B2" t="s">
        <v>31</v>
      </c>
    </row>
    <row r="3" spans="2:27" x14ac:dyDescent="0.25">
      <c r="B3" t="s">
        <v>32</v>
      </c>
    </row>
    <row r="5" spans="2:27" x14ac:dyDescent="0.25">
      <c r="C5" s="33" t="s">
        <v>54</v>
      </c>
      <c r="D5" s="31"/>
      <c r="E5" s="31"/>
      <c r="F5" s="32"/>
      <c r="L5" t="s">
        <v>63</v>
      </c>
    </row>
    <row r="6" spans="2:27" s="34" customFormat="1" x14ac:dyDescent="0.25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5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5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5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5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5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5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5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5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5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5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5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5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5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5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5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5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5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5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5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5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5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5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5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5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5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5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5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5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5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5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5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5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C15" sqref="C15"/>
    </sheetView>
  </sheetViews>
  <sheetFormatPr defaultRowHeight="13.2" x14ac:dyDescent="0.25"/>
  <cols>
    <col min="3" max="3" width="10.33203125" bestFit="1" customWidth="1"/>
  </cols>
  <sheetData>
    <row r="1" spans="1:7" x14ac:dyDescent="0.25">
      <c r="A1" s="1" t="s">
        <v>46</v>
      </c>
      <c r="B1" s="1"/>
      <c r="C1" s="1"/>
      <c r="D1" s="1"/>
      <c r="E1" s="1"/>
    </row>
    <row r="2" spans="1:7" x14ac:dyDescent="0.25">
      <c r="A2" s="1"/>
      <c r="B2" s="1"/>
      <c r="C2" s="1"/>
      <c r="D2" s="1"/>
      <c r="E2" s="1"/>
    </row>
    <row r="3" spans="1:7" x14ac:dyDescent="0.25">
      <c r="A3" s="1"/>
      <c r="B3" s="2" t="s">
        <v>1</v>
      </c>
      <c r="C3" s="1">
        <v>6050607</v>
      </c>
      <c r="D3" s="1"/>
      <c r="E3" s="1"/>
    </row>
    <row r="4" spans="1:7" x14ac:dyDescent="0.25">
      <c r="A4" s="1"/>
      <c r="B4" s="2" t="s">
        <v>2</v>
      </c>
      <c r="C4" s="1" t="s">
        <v>47</v>
      </c>
      <c r="D4" s="1"/>
      <c r="E4" s="1"/>
    </row>
    <row r="5" spans="1:7" x14ac:dyDescent="0.25">
      <c r="A5" s="1"/>
      <c r="B5" s="2" t="s">
        <v>3</v>
      </c>
      <c r="C5" s="1">
        <v>54327</v>
      </c>
      <c r="D5" s="1"/>
      <c r="E5" s="1"/>
    </row>
    <row r="6" spans="1:7" x14ac:dyDescent="0.25">
      <c r="A6" s="1"/>
      <c r="B6" s="1"/>
      <c r="C6" s="1"/>
      <c r="D6" s="3"/>
      <c r="E6" s="3"/>
    </row>
    <row r="7" spans="1:7" x14ac:dyDescent="0.25">
      <c r="A7" s="1"/>
      <c r="B7" s="4" t="s">
        <v>48</v>
      </c>
      <c r="C7" s="5">
        <v>170981</v>
      </c>
      <c r="D7" s="6"/>
      <c r="E7" s="1"/>
    </row>
    <row r="8" spans="1:7" x14ac:dyDescent="0.25">
      <c r="A8" s="1"/>
      <c r="B8" s="4"/>
      <c r="C8" s="5"/>
      <c r="D8" s="6"/>
      <c r="E8" s="1"/>
    </row>
    <row r="9" spans="1:7" x14ac:dyDescent="0.25">
      <c r="A9" s="1"/>
      <c r="B9" s="4" t="s">
        <v>49</v>
      </c>
      <c r="C9" s="11">
        <f>+C3-C7</f>
        <v>5879626</v>
      </c>
      <c r="D9" s="6"/>
      <c r="E9" s="1"/>
    </row>
    <row r="10" spans="1:7" x14ac:dyDescent="0.25">
      <c r="A10" s="1"/>
      <c r="B10" s="4"/>
      <c r="C10" s="5"/>
      <c r="D10" s="6"/>
      <c r="E10" s="1"/>
    </row>
    <row r="11" spans="1:7" x14ac:dyDescent="0.25">
      <c r="A11" s="1"/>
      <c r="B11" s="4"/>
      <c r="C11" s="5"/>
      <c r="D11" s="6"/>
      <c r="E11" s="1"/>
    </row>
    <row r="12" spans="1:7" x14ac:dyDescent="0.25">
      <c r="A12" s="1"/>
      <c r="B12" s="4" t="s">
        <v>50</v>
      </c>
      <c r="C12" t="s">
        <v>52</v>
      </c>
      <c r="E12" t="s">
        <v>72</v>
      </c>
      <c r="F12" s="5" t="s">
        <v>51</v>
      </c>
      <c r="G12" s="6" t="s">
        <v>34</v>
      </c>
    </row>
    <row r="13" spans="1:7" x14ac:dyDescent="0.25">
      <c r="A13" s="1"/>
      <c r="B13" s="12">
        <v>36617</v>
      </c>
      <c r="C13" s="14">
        <v>0.13</v>
      </c>
      <c r="D13" s="16">
        <f>ROUND(+C$28*C13,0)</f>
        <v>0</v>
      </c>
      <c r="E13" s="52">
        <v>170981</v>
      </c>
      <c r="F13" s="6">
        <f>+D13-E13</f>
        <v>-170981</v>
      </c>
      <c r="G13" s="1">
        <f t="shared" ref="G13:G21" si="0">+F13/(B14-B13)</f>
        <v>-5699.3666666666668</v>
      </c>
    </row>
    <row r="14" spans="1:7" x14ac:dyDescent="0.25">
      <c r="A14" s="1"/>
      <c r="B14" s="12">
        <v>36647</v>
      </c>
      <c r="C14" s="14">
        <v>0.18</v>
      </c>
      <c r="D14" s="16">
        <f t="shared" ref="D14:D21" si="1">ROUND(+C$28*C14,0)</f>
        <v>0</v>
      </c>
      <c r="F14" s="6">
        <f t="shared" ref="F14:F21" si="2">+C14*C$34</f>
        <v>0</v>
      </c>
      <c r="G14" s="1">
        <f t="shared" si="0"/>
        <v>0</v>
      </c>
    </row>
    <row r="15" spans="1:7" x14ac:dyDescent="0.25">
      <c r="A15" s="1"/>
      <c r="B15" s="12">
        <v>36678</v>
      </c>
      <c r="C15" s="14">
        <v>0.18</v>
      </c>
      <c r="D15" s="16">
        <f t="shared" si="1"/>
        <v>0</v>
      </c>
      <c r="F15" s="6">
        <f t="shared" si="2"/>
        <v>0</v>
      </c>
      <c r="G15" s="1">
        <f t="shared" si="0"/>
        <v>0</v>
      </c>
    </row>
    <row r="16" spans="1:7" x14ac:dyDescent="0.25">
      <c r="A16" s="1"/>
      <c r="B16" s="12">
        <v>36708</v>
      </c>
      <c r="C16" s="14">
        <v>0.18</v>
      </c>
      <c r="D16" s="16">
        <f t="shared" si="1"/>
        <v>0</v>
      </c>
      <c r="F16" s="6">
        <f t="shared" si="2"/>
        <v>0</v>
      </c>
      <c r="G16" s="1">
        <f t="shared" si="0"/>
        <v>0</v>
      </c>
    </row>
    <row r="17" spans="1:7" x14ac:dyDescent="0.25">
      <c r="A17" s="1"/>
      <c r="B17" s="12">
        <v>36739</v>
      </c>
      <c r="C17" s="14">
        <v>0.18</v>
      </c>
      <c r="D17" s="16">
        <f t="shared" si="1"/>
        <v>0</v>
      </c>
      <c r="F17" s="6">
        <f t="shared" si="2"/>
        <v>0</v>
      </c>
      <c r="G17" s="1">
        <f t="shared" si="0"/>
        <v>0</v>
      </c>
    </row>
    <row r="18" spans="1:7" x14ac:dyDescent="0.25">
      <c r="A18" s="1"/>
      <c r="B18" s="12">
        <v>36770</v>
      </c>
      <c r="C18" s="14">
        <v>0.13</v>
      </c>
      <c r="D18" s="16">
        <f t="shared" si="1"/>
        <v>0</v>
      </c>
      <c r="F18" s="6">
        <f t="shared" si="2"/>
        <v>0</v>
      </c>
      <c r="G18" s="1">
        <f t="shared" si="0"/>
        <v>0</v>
      </c>
    </row>
    <row r="19" spans="1:7" x14ac:dyDescent="0.25">
      <c r="A19" s="1"/>
      <c r="B19" s="12">
        <v>36800</v>
      </c>
      <c r="C19" s="15">
        <v>0.02</v>
      </c>
      <c r="D19" s="16">
        <f t="shared" si="1"/>
        <v>0</v>
      </c>
      <c r="F19" s="6">
        <f t="shared" si="2"/>
        <v>0</v>
      </c>
      <c r="G19" s="1">
        <f t="shared" si="0"/>
        <v>0</v>
      </c>
    </row>
    <row r="20" spans="1:7" x14ac:dyDescent="0.25">
      <c r="B20" s="12">
        <v>36831</v>
      </c>
      <c r="C20" s="14">
        <v>0</v>
      </c>
      <c r="D20" s="16">
        <f t="shared" si="1"/>
        <v>0</v>
      </c>
      <c r="F20" s="6">
        <f t="shared" si="2"/>
        <v>0</v>
      </c>
      <c r="G20" s="1">
        <f t="shared" si="0"/>
        <v>0</v>
      </c>
    </row>
    <row r="21" spans="1:7" x14ac:dyDescent="0.25">
      <c r="B21" s="12">
        <v>36861</v>
      </c>
      <c r="C21" s="14">
        <v>0</v>
      </c>
      <c r="D21" s="16">
        <f t="shared" si="1"/>
        <v>0</v>
      </c>
      <c r="F21" s="6">
        <f t="shared" si="2"/>
        <v>0</v>
      </c>
      <c r="G21" s="1">
        <f t="shared" si="0"/>
        <v>0</v>
      </c>
    </row>
    <row r="22" spans="1:7" x14ac:dyDescent="0.25">
      <c r="C22" s="13">
        <f>SUM(C13:C21)</f>
        <v>0.99999999999999989</v>
      </c>
      <c r="D22" s="16">
        <f>SUM(D13:D21)</f>
        <v>0</v>
      </c>
      <c r="F22" s="16">
        <f>SUM(F13:F21)</f>
        <v>-170981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2023-09-10T15:47:30Z</dcterms:modified>
</cp:coreProperties>
</file>