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80" activeTab="5"/>
  </bookViews>
  <sheets>
    <sheet name="Oct 99 " sheetId="4" r:id="rId1"/>
    <sheet name="Nov 99" sheetId="1" r:id="rId2"/>
    <sheet name="Jan 2000 " sheetId="5" r:id="rId3"/>
    <sheet name="Feb 2000 " sheetId="7" r:id="rId4"/>
    <sheet name="Mar 2000" sheetId="9" r:id="rId5"/>
    <sheet name="Apr 2000" sheetId="8" r:id="rId6"/>
    <sheet name="Sheet2" sheetId="2" r:id="rId7"/>
    <sheet name="Sheet3" sheetId="3" r:id="rId8"/>
  </sheets>
  <calcPr calcId="0"/>
</workbook>
</file>

<file path=xl/calcChain.xml><?xml version="1.0" encoding="utf-8"?>
<calcChain xmlns="http://schemas.openxmlformats.org/spreadsheetml/2006/main">
  <c r="D8" i="8" l="1"/>
  <c r="E8" i="8"/>
  <c r="D9" i="8"/>
  <c r="E9" i="8"/>
  <c r="D10" i="8"/>
  <c r="E10" i="8"/>
  <c r="D11" i="8"/>
  <c r="E11" i="8"/>
  <c r="D12" i="8"/>
  <c r="E12" i="8"/>
  <c r="D13" i="8"/>
  <c r="E1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F36" i="8"/>
  <c r="F37" i="8"/>
  <c r="F38" i="8"/>
  <c r="F39" i="8"/>
  <c r="G46" i="8"/>
  <c r="G47" i="8"/>
  <c r="G48" i="8"/>
  <c r="D49" i="8"/>
  <c r="G49" i="8"/>
  <c r="D50" i="8"/>
  <c r="G50" i="8"/>
  <c r="D56" i="8"/>
  <c r="D57" i="8"/>
  <c r="D58" i="8"/>
  <c r="D59" i="8"/>
  <c r="D8" i="7"/>
  <c r="E8" i="7"/>
  <c r="D9" i="7"/>
  <c r="E9" i="7"/>
  <c r="D10" i="7"/>
  <c r="E10" i="7"/>
  <c r="D11" i="7"/>
  <c r="E11" i="7"/>
  <c r="D12" i="7"/>
  <c r="E12" i="7"/>
  <c r="D13" i="7"/>
  <c r="E1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F36" i="7"/>
  <c r="F37" i="7"/>
  <c r="F38" i="7"/>
  <c r="F39" i="7"/>
  <c r="G46" i="7"/>
  <c r="G47" i="7"/>
  <c r="G48" i="7"/>
  <c r="D49" i="7"/>
  <c r="G49" i="7"/>
  <c r="D50" i="7"/>
  <c r="G50" i="7"/>
  <c r="D56" i="7"/>
  <c r="D57" i="7"/>
  <c r="D58" i="7"/>
  <c r="D59" i="7"/>
  <c r="D8" i="5"/>
  <c r="E8" i="5"/>
  <c r="D9" i="5"/>
  <c r="E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  <c r="D8" i="9"/>
  <c r="E8" i="9"/>
  <c r="D9" i="9"/>
  <c r="E9" i="9"/>
  <c r="D10" i="9"/>
  <c r="E10" i="9"/>
  <c r="D11" i="9"/>
  <c r="E11" i="9"/>
  <c r="D12" i="9"/>
  <c r="E12" i="9"/>
  <c r="D13" i="9"/>
  <c r="E1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F36" i="9"/>
  <c r="F37" i="9"/>
  <c r="F38" i="9"/>
  <c r="F39" i="9"/>
  <c r="G46" i="9"/>
  <c r="G47" i="9"/>
  <c r="G48" i="9"/>
  <c r="D49" i="9"/>
  <c r="G49" i="9"/>
  <c r="D50" i="9"/>
  <c r="G50" i="9"/>
  <c r="D56" i="9"/>
  <c r="D57" i="9"/>
  <c r="D58" i="9"/>
  <c r="D59" i="9"/>
  <c r="D8" i="1"/>
  <c r="E8" i="1"/>
  <c r="D9" i="1"/>
  <c r="E9" i="1"/>
  <c r="D10" i="1"/>
  <c r="E10" i="1"/>
  <c r="D11" i="1"/>
  <c r="E11" i="1"/>
  <c r="D12" i="1"/>
  <c r="E12" i="1"/>
  <c r="D13" i="1"/>
  <c r="E13" i="1"/>
  <c r="F20" i="1"/>
  <c r="G20" i="1"/>
  <c r="H20" i="1"/>
  <c r="I20" i="1"/>
  <c r="F31" i="1"/>
  <c r="F32" i="1"/>
  <c r="F33" i="1"/>
  <c r="F34" i="1"/>
  <c r="G41" i="1"/>
  <c r="G42" i="1"/>
  <c r="G43" i="1"/>
  <c r="D44" i="1"/>
  <c r="G44" i="1"/>
  <c r="D45" i="1"/>
  <c r="G45" i="1"/>
  <c r="D51" i="1"/>
  <c r="D52" i="1"/>
  <c r="D53" i="1"/>
  <c r="D54" i="1"/>
  <c r="D8" i="4"/>
  <c r="E8" i="4"/>
  <c r="D9" i="4"/>
  <c r="E9" i="4"/>
  <c r="D10" i="4"/>
  <c r="E10" i="4"/>
  <c r="D11" i="4"/>
  <c r="E11" i="4"/>
  <c r="D12" i="4"/>
  <c r="E12" i="4"/>
  <c r="D13" i="4"/>
  <c r="E13" i="4"/>
  <c r="F20" i="4"/>
  <c r="G20" i="4"/>
  <c r="H20" i="4"/>
  <c r="I20" i="4"/>
  <c r="F31" i="4"/>
  <c r="F32" i="4"/>
  <c r="F33" i="4"/>
  <c r="F34" i="4"/>
  <c r="G41" i="4"/>
  <c r="G42" i="4"/>
  <c r="G43" i="4"/>
  <c r="D44" i="4"/>
  <c r="G44" i="4"/>
  <c r="D45" i="4"/>
  <c r="G45" i="4"/>
  <c r="D51" i="4"/>
  <c r="D52" i="4"/>
  <c r="D53" i="4"/>
  <c r="D54" i="4"/>
</calcChain>
</file>

<file path=xl/sharedStrings.xml><?xml version="1.0" encoding="utf-8"?>
<sst xmlns="http://schemas.openxmlformats.org/spreadsheetml/2006/main" count="368" uniqueCount="57">
  <si>
    <t>FSS Cheat Sheet</t>
  </si>
  <si>
    <t>MMIQ (Maximum Monthly Injections Quantity)</t>
  </si>
  <si>
    <t>April</t>
  </si>
  <si>
    <t>May - Aug</t>
  </si>
  <si>
    <t>Sept</t>
  </si>
  <si>
    <t>Oct</t>
  </si>
  <si>
    <t>Nov</t>
  </si>
  <si>
    <t>Dec - Mar</t>
  </si>
  <si>
    <t xml:space="preserve">SCQ = </t>
  </si>
  <si>
    <t>% of SCQ</t>
  </si>
  <si>
    <t>MMIQ</t>
  </si>
  <si>
    <t>MDIQ (MAXIMUM DAILY INJECTION QUANTITY)</t>
  </si>
  <si>
    <t>MMIQ/30</t>
  </si>
  <si>
    <t>For November &amp; December</t>
  </si>
  <si>
    <t>MMIQ/25</t>
  </si>
  <si>
    <t>For Rest of the Months</t>
  </si>
  <si>
    <t>% of SCQ in Inventory</t>
  </si>
  <si>
    <t>100% to 30%</t>
  </si>
  <si>
    <t>MDWQ as % of MDSQ</t>
  </si>
  <si>
    <t>less than 30% to 20%</t>
  </si>
  <si>
    <t>less than 20% to 10%</t>
  </si>
  <si>
    <t>less than 10% to 0%</t>
  </si>
  <si>
    <t>Minimum and Maximum net withdrawal for November thru March</t>
  </si>
  <si>
    <t>Month</t>
  </si>
  <si>
    <t>Min %</t>
  </si>
  <si>
    <t>Max %</t>
  </si>
  <si>
    <t>November</t>
  </si>
  <si>
    <t>December</t>
  </si>
  <si>
    <t>January</t>
  </si>
  <si>
    <t>February</t>
  </si>
  <si>
    <t>March</t>
  </si>
  <si>
    <t>none</t>
  </si>
  <si>
    <t>of SCQ</t>
  </si>
  <si>
    <t>February 1st</t>
  </si>
  <si>
    <t>April 1st</t>
  </si>
  <si>
    <t>June 30th</t>
  </si>
  <si>
    <t>August 31st</t>
  </si>
  <si>
    <t>no more than x% in SCQ in storage</t>
  </si>
  <si>
    <t>Dec</t>
  </si>
  <si>
    <t>Jan-Mar</t>
  </si>
  <si>
    <t>INJECTIONS: STORAGE GAS LOSS RETAINAGE APPLIES</t>
  </si>
  <si>
    <t>MDSQ =</t>
  </si>
  <si>
    <t xml:space="preserve">If 105% MMIQ is exceded a penatly of $5.00/dkt for all quantitiels injected in excess of 105% of its </t>
  </si>
  <si>
    <t>of its MDIQ will be assessed.</t>
  </si>
  <si>
    <t>If 110% of MDIQ is exceeded a penalty of $5.00 per dth for all quantities injected in excess of 110%</t>
  </si>
  <si>
    <t>REMAINING IN STORAGE.</t>
  </si>
  <si>
    <t xml:space="preserve">WITHDRAWALS: MDWQ BASED UPON AND LIMITED BY SCQ INVENTORY </t>
  </si>
  <si>
    <t xml:space="preserve">If 103% of MDWQ is exceeded a penalty of $10.00 per dkt for all quantitites withdrawn in excess </t>
  </si>
  <si>
    <t>of 103% of its MDWQ will be assessed.</t>
  </si>
  <si>
    <t>withdrawn in excess of such limits will be assessed.</t>
  </si>
  <si>
    <t xml:space="preserve">If monthly net withdrawal exceeds applicable limits a penalty of $5.00 per dkt for all quantities </t>
  </si>
  <si>
    <t xml:space="preserve">If 110% of MDIQ is exceeded a penalty of $5.00 per dth for all quantities injected in excess of 110% </t>
  </si>
  <si>
    <t>MMIQ will be assessed.</t>
  </si>
  <si>
    <t>INVENTORY:</t>
  </si>
  <si>
    <t>May-Aug</t>
  </si>
  <si>
    <t>MDIQ</t>
  </si>
  <si>
    <t>110%MDIQ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</si>
</sst>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6" fontId="0" fillId="0" borderId="0" xfId="0" applyNumberForma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G6" sqref="G6"/>
    </sheetView>
  </sheetViews>
  <sheetFormatPr defaultRowHeight="13.2" x14ac:dyDescent="0.25"/>
  <cols>
    <col min="5" max="5" width="10.332031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6" x14ac:dyDescent="0.3">
      <c r="A3" s="5" t="s">
        <v>40</v>
      </c>
    </row>
    <row r="5" spans="1:9" x14ac:dyDescent="0.25">
      <c r="A5" t="s">
        <v>1</v>
      </c>
      <c r="F5" t="s">
        <v>8</v>
      </c>
      <c r="G5" s="6">
        <v>8214498</v>
      </c>
    </row>
    <row r="7" spans="1:9" x14ac:dyDescent="0.25">
      <c r="C7" t="s">
        <v>9</v>
      </c>
      <c r="D7" t="s">
        <v>10</v>
      </c>
      <c r="E7" s="1">
        <v>1.05</v>
      </c>
    </row>
    <row r="8" spans="1:9" x14ac:dyDescent="0.25">
      <c r="A8" t="s">
        <v>2</v>
      </c>
      <c r="C8" s="1">
        <v>0.15</v>
      </c>
      <c r="D8" s="2">
        <f t="shared" ref="D8:D13" si="0">+$G$5*C8</f>
        <v>1232174.7</v>
      </c>
      <c r="E8" s="2">
        <f t="shared" ref="E8:E13" si="1">+D8*$E$7</f>
        <v>1293783.4350000001</v>
      </c>
    </row>
    <row r="9" spans="1:9" x14ac:dyDescent="0.25">
      <c r="A9" t="s">
        <v>3</v>
      </c>
      <c r="C9" s="1">
        <v>0.2</v>
      </c>
      <c r="D9" s="2">
        <f t="shared" si="0"/>
        <v>1642899.6</v>
      </c>
      <c r="E9" s="2">
        <f t="shared" si="1"/>
        <v>1725044.58</v>
      </c>
    </row>
    <row r="10" spans="1:9" x14ac:dyDescent="0.25">
      <c r="A10" t="s">
        <v>4</v>
      </c>
      <c r="C10" s="1">
        <v>0.13</v>
      </c>
      <c r="D10" s="2">
        <f t="shared" si="0"/>
        <v>1067884.74</v>
      </c>
      <c r="E10" s="2">
        <f t="shared" si="1"/>
        <v>1121278.977</v>
      </c>
    </row>
    <row r="11" spans="1:9" x14ac:dyDescent="0.25">
      <c r="A11" t="s">
        <v>5</v>
      </c>
      <c r="C11" s="1">
        <v>7.0000000000000007E-2</v>
      </c>
      <c r="D11" s="2">
        <f t="shared" si="0"/>
        <v>575014.8600000001</v>
      </c>
      <c r="E11" s="2">
        <f t="shared" si="1"/>
        <v>603765.60300000012</v>
      </c>
    </row>
    <row r="12" spans="1:9" x14ac:dyDescent="0.25">
      <c r="A12" t="s">
        <v>6</v>
      </c>
      <c r="C12" s="1">
        <v>0.05</v>
      </c>
      <c r="D12" s="2">
        <f t="shared" si="0"/>
        <v>410724.9</v>
      </c>
      <c r="E12" s="2">
        <f t="shared" si="1"/>
        <v>431261.14500000002</v>
      </c>
    </row>
    <row r="13" spans="1:9" x14ac:dyDescent="0.25">
      <c r="A13" t="s">
        <v>7</v>
      </c>
      <c r="C13" s="1">
        <v>0.1</v>
      </c>
      <c r="D13" s="2">
        <f t="shared" si="0"/>
        <v>821449.8</v>
      </c>
      <c r="E13" s="2">
        <f t="shared" si="1"/>
        <v>862522.29</v>
      </c>
    </row>
    <row r="15" spans="1:9" x14ac:dyDescent="0.25">
      <c r="A15" t="s">
        <v>42</v>
      </c>
    </row>
    <row r="16" spans="1:9" x14ac:dyDescent="0.25">
      <c r="A16" t="s">
        <v>52</v>
      </c>
    </row>
    <row r="19" spans="1:9" x14ac:dyDescent="0.25">
      <c r="A19" t="s">
        <v>11</v>
      </c>
      <c r="F19" t="s">
        <v>5</v>
      </c>
      <c r="G19" t="s">
        <v>6</v>
      </c>
      <c r="H19" t="s">
        <v>38</v>
      </c>
      <c r="I19" t="s">
        <v>39</v>
      </c>
    </row>
    <row r="20" spans="1:9" x14ac:dyDescent="0.25">
      <c r="A20" t="s">
        <v>12</v>
      </c>
      <c r="B20" t="s">
        <v>13</v>
      </c>
      <c r="F20" s="2">
        <f>+D11/25</f>
        <v>23000.594400000005</v>
      </c>
      <c r="G20" s="2">
        <f>+D12/30</f>
        <v>13690.83</v>
      </c>
      <c r="H20" s="2">
        <f>+D13/30</f>
        <v>27381.66</v>
      </c>
      <c r="I20" s="2">
        <f>+D13/25</f>
        <v>32857.991999999998</v>
      </c>
    </row>
    <row r="21" spans="1:9" x14ac:dyDescent="0.25">
      <c r="A21" t="s">
        <v>14</v>
      </c>
      <c r="B21" t="s">
        <v>15</v>
      </c>
    </row>
    <row r="22" spans="1:9" x14ac:dyDescent="0.25">
      <c r="A22" t="s">
        <v>44</v>
      </c>
    </row>
    <row r="23" spans="1:9" x14ac:dyDescent="0.25">
      <c r="A23" t="s">
        <v>43</v>
      </c>
    </row>
    <row r="26" spans="1:9" ht="15.6" x14ac:dyDescent="0.3">
      <c r="A26" s="5" t="s">
        <v>46</v>
      </c>
    </row>
    <row r="27" spans="1:9" ht="15.6" x14ac:dyDescent="0.3">
      <c r="A27" s="5" t="s">
        <v>45</v>
      </c>
    </row>
    <row r="29" spans="1:9" x14ac:dyDescent="0.25">
      <c r="A29" t="s">
        <v>16</v>
      </c>
      <c r="E29" t="s">
        <v>18</v>
      </c>
      <c r="H29" t="s">
        <v>41</v>
      </c>
      <c r="I29" s="7">
        <v>147504</v>
      </c>
    </row>
    <row r="31" spans="1:9" x14ac:dyDescent="0.25">
      <c r="A31" t="s">
        <v>17</v>
      </c>
      <c r="E31" s="3">
        <v>1</v>
      </c>
      <c r="F31" s="2">
        <f>+E31*$I$29</f>
        <v>147504</v>
      </c>
    </row>
    <row r="32" spans="1:9" x14ac:dyDescent="0.25">
      <c r="A32" t="s">
        <v>19</v>
      </c>
      <c r="E32" s="3">
        <v>0.8</v>
      </c>
      <c r="F32" s="2">
        <f>+E32*$I$29</f>
        <v>118003.20000000001</v>
      </c>
    </row>
    <row r="33" spans="1:7" x14ac:dyDescent="0.25">
      <c r="A33" t="s">
        <v>20</v>
      </c>
      <c r="E33" s="3">
        <v>0.65</v>
      </c>
      <c r="F33" s="2">
        <f>+E33*$I$29</f>
        <v>95877.6</v>
      </c>
    </row>
    <row r="34" spans="1:7" x14ac:dyDescent="0.25">
      <c r="A34" t="s">
        <v>21</v>
      </c>
      <c r="E34" s="3">
        <v>0.5</v>
      </c>
      <c r="F34" s="2">
        <f>+E34*$I$29</f>
        <v>73752</v>
      </c>
    </row>
    <row r="35" spans="1:7" x14ac:dyDescent="0.25">
      <c r="A35" t="s">
        <v>47</v>
      </c>
    </row>
    <row r="36" spans="1:7" x14ac:dyDescent="0.25">
      <c r="A36" t="s">
        <v>48</v>
      </c>
    </row>
    <row r="38" spans="1:7" x14ac:dyDescent="0.25">
      <c r="A38" t="s">
        <v>22</v>
      </c>
    </row>
    <row r="39" spans="1:7" x14ac:dyDescent="0.25">
      <c r="C39" t="s">
        <v>24</v>
      </c>
      <c r="F39" t="s">
        <v>25</v>
      </c>
    </row>
    <row r="40" spans="1:7" x14ac:dyDescent="0.25">
      <c r="A40" s="8" t="s">
        <v>23</v>
      </c>
      <c r="B40" s="8"/>
      <c r="C40" s="8" t="s">
        <v>32</v>
      </c>
      <c r="D40" s="8"/>
      <c r="E40" s="8"/>
      <c r="F40" s="8" t="s">
        <v>32</v>
      </c>
    </row>
    <row r="41" spans="1:7" x14ac:dyDescent="0.25">
      <c r="A41" t="s">
        <v>26</v>
      </c>
      <c r="C41" t="s">
        <v>31</v>
      </c>
      <c r="F41" s="1">
        <v>0.4</v>
      </c>
      <c r="G41" s="2">
        <f>+F41*$G$5</f>
        <v>3285799.2</v>
      </c>
    </row>
    <row r="42" spans="1:7" x14ac:dyDescent="0.25">
      <c r="A42" t="s">
        <v>27</v>
      </c>
      <c r="C42" t="s">
        <v>31</v>
      </c>
      <c r="F42" s="1">
        <v>0.4</v>
      </c>
      <c r="G42" s="2">
        <f>+F42*$G$5</f>
        <v>3285799.2</v>
      </c>
    </row>
    <row r="43" spans="1:7" x14ac:dyDescent="0.25">
      <c r="A43" t="s">
        <v>28</v>
      </c>
      <c r="C43" t="s">
        <v>31</v>
      </c>
      <c r="F43" s="1">
        <v>0.4</v>
      </c>
      <c r="G43" s="2">
        <f>+F43*$G$5</f>
        <v>3285799.2</v>
      </c>
    </row>
    <row r="44" spans="1:7" x14ac:dyDescent="0.25">
      <c r="A44" t="s">
        <v>29</v>
      </c>
      <c r="C44" s="1">
        <v>0.1</v>
      </c>
      <c r="D44" s="2">
        <f>+C44*$G$5</f>
        <v>821449.8</v>
      </c>
      <c r="F44" s="1">
        <v>0.3</v>
      </c>
      <c r="G44" s="2">
        <f>+F44*$G$5</f>
        <v>2464349.4</v>
      </c>
    </row>
    <row r="45" spans="1:7" x14ac:dyDescent="0.25">
      <c r="A45" t="s">
        <v>30</v>
      </c>
      <c r="C45" s="1">
        <v>0.1</v>
      </c>
      <c r="D45" s="2">
        <f>+C45*$G$5</f>
        <v>821449.8</v>
      </c>
      <c r="F45" s="1">
        <v>0.2</v>
      </c>
      <c r="G45" s="2">
        <f>+F45*$G$5</f>
        <v>1642899.6</v>
      </c>
    </row>
    <row r="46" spans="1:7" x14ac:dyDescent="0.25">
      <c r="A46" t="s">
        <v>50</v>
      </c>
    </row>
    <row r="47" spans="1:7" x14ac:dyDescent="0.25">
      <c r="A47" t="s">
        <v>49</v>
      </c>
    </row>
    <row r="49" spans="1:4" ht="15.6" x14ac:dyDescent="0.3">
      <c r="A49" s="5" t="s">
        <v>53</v>
      </c>
      <c r="C49" t="s">
        <v>37</v>
      </c>
    </row>
    <row r="51" spans="1:4" x14ac:dyDescent="0.25">
      <c r="A51" s="4" t="s">
        <v>34</v>
      </c>
      <c r="C51" s="1">
        <v>0.25</v>
      </c>
      <c r="D51" s="2">
        <f>+C51*$G$5</f>
        <v>2053624.5</v>
      </c>
    </row>
    <row r="52" spans="1:4" x14ac:dyDescent="0.25">
      <c r="A52" t="s">
        <v>33</v>
      </c>
      <c r="C52" s="1">
        <v>0.65</v>
      </c>
      <c r="D52" s="2">
        <f>+C52*$G$5</f>
        <v>5339423.7</v>
      </c>
    </row>
    <row r="53" spans="1:4" x14ac:dyDescent="0.25">
      <c r="A53" t="s">
        <v>35</v>
      </c>
      <c r="C53" s="1">
        <v>0.6</v>
      </c>
      <c r="D53" s="2">
        <f>+C53*$G$5</f>
        <v>4928698.8</v>
      </c>
    </row>
    <row r="54" spans="1:4" x14ac:dyDescent="0.25">
      <c r="A54" t="s">
        <v>36</v>
      </c>
      <c r="C54" s="1">
        <v>0.85</v>
      </c>
      <c r="D54" s="2">
        <f>+C54*$G$5</f>
        <v>6982323.2999999998</v>
      </c>
    </row>
  </sheetData>
  <mergeCells count="1">
    <mergeCell ref="A1:I1"/>
  </mergeCells>
  <printOptions gridLines="1"/>
  <pageMargins left="0.75" right="0.75" top="1" bottom="1" header="0.5" footer="0.5"/>
  <pageSetup scale="95" orientation="portrait" horizontalDpi="4294967292" verticalDpi="0" r:id="rId1"/>
  <headerFooter alignWithMargins="0">
    <oddFooter>&amp;Lr:\gascontrol\tco\&amp;F&amp;C&amp;A&amp;R&amp;D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G6" sqref="G6"/>
    </sheetView>
  </sheetViews>
  <sheetFormatPr defaultRowHeight="13.2" x14ac:dyDescent="0.25"/>
  <cols>
    <col min="5" max="5" width="10.332031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6" x14ac:dyDescent="0.3">
      <c r="A3" s="5" t="s">
        <v>40</v>
      </c>
    </row>
    <row r="5" spans="1:9" x14ac:dyDescent="0.25">
      <c r="A5" t="s">
        <v>1</v>
      </c>
      <c r="F5" t="s">
        <v>8</v>
      </c>
      <c r="G5" s="7">
        <v>7503838</v>
      </c>
    </row>
    <row r="7" spans="1:9" x14ac:dyDescent="0.25">
      <c r="C7" t="s">
        <v>9</v>
      </c>
      <c r="D7" t="s">
        <v>10</v>
      </c>
      <c r="E7" s="1">
        <v>1.05</v>
      </c>
    </row>
    <row r="8" spans="1:9" x14ac:dyDescent="0.25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5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5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5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5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5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5">
      <c r="A15" t="s">
        <v>42</v>
      </c>
    </row>
    <row r="16" spans="1:9" x14ac:dyDescent="0.25">
      <c r="A16" t="s">
        <v>52</v>
      </c>
    </row>
    <row r="19" spans="1:9" x14ac:dyDescent="0.25">
      <c r="A19" t="s">
        <v>11</v>
      </c>
      <c r="F19" t="s">
        <v>5</v>
      </c>
      <c r="G19" t="s">
        <v>6</v>
      </c>
      <c r="H19" t="s">
        <v>38</v>
      </c>
      <c r="I19" t="s">
        <v>39</v>
      </c>
    </row>
    <row r="20" spans="1:9" x14ac:dyDescent="0.25">
      <c r="A20" t="s">
        <v>12</v>
      </c>
      <c r="B20" t="s">
        <v>13</v>
      </c>
      <c r="F20" s="2">
        <f>+D11/25</f>
        <v>21010.7464</v>
      </c>
      <c r="G20" s="2">
        <f>+D12/30</f>
        <v>12506.396666666667</v>
      </c>
      <c r="H20" s="2">
        <f>+D13/30</f>
        <v>25012.793333333335</v>
      </c>
      <c r="I20" s="2">
        <f>+D13/25</f>
        <v>30015.352000000003</v>
      </c>
    </row>
    <row r="21" spans="1:9" x14ac:dyDescent="0.25">
      <c r="A21" t="s">
        <v>14</v>
      </c>
      <c r="B21" t="s">
        <v>15</v>
      </c>
    </row>
    <row r="22" spans="1:9" x14ac:dyDescent="0.25">
      <c r="A22" t="s">
        <v>51</v>
      </c>
    </row>
    <row r="23" spans="1:9" x14ac:dyDescent="0.25">
      <c r="A23" t="s">
        <v>43</v>
      </c>
    </row>
    <row r="26" spans="1:9" ht="15.6" x14ac:dyDescent="0.3">
      <c r="A26" s="5" t="s">
        <v>46</v>
      </c>
    </row>
    <row r="27" spans="1:9" ht="15.6" x14ac:dyDescent="0.3">
      <c r="A27" s="5" t="s">
        <v>45</v>
      </c>
    </row>
    <row r="29" spans="1:9" x14ac:dyDescent="0.25">
      <c r="A29" t="s">
        <v>16</v>
      </c>
      <c r="E29" t="s">
        <v>18</v>
      </c>
      <c r="H29" t="s">
        <v>41</v>
      </c>
      <c r="I29" s="7">
        <v>147504</v>
      </c>
    </row>
    <row r="31" spans="1:9" x14ac:dyDescent="0.25">
      <c r="A31" t="s">
        <v>17</v>
      </c>
      <c r="E31" s="3">
        <v>1</v>
      </c>
      <c r="F31" s="2">
        <f>+E31*$I$29</f>
        <v>147504</v>
      </c>
    </row>
    <row r="32" spans="1:9" x14ac:dyDescent="0.25">
      <c r="A32" t="s">
        <v>19</v>
      </c>
      <c r="E32" s="3">
        <v>0.8</v>
      </c>
      <c r="F32" s="2">
        <f>+E32*$I$29</f>
        <v>118003.20000000001</v>
      </c>
    </row>
    <row r="33" spans="1:7" x14ac:dyDescent="0.25">
      <c r="A33" t="s">
        <v>20</v>
      </c>
      <c r="E33" s="3">
        <v>0.65</v>
      </c>
      <c r="F33" s="2">
        <f>+E33*$I$29</f>
        <v>95877.6</v>
      </c>
    </row>
    <row r="34" spans="1:7" x14ac:dyDescent="0.25">
      <c r="A34" t="s">
        <v>21</v>
      </c>
      <c r="E34" s="3">
        <v>0.5</v>
      </c>
      <c r="F34" s="2">
        <f>+E34*$I$29</f>
        <v>73752</v>
      </c>
    </row>
    <row r="35" spans="1:7" x14ac:dyDescent="0.25">
      <c r="A35" t="s">
        <v>47</v>
      </c>
    </row>
    <row r="36" spans="1:7" x14ac:dyDescent="0.25">
      <c r="A36" t="s">
        <v>48</v>
      </c>
    </row>
    <row r="38" spans="1:7" x14ac:dyDescent="0.25">
      <c r="A38" t="s">
        <v>22</v>
      </c>
    </row>
    <row r="39" spans="1:7" x14ac:dyDescent="0.25">
      <c r="C39" t="s">
        <v>24</v>
      </c>
      <c r="F39" t="s">
        <v>25</v>
      </c>
    </row>
    <row r="40" spans="1:7" x14ac:dyDescent="0.25">
      <c r="A40" s="8" t="s">
        <v>23</v>
      </c>
      <c r="B40" s="8"/>
      <c r="C40" s="8" t="s">
        <v>32</v>
      </c>
      <c r="D40" s="8"/>
      <c r="E40" s="8"/>
      <c r="F40" s="8" t="s">
        <v>32</v>
      </c>
    </row>
    <row r="41" spans="1:7" x14ac:dyDescent="0.25">
      <c r="A41" t="s">
        <v>26</v>
      </c>
      <c r="C41" t="s">
        <v>31</v>
      </c>
      <c r="F41" s="1">
        <v>0.4</v>
      </c>
      <c r="G41" s="2">
        <f>+F41*$G$5</f>
        <v>3001535.2</v>
      </c>
    </row>
    <row r="42" spans="1:7" x14ac:dyDescent="0.25">
      <c r="A42" t="s">
        <v>27</v>
      </c>
      <c r="C42" t="s">
        <v>31</v>
      </c>
      <c r="F42" s="1">
        <v>0.4</v>
      </c>
      <c r="G42" s="2">
        <f>+F42*$G$5</f>
        <v>3001535.2</v>
      </c>
    </row>
    <row r="43" spans="1:7" x14ac:dyDescent="0.25">
      <c r="A43" t="s">
        <v>28</v>
      </c>
      <c r="C43" t="s">
        <v>31</v>
      </c>
      <c r="F43" s="1">
        <v>0.4</v>
      </c>
      <c r="G43" s="2">
        <f>+F43*$G$5</f>
        <v>3001535.2</v>
      </c>
    </row>
    <row r="44" spans="1:7" x14ac:dyDescent="0.25">
      <c r="A44" t="s">
        <v>29</v>
      </c>
      <c r="C44" s="1">
        <v>0.1</v>
      </c>
      <c r="D44" s="2">
        <f>+C44*$G$5</f>
        <v>750383.8</v>
      </c>
      <c r="F44" s="1">
        <v>0.3</v>
      </c>
      <c r="G44" s="2">
        <f>+F44*$G$5</f>
        <v>2251151.4</v>
      </c>
    </row>
    <row r="45" spans="1:7" x14ac:dyDescent="0.25">
      <c r="A45" t="s">
        <v>30</v>
      </c>
      <c r="C45" s="1">
        <v>0.1</v>
      </c>
      <c r="D45" s="2">
        <f>+C45*$G$5</f>
        <v>750383.8</v>
      </c>
      <c r="F45" s="1">
        <v>0.2</v>
      </c>
      <c r="G45" s="2">
        <f>+F45*$G$5</f>
        <v>1500767.6</v>
      </c>
    </row>
    <row r="46" spans="1:7" x14ac:dyDescent="0.25">
      <c r="A46" t="s">
        <v>50</v>
      </c>
    </row>
    <row r="47" spans="1:7" x14ac:dyDescent="0.25">
      <c r="A47" t="s">
        <v>49</v>
      </c>
    </row>
    <row r="49" spans="1:4" ht="15.6" x14ac:dyDescent="0.3">
      <c r="A49" s="5" t="s">
        <v>53</v>
      </c>
      <c r="C49" t="s">
        <v>37</v>
      </c>
    </row>
    <row r="51" spans="1:4" x14ac:dyDescent="0.25">
      <c r="A51" s="4" t="s">
        <v>34</v>
      </c>
      <c r="C51" s="1">
        <v>0.25</v>
      </c>
      <c r="D51" s="2">
        <f>+C51*$G$5</f>
        <v>1875959.5</v>
      </c>
    </row>
    <row r="52" spans="1:4" x14ac:dyDescent="0.25">
      <c r="A52" t="s">
        <v>33</v>
      </c>
      <c r="C52" s="1">
        <v>0.65</v>
      </c>
      <c r="D52" s="2">
        <f>+C52*$G$5</f>
        <v>4877494.7</v>
      </c>
    </row>
    <row r="53" spans="1:4" x14ac:dyDescent="0.25">
      <c r="A53" t="s">
        <v>35</v>
      </c>
      <c r="C53" s="1">
        <v>0.6</v>
      </c>
      <c r="D53" s="2">
        <f>+C53*$G$5</f>
        <v>4502302.8</v>
      </c>
    </row>
    <row r="54" spans="1:4" x14ac:dyDescent="0.25">
      <c r="A54" t="s">
        <v>36</v>
      </c>
      <c r="C54" s="1">
        <v>0.85</v>
      </c>
      <c r="D54" s="2">
        <f>+C54*$G$5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95" orientation="portrait" horizontalDpi="4294967292" verticalDpi="0" r:id="rId1"/>
  <headerFooter alignWithMargins="0">
    <oddFooter>&amp;Lr:\gascontrol\tco\&amp;F&amp;C&amp;A&amp;R&amp;D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opLeftCell="A43" workbookViewId="0">
      <selection activeCell="D49" sqref="D49"/>
    </sheetView>
  </sheetViews>
  <sheetFormatPr defaultRowHeight="13.2" x14ac:dyDescent="0.25"/>
  <cols>
    <col min="1" max="1" width="10.6640625" customWidth="1"/>
    <col min="5" max="5" width="10.332031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6" x14ac:dyDescent="0.3">
      <c r="A3" s="5" t="s">
        <v>40</v>
      </c>
    </row>
    <row r="5" spans="1:9" x14ac:dyDescent="0.25">
      <c r="A5" t="s">
        <v>1</v>
      </c>
      <c r="F5" t="s">
        <v>8</v>
      </c>
      <c r="G5" s="7">
        <v>7503838</v>
      </c>
    </row>
    <row r="7" spans="1:9" x14ac:dyDescent="0.25">
      <c r="C7" t="s">
        <v>9</v>
      </c>
      <c r="D7" t="s">
        <v>10</v>
      </c>
      <c r="E7" s="1">
        <v>1.05</v>
      </c>
    </row>
    <row r="8" spans="1:9" x14ac:dyDescent="0.25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5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5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5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5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5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5">
      <c r="A15" t="s">
        <v>42</v>
      </c>
    </row>
    <row r="16" spans="1:9" x14ac:dyDescent="0.25">
      <c r="A16" t="s">
        <v>52</v>
      </c>
    </row>
    <row r="19" spans="1:12" x14ac:dyDescent="0.25">
      <c r="A19" t="s">
        <v>11</v>
      </c>
    </row>
    <row r="20" spans="1:12" x14ac:dyDescent="0.25">
      <c r="A20" t="s">
        <v>12</v>
      </c>
      <c r="B20" t="s">
        <v>13</v>
      </c>
    </row>
    <row r="21" spans="1:12" x14ac:dyDescent="0.25">
      <c r="A21" t="s">
        <v>14</v>
      </c>
      <c r="B21" t="s">
        <v>15</v>
      </c>
    </row>
    <row r="22" spans="1:12" x14ac:dyDescent="0.25">
      <c r="F22" s="2"/>
      <c r="G22" s="2"/>
      <c r="H22" s="2"/>
      <c r="I22" s="2"/>
      <c r="J22" s="2"/>
      <c r="K22" s="2"/>
      <c r="L22" s="2"/>
    </row>
    <row r="23" spans="1:12" x14ac:dyDescent="0.25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5">
      <c r="A24" t="s">
        <v>55</v>
      </c>
      <c r="B24" s="2">
        <f>+D8/25</f>
        <v>45023.027999999998</v>
      </c>
      <c r="C24" s="2">
        <f>+D9/25</f>
        <v>60030.704000000005</v>
      </c>
      <c r="D24" s="2">
        <f>+D10/25</f>
        <v>39019.957600000002</v>
      </c>
      <c r="E24" s="2">
        <f>+D11/25</f>
        <v>21010.7464</v>
      </c>
      <c r="F24" s="2">
        <f>+D12/30</f>
        <v>12506.396666666667</v>
      </c>
      <c r="G24" s="2">
        <f>+D13/30</f>
        <v>25012.793333333335</v>
      </c>
      <c r="H24" s="2">
        <f>+D13/25</f>
        <v>30015.352000000003</v>
      </c>
      <c r="I24" s="2"/>
    </row>
    <row r="25" spans="1:12" x14ac:dyDescent="0.25">
      <c r="A25" t="s">
        <v>56</v>
      </c>
      <c r="B25" s="2">
        <f t="shared" ref="B25:H25" si="2">+B24*1.1</f>
        <v>49525.330800000003</v>
      </c>
      <c r="C25" s="2">
        <f t="shared" si="2"/>
        <v>66033.774400000009</v>
      </c>
      <c r="D25" s="2">
        <f t="shared" si="2"/>
        <v>42921.953360000007</v>
      </c>
      <c r="E25" s="2">
        <f t="shared" si="2"/>
        <v>23111.821040000003</v>
      </c>
      <c r="F25" s="2">
        <f t="shared" si="2"/>
        <v>13757.036333333335</v>
      </c>
      <c r="G25" s="2">
        <f t="shared" si="2"/>
        <v>27514.072666666671</v>
      </c>
      <c r="H25" s="2">
        <f t="shared" si="2"/>
        <v>33016.887200000005</v>
      </c>
      <c r="I25" s="2"/>
    </row>
    <row r="27" spans="1:12" x14ac:dyDescent="0.25">
      <c r="A27" t="s">
        <v>51</v>
      </c>
    </row>
    <row r="28" spans="1:12" x14ac:dyDescent="0.25">
      <c r="A28" t="s">
        <v>43</v>
      </c>
    </row>
    <row r="31" spans="1:12" ht="15.6" x14ac:dyDescent="0.3">
      <c r="A31" s="5" t="s">
        <v>46</v>
      </c>
    </row>
    <row r="32" spans="1:12" ht="15.6" x14ac:dyDescent="0.3">
      <c r="A32" s="5" t="s">
        <v>45</v>
      </c>
    </row>
    <row r="34" spans="1:9" x14ac:dyDescent="0.25">
      <c r="A34" t="s">
        <v>16</v>
      </c>
      <c r="E34" t="s">
        <v>18</v>
      </c>
      <c r="H34" t="s">
        <v>41</v>
      </c>
      <c r="I34" s="7">
        <v>134743</v>
      </c>
    </row>
    <row r="36" spans="1:9" x14ac:dyDescent="0.25">
      <c r="A36" t="s">
        <v>17</v>
      </c>
      <c r="E36" s="3">
        <v>1</v>
      </c>
      <c r="F36" s="2">
        <f>+E36*$I$34</f>
        <v>134743</v>
      </c>
    </row>
    <row r="37" spans="1:9" x14ac:dyDescent="0.25">
      <c r="A37" t="s">
        <v>19</v>
      </c>
      <c r="E37" s="3">
        <v>0.8</v>
      </c>
      <c r="F37" s="2">
        <f>+E37*$I$34</f>
        <v>107794.40000000001</v>
      </c>
    </row>
    <row r="38" spans="1:9" x14ac:dyDescent="0.25">
      <c r="A38" t="s">
        <v>20</v>
      </c>
      <c r="E38" s="3">
        <v>0.65</v>
      </c>
      <c r="F38" s="2">
        <f>+E38*$I$34</f>
        <v>87582.95</v>
      </c>
    </row>
    <row r="39" spans="1:9" x14ac:dyDescent="0.25">
      <c r="A39" t="s">
        <v>21</v>
      </c>
      <c r="E39" s="3">
        <v>0.5</v>
      </c>
      <c r="F39" s="2">
        <f>+E39*$I$34</f>
        <v>67371.5</v>
      </c>
    </row>
    <row r="40" spans="1:9" x14ac:dyDescent="0.25">
      <c r="A40" t="s">
        <v>47</v>
      </c>
    </row>
    <row r="41" spans="1:9" x14ac:dyDescent="0.25">
      <c r="A41" t="s">
        <v>48</v>
      </c>
    </row>
    <row r="43" spans="1:9" x14ac:dyDescent="0.25">
      <c r="A43" t="s">
        <v>22</v>
      </c>
    </row>
    <row r="44" spans="1:9" x14ac:dyDescent="0.25">
      <c r="C44" t="s">
        <v>24</v>
      </c>
      <c r="F44" t="s">
        <v>25</v>
      </c>
    </row>
    <row r="45" spans="1:9" x14ac:dyDescent="0.25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5">
      <c r="A46" t="s">
        <v>26</v>
      </c>
      <c r="C46" t="s">
        <v>31</v>
      </c>
      <c r="F46" s="1">
        <v>0.4</v>
      </c>
      <c r="G46" s="2">
        <f>+F46*$G$5</f>
        <v>3001535.2</v>
      </c>
    </row>
    <row r="47" spans="1:9" x14ac:dyDescent="0.25">
      <c r="A47" t="s">
        <v>27</v>
      </c>
      <c r="C47" t="s">
        <v>31</v>
      </c>
      <c r="F47" s="1">
        <v>0.4</v>
      </c>
      <c r="G47" s="2">
        <f>+F47*$G$5</f>
        <v>3001535.2</v>
      </c>
    </row>
    <row r="48" spans="1:9" x14ac:dyDescent="0.25">
      <c r="A48" t="s">
        <v>28</v>
      </c>
      <c r="C48" t="s">
        <v>31</v>
      </c>
      <c r="F48" s="1">
        <v>0.4</v>
      </c>
      <c r="G48" s="2">
        <f>+F48*$G$5</f>
        <v>3001535.2</v>
      </c>
    </row>
    <row r="49" spans="1:7" x14ac:dyDescent="0.25">
      <c r="A49" t="s">
        <v>29</v>
      </c>
      <c r="C49" s="1">
        <v>0.1</v>
      </c>
      <c r="D49" s="2">
        <f>+C49*$G$5</f>
        <v>750383.8</v>
      </c>
      <c r="F49" s="1">
        <v>0.3</v>
      </c>
      <c r="G49" s="2">
        <f>+F49*$G$5</f>
        <v>2251151.4</v>
      </c>
    </row>
    <row r="50" spans="1:7" x14ac:dyDescent="0.25">
      <c r="A50" t="s">
        <v>30</v>
      </c>
      <c r="C50" s="1">
        <v>0.1</v>
      </c>
      <c r="D50" s="2">
        <f>+C50*$G$5</f>
        <v>750383.8</v>
      </c>
      <c r="F50" s="1">
        <v>0.2</v>
      </c>
      <c r="G50" s="2">
        <f>+F50*$G$5</f>
        <v>1500767.6</v>
      </c>
    </row>
    <row r="51" spans="1:7" x14ac:dyDescent="0.25">
      <c r="A51" t="s">
        <v>50</v>
      </c>
    </row>
    <row r="52" spans="1:7" x14ac:dyDescent="0.25">
      <c r="A52" t="s">
        <v>49</v>
      </c>
    </row>
    <row r="54" spans="1:7" ht="15.6" x14ac:dyDescent="0.3">
      <c r="A54" s="5" t="s">
        <v>53</v>
      </c>
      <c r="C54" t="s">
        <v>37</v>
      </c>
    </row>
    <row r="56" spans="1:7" x14ac:dyDescent="0.25">
      <c r="A56" s="4" t="s">
        <v>34</v>
      </c>
      <c r="C56" s="1">
        <v>0.25</v>
      </c>
      <c r="D56" s="2">
        <f>+C56*$G$5</f>
        <v>1875959.5</v>
      </c>
    </row>
    <row r="57" spans="1:7" x14ac:dyDescent="0.25">
      <c r="A57" t="s">
        <v>33</v>
      </c>
      <c r="C57" s="1">
        <v>0.65</v>
      </c>
      <c r="D57" s="2">
        <f>+C57*$G$5</f>
        <v>4877494.7</v>
      </c>
    </row>
    <row r="58" spans="1:7" x14ac:dyDescent="0.25">
      <c r="A58" t="s">
        <v>35</v>
      </c>
      <c r="C58" s="1">
        <v>0.6</v>
      </c>
      <c r="D58" s="2">
        <f>+C58*$G$5</f>
        <v>4502302.8</v>
      </c>
    </row>
    <row r="59" spans="1:7" x14ac:dyDescent="0.25">
      <c r="A59" t="s">
        <v>36</v>
      </c>
      <c r="C59" s="1">
        <v>0.85</v>
      </c>
      <c r="D59" s="2">
        <f>+C59*$G$5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selection activeCell="D49" sqref="D49"/>
    </sheetView>
  </sheetViews>
  <sheetFormatPr defaultRowHeight="13.2" x14ac:dyDescent="0.25"/>
  <cols>
    <col min="1" max="1" width="10.6640625" customWidth="1"/>
    <col min="5" max="5" width="10.332031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6" x14ac:dyDescent="0.3">
      <c r="A3" s="5" t="s">
        <v>40</v>
      </c>
    </row>
    <row r="5" spans="1:9" x14ac:dyDescent="0.25">
      <c r="A5" t="s">
        <v>1</v>
      </c>
      <c r="F5" t="s">
        <v>8</v>
      </c>
      <c r="G5" s="7">
        <v>7503838</v>
      </c>
    </row>
    <row r="7" spans="1:9" x14ac:dyDescent="0.25">
      <c r="C7" t="s">
        <v>9</v>
      </c>
      <c r="D7" t="s">
        <v>10</v>
      </c>
      <c r="E7" s="1">
        <v>1.05</v>
      </c>
    </row>
    <row r="8" spans="1:9" x14ac:dyDescent="0.25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5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5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5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5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5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5">
      <c r="A15" t="s">
        <v>42</v>
      </c>
    </row>
    <row r="16" spans="1:9" x14ac:dyDescent="0.25">
      <c r="A16" t="s">
        <v>52</v>
      </c>
    </row>
    <row r="19" spans="1:12" x14ac:dyDescent="0.25">
      <c r="A19" t="s">
        <v>11</v>
      </c>
    </row>
    <row r="20" spans="1:12" x14ac:dyDescent="0.25">
      <c r="A20" t="s">
        <v>12</v>
      </c>
      <c r="B20" t="s">
        <v>13</v>
      </c>
    </row>
    <row r="21" spans="1:12" x14ac:dyDescent="0.25">
      <c r="A21" t="s">
        <v>14</v>
      </c>
      <c r="B21" t="s">
        <v>15</v>
      </c>
    </row>
    <row r="22" spans="1:12" x14ac:dyDescent="0.25">
      <c r="F22" s="2"/>
      <c r="G22" s="2"/>
      <c r="H22" s="2"/>
      <c r="I22" s="2"/>
      <c r="J22" s="2"/>
      <c r="K22" s="2"/>
      <c r="L22" s="2"/>
    </row>
    <row r="23" spans="1:12" x14ac:dyDescent="0.25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5">
      <c r="A24" t="s">
        <v>55</v>
      </c>
      <c r="B24" s="2">
        <f>+D8/25</f>
        <v>45023.027999999998</v>
      </c>
      <c r="C24" s="2">
        <f>+D9/25</f>
        <v>60030.704000000005</v>
      </c>
      <c r="D24" s="2">
        <f>+D10/25</f>
        <v>39019.957600000002</v>
      </c>
      <c r="E24" s="2">
        <f>+D11/25</f>
        <v>21010.7464</v>
      </c>
      <c r="F24" s="2">
        <f>+D12/30</f>
        <v>12506.396666666667</v>
      </c>
      <c r="G24" s="2">
        <f>+D13/30</f>
        <v>25012.793333333335</v>
      </c>
      <c r="H24" s="2">
        <f>+D13/25</f>
        <v>30015.352000000003</v>
      </c>
      <c r="I24" s="2"/>
    </row>
    <row r="25" spans="1:12" x14ac:dyDescent="0.25">
      <c r="A25" t="s">
        <v>56</v>
      </c>
      <c r="B25" s="2">
        <f t="shared" ref="B25:H25" si="2">+B24*1.1</f>
        <v>49525.330800000003</v>
      </c>
      <c r="C25" s="2">
        <f t="shared" si="2"/>
        <v>66033.774400000009</v>
      </c>
      <c r="D25" s="2">
        <f t="shared" si="2"/>
        <v>42921.953360000007</v>
      </c>
      <c r="E25" s="2">
        <f t="shared" si="2"/>
        <v>23111.821040000003</v>
      </c>
      <c r="F25" s="2">
        <f t="shared" si="2"/>
        <v>13757.036333333335</v>
      </c>
      <c r="G25" s="2">
        <f t="shared" si="2"/>
        <v>27514.072666666671</v>
      </c>
      <c r="H25" s="2">
        <f t="shared" si="2"/>
        <v>33016.887200000005</v>
      </c>
      <c r="I25" s="2"/>
    </row>
    <row r="27" spans="1:12" x14ac:dyDescent="0.25">
      <c r="A27" t="s">
        <v>51</v>
      </c>
    </row>
    <row r="28" spans="1:12" x14ac:dyDescent="0.25">
      <c r="A28" t="s">
        <v>43</v>
      </c>
    </row>
    <row r="31" spans="1:12" ht="15.6" x14ac:dyDescent="0.3">
      <c r="A31" s="5" t="s">
        <v>46</v>
      </c>
    </row>
    <row r="32" spans="1:12" ht="15.6" x14ac:dyDescent="0.3">
      <c r="A32" s="5" t="s">
        <v>45</v>
      </c>
    </row>
    <row r="34" spans="1:9" x14ac:dyDescent="0.25">
      <c r="A34" t="s">
        <v>16</v>
      </c>
      <c r="E34" t="s">
        <v>18</v>
      </c>
      <c r="H34" t="s">
        <v>41</v>
      </c>
      <c r="I34" s="7">
        <v>134743</v>
      </c>
    </row>
    <row r="36" spans="1:9" x14ac:dyDescent="0.25">
      <c r="A36" t="s">
        <v>17</v>
      </c>
      <c r="E36" s="3">
        <v>1</v>
      </c>
      <c r="F36" s="2">
        <f>+E36*$I$34</f>
        <v>134743</v>
      </c>
    </row>
    <row r="37" spans="1:9" x14ac:dyDescent="0.25">
      <c r="A37" t="s">
        <v>19</v>
      </c>
      <c r="E37" s="3">
        <v>0.8</v>
      </c>
      <c r="F37" s="2">
        <f>+E37*$I$34</f>
        <v>107794.40000000001</v>
      </c>
    </row>
    <row r="38" spans="1:9" x14ac:dyDescent="0.25">
      <c r="A38" t="s">
        <v>20</v>
      </c>
      <c r="E38" s="3">
        <v>0.65</v>
      </c>
      <c r="F38" s="2">
        <f>+E38*$I$34</f>
        <v>87582.95</v>
      </c>
    </row>
    <row r="39" spans="1:9" x14ac:dyDescent="0.25">
      <c r="A39" t="s">
        <v>21</v>
      </c>
      <c r="E39" s="3">
        <v>0.5</v>
      </c>
      <c r="F39" s="2">
        <f>+E39*$I$34</f>
        <v>67371.5</v>
      </c>
    </row>
    <row r="40" spans="1:9" x14ac:dyDescent="0.25">
      <c r="A40" t="s">
        <v>47</v>
      </c>
    </row>
    <row r="41" spans="1:9" x14ac:dyDescent="0.25">
      <c r="A41" t="s">
        <v>48</v>
      </c>
    </row>
    <row r="43" spans="1:9" x14ac:dyDescent="0.25">
      <c r="A43" t="s">
        <v>22</v>
      </c>
    </row>
    <row r="44" spans="1:9" x14ac:dyDescent="0.25">
      <c r="C44" t="s">
        <v>24</v>
      </c>
      <c r="F44" t="s">
        <v>25</v>
      </c>
    </row>
    <row r="45" spans="1:9" x14ac:dyDescent="0.25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5">
      <c r="A46" t="s">
        <v>26</v>
      </c>
      <c r="C46" t="s">
        <v>31</v>
      </c>
      <c r="F46" s="1">
        <v>0.4</v>
      </c>
      <c r="G46" s="2">
        <f>+F46*$G$5</f>
        <v>3001535.2</v>
      </c>
    </row>
    <row r="47" spans="1:9" x14ac:dyDescent="0.25">
      <c r="A47" t="s">
        <v>27</v>
      </c>
      <c r="C47" t="s">
        <v>31</v>
      </c>
      <c r="F47" s="1">
        <v>0.4</v>
      </c>
      <c r="G47" s="2">
        <f>+F47*$G$5</f>
        <v>3001535.2</v>
      </c>
    </row>
    <row r="48" spans="1:9" x14ac:dyDescent="0.25">
      <c r="A48" t="s">
        <v>28</v>
      </c>
      <c r="C48" t="s">
        <v>31</v>
      </c>
      <c r="F48" s="1">
        <v>0.4</v>
      </c>
      <c r="G48" s="2">
        <f>+F48*$G$5</f>
        <v>3001535.2</v>
      </c>
    </row>
    <row r="49" spans="1:7" x14ac:dyDescent="0.25">
      <c r="A49" t="s">
        <v>29</v>
      </c>
      <c r="C49" s="1">
        <v>0.1</v>
      </c>
      <c r="D49" s="2">
        <f>+C49*$G$5</f>
        <v>750383.8</v>
      </c>
      <c r="F49" s="1">
        <v>0.3</v>
      </c>
      <c r="G49" s="2">
        <f>+F49*$G$5</f>
        <v>2251151.4</v>
      </c>
    </row>
    <row r="50" spans="1:7" x14ac:dyDescent="0.25">
      <c r="A50" t="s">
        <v>30</v>
      </c>
      <c r="C50" s="1">
        <v>0.1</v>
      </c>
      <c r="D50" s="2">
        <f>+C50*$G$5</f>
        <v>750383.8</v>
      </c>
      <c r="F50" s="1">
        <v>0.2</v>
      </c>
      <c r="G50" s="2">
        <f>+F50*$G$5</f>
        <v>1500767.6</v>
      </c>
    </row>
    <row r="51" spans="1:7" x14ac:dyDescent="0.25">
      <c r="A51" t="s">
        <v>50</v>
      </c>
    </row>
    <row r="52" spans="1:7" x14ac:dyDescent="0.25">
      <c r="A52" t="s">
        <v>49</v>
      </c>
    </row>
    <row r="54" spans="1:7" ht="15.6" x14ac:dyDescent="0.3">
      <c r="A54" s="5" t="s">
        <v>53</v>
      </c>
      <c r="C54" t="s">
        <v>37</v>
      </c>
    </row>
    <row r="56" spans="1:7" x14ac:dyDescent="0.25">
      <c r="A56" s="4" t="s">
        <v>34</v>
      </c>
      <c r="C56" s="1">
        <v>0.25</v>
      </c>
      <c r="D56" s="2">
        <f>+C56*$G$5</f>
        <v>1875959.5</v>
      </c>
    </row>
    <row r="57" spans="1:7" x14ac:dyDescent="0.25">
      <c r="A57" t="s">
        <v>33</v>
      </c>
      <c r="C57" s="1">
        <v>0.65</v>
      </c>
      <c r="D57" s="2">
        <f>+C57*$G$5</f>
        <v>4877494.7</v>
      </c>
    </row>
    <row r="58" spans="1:7" x14ac:dyDescent="0.25">
      <c r="A58" t="s">
        <v>35</v>
      </c>
      <c r="C58" s="1">
        <v>0.6</v>
      </c>
      <c r="D58" s="2">
        <f>+C58*$G$5</f>
        <v>4502302.8</v>
      </c>
    </row>
    <row r="59" spans="1:7" x14ac:dyDescent="0.25">
      <c r="A59" t="s">
        <v>36</v>
      </c>
      <c r="C59" s="1">
        <v>0.85</v>
      </c>
      <c r="D59" s="2">
        <f>+C59*$G$5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selection activeCell="D49" sqref="D49"/>
    </sheetView>
  </sheetViews>
  <sheetFormatPr defaultRowHeight="13.2" x14ac:dyDescent="0.25"/>
  <cols>
    <col min="1" max="1" width="10.6640625" customWidth="1"/>
    <col min="5" max="5" width="10.332031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6" x14ac:dyDescent="0.3">
      <c r="A3" s="5" t="s">
        <v>40</v>
      </c>
    </row>
    <row r="5" spans="1:9" x14ac:dyDescent="0.25">
      <c r="A5" t="s">
        <v>1</v>
      </c>
      <c r="F5" t="s">
        <v>8</v>
      </c>
      <c r="G5" s="7">
        <v>7503838</v>
      </c>
    </row>
    <row r="7" spans="1:9" x14ac:dyDescent="0.25">
      <c r="C7" t="s">
        <v>9</v>
      </c>
      <c r="D7" t="s">
        <v>10</v>
      </c>
      <c r="E7" s="1">
        <v>1.05</v>
      </c>
    </row>
    <row r="8" spans="1:9" x14ac:dyDescent="0.25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5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5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5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5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5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5">
      <c r="A15" t="s">
        <v>42</v>
      </c>
    </row>
    <row r="16" spans="1:9" x14ac:dyDescent="0.25">
      <c r="A16" t="s">
        <v>52</v>
      </c>
    </row>
    <row r="19" spans="1:12" x14ac:dyDescent="0.25">
      <c r="A19" t="s">
        <v>11</v>
      </c>
    </row>
    <row r="20" spans="1:12" x14ac:dyDescent="0.25">
      <c r="A20" t="s">
        <v>12</v>
      </c>
      <c r="B20" t="s">
        <v>13</v>
      </c>
    </row>
    <row r="21" spans="1:12" x14ac:dyDescent="0.25">
      <c r="A21" t="s">
        <v>14</v>
      </c>
      <c r="B21" t="s">
        <v>15</v>
      </c>
    </row>
    <row r="22" spans="1:12" x14ac:dyDescent="0.25">
      <c r="F22" s="2"/>
      <c r="G22" s="2"/>
      <c r="H22" s="2"/>
      <c r="I22" s="2"/>
      <c r="J22" s="2"/>
      <c r="K22" s="2"/>
      <c r="L22" s="2"/>
    </row>
    <row r="23" spans="1:12" x14ac:dyDescent="0.25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5">
      <c r="A24" t="s">
        <v>55</v>
      </c>
      <c r="B24" s="2">
        <f>+D8/25</f>
        <v>45023.027999999998</v>
      </c>
      <c r="C24" s="2">
        <f>+D9/25</f>
        <v>60030.704000000005</v>
      </c>
      <c r="D24" s="2">
        <f>+D10/25</f>
        <v>39019.957600000002</v>
      </c>
      <c r="E24" s="2">
        <f>+D11/25</f>
        <v>21010.7464</v>
      </c>
      <c r="F24" s="2">
        <f>+D12/30</f>
        <v>12506.396666666667</v>
      </c>
      <c r="G24" s="2">
        <f>+D13/30</f>
        <v>25012.793333333335</v>
      </c>
      <c r="H24" s="2">
        <f>+D13/25</f>
        <v>30015.352000000003</v>
      </c>
      <c r="I24" s="2"/>
    </row>
    <row r="25" spans="1:12" x14ac:dyDescent="0.25">
      <c r="A25" t="s">
        <v>56</v>
      </c>
      <c r="B25" s="2">
        <f t="shared" ref="B25:H25" si="2">+B24*1.1</f>
        <v>49525.330800000003</v>
      </c>
      <c r="C25" s="2">
        <f t="shared" si="2"/>
        <v>66033.774400000009</v>
      </c>
      <c r="D25" s="2">
        <f t="shared" si="2"/>
        <v>42921.953360000007</v>
      </c>
      <c r="E25" s="2">
        <f t="shared" si="2"/>
        <v>23111.821040000003</v>
      </c>
      <c r="F25" s="2">
        <f t="shared" si="2"/>
        <v>13757.036333333335</v>
      </c>
      <c r="G25" s="2">
        <f t="shared" si="2"/>
        <v>27514.072666666671</v>
      </c>
      <c r="H25" s="2">
        <f t="shared" si="2"/>
        <v>33016.887200000005</v>
      </c>
      <c r="I25" s="2"/>
    </row>
    <row r="27" spans="1:12" x14ac:dyDescent="0.25">
      <c r="A27" t="s">
        <v>51</v>
      </c>
    </row>
    <row r="28" spans="1:12" x14ac:dyDescent="0.25">
      <c r="A28" t="s">
        <v>43</v>
      </c>
    </row>
    <row r="31" spans="1:12" ht="15.6" x14ac:dyDescent="0.3">
      <c r="A31" s="5" t="s">
        <v>46</v>
      </c>
    </row>
    <row r="32" spans="1:12" ht="15.6" x14ac:dyDescent="0.3">
      <c r="A32" s="5" t="s">
        <v>45</v>
      </c>
    </row>
    <row r="34" spans="1:9" x14ac:dyDescent="0.25">
      <c r="A34" t="s">
        <v>16</v>
      </c>
      <c r="E34" t="s">
        <v>18</v>
      </c>
      <c r="H34" t="s">
        <v>41</v>
      </c>
      <c r="I34" s="7">
        <v>134743</v>
      </c>
    </row>
    <row r="36" spans="1:9" x14ac:dyDescent="0.25">
      <c r="A36" t="s">
        <v>17</v>
      </c>
      <c r="E36" s="3">
        <v>1</v>
      </c>
      <c r="F36" s="2">
        <f>+E36*$I$34</f>
        <v>134743</v>
      </c>
    </row>
    <row r="37" spans="1:9" x14ac:dyDescent="0.25">
      <c r="A37" t="s">
        <v>19</v>
      </c>
      <c r="E37" s="3">
        <v>0.8</v>
      </c>
      <c r="F37" s="2">
        <f>+E37*$I$34</f>
        <v>107794.40000000001</v>
      </c>
    </row>
    <row r="38" spans="1:9" x14ac:dyDescent="0.25">
      <c r="A38" t="s">
        <v>20</v>
      </c>
      <c r="E38" s="3">
        <v>0.65</v>
      </c>
      <c r="F38" s="2">
        <f>+E38*$I$34</f>
        <v>87582.95</v>
      </c>
    </row>
    <row r="39" spans="1:9" x14ac:dyDescent="0.25">
      <c r="A39" t="s">
        <v>21</v>
      </c>
      <c r="E39" s="3">
        <v>0.5</v>
      </c>
      <c r="F39" s="2">
        <f>+E39*$I$34</f>
        <v>67371.5</v>
      </c>
    </row>
    <row r="40" spans="1:9" x14ac:dyDescent="0.25">
      <c r="A40" t="s">
        <v>47</v>
      </c>
    </row>
    <row r="41" spans="1:9" x14ac:dyDescent="0.25">
      <c r="A41" t="s">
        <v>48</v>
      </c>
    </row>
    <row r="43" spans="1:9" x14ac:dyDescent="0.25">
      <c r="A43" t="s">
        <v>22</v>
      </c>
    </row>
    <row r="44" spans="1:9" x14ac:dyDescent="0.25">
      <c r="C44" t="s">
        <v>24</v>
      </c>
      <c r="F44" t="s">
        <v>25</v>
      </c>
    </row>
    <row r="45" spans="1:9" x14ac:dyDescent="0.25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5">
      <c r="A46" t="s">
        <v>26</v>
      </c>
      <c r="C46" t="s">
        <v>31</v>
      </c>
      <c r="F46" s="1">
        <v>0.4</v>
      </c>
      <c r="G46" s="2">
        <f>+F46*$G$5</f>
        <v>3001535.2</v>
      </c>
    </row>
    <row r="47" spans="1:9" x14ac:dyDescent="0.25">
      <c r="A47" t="s">
        <v>27</v>
      </c>
      <c r="C47" t="s">
        <v>31</v>
      </c>
      <c r="F47" s="1">
        <v>0.4</v>
      </c>
      <c r="G47" s="2">
        <f>+F47*$G$5</f>
        <v>3001535.2</v>
      </c>
    </row>
    <row r="48" spans="1:9" x14ac:dyDescent="0.25">
      <c r="A48" t="s">
        <v>28</v>
      </c>
      <c r="C48" t="s">
        <v>31</v>
      </c>
      <c r="F48" s="1">
        <v>0.4</v>
      </c>
      <c r="G48" s="2">
        <f>+F48*$G$5</f>
        <v>3001535.2</v>
      </c>
    </row>
    <row r="49" spans="1:7" x14ac:dyDescent="0.25">
      <c r="A49" t="s">
        <v>29</v>
      </c>
      <c r="C49" s="1">
        <v>0.1</v>
      </c>
      <c r="D49" s="2">
        <f>+C49*$G$5</f>
        <v>750383.8</v>
      </c>
      <c r="F49" s="1">
        <v>0.3</v>
      </c>
      <c r="G49" s="2">
        <f>+F49*$G$5</f>
        <v>2251151.4</v>
      </c>
    </row>
    <row r="50" spans="1:7" x14ac:dyDescent="0.25">
      <c r="A50" t="s">
        <v>30</v>
      </c>
      <c r="C50" s="1">
        <v>0.1</v>
      </c>
      <c r="D50" s="2">
        <f>+C50*$G$5</f>
        <v>750383.8</v>
      </c>
      <c r="F50" s="1">
        <v>0.2</v>
      </c>
      <c r="G50" s="2">
        <f>+F50*$G$5</f>
        <v>1500767.6</v>
      </c>
    </row>
    <row r="51" spans="1:7" x14ac:dyDescent="0.25">
      <c r="A51" t="s">
        <v>50</v>
      </c>
    </row>
    <row r="52" spans="1:7" x14ac:dyDescent="0.25">
      <c r="A52" t="s">
        <v>49</v>
      </c>
    </row>
    <row r="54" spans="1:7" ht="15.6" x14ac:dyDescent="0.3">
      <c r="A54" s="5" t="s">
        <v>53</v>
      </c>
      <c r="C54" t="s">
        <v>37</v>
      </c>
    </row>
    <row r="56" spans="1:7" x14ac:dyDescent="0.25">
      <c r="A56" s="4" t="s">
        <v>34</v>
      </c>
      <c r="C56" s="1">
        <v>0.25</v>
      </c>
      <c r="D56" s="2">
        <f>+C56*$G$5</f>
        <v>1875959.5</v>
      </c>
    </row>
    <row r="57" spans="1:7" x14ac:dyDescent="0.25">
      <c r="A57" t="s">
        <v>33</v>
      </c>
      <c r="C57" s="1">
        <v>0.65</v>
      </c>
      <c r="D57" s="2">
        <f>+C57*$G$5</f>
        <v>4877494.7</v>
      </c>
    </row>
    <row r="58" spans="1:7" x14ac:dyDescent="0.25">
      <c r="A58" t="s">
        <v>35</v>
      </c>
      <c r="C58" s="1">
        <v>0.6</v>
      </c>
      <c r="D58" s="2">
        <f>+C58*$G$5</f>
        <v>4502302.8</v>
      </c>
    </row>
    <row r="59" spans="1:7" x14ac:dyDescent="0.25">
      <c r="A59" t="s">
        <v>36</v>
      </c>
      <c r="C59" s="1">
        <v>0.85</v>
      </c>
      <c r="D59" s="2">
        <f>+C59*$G$5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workbookViewId="0">
      <selection sqref="A1:I1"/>
    </sheetView>
  </sheetViews>
  <sheetFormatPr defaultRowHeight="13.2" x14ac:dyDescent="0.25"/>
  <cols>
    <col min="1" max="1" width="10.6640625" customWidth="1"/>
    <col min="5" max="5" width="10.332031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6" x14ac:dyDescent="0.3">
      <c r="A3" s="5" t="s">
        <v>40</v>
      </c>
    </row>
    <row r="5" spans="1:9" x14ac:dyDescent="0.25">
      <c r="A5" t="s">
        <v>1</v>
      </c>
      <c r="F5" t="s">
        <v>8</v>
      </c>
      <c r="G5" s="7">
        <v>6050607</v>
      </c>
    </row>
    <row r="7" spans="1:9" x14ac:dyDescent="0.25">
      <c r="C7" t="s">
        <v>9</v>
      </c>
      <c r="D7" t="s">
        <v>10</v>
      </c>
      <c r="E7" s="1">
        <v>1.05</v>
      </c>
    </row>
    <row r="8" spans="1:9" x14ac:dyDescent="0.25">
      <c r="A8" t="s">
        <v>2</v>
      </c>
      <c r="C8" s="1">
        <v>0.15</v>
      </c>
      <c r="D8" s="2">
        <f t="shared" ref="D8:D13" si="0">+$G$5*C8</f>
        <v>907591.04999999993</v>
      </c>
      <c r="E8" s="2">
        <f t="shared" ref="E8:E13" si="1">+D8*$E$7</f>
        <v>952970.60249999992</v>
      </c>
    </row>
    <row r="9" spans="1:9" x14ac:dyDescent="0.25">
      <c r="A9" t="s">
        <v>3</v>
      </c>
      <c r="C9" s="1">
        <v>0.2</v>
      </c>
      <c r="D9" s="2">
        <f t="shared" si="0"/>
        <v>1210121.4000000001</v>
      </c>
      <c r="E9" s="2">
        <f t="shared" si="1"/>
        <v>1270627.4700000002</v>
      </c>
    </row>
    <row r="10" spans="1:9" x14ac:dyDescent="0.25">
      <c r="A10" t="s">
        <v>4</v>
      </c>
      <c r="C10" s="1">
        <v>0.13</v>
      </c>
      <c r="D10" s="2">
        <f t="shared" si="0"/>
        <v>786578.91</v>
      </c>
      <c r="E10" s="2">
        <f t="shared" si="1"/>
        <v>825907.85550000006</v>
      </c>
    </row>
    <row r="11" spans="1:9" x14ac:dyDescent="0.25">
      <c r="A11" t="s">
        <v>5</v>
      </c>
      <c r="C11" s="1">
        <v>7.0000000000000007E-2</v>
      </c>
      <c r="D11" s="2">
        <f t="shared" si="0"/>
        <v>423542.49000000005</v>
      </c>
      <c r="E11" s="2">
        <f t="shared" si="1"/>
        <v>444719.61450000008</v>
      </c>
    </row>
    <row r="12" spans="1:9" x14ac:dyDescent="0.25">
      <c r="A12" t="s">
        <v>6</v>
      </c>
      <c r="C12" s="1">
        <v>0.05</v>
      </c>
      <c r="D12" s="2">
        <f t="shared" si="0"/>
        <v>302530.35000000003</v>
      </c>
      <c r="E12" s="2">
        <f t="shared" si="1"/>
        <v>317656.86750000005</v>
      </c>
    </row>
    <row r="13" spans="1:9" x14ac:dyDescent="0.25">
      <c r="A13" t="s">
        <v>7</v>
      </c>
      <c r="C13" s="1">
        <v>0.1</v>
      </c>
      <c r="D13" s="2">
        <f t="shared" si="0"/>
        <v>605060.70000000007</v>
      </c>
      <c r="E13" s="2">
        <f t="shared" si="1"/>
        <v>635313.7350000001</v>
      </c>
    </row>
    <row r="15" spans="1:9" x14ac:dyDescent="0.25">
      <c r="A15" t="s">
        <v>42</v>
      </c>
    </row>
    <row r="16" spans="1:9" x14ac:dyDescent="0.25">
      <c r="A16" t="s">
        <v>52</v>
      </c>
    </row>
    <row r="19" spans="1:12" x14ac:dyDescent="0.25">
      <c r="A19" t="s">
        <v>11</v>
      </c>
    </row>
    <row r="20" spans="1:12" x14ac:dyDescent="0.25">
      <c r="A20" t="s">
        <v>12</v>
      </c>
      <c r="B20" t="s">
        <v>13</v>
      </c>
    </row>
    <row r="21" spans="1:12" x14ac:dyDescent="0.25">
      <c r="A21" t="s">
        <v>14</v>
      </c>
      <c r="B21" t="s">
        <v>15</v>
      </c>
    </row>
    <row r="22" spans="1:12" x14ac:dyDescent="0.25">
      <c r="F22" s="2"/>
      <c r="G22" s="2"/>
      <c r="H22" s="2"/>
      <c r="I22" s="2"/>
      <c r="J22" s="2"/>
      <c r="K22" s="2"/>
      <c r="L22" s="2"/>
    </row>
    <row r="23" spans="1:12" x14ac:dyDescent="0.25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5">
      <c r="A24" t="s">
        <v>55</v>
      </c>
      <c r="B24" s="2">
        <f>+D8/25</f>
        <v>36303.642</v>
      </c>
      <c r="C24" s="2">
        <f>+D9/25</f>
        <v>48404.856000000007</v>
      </c>
      <c r="D24" s="2">
        <f>+D10/25</f>
        <v>31463.1564</v>
      </c>
      <c r="E24" s="2">
        <f>+D11/25</f>
        <v>16941.699600000004</v>
      </c>
      <c r="F24" s="2">
        <f>+D12/30</f>
        <v>10084.345000000001</v>
      </c>
      <c r="G24" s="2">
        <f>+D13/30</f>
        <v>20168.690000000002</v>
      </c>
      <c r="H24" s="2">
        <f>+D13/25</f>
        <v>24202.428000000004</v>
      </c>
      <c r="I24" s="2"/>
    </row>
    <row r="25" spans="1:12" x14ac:dyDescent="0.25">
      <c r="A25" t="s">
        <v>56</v>
      </c>
      <c r="B25" s="2">
        <f t="shared" ref="B25:H25" si="2">+B24*1.1</f>
        <v>39934.006200000003</v>
      </c>
      <c r="C25" s="2">
        <f t="shared" si="2"/>
        <v>53245.341600000014</v>
      </c>
      <c r="D25" s="2">
        <f t="shared" si="2"/>
        <v>34609.472040000001</v>
      </c>
      <c r="E25" s="2">
        <f t="shared" si="2"/>
        <v>18635.869560000006</v>
      </c>
      <c r="F25" s="2">
        <f t="shared" si="2"/>
        <v>11092.779500000002</v>
      </c>
      <c r="G25" s="2">
        <f t="shared" si="2"/>
        <v>22185.559000000005</v>
      </c>
      <c r="H25" s="2">
        <f t="shared" si="2"/>
        <v>26622.670800000007</v>
      </c>
      <c r="I25" s="2"/>
    </row>
    <row r="27" spans="1:12" x14ac:dyDescent="0.25">
      <c r="A27" t="s">
        <v>51</v>
      </c>
    </row>
    <row r="28" spans="1:12" x14ac:dyDescent="0.25">
      <c r="A28" t="s">
        <v>43</v>
      </c>
    </row>
    <row r="31" spans="1:12" ht="15.6" x14ac:dyDescent="0.3">
      <c r="A31" s="5" t="s">
        <v>46</v>
      </c>
    </row>
    <row r="32" spans="1:12" ht="15.6" x14ac:dyDescent="0.3">
      <c r="A32" s="5" t="s">
        <v>45</v>
      </c>
    </row>
    <row r="34" spans="1:9" x14ac:dyDescent="0.25">
      <c r="A34" t="s">
        <v>16</v>
      </c>
      <c r="E34" t="s">
        <v>18</v>
      </c>
      <c r="H34" t="s">
        <v>41</v>
      </c>
      <c r="I34" s="7">
        <v>108648</v>
      </c>
    </row>
    <row r="36" spans="1:9" x14ac:dyDescent="0.25">
      <c r="A36" t="s">
        <v>17</v>
      </c>
      <c r="E36" s="3">
        <v>1</v>
      </c>
      <c r="F36" s="2">
        <f>+E36*$I$34</f>
        <v>108648</v>
      </c>
    </row>
    <row r="37" spans="1:9" x14ac:dyDescent="0.25">
      <c r="A37" t="s">
        <v>19</v>
      </c>
      <c r="E37" s="3">
        <v>0.8</v>
      </c>
      <c r="F37" s="2">
        <f>+E37*$I$34</f>
        <v>86918.400000000009</v>
      </c>
    </row>
    <row r="38" spans="1:9" x14ac:dyDescent="0.25">
      <c r="A38" t="s">
        <v>20</v>
      </c>
      <c r="E38" s="3">
        <v>0.65</v>
      </c>
      <c r="F38" s="2">
        <f>+E38*$I$34</f>
        <v>70621.2</v>
      </c>
    </row>
    <row r="39" spans="1:9" x14ac:dyDescent="0.25">
      <c r="A39" t="s">
        <v>21</v>
      </c>
      <c r="E39" s="3">
        <v>0.5</v>
      </c>
      <c r="F39" s="2">
        <f>+E39*$I$34</f>
        <v>54324</v>
      </c>
    </row>
    <row r="40" spans="1:9" x14ac:dyDescent="0.25">
      <c r="A40" t="s">
        <v>47</v>
      </c>
    </row>
    <row r="41" spans="1:9" x14ac:dyDescent="0.25">
      <c r="A41" t="s">
        <v>48</v>
      </c>
    </row>
    <row r="43" spans="1:9" x14ac:dyDescent="0.25">
      <c r="A43" t="s">
        <v>22</v>
      </c>
    </row>
    <row r="44" spans="1:9" x14ac:dyDescent="0.25">
      <c r="C44" t="s">
        <v>24</v>
      </c>
      <c r="F44" t="s">
        <v>25</v>
      </c>
    </row>
    <row r="45" spans="1:9" x14ac:dyDescent="0.25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5">
      <c r="A46" t="s">
        <v>26</v>
      </c>
      <c r="C46" t="s">
        <v>31</v>
      </c>
      <c r="F46" s="1">
        <v>0.4</v>
      </c>
      <c r="G46" s="2">
        <f>+F46*$G$5</f>
        <v>2420242.8000000003</v>
      </c>
    </row>
    <row r="47" spans="1:9" x14ac:dyDescent="0.25">
      <c r="A47" t="s">
        <v>27</v>
      </c>
      <c r="C47" t="s">
        <v>31</v>
      </c>
      <c r="F47" s="1">
        <v>0.4</v>
      </c>
      <c r="G47" s="2">
        <f>+F47*$G$5</f>
        <v>2420242.8000000003</v>
      </c>
    </row>
    <row r="48" spans="1:9" x14ac:dyDescent="0.25">
      <c r="A48" t="s">
        <v>28</v>
      </c>
      <c r="C48" t="s">
        <v>31</v>
      </c>
      <c r="F48" s="1">
        <v>0.4</v>
      </c>
      <c r="G48" s="2">
        <f>+F48*$G$5</f>
        <v>2420242.8000000003</v>
      </c>
    </row>
    <row r="49" spans="1:7" x14ac:dyDescent="0.25">
      <c r="A49" t="s">
        <v>29</v>
      </c>
      <c r="C49" s="1">
        <v>0.1</v>
      </c>
      <c r="D49" s="2">
        <f>+C49*$G$5</f>
        <v>605060.70000000007</v>
      </c>
      <c r="F49" s="1">
        <v>0.3</v>
      </c>
      <c r="G49" s="2">
        <f>+F49*$G$5</f>
        <v>1815182.0999999999</v>
      </c>
    </row>
    <row r="50" spans="1:7" x14ac:dyDescent="0.25">
      <c r="A50" t="s">
        <v>30</v>
      </c>
      <c r="C50" s="1">
        <v>0.1</v>
      </c>
      <c r="D50" s="2">
        <f>+C50*$G$5</f>
        <v>605060.70000000007</v>
      </c>
      <c r="F50" s="1">
        <v>0.2</v>
      </c>
      <c r="G50" s="2">
        <f>+F50*$G$5</f>
        <v>1210121.4000000001</v>
      </c>
    </row>
    <row r="51" spans="1:7" x14ac:dyDescent="0.25">
      <c r="A51" t="s">
        <v>50</v>
      </c>
    </row>
    <row r="52" spans="1:7" x14ac:dyDescent="0.25">
      <c r="A52" t="s">
        <v>49</v>
      </c>
    </row>
    <row r="54" spans="1:7" ht="15.6" x14ac:dyDescent="0.3">
      <c r="A54" s="5" t="s">
        <v>53</v>
      </c>
      <c r="C54" t="s">
        <v>37</v>
      </c>
    </row>
    <row r="56" spans="1:7" x14ac:dyDescent="0.25">
      <c r="A56" s="4" t="s">
        <v>34</v>
      </c>
      <c r="C56" s="1">
        <v>0.25</v>
      </c>
      <c r="D56" s="2">
        <f>+C56*$G$5</f>
        <v>1512651.75</v>
      </c>
    </row>
    <row r="57" spans="1:7" x14ac:dyDescent="0.25">
      <c r="A57" t="s">
        <v>33</v>
      </c>
      <c r="C57" s="1">
        <v>0.65</v>
      </c>
      <c r="D57" s="2">
        <f>+C57*$G$5</f>
        <v>3932894.5500000003</v>
      </c>
    </row>
    <row r="58" spans="1:7" x14ac:dyDescent="0.25">
      <c r="A58" t="s">
        <v>35</v>
      </c>
      <c r="C58" s="1">
        <v>0.6</v>
      </c>
      <c r="D58" s="2">
        <f>+C58*$G$5</f>
        <v>3630364.1999999997</v>
      </c>
    </row>
    <row r="59" spans="1:7" x14ac:dyDescent="0.25">
      <c r="A59" t="s">
        <v>36</v>
      </c>
      <c r="C59" s="1">
        <v>0.85</v>
      </c>
      <c r="D59" s="2">
        <f>+C59*$G$5</f>
        <v>5143015.95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Oct 99 </vt:lpstr>
      <vt:lpstr>Nov 99</vt:lpstr>
      <vt:lpstr>Jan 2000 </vt:lpstr>
      <vt:lpstr>Feb 2000 </vt:lpstr>
      <vt:lpstr>Mar 2000</vt:lpstr>
      <vt:lpstr>Apr 2000</vt:lpstr>
      <vt:lpstr>Sheet2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2000-03-28T19:30:36Z</cp:lastPrinted>
  <dcterms:created xsi:type="dcterms:W3CDTF">1999-11-11T19:37:01Z</dcterms:created>
  <dcterms:modified xsi:type="dcterms:W3CDTF">2023-09-10T15:47:30Z</dcterms:modified>
</cp:coreProperties>
</file>