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9420" windowHeight="4500" activeTab="1"/>
  </bookViews>
  <sheets>
    <sheet name="Jan 00" sheetId="1" r:id="rId1"/>
    <sheet name="Feb 00" sheetId="2" r:id="rId2"/>
    <sheet name="Mar 00" sheetId="4" r:id="rId3"/>
    <sheet name="Apr 99" sheetId="12" r:id="rId4"/>
    <sheet name="May 99" sheetId="11" r:id="rId5"/>
    <sheet name="Jun 99" sheetId="10" r:id="rId6"/>
    <sheet name="Jul 99" sheetId="9" r:id="rId7"/>
    <sheet name="Aug 99" sheetId="8" r:id="rId8"/>
    <sheet name="Sep 99" sheetId="7" r:id="rId9"/>
    <sheet name="Oct 99" sheetId="6" r:id="rId10"/>
    <sheet name="Nov 99" sheetId="5" r:id="rId11"/>
    <sheet name="Dec 99" sheetId="3" r:id="rId12"/>
  </sheets>
  <definedNames>
    <definedName name="_xlnm.Print_Area" localSheetId="0">'Jan 00'!$A$1:$Q$38</definedName>
  </definedNames>
  <calcPr calcId="0"/>
</workbook>
</file>

<file path=xl/calcChain.xml><?xml version="1.0" encoding="utf-8"?>
<calcChain xmlns="http://schemas.openxmlformats.org/spreadsheetml/2006/main">
  <c r="G2" i="12" l="1"/>
  <c r="H2" i="12"/>
  <c r="Q2" i="12"/>
  <c r="G3" i="12"/>
  <c r="H3" i="12"/>
  <c r="I3" i="12"/>
  <c r="Q3" i="12"/>
  <c r="G4" i="12"/>
  <c r="H4" i="12"/>
  <c r="I4" i="12"/>
  <c r="Q4" i="12"/>
  <c r="G5" i="12"/>
  <c r="H5" i="12"/>
  <c r="I5" i="12"/>
  <c r="Q5" i="12"/>
  <c r="G6" i="12"/>
  <c r="H6" i="12"/>
  <c r="I6" i="12"/>
  <c r="Q6" i="12"/>
  <c r="G7" i="12"/>
  <c r="H7" i="12"/>
  <c r="I7" i="12"/>
  <c r="Q7" i="12"/>
  <c r="G8" i="12"/>
  <c r="H8" i="12"/>
  <c r="I8" i="12"/>
  <c r="Q8" i="12"/>
  <c r="G9" i="12"/>
  <c r="H9" i="12"/>
  <c r="I9" i="12"/>
  <c r="Q9" i="12"/>
  <c r="G10" i="12"/>
  <c r="H10" i="12"/>
  <c r="I10" i="12"/>
  <c r="Q10" i="12"/>
  <c r="G11" i="12"/>
  <c r="H11" i="12"/>
  <c r="I11" i="12"/>
  <c r="Q11" i="12"/>
  <c r="G12" i="12"/>
  <c r="H12" i="12"/>
  <c r="I12" i="12"/>
  <c r="Q12" i="12"/>
  <c r="G13" i="12"/>
  <c r="H13" i="12"/>
  <c r="I13" i="12"/>
  <c r="Q13" i="12"/>
  <c r="G14" i="12"/>
  <c r="H14" i="12"/>
  <c r="I14" i="12"/>
  <c r="Q14" i="12"/>
  <c r="G15" i="12"/>
  <c r="H15" i="12"/>
  <c r="I15" i="12"/>
  <c r="Q15" i="12"/>
  <c r="G16" i="12"/>
  <c r="H16" i="12"/>
  <c r="I16" i="12"/>
  <c r="Q16" i="12"/>
  <c r="G17" i="12"/>
  <c r="H17" i="12"/>
  <c r="I17" i="12"/>
  <c r="Q17" i="12"/>
  <c r="G18" i="12"/>
  <c r="H18" i="12"/>
  <c r="I18" i="12"/>
  <c r="Q18" i="12"/>
  <c r="G19" i="12"/>
  <c r="H19" i="12"/>
  <c r="I19" i="12"/>
  <c r="Q19" i="12"/>
  <c r="G20" i="12"/>
  <c r="H20" i="12"/>
  <c r="I20" i="12"/>
  <c r="Q20" i="12"/>
  <c r="G21" i="12"/>
  <c r="H21" i="12"/>
  <c r="I21" i="12"/>
  <c r="Q21" i="12"/>
  <c r="G22" i="12"/>
  <c r="H22" i="12"/>
  <c r="I22" i="12"/>
  <c r="Q22" i="12"/>
  <c r="G23" i="12"/>
  <c r="H23" i="12"/>
  <c r="I23" i="12"/>
  <c r="Q23" i="12"/>
  <c r="G24" i="12"/>
  <c r="H24" i="12"/>
  <c r="I24" i="12"/>
  <c r="Q24" i="12"/>
  <c r="G25" i="12"/>
  <c r="H25" i="12"/>
  <c r="I25" i="12"/>
  <c r="Q25" i="12"/>
  <c r="G26" i="12"/>
  <c r="H26" i="12"/>
  <c r="I26" i="12"/>
  <c r="Q26" i="12"/>
  <c r="G27" i="12"/>
  <c r="H27" i="12"/>
  <c r="I27" i="12"/>
  <c r="Q27" i="12"/>
  <c r="G28" i="12"/>
  <c r="H28" i="12"/>
  <c r="I28" i="12"/>
  <c r="Q28" i="12"/>
  <c r="G29" i="12"/>
  <c r="H29" i="12"/>
  <c r="I29" i="12"/>
  <c r="Q29" i="12"/>
  <c r="G30" i="12"/>
  <c r="H30" i="12"/>
  <c r="I30" i="12"/>
  <c r="Q30" i="12"/>
  <c r="G31" i="12"/>
  <c r="H31" i="12"/>
  <c r="I31" i="12"/>
  <c r="Q31" i="12"/>
  <c r="H33" i="12"/>
  <c r="G34" i="12"/>
  <c r="L34" i="12"/>
  <c r="M34" i="12"/>
  <c r="N34" i="12"/>
  <c r="O34" i="12"/>
  <c r="P34" i="12"/>
  <c r="Q34" i="12"/>
  <c r="B35" i="12"/>
  <c r="C35" i="12"/>
  <c r="D35" i="12"/>
  <c r="E35" i="12"/>
  <c r="F35" i="12"/>
  <c r="G35" i="12"/>
  <c r="G2" i="8"/>
  <c r="H2" i="8"/>
  <c r="Q2" i="8"/>
  <c r="G3" i="8"/>
  <c r="H3" i="8"/>
  <c r="I3" i="8"/>
  <c r="Q3" i="8"/>
  <c r="G4" i="8"/>
  <c r="H4" i="8"/>
  <c r="I4" i="8"/>
  <c r="Q4" i="8"/>
  <c r="G5" i="8"/>
  <c r="H5" i="8"/>
  <c r="I5" i="8"/>
  <c r="Q5" i="8"/>
  <c r="G6" i="8"/>
  <c r="H6" i="8"/>
  <c r="I6" i="8"/>
  <c r="Q6" i="8"/>
  <c r="G7" i="8"/>
  <c r="H7" i="8"/>
  <c r="I7" i="8"/>
  <c r="Q7" i="8"/>
  <c r="G8" i="8"/>
  <c r="H8" i="8"/>
  <c r="I8" i="8"/>
  <c r="Q8" i="8"/>
  <c r="G9" i="8"/>
  <c r="H9" i="8"/>
  <c r="I9" i="8"/>
  <c r="Q9" i="8"/>
  <c r="G10" i="8"/>
  <c r="H10" i="8"/>
  <c r="I10" i="8"/>
  <c r="Q10" i="8"/>
  <c r="G11" i="8"/>
  <c r="H11" i="8"/>
  <c r="I11" i="8"/>
  <c r="Q11" i="8"/>
  <c r="G12" i="8"/>
  <c r="H12" i="8"/>
  <c r="I12" i="8"/>
  <c r="Q12" i="8"/>
  <c r="G13" i="8"/>
  <c r="H13" i="8"/>
  <c r="I13" i="8"/>
  <c r="Q13" i="8"/>
  <c r="G14" i="8"/>
  <c r="H14" i="8"/>
  <c r="I14" i="8"/>
  <c r="Q14" i="8"/>
  <c r="G15" i="8"/>
  <c r="H15" i="8"/>
  <c r="I15" i="8"/>
  <c r="Q15" i="8"/>
  <c r="G16" i="8"/>
  <c r="H16" i="8"/>
  <c r="I16" i="8"/>
  <c r="Q16" i="8"/>
  <c r="G17" i="8"/>
  <c r="H17" i="8"/>
  <c r="I17" i="8"/>
  <c r="Q17" i="8"/>
  <c r="G18" i="8"/>
  <c r="H18" i="8"/>
  <c r="I18" i="8"/>
  <c r="Q18" i="8"/>
  <c r="G19" i="8"/>
  <c r="H19" i="8"/>
  <c r="I19" i="8"/>
  <c r="Q19" i="8"/>
  <c r="G20" i="8"/>
  <c r="H20" i="8"/>
  <c r="I20" i="8"/>
  <c r="Q20" i="8"/>
  <c r="G21" i="8"/>
  <c r="H21" i="8"/>
  <c r="I21" i="8"/>
  <c r="Q21" i="8"/>
  <c r="G22" i="8"/>
  <c r="H22" i="8"/>
  <c r="I22" i="8"/>
  <c r="Q22" i="8"/>
  <c r="G23" i="8"/>
  <c r="H23" i="8"/>
  <c r="I23" i="8"/>
  <c r="Q23" i="8"/>
  <c r="G24" i="8"/>
  <c r="H24" i="8"/>
  <c r="I24" i="8"/>
  <c r="Q24" i="8"/>
  <c r="G25" i="8"/>
  <c r="H25" i="8"/>
  <c r="I25" i="8"/>
  <c r="Q25" i="8"/>
  <c r="G26" i="8"/>
  <c r="H26" i="8"/>
  <c r="I26" i="8"/>
  <c r="Q26" i="8"/>
  <c r="G27" i="8"/>
  <c r="H27" i="8"/>
  <c r="I27" i="8"/>
  <c r="Q27" i="8"/>
  <c r="G28" i="8"/>
  <c r="H28" i="8"/>
  <c r="I28" i="8"/>
  <c r="Q28" i="8"/>
  <c r="G29" i="8"/>
  <c r="H29" i="8"/>
  <c r="I29" i="8"/>
  <c r="Q29" i="8"/>
  <c r="G30" i="8"/>
  <c r="H30" i="8"/>
  <c r="I30" i="8"/>
  <c r="Q30" i="8"/>
  <c r="G31" i="8"/>
  <c r="H31" i="8"/>
  <c r="I31" i="8"/>
  <c r="Q31" i="8"/>
  <c r="G32" i="8"/>
  <c r="H32" i="8"/>
  <c r="I32" i="8"/>
  <c r="Q32" i="8"/>
  <c r="H34" i="8"/>
  <c r="G35" i="8"/>
  <c r="L35" i="8"/>
  <c r="M35" i="8"/>
  <c r="N35" i="8"/>
  <c r="O35" i="8"/>
  <c r="P35" i="8"/>
  <c r="Q35" i="8"/>
  <c r="B36" i="8"/>
  <c r="C36" i="8"/>
  <c r="D36" i="8"/>
  <c r="E36" i="8"/>
  <c r="F36" i="8"/>
  <c r="G36" i="8"/>
  <c r="G2" i="3"/>
  <c r="H2" i="3"/>
  <c r="Q2" i="3"/>
  <c r="G3" i="3"/>
  <c r="H3" i="3"/>
  <c r="I3" i="3"/>
  <c r="Q3" i="3"/>
  <c r="G4" i="3"/>
  <c r="H4" i="3"/>
  <c r="I4" i="3"/>
  <c r="Q4" i="3"/>
  <c r="G5" i="3"/>
  <c r="H5" i="3"/>
  <c r="I5" i="3"/>
  <c r="Q5" i="3"/>
  <c r="G6" i="3"/>
  <c r="H6" i="3"/>
  <c r="I6" i="3"/>
  <c r="Q6" i="3"/>
  <c r="G7" i="3"/>
  <c r="H7" i="3"/>
  <c r="I7" i="3"/>
  <c r="Q7" i="3"/>
  <c r="G8" i="3"/>
  <c r="H8" i="3"/>
  <c r="I8" i="3"/>
  <c r="Q8" i="3"/>
  <c r="G9" i="3"/>
  <c r="H9" i="3"/>
  <c r="I9" i="3"/>
  <c r="Q9" i="3"/>
  <c r="G10" i="3"/>
  <c r="H10" i="3"/>
  <c r="I10" i="3"/>
  <c r="Q10" i="3"/>
  <c r="G11" i="3"/>
  <c r="H11" i="3"/>
  <c r="I11" i="3"/>
  <c r="Q11" i="3"/>
  <c r="G12" i="3"/>
  <c r="H12" i="3"/>
  <c r="I12" i="3"/>
  <c r="Q12" i="3"/>
  <c r="G13" i="3"/>
  <c r="H13" i="3"/>
  <c r="I13" i="3"/>
  <c r="Q13" i="3"/>
  <c r="G14" i="3"/>
  <c r="H14" i="3"/>
  <c r="I14" i="3"/>
  <c r="Q14" i="3"/>
  <c r="G15" i="3"/>
  <c r="H15" i="3"/>
  <c r="I15" i="3"/>
  <c r="Q15" i="3"/>
  <c r="G16" i="3"/>
  <c r="H16" i="3"/>
  <c r="I16" i="3"/>
  <c r="Q16" i="3"/>
  <c r="G17" i="3"/>
  <c r="H17" i="3"/>
  <c r="I17" i="3"/>
  <c r="Q17" i="3"/>
  <c r="G18" i="3"/>
  <c r="H18" i="3"/>
  <c r="I18" i="3"/>
  <c r="Q18" i="3"/>
  <c r="G19" i="3"/>
  <c r="H19" i="3"/>
  <c r="I19" i="3"/>
  <c r="Q19" i="3"/>
  <c r="G20" i="3"/>
  <c r="H20" i="3"/>
  <c r="I20" i="3"/>
  <c r="Q20" i="3"/>
  <c r="G21" i="3"/>
  <c r="H21" i="3"/>
  <c r="I21" i="3"/>
  <c r="Q21" i="3"/>
  <c r="G22" i="3"/>
  <c r="H22" i="3"/>
  <c r="I22" i="3"/>
  <c r="Q22" i="3"/>
  <c r="G23" i="3"/>
  <c r="H23" i="3"/>
  <c r="I23" i="3"/>
  <c r="Q23" i="3"/>
  <c r="G24" i="3"/>
  <c r="H24" i="3"/>
  <c r="I24" i="3"/>
  <c r="Q24" i="3"/>
  <c r="G25" i="3"/>
  <c r="H25" i="3"/>
  <c r="I25" i="3"/>
  <c r="Q25" i="3"/>
  <c r="G26" i="3"/>
  <c r="H26" i="3"/>
  <c r="I26" i="3"/>
  <c r="Q26" i="3"/>
  <c r="G27" i="3"/>
  <c r="H27" i="3"/>
  <c r="I27" i="3"/>
  <c r="Q27" i="3"/>
  <c r="G28" i="3"/>
  <c r="H28" i="3"/>
  <c r="I28" i="3"/>
  <c r="Q28" i="3"/>
  <c r="G29" i="3"/>
  <c r="H29" i="3"/>
  <c r="I29" i="3"/>
  <c r="Q29" i="3"/>
  <c r="G30" i="3"/>
  <c r="H30" i="3"/>
  <c r="I30" i="3"/>
  <c r="Q30" i="3"/>
  <c r="G31" i="3"/>
  <c r="H31" i="3"/>
  <c r="I31" i="3"/>
  <c r="Q31" i="3"/>
  <c r="G32" i="3"/>
  <c r="H32" i="3"/>
  <c r="I32" i="3"/>
  <c r="Q32" i="3"/>
  <c r="H34" i="3"/>
  <c r="G35" i="3"/>
  <c r="L35" i="3"/>
  <c r="M35" i="3"/>
  <c r="N35" i="3"/>
  <c r="O35" i="3"/>
  <c r="P35" i="3"/>
  <c r="Q35" i="3"/>
  <c r="B36" i="3"/>
  <c r="C36" i="3"/>
  <c r="D36" i="3"/>
  <c r="E36" i="3"/>
  <c r="F36" i="3"/>
  <c r="G36" i="3"/>
  <c r="G2" i="2"/>
  <c r="H2" i="2"/>
  <c r="I2" i="2"/>
  <c r="Q2" i="2"/>
  <c r="G3" i="2"/>
  <c r="H3" i="2"/>
  <c r="I3" i="2"/>
  <c r="Q3" i="2"/>
  <c r="G4" i="2"/>
  <c r="H4" i="2"/>
  <c r="I4" i="2"/>
  <c r="Q4" i="2"/>
  <c r="G5" i="2"/>
  <c r="H5" i="2"/>
  <c r="I5" i="2"/>
  <c r="Q5" i="2"/>
  <c r="G6" i="2"/>
  <c r="H6" i="2"/>
  <c r="I6" i="2"/>
  <c r="Q6" i="2"/>
  <c r="G7" i="2"/>
  <c r="H7" i="2"/>
  <c r="I7" i="2"/>
  <c r="Q7" i="2"/>
  <c r="G8" i="2"/>
  <c r="H8" i="2"/>
  <c r="I8" i="2"/>
  <c r="Q8" i="2"/>
  <c r="G9" i="2"/>
  <c r="H9" i="2"/>
  <c r="I9" i="2"/>
  <c r="Q9" i="2"/>
  <c r="G10" i="2"/>
  <c r="H10" i="2"/>
  <c r="I10" i="2"/>
  <c r="Q10" i="2"/>
  <c r="G11" i="2"/>
  <c r="H11" i="2"/>
  <c r="I11" i="2"/>
  <c r="Q11" i="2"/>
  <c r="G12" i="2"/>
  <c r="H12" i="2"/>
  <c r="I12" i="2"/>
  <c r="Q12" i="2"/>
  <c r="G13" i="2"/>
  <c r="H13" i="2"/>
  <c r="I13" i="2"/>
  <c r="Q13" i="2"/>
  <c r="G14" i="2"/>
  <c r="H14" i="2"/>
  <c r="I14" i="2"/>
  <c r="Q14" i="2"/>
  <c r="G15" i="2"/>
  <c r="H15" i="2"/>
  <c r="I15" i="2"/>
  <c r="Q15" i="2"/>
  <c r="G16" i="2"/>
  <c r="H16" i="2"/>
  <c r="I16" i="2"/>
  <c r="Q16" i="2"/>
  <c r="G17" i="2"/>
  <c r="H17" i="2"/>
  <c r="I17" i="2"/>
  <c r="Q17" i="2"/>
  <c r="G18" i="2"/>
  <c r="H18" i="2"/>
  <c r="I18" i="2"/>
  <c r="Q18" i="2"/>
  <c r="G19" i="2"/>
  <c r="H19" i="2"/>
  <c r="I19" i="2"/>
  <c r="Q19" i="2"/>
  <c r="G20" i="2"/>
  <c r="H20" i="2"/>
  <c r="I20" i="2"/>
  <c r="Q20" i="2"/>
  <c r="G21" i="2"/>
  <c r="H21" i="2"/>
  <c r="I21" i="2"/>
  <c r="Q21" i="2"/>
  <c r="G22" i="2"/>
  <c r="H22" i="2"/>
  <c r="I22" i="2"/>
  <c r="Q22" i="2"/>
  <c r="G23" i="2"/>
  <c r="H23" i="2"/>
  <c r="I23" i="2"/>
  <c r="Q23" i="2"/>
  <c r="G24" i="2"/>
  <c r="H24" i="2"/>
  <c r="I24" i="2"/>
  <c r="Q24" i="2"/>
  <c r="G25" i="2"/>
  <c r="H25" i="2"/>
  <c r="I25" i="2"/>
  <c r="Q25" i="2"/>
  <c r="G26" i="2"/>
  <c r="H26" i="2"/>
  <c r="I26" i="2"/>
  <c r="Q26" i="2"/>
  <c r="G27" i="2"/>
  <c r="H27" i="2"/>
  <c r="I27" i="2"/>
  <c r="Q27" i="2"/>
  <c r="G28" i="2"/>
  <c r="H28" i="2"/>
  <c r="I28" i="2"/>
  <c r="Q28" i="2"/>
  <c r="G29" i="2"/>
  <c r="H29" i="2"/>
  <c r="I29" i="2"/>
  <c r="Q29" i="2"/>
  <c r="G30" i="2"/>
  <c r="H30" i="2"/>
  <c r="I30" i="2"/>
  <c r="Q30" i="2"/>
  <c r="H32" i="2"/>
  <c r="J32" i="2"/>
  <c r="K32" i="2"/>
  <c r="G33" i="2"/>
  <c r="L33" i="2"/>
  <c r="M33" i="2"/>
  <c r="N33" i="2"/>
  <c r="O33" i="2"/>
  <c r="P33" i="2"/>
  <c r="Q33" i="2"/>
  <c r="B34" i="2"/>
  <c r="C34" i="2"/>
  <c r="D34" i="2"/>
  <c r="E34" i="2"/>
  <c r="F34" i="2"/>
  <c r="G34" i="2"/>
  <c r="G2" i="1"/>
  <c r="H2" i="1"/>
  <c r="Q2" i="1"/>
  <c r="G3" i="1"/>
  <c r="H3" i="1"/>
  <c r="I3" i="1"/>
  <c r="Q3" i="1"/>
  <c r="G4" i="1"/>
  <c r="H4" i="1"/>
  <c r="I4" i="1"/>
  <c r="Q4" i="1"/>
  <c r="G5" i="1"/>
  <c r="H5" i="1"/>
  <c r="I5" i="1"/>
  <c r="Q5" i="1"/>
  <c r="G6" i="1"/>
  <c r="H6" i="1"/>
  <c r="I6" i="1"/>
  <c r="Q6" i="1"/>
  <c r="G7" i="1"/>
  <c r="H7" i="1"/>
  <c r="I7" i="1"/>
  <c r="Q7" i="1"/>
  <c r="G8" i="1"/>
  <c r="H8" i="1"/>
  <c r="I8" i="1"/>
  <c r="Q8" i="1"/>
  <c r="G9" i="1"/>
  <c r="H9" i="1"/>
  <c r="I9" i="1"/>
  <c r="Q9" i="1"/>
  <c r="G10" i="1"/>
  <c r="H10" i="1"/>
  <c r="I10" i="1"/>
  <c r="Q10" i="1"/>
  <c r="G11" i="1"/>
  <c r="H11" i="1"/>
  <c r="I11" i="1"/>
  <c r="Q11" i="1"/>
  <c r="G12" i="1"/>
  <c r="H12" i="1"/>
  <c r="I12" i="1"/>
  <c r="Q12" i="1"/>
  <c r="G13" i="1"/>
  <c r="H13" i="1"/>
  <c r="I13" i="1"/>
  <c r="Q13" i="1"/>
  <c r="G14" i="1"/>
  <c r="H14" i="1"/>
  <c r="I14" i="1"/>
  <c r="Q14" i="1"/>
  <c r="G15" i="1"/>
  <c r="H15" i="1"/>
  <c r="I15" i="1"/>
  <c r="Q15" i="1"/>
  <c r="G16" i="1"/>
  <c r="H16" i="1"/>
  <c r="I16" i="1"/>
  <c r="Q16" i="1"/>
  <c r="G17" i="1"/>
  <c r="H17" i="1"/>
  <c r="I17" i="1"/>
  <c r="Q17" i="1"/>
  <c r="G18" i="1"/>
  <c r="H18" i="1"/>
  <c r="I18" i="1"/>
  <c r="Q18" i="1"/>
  <c r="G19" i="1"/>
  <c r="H19" i="1"/>
  <c r="I19" i="1"/>
  <c r="Q19" i="1"/>
  <c r="G20" i="1"/>
  <c r="H20" i="1"/>
  <c r="I20" i="1"/>
  <c r="Q20" i="1"/>
  <c r="G21" i="1"/>
  <c r="H21" i="1"/>
  <c r="I21" i="1"/>
  <c r="Q21" i="1"/>
  <c r="G22" i="1"/>
  <c r="H22" i="1"/>
  <c r="I22" i="1"/>
  <c r="Q22" i="1"/>
  <c r="G23" i="1"/>
  <c r="H23" i="1"/>
  <c r="I23" i="1"/>
  <c r="Q23" i="1"/>
  <c r="G24" i="1"/>
  <c r="H24" i="1"/>
  <c r="I24" i="1"/>
  <c r="Q24" i="1"/>
  <c r="G25" i="1"/>
  <c r="H25" i="1"/>
  <c r="I25" i="1"/>
  <c r="Q25" i="1"/>
  <c r="G26" i="1"/>
  <c r="H26" i="1"/>
  <c r="I26" i="1"/>
  <c r="Q26" i="1"/>
  <c r="G27" i="1"/>
  <c r="H27" i="1"/>
  <c r="I27" i="1"/>
  <c r="Q27" i="1"/>
  <c r="G28" i="1"/>
  <c r="H28" i="1"/>
  <c r="I28" i="1"/>
  <c r="Q28" i="1"/>
  <c r="G29" i="1"/>
  <c r="H29" i="1"/>
  <c r="I29" i="1"/>
  <c r="Q29" i="1"/>
  <c r="G30" i="1"/>
  <c r="H30" i="1"/>
  <c r="I30" i="1"/>
  <c r="Q30" i="1"/>
  <c r="G31" i="1"/>
  <c r="H31" i="1"/>
  <c r="I31" i="1"/>
  <c r="Q31" i="1"/>
  <c r="G32" i="1"/>
  <c r="H32" i="1"/>
  <c r="I32" i="1"/>
  <c r="Q32" i="1"/>
  <c r="H34" i="1"/>
  <c r="J34" i="1"/>
  <c r="G35" i="1"/>
  <c r="L35" i="1"/>
  <c r="M35" i="1"/>
  <c r="N35" i="1"/>
  <c r="O35" i="1"/>
  <c r="P35" i="1"/>
  <c r="Q35" i="1"/>
  <c r="B36" i="1"/>
  <c r="C36" i="1"/>
  <c r="D36" i="1"/>
  <c r="E36" i="1"/>
  <c r="F36" i="1"/>
  <c r="G36" i="1"/>
  <c r="G2" i="9"/>
  <c r="H2" i="9"/>
  <c r="Q2" i="9"/>
  <c r="G3" i="9"/>
  <c r="H3" i="9"/>
  <c r="I3" i="9"/>
  <c r="Q3" i="9"/>
  <c r="G4" i="9"/>
  <c r="H4" i="9"/>
  <c r="I4" i="9"/>
  <c r="Q4" i="9"/>
  <c r="G5" i="9"/>
  <c r="H5" i="9"/>
  <c r="I5" i="9"/>
  <c r="Q5" i="9"/>
  <c r="G6" i="9"/>
  <c r="H6" i="9"/>
  <c r="I6" i="9"/>
  <c r="Q6" i="9"/>
  <c r="G7" i="9"/>
  <c r="H7" i="9"/>
  <c r="I7" i="9"/>
  <c r="Q7" i="9"/>
  <c r="G8" i="9"/>
  <c r="H8" i="9"/>
  <c r="I8" i="9"/>
  <c r="Q8" i="9"/>
  <c r="G9" i="9"/>
  <c r="H9" i="9"/>
  <c r="I9" i="9"/>
  <c r="Q9" i="9"/>
  <c r="G10" i="9"/>
  <c r="H10" i="9"/>
  <c r="I10" i="9"/>
  <c r="Q10" i="9"/>
  <c r="G11" i="9"/>
  <c r="H11" i="9"/>
  <c r="I11" i="9"/>
  <c r="Q11" i="9"/>
  <c r="G12" i="9"/>
  <c r="H12" i="9"/>
  <c r="I12" i="9"/>
  <c r="Q12" i="9"/>
  <c r="G13" i="9"/>
  <c r="H13" i="9"/>
  <c r="I13" i="9"/>
  <c r="Q13" i="9"/>
  <c r="G14" i="9"/>
  <c r="H14" i="9"/>
  <c r="I14" i="9"/>
  <c r="Q14" i="9"/>
  <c r="G15" i="9"/>
  <c r="H15" i="9"/>
  <c r="I15" i="9"/>
  <c r="Q15" i="9"/>
  <c r="G16" i="9"/>
  <c r="H16" i="9"/>
  <c r="I16" i="9"/>
  <c r="Q16" i="9"/>
  <c r="G17" i="9"/>
  <c r="H17" i="9"/>
  <c r="I17" i="9"/>
  <c r="Q17" i="9"/>
  <c r="G18" i="9"/>
  <c r="H18" i="9"/>
  <c r="I18" i="9"/>
  <c r="Q18" i="9"/>
  <c r="G19" i="9"/>
  <c r="H19" i="9"/>
  <c r="I19" i="9"/>
  <c r="Q19" i="9"/>
  <c r="G20" i="9"/>
  <c r="H20" i="9"/>
  <c r="I20" i="9"/>
  <c r="Q20" i="9"/>
  <c r="G21" i="9"/>
  <c r="H21" i="9"/>
  <c r="I21" i="9"/>
  <c r="Q21" i="9"/>
  <c r="G22" i="9"/>
  <c r="H22" i="9"/>
  <c r="I22" i="9"/>
  <c r="Q22" i="9"/>
  <c r="G23" i="9"/>
  <c r="H23" i="9"/>
  <c r="I23" i="9"/>
  <c r="Q23" i="9"/>
  <c r="G24" i="9"/>
  <c r="H24" i="9"/>
  <c r="I24" i="9"/>
  <c r="Q24" i="9"/>
  <c r="G25" i="9"/>
  <c r="H25" i="9"/>
  <c r="I25" i="9"/>
  <c r="Q25" i="9"/>
  <c r="G26" i="9"/>
  <c r="H26" i="9"/>
  <c r="I26" i="9"/>
  <c r="Q26" i="9"/>
  <c r="G27" i="9"/>
  <c r="H27" i="9"/>
  <c r="I27" i="9"/>
  <c r="Q27" i="9"/>
  <c r="G28" i="9"/>
  <c r="H28" i="9"/>
  <c r="I28" i="9"/>
  <c r="Q28" i="9"/>
  <c r="G29" i="9"/>
  <c r="H29" i="9"/>
  <c r="I29" i="9"/>
  <c r="Q29" i="9"/>
  <c r="G30" i="9"/>
  <c r="H30" i="9"/>
  <c r="I30" i="9"/>
  <c r="Q30" i="9"/>
  <c r="G31" i="9"/>
  <c r="H31" i="9"/>
  <c r="I31" i="9"/>
  <c r="Q31" i="9"/>
  <c r="G32" i="9"/>
  <c r="H32" i="9"/>
  <c r="I32" i="9"/>
  <c r="Q32" i="9"/>
  <c r="H34" i="9"/>
  <c r="G35" i="9"/>
  <c r="L35" i="9"/>
  <c r="M35" i="9"/>
  <c r="N35" i="9"/>
  <c r="O35" i="9"/>
  <c r="P35" i="9"/>
  <c r="Q35" i="9"/>
  <c r="B36" i="9"/>
  <c r="C36" i="9"/>
  <c r="D36" i="9"/>
  <c r="E36" i="9"/>
  <c r="F36" i="9"/>
  <c r="G36" i="9"/>
  <c r="G2" i="10"/>
  <c r="H2" i="10"/>
  <c r="Q2" i="10"/>
  <c r="G3" i="10"/>
  <c r="H3" i="10"/>
  <c r="I3" i="10"/>
  <c r="Q3" i="10"/>
  <c r="G4" i="10"/>
  <c r="H4" i="10"/>
  <c r="I4" i="10"/>
  <c r="Q4" i="10"/>
  <c r="G5" i="10"/>
  <c r="H5" i="10"/>
  <c r="I5" i="10"/>
  <c r="Q5" i="10"/>
  <c r="G6" i="10"/>
  <c r="H6" i="10"/>
  <c r="I6" i="10"/>
  <c r="Q6" i="10"/>
  <c r="G7" i="10"/>
  <c r="H7" i="10"/>
  <c r="I7" i="10"/>
  <c r="Q7" i="10"/>
  <c r="G8" i="10"/>
  <c r="H8" i="10"/>
  <c r="I8" i="10"/>
  <c r="Q8" i="10"/>
  <c r="G9" i="10"/>
  <c r="H9" i="10"/>
  <c r="I9" i="10"/>
  <c r="Q9" i="10"/>
  <c r="G10" i="10"/>
  <c r="H10" i="10"/>
  <c r="I10" i="10"/>
  <c r="Q10" i="10"/>
  <c r="G11" i="10"/>
  <c r="H11" i="10"/>
  <c r="I11" i="10"/>
  <c r="Q11" i="10"/>
  <c r="G12" i="10"/>
  <c r="H12" i="10"/>
  <c r="I12" i="10"/>
  <c r="Q12" i="10"/>
  <c r="G13" i="10"/>
  <c r="H13" i="10"/>
  <c r="I13" i="10"/>
  <c r="Q13" i="10"/>
  <c r="G14" i="10"/>
  <c r="H14" i="10"/>
  <c r="I14" i="10"/>
  <c r="Q14" i="10"/>
  <c r="G15" i="10"/>
  <c r="H15" i="10"/>
  <c r="I15" i="10"/>
  <c r="Q15" i="10"/>
  <c r="G16" i="10"/>
  <c r="H16" i="10"/>
  <c r="I16" i="10"/>
  <c r="Q16" i="10"/>
  <c r="G17" i="10"/>
  <c r="H17" i="10"/>
  <c r="I17" i="10"/>
  <c r="Q17" i="10"/>
  <c r="G18" i="10"/>
  <c r="H18" i="10"/>
  <c r="I18" i="10"/>
  <c r="Q18" i="10"/>
  <c r="G19" i="10"/>
  <c r="H19" i="10"/>
  <c r="I19" i="10"/>
  <c r="Q19" i="10"/>
  <c r="G20" i="10"/>
  <c r="H20" i="10"/>
  <c r="I20" i="10"/>
  <c r="Q20" i="10"/>
  <c r="G21" i="10"/>
  <c r="H21" i="10"/>
  <c r="I21" i="10"/>
  <c r="Q21" i="10"/>
  <c r="G22" i="10"/>
  <c r="H22" i="10"/>
  <c r="I22" i="10"/>
  <c r="Q22" i="10"/>
  <c r="G23" i="10"/>
  <c r="H23" i="10"/>
  <c r="I23" i="10"/>
  <c r="Q23" i="10"/>
  <c r="G24" i="10"/>
  <c r="H24" i="10"/>
  <c r="I24" i="10"/>
  <c r="Q24" i="10"/>
  <c r="G25" i="10"/>
  <c r="H25" i="10"/>
  <c r="I25" i="10"/>
  <c r="Q25" i="10"/>
  <c r="G26" i="10"/>
  <c r="H26" i="10"/>
  <c r="I26" i="10"/>
  <c r="Q26" i="10"/>
  <c r="G27" i="10"/>
  <c r="H27" i="10"/>
  <c r="I27" i="10"/>
  <c r="Q27" i="10"/>
  <c r="G28" i="10"/>
  <c r="H28" i="10"/>
  <c r="I28" i="10"/>
  <c r="Q28" i="10"/>
  <c r="G29" i="10"/>
  <c r="H29" i="10"/>
  <c r="I29" i="10"/>
  <c r="Q29" i="10"/>
  <c r="G30" i="10"/>
  <c r="H30" i="10"/>
  <c r="I30" i="10"/>
  <c r="Q30" i="10"/>
  <c r="G31" i="10"/>
  <c r="H31" i="10"/>
  <c r="I31" i="10"/>
  <c r="Q31" i="10"/>
  <c r="H33" i="10"/>
  <c r="G34" i="10"/>
  <c r="L34" i="10"/>
  <c r="M34" i="10"/>
  <c r="N34" i="10"/>
  <c r="O34" i="10"/>
  <c r="P34" i="10"/>
  <c r="Q34" i="10"/>
  <c r="B35" i="10"/>
  <c r="C35" i="10"/>
  <c r="D35" i="10"/>
  <c r="E35" i="10"/>
  <c r="F35" i="10"/>
  <c r="G35" i="10"/>
  <c r="G2" i="4"/>
  <c r="H2" i="4"/>
  <c r="I2" i="4"/>
  <c r="Q2" i="4"/>
  <c r="G3" i="4"/>
  <c r="H3" i="4"/>
  <c r="I3" i="4"/>
  <c r="Q3" i="4"/>
  <c r="G4" i="4"/>
  <c r="H4" i="4"/>
  <c r="I4" i="4"/>
  <c r="Q4" i="4"/>
  <c r="G5" i="4"/>
  <c r="H5" i="4"/>
  <c r="I5" i="4"/>
  <c r="Q5" i="4"/>
  <c r="G6" i="4"/>
  <c r="H6" i="4"/>
  <c r="I6" i="4"/>
  <c r="Q6" i="4"/>
  <c r="G7" i="4"/>
  <c r="H7" i="4"/>
  <c r="I7" i="4"/>
  <c r="Q7" i="4"/>
  <c r="G8" i="4"/>
  <c r="H8" i="4"/>
  <c r="I8" i="4"/>
  <c r="Q8" i="4"/>
  <c r="G9" i="4"/>
  <c r="H9" i="4"/>
  <c r="I9" i="4"/>
  <c r="Q9" i="4"/>
  <c r="G10" i="4"/>
  <c r="H10" i="4"/>
  <c r="I10" i="4"/>
  <c r="Q10" i="4"/>
  <c r="G11" i="4"/>
  <c r="H11" i="4"/>
  <c r="I11" i="4"/>
  <c r="Q11" i="4"/>
  <c r="G12" i="4"/>
  <c r="H12" i="4"/>
  <c r="I12" i="4"/>
  <c r="Q12" i="4"/>
  <c r="G13" i="4"/>
  <c r="H13" i="4"/>
  <c r="I13" i="4"/>
  <c r="Q13" i="4"/>
  <c r="G14" i="4"/>
  <c r="H14" i="4"/>
  <c r="I14" i="4"/>
  <c r="Q14" i="4"/>
  <c r="G15" i="4"/>
  <c r="H15" i="4"/>
  <c r="I15" i="4"/>
  <c r="Q15" i="4"/>
  <c r="G16" i="4"/>
  <c r="H16" i="4"/>
  <c r="I16" i="4"/>
  <c r="Q16" i="4"/>
  <c r="G17" i="4"/>
  <c r="H17" i="4"/>
  <c r="I17" i="4"/>
  <c r="Q17" i="4"/>
  <c r="G18" i="4"/>
  <c r="H18" i="4"/>
  <c r="I18" i="4"/>
  <c r="Q18" i="4"/>
  <c r="G19" i="4"/>
  <c r="H19" i="4"/>
  <c r="I19" i="4"/>
  <c r="Q19" i="4"/>
  <c r="G20" i="4"/>
  <c r="H20" i="4"/>
  <c r="I20" i="4"/>
  <c r="Q20" i="4"/>
  <c r="G21" i="4"/>
  <c r="H21" i="4"/>
  <c r="I21" i="4"/>
  <c r="Q21" i="4"/>
  <c r="G22" i="4"/>
  <c r="H22" i="4"/>
  <c r="I22" i="4"/>
  <c r="Q22" i="4"/>
  <c r="G23" i="4"/>
  <c r="H23" i="4"/>
  <c r="I23" i="4"/>
  <c r="Q23" i="4"/>
  <c r="G24" i="4"/>
  <c r="H24" i="4"/>
  <c r="I24" i="4"/>
  <c r="Q24" i="4"/>
  <c r="G25" i="4"/>
  <c r="H25" i="4"/>
  <c r="I25" i="4"/>
  <c r="Q25" i="4"/>
  <c r="G26" i="4"/>
  <c r="H26" i="4"/>
  <c r="I26" i="4"/>
  <c r="Q26" i="4"/>
  <c r="G27" i="4"/>
  <c r="H27" i="4"/>
  <c r="I27" i="4"/>
  <c r="Q27" i="4"/>
  <c r="G28" i="4"/>
  <c r="H28" i="4"/>
  <c r="I28" i="4"/>
  <c r="Q28" i="4"/>
  <c r="G29" i="4"/>
  <c r="H29" i="4"/>
  <c r="I29" i="4"/>
  <c r="Q29" i="4"/>
  <c r="G30" i="4"/>
  <c r="H30" i="4"/>
  <c r="I30" i="4"/>
  <c r="Q30" i="4"/>
  <c r="G31" i="4"/>
  <c r="H31" i="4"/>
  <c r="I31" i="4"/>
  <c r="Q31" i="4"/>
  <c r="G32" i="4"/>
  <c r="H32" i="4"/>
  <c r="I32" i="4"/>
  <c r="Q32" i="4"/>
  <c r="H34" i="4"/>
  <c r="G35" i="4"/>
  <c r="L35" i="4"/>
  <c r="M35" i="4"/>
  <c r="N35" i="4"/>
  <c r="O35" i="4"/>
  <c r="P35" i="4"/>
  <c r="Q35" i="4"/>
  <c r="B36" i="4"/>
  <c r="C36" i="4"/>
  <c r="D36" i="4"/>
  <c r="E36" i="4"/>
  <c r="F36" i="4"/>
  <c r="G36" i="4"/>
  <c r="G2" i="11"/>
  <c r="H2" i="11"/>
  <c r="Q2" i="11"/>
  <c r="G3" i="11"/>
  <c r="H3" i="11"/>
  <c r="I3" i="11"/>
  <c r="Q3" i="11"/>
  <c r="G4" i="11"/>
  <c r="H4" i="11"/>
  <c r="I4" i="11"/>
  <c r="Q4" i="11"/>
  <c r="G5" i="11"/>
  <c r="H5" i="11"/>
  <c r="I5" i="11"/>
  <c r="Q5" i="11"/>
  <c r="G6" i="11"/>
  <c r="H6" i="11"/>
  <c r="I6" i="11"/>
  <c r="Q6" i="11"/>
  <c r="G7" i="11"/>
  <c r="H7" i="11"/>
  <c r="I7" i="11"/>
  <c r="Q7" i="11"/>
  <c r="G8" i="11"/>
  <c r="H8" i="11"/>
  <c r="I8" i="11"/>
  <c r="Q8" i="11"/>
  <c r="G9" i="11"/>
  <c r="H9" i="11"/>
  <c r="I9" i="11"/>
  <c r="Q9" i="11"/>
  <c r="G10" i="11"/>
  <c r="H10" i="11"/>
  <c r="I10" i="11"/>
  <c r="Q10" i="11"/>
  <c r="G11" i="11"/>
  <c r="H11" i="11"/>
  <c r="I11" i="11"/>
  <c r="Q11" i="11"/>
  <c r="G12" i="11"/>
  <c r="H12" i="11"/>
  <c r="I12" i="11"/>
  <c r="Q12" i="11"/>
  <c r="G13" i="11"/>
  <c r="H13" i="11"/>
  <c r="I13" i="11"/>
  <c r="Q13" i="11"/>
  <c r="G14" i="11"/>
  <c r="H14" i="11"/>
  <c r="I14" i="11"/>
  <c r="Q14" i="11"/>
  <c r="G15" i="11"/>
  <c r="H15" i="11"/>
  <c r="I15" i="11"/>
  <c r="Q15" i="11"/>
  <c r="G16" i="11"/>
  <c r="H16" i="11"/>
  <c r="I16" i="11"/>
  <c r="Q16" i="11"/>
  <c r="G17" i="11"/>
  <c r="H17" i="11"/>
  <c r="I17" i="11"/>
  <c r="Q17" i="11"/>
  <c r="G18" i="11"/>
  <c r="H18" i="11"/>
  <c r="I18" i="11"/>
  <c r="Q18" i="11"/>
  <c r="G19" i="11"/>
  <c r="H19" i="11"/>
  <c r="I19" i="11"/>
  <c r="Q19" i="11"/>
  <c r="G20" i="11"/>
  <c r="H20" i="11"/>
  <c r="I20" i="11"/>
  <c r="Q20" i="11"/>
  <c r="G21" i="11"/>
  <c r="H21" i="11"/>
  <c r="I21" i="11"/>
  <c r="Q21" i="11"/>
  <c r="G22" i="11"/>
  <c r="H22" i="11"/>
  <c r="I22" i="11"/>
  <c r="Q22" i="11"/>
  <c r="G23" i="11"/>
  <c r="H23" i="11"/>
  <c r="I23" i="11"/>
  <c r="Q23" i="11"/>
  <c r="G24" i="11"/>
  <c r="H24" i="11"/>
  <c r="I24" i="11"/>
  <c r="Q24" i="11"/>
  <c r="G25" i="11"/>
  <c r="H25" i="11"/>
  <c r="I25" i="11"/>
  <c r="Q25" i="11"/>
  <c r="G26" i="11"/>
  <c r="H26" i="11"/>
  <c r="I26" i="11"/>
  <c r="Q26" i="11"/>
  <c r="G27" i="11"/>
  <c r="H27" i="11"/>
  <c r="I27" i="11"/>
  <c r="Q27" i="11"/>
  <c r="G28" i="11"/>
  <c r="H28" i="11"/>
  <c r="I28" i="11"/>
  <c r="Q28" i="11"/>
  <c r="G29" i="11"/>
  <c r="H29" i="11"/>
  <c r="I29" i="11"/>
  <c r="Q29" i="11"/>
  <c r="G30" i="11"/>
  <c r="H30" i="11"/>
  <c r="I30" i="11"/>
  <c r="Q30" i="11"/>
  <c r="G31" i="11"/>
  <c r="H31" i="11"/>
  <c r="I31" i="11"/>
  <c r="Q31" i="11"/>
  <c r="G32" i="11"/>
  <c r="H32" i="11"/>
  <c r="I32" i="11"/>
  <c r="Q32" i="11"/>
  <c r="H34" i="11"/>
  <c r="G35" i="11"/>
  <c r="L35" i="11"/>
  <c r="M35" i="11"/>
  <c r="N35" i="11"/>
  <c r="O35" i="11"/>
  <c r="P35" i="11"/>
  <c r="Q35" i="11"/>
  <c r="B36" i="11"/>
  <c r="C36" i="11"/>
  <c r="D36" i="11"/>
  <c r="E36" i="11"/>
  <c r="F36" i="11"/>
  <c r="G36" i="11"/>
  <c r="G2" i="5"/>
  <c r="H2" i="5"/>
  <c r="Q2" i="5"/>
  <c r="G3" i="5"/>
  <c r="H3" i="5"/>
  <c r="I3" i="5"/>
  <c r="Q3" i="5"/>
  <c r="G4" i="5"/>
  <c r="H4" i="5"/>
  <c r="I4" i="5"/>
  <c r="Q4" i="5"/>
  <c r="G5" i="5"/>
  <c r="H5" i="5"/>
  <c r="I5" i="5"/>
  <c r="Q5" i="5"/>
  <c r="G6" i="5"/>
  <c r="H6" i="5"/>
  <c r="I6" i="5"/>
  <c r="Q6" i="5"/>
  <c r="G7" i="5"/>
  <c r="H7" i="5"/>
  <c r="I7" i="5"/>
  <c r="Q7" i="5"/>
  <c r="G8" i="5"/>
  <c r="H8" i="5"/>
  <c r="I8" i="5"/>
  <c r="Q8" i="5"/>
  <c r="G9" i="5"/>
  <c r="H9" i="5"/>
  <c r="I9" i="5"/>
  <c r="Q9" i="5"/>
  <c r="G10" i="5"/>
  <c r="H10" i="5"/>
  <c r="I10" i="5"/>
  <c r="Q10" i="5"/>
  <c r="G11" i="5"/>
  <c r="H11" i="5"/>
  <c r="I11" i="5"/>
  <c r="Q11" i="5"/>
  <c r="G12" i="5"/>
  <c r="H12" i="5"/>
  <c r="I12" i="5"/>
  <c r="Q12" i="5"/>
  <c r="G13" i="5"/>
  <c r="H13" i="5"/>
  <c r="I13" i="5"/>
  <c r="Q13" i="5"/>
  <c r="G14" i="5"/>
  <c r="H14" i="5"/>
  <c r="I14" i="5"/>
  <c r="Q14" i="5"/>
  <c r="G15" i="5"/>
  <c r="H15" i="5"/>
  <c r="I15" i="5"/>
  <c r="Q15" i="5"/>
  <c r="G16" i="5"/>
  <c r="H16" i="5"/>
  <c r="I16" i="5"/>
  <c r="Q16" i="5"/>
  <c r="G17" i="5"/>
  <c r="H17" i="5"/>
  <c r="I17" i="5"/>
  <c r="Q17" i="5"/>
  <c r="G18" i="5"/>
  <c r="H18" i="5"/>
  <c r="I18" i="5"/>
  <c r="Q18" i="5"/>
  <c r="G19" i="5"/>
  <c r="H19" i="5"/>
  <c r="I19" i="5"/>
  <c r="Q19" i="5"/>
  <c r="G20" i="5"/>
  <c r="H20" i="5"/>
  <c r="I20" i="5"/>
  <c r="Q20" i="5"/>
  <c r="G21" i="5"/>
  <c r="H21" i="5"/>
  <c r="I21" i="5"/>
  <c r="Q21" i="5"/>
  <c r="G22" i="5"/>
  <c r="H22" i="5"/>
  <c r="I22" i="5"/>
  <c r="Q22" i="5"/>
  <c r="G23" i="5"/>
  <c r="H23" i="5"/>
  <c r="I23" i="5"/>
  <c r="Q23" i="5"/>
  <c r="G24" i="5"/>
  <c r="H24" i="5"/>
  <c r="I24" i="5"/>
  <c r="Q24" i="5"/>
  <c r="G25" i="5"/>
  <c r="H25" i="5"/>
  <c r="I25" i="5"/>
  <c r="Q25" i="5"/>
  <c r="G26" i="5"/>
  <c r="H26" i="5"/>
  <c r="I26" i="5"/>
  <c r="Q26" i="5"/>
  <c r="G27" i="5"/>
  <c r="H27" i="5"/>
  <c r="I27" i="5"/>
  <c r="Q27" i="5"/>
  <c r="G28" i="5"/>
  <c r="H28" i="5"/>
  <c r="I28" i="5"/>
  <c r="Q28" i="5"/>
  <c r="G29" i="5"/>
  <c r="H29" i="5"/>
  <c r="I29" i="5"/>
  <c r="Q29" i="5"/>
  <c r="G30" i="5"/>
  <c r="H30" i="5"/>
  <c r="I30" i="5"/>
  <c r="Q30" i="5"/>
  <c r="G31" i="5"/>
  <c r="H31" i="5"/>
  <c r="I31" i="5"/>
  <c r="Q31" i="5"/>
  <c r="G32" i="5"/>
  <c r="H32" i="5"/>
  <c r="Q32" i="5"/>
  <c r="H34" i="5"/>
  <c r="G35" i="5"/>
  <c r="L35" i="5"/>
  <c r="M35" i="5"/>
  <c r="N35" i="5"/>
  <c r="O35" i="5"/>
  <c r="P35" i="5"/>
  <c r="Q35" i="5"/>
  <c r="B36" i="5"/>
  <c r="C36" i="5"/>
  <c r="D36" i="5"/>
  <c r="E36" i="5"/>
  <c r="F36" i="5"/>
  <c r="G36" i="5"/>
  <c r="G2" i="6"/>
  <c r="H2" i="6"/>
  <c r="Q2" i="6"/>
  <c r="G3" i="6"/>
  <c r="H3" i="6"/>
  <c r="I3" i="6"/>
  <c r="Q3" i="6"/>
  <c r="G4" i="6"/>
  <c r="H4" i="6"/>
  <c r="I4" i="6"/>
  <c r="Q4" i="6"/>
  <c r="G5" i="6"/>
  <c r="H5" i="6"/>
  <c r="I5" i="6"/>
  <c r="Q5" i="6"/>
  <c r="G6" i="6"/>
  <c r="H6" i="6"/>
  <c r="I6" i="6"/>
  <c r="Q6" i="6"/>
  <c r="G7" i="6"/>
  <c r="H7" i="6"/>
  <c r="I7" i="6"/>
  <c r="Q7" i="6"/>
  <c r="G8" i="6"/>
  <c r="H8" i="6"/>
  <c r="I8" i="6"/>
  <c r="Q8" i="6"/>
  <c r="G9" i="6"/>
  <c r="H9" i="6"/>
  <c r="I9" i="6"/>
  <c r="Q9" i="6"/>
  <c r="G10" i="6"/>
  <c r="H10" i="6"/>
  <c r="I10" i="6"/>
  <c r="Q10" i="6"/>
  <c r="G11" i="6"/>
  <c r="H11" i="6"/>
  <c r="I11" i="6"/>
  <c r="Q11" i="6"/>
  <c r="G12" i="6"/>
  <c r="H12" i="6"/>
  <c r="I12" i="6"/>
  <c r="Q12" i="6"/>
  <c r="G13" i="6"/>
  <c r="H13" i="6"/>
  <c r="I13" i="6"/>
  <c r="Q13" i="6"/>
  <c r="G14" i="6"/>
  <c r="H14" i="6"/>
  <c r="I14" i="6"/>
  <c r="Q14" i="6"/>
  <c r="G15" i="6"/>
  <c r="H15" i="6"/>
  <c r="I15" i="6"/>
  <c r="Q15" i="6"/>
  <c r="G16" i="6"/>
  <c r="H16" i="6"/>
  <c r="I16" i="6"/>
  <c r="Q16" i="6"/>
  <c r="G17" i="6"/>
  <c r="H17" i="6"/>
  <c r="I17" i="6"/>
  <c r="Q17" i="6"/>
  <c r="G18" i="6"/>
  <c r="H18" i="6"/>
  <c r="I18" i="6"/>
  <c r="Q18" i="6"/>
  <c r="G19" i="6"/>
  <c r="H19" i="6"/>
  <c r="I19" i="6"/>
  <c r="Q19" i="6"/>
  <c r="G20" i="6"/>
  <c r="H20" i="6"/>
  <c r="I20" i="6"/>
  <c r="Q20" i="6"/>
  <c r="G21" i="6"/>
  <c r="H21" i="6"/>
  <c r="I21" i="6"/>
  <c r="Q21" i="6"/>
  <c r="G22" i="6"/>
  <c r="H22" i="6"/>
  <c r="I22" i="6"/>
  <c r="Q22" i="6"/>
  <c r="G23" i="6"/>
  <c r="H23" i="6"/>
  <c r="I23" i="6"/>
  <c r="Q23" i="6"/>
  <c r="G24" i="6"/>
  <c r="H24" i="6"/>
  <c r="I24" i="6"/>
  <c r="Q24" i="6"/>
  <c r="G25" i="6"/>
  <c r="H25" i="6"/>
  <c r="I25" i="6"/>
  <c r="Q25" i="6"/>
  <c r="G26" i="6"/>
  <c r="H26" i="6"/>
  <c r="I26" i="6"/>
  <c r="Q26" i="6"/>
  <c r="G27" i="6"/>
  <c r="H27" i="6"/>
  <c r="I27" i="6"/>
  <c r="Q27" i="6"/>
  <c r="G28" i="6"/>
  <c r="H28" i="6"/>
  <c r="I28" i="6"/>
  <c r="Q28" i="6"/>
  <c r="G29" i="6"/>
  <c r="H29" i="6"/>
  <c r="I29" i="6"/>
  <c r="Q29" i="6"/>
  <c r="G30" i="6"/>
  <c r="H30" i="6"/>
  <c r="I30" i="6"/>
  <c r="Q30" i="6"/>
  <c r="G31" i="6"/>
  <c r="H31" i="6"/>
  <c r="I31" i="6"/>
  <c r="Q31" i="6"/>
  <c r="G32" i="6"/>
  <c r="H32" i="6"/>
  <c r="I32" i="6"/>
  <c r="Q32" i="6"/>
  <c r="H34" i="6"/>
  <c r="G35" i="6"/>
  <c r="L35" i="6"/>
  <c r="M35" i="6"/>
  <c r="N35" i="6"/>
  <c r="O35" i="6"/>
  <c r="P35" i="6"/>
  <c r="Q35" i="6"/>
  <c r="B36" i="6"/>
  <c r="C36" i="6"/>
  <c r="D36" i="6"/>
  <c r="E36" i="6"/>
  <c r="F36" i="6"/>
  <c r="G36" i="6"/>
  <c r="G2" i="7"/>
  <c r="H2" i="7"/>
  <c r="Q2" i="7"/>
  <c r="G3" i="7"/>
  <c r="H3" i="7"/>
  <c r="I3" i="7"/>
  <c r="Q3" i="7"/>
  <c r="G4" i="7"/>
  <c r="H4" i="7"/>
  <c r="I4" i="7"/>
  <c r="Q4" i="7"/>
  <c r="G5" i="7"/>
  <c r="H5" i="7"/>
  <c r="I5" i="7"/>
  <c r="Q5" i="7"/>
  <c r="G6" i="7"/>
  <c r="H6" i="7"/>
  <c r="I6" i="7"/>
  <c r="Q6" i="7"/>
  <c r="G7" i="7"/>
  <c r="H7" i="7"/>
  <c r="I7" i="7"/>
  <c r="Q7" i="7"/>
  <c r="G8" i="7"/>
  <c r="H8" i="7"/>
  <c r="I8" i="7"/>
  <c r="Q8" i="7"/>
  <c r="G9" i="7"/>
  <c r="H9" i="7"/>
  <c r="I9" i="7"/>
  <c r="Q9" i="7"/>
  <c r="G10" i="7"/>
  <c r="H10" i="7"/>
  <c r="I10" i="7"/>
  <c r="Q10" i="7"/>
  <c r="G11" i="7"/>
  <c r="H11" i="7"/>
  <c r="I11" i="7"/>
  <c r="Q11" i="7"/>
  <c r="G12" i="7"/>
  <c r="H12" i="7"/>
  <c r="I12" i="7"/>
  <c r="Q12" i="7"/>
  <c r="G13" i="7"/>
  <c r="H13" i="7"/>
  <c r="I13" i="7"/>
  <c r="Q13" i="7"/>
  <c r="G14" i="7"/>
  <c r="H14" i="7"/>
  <c r="I14" i="7"/>
  <c r="Q14" i="7"/>
  <c r="G15" i="7"/>
  <c r="H15" i="7"/>
  <c r="I15" i="7"/>
  <c r="Q15" i="7"/>
  <c r="G16" i="7"/>
  <c r="H16" i="7"/>
  <c r="I16" i="7"/>
  <c r="Q16" i="7"/>
  <c r="G17" i="7"/>
  <c r="H17" i="7"/>
  <c r="I17" i="7"/>
  <c r="Q17" i="7"/>
  <c r="G18" i="7"/>
  <c r="H18" i="7"/>
  <c r="I18" i="7"/>
  <c r="Q18" i="7"/>
  <c r="G19" i="7"/>
  <c r="H19" i="7"/>
  <c r="I19" i="7"/>
  <c r="Q19" i="7"/>
  <c r="G20" i="7"/>
  <c r="H20" i="7"/>
  <c r="I20" i="7"/>
  <c r="Q20" i="7"/>
  <c r="G21" i="7"/>
  <c r="H21" i="7"/>
  <c r="I21" i="7"/>
  <c r="Q21" i="7"/>
  <c r="G22" i="7"/>
  <c r="H22" i="7"/>
  <c r="I22" i="7"/>
  <c r="Q22" i="7"/>
  <c r="G23" i="7"/>
  <c r="H23" i="7"/>
  <c r="I23" i="7"/>
  <c r="Q23" i="7"/>
  <c r="G24" i="7"/>
  <c r="H24" i="7"/>
  <c r="I24" i="7"/>
  <c r="Q24" i="7"/>
  <c r="G25" i="7"/>
  <c r="H25" i="7"/>
  <c r="I25" i="7"/>
  <c r="Q25" i="7"/>
  <c r="G26" i="7"/>
  <c r="H26" i="7"/>
  <c r="I26" i="7"/>
  <c r="Q26" i="7"/>
  <c r="G27" i="7"/>
  <c r="H27" i="7"/>
  <c r="I27" i="7"/>
  <c r="Q27" i="7"/>
  <c r="G28" i="7"/>
  <c r="H28" i="7"/>
  <c r="I28" i="7"/>
  <c r="Q28" i="7"/>
  <c r="G29" i="7"/>
  <c r="H29" i="7"/>
  <c r="I29" i="7"/>
  <c r="Q29" i="7"/>
  <c r="G30" i="7"/>
  <c r="H30" i="7"/>
  <c r="I30" i="7"/>
  <c r="Q30" i="7"/>
  <c r="G31" i="7"/>
  <c r="H31" i="7"/>
  <c r="I31" i="7"/>
  <c r="Q31" i="7"/>
  <c r="G32" i="7"/>
  <c r="H32" i="7"/>
  <c r="I32" i="7"/>
  <c r="Q32" i="7"/>
  <c r="H34" i="7"/>
  <c r="G35" i="7"/>
  <c r="L35" i="7"/>
  <c r="M35" i="7"/>
  <c r="N35" i="7"/>
  <c r="O35" i="7"/>
  <c r="P35" i="7"/>
  <c r="Q35" i="7"/>
  <c r="B36" i="7"/>
  <c r="C36" i="7"/>
  <c r="D36" i="7"/>
  <c r="E36" i="7"/>
  <c r="F36" i="7"/>
  <c r="G36" i="7"/>
</calcChain>
</file>

<file path=xl/sharedStrings.xml><?xml version="1.0" encoding="utf-8"?>
<sst xmlns="http://schemas.openxmlformats.org/spreadsheetml/2006/main" count="228" uniqueCount="19">
  <si>
    <t>Date</t>
  </si>
  <si>
    <t>lbs 1CT oil</t>
  </si>
  <si>
    <t>lbs 1 DB oil</t>
  </si>
  <si>
    <t>lbs 2 CT oil</t>
  </si>
  <si>
    <t>lbs 2 DB oil</t>
  </si>
  <si>
    <t>lbs Aux. Blr oil</t>
  </si>
  <si>
    <t>daily oil mmbtu</t>
  </si>
  <si>
    <t>lbs 1 CT gas</t>
  </si>
  <si>
    <t>lbs 1 DB gas</t>
  </si>
  <si>
    <t>lbs 2 CT gas</t>
  </si>
  <si>
    <t>lbs 2 DB gas</t>
  </si>
  <si>
    <t>lbs Aux. Blr gas</t>
  </si>
  <si>
    <t>Daily gas mmbtu</t>
  </si>
  <si>
    <t>mmbtu</t>
  </si>
  <si>
    <t>gallons</t>
  </si>
  <si>
    <t>daily oil gallons</t>
  </si>
  <si>
    <t>Trucks</t>
  </si>
  <si>
    <t>Fuel Tank Level</t>
  </si>
  <si>
    <t>Oil Deliv. 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</si>
</sst>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opLeftCell="A13" workbookViewId="0">
      <selection activeCell="J35" sqref="J35"/>
    </sheetView>
  </sheetViews>
  <sheetFormatPr defaultColWidth="9.109375" defaultRowHeight="13.2" x14ac:dyDescent="0.25"/>
  <cols>
    <col min="1" max="7" width="9.109375" style="3" customWidth="1"/>
    <col min="8" max="10" width="9.44140625" style="3" customWidth="1"/>
    <col min="11" max="16384" width="9.109375" style="3"/>
  </cols>
  <sheetData>
    <row r="1" spans="1:17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5">
      <c r="A2" s="2">
        <v>36526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>SUM(B2:F2)*19525*0.000001</f>
        <v>0</v>
      </c>
      <c r="H2" s="1">
        <f>SUM(B2:F2)/7.09</f>
        <v>0</v>
      </c>
      <c r="I2" s="1">
        <v>4752875.95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145.27000000000001</v>
      </c>
      <c r="Q2" s="1">
        <f>SUM(L2:P2)/0.0443*1036*0.000001</f>
        <v>3.3972848758465011</v>
      </c>
    </row>
    <row r="3" spans="1:17" x14ac:dyDescent="0.25">
      <c r="A3" s="2">
        <v>36527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f>SUM(B3:F3)*19525*0.000001</f>
        <v>0</v>
      </c>
      <c r="H3" s="1">
        <f>SUM(B3:F3)/7.09</f>
        <v>0</v>
      </c>
      <c r="I3" s="1">
        <f>SUM(I2-H3+J3)</f>
        <v>4752875.95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133.57</v>
      </c>
      <c r="Q3" s="1">
        <f>SUM(L3:P3)/0.0443*1036*0.000001</f>
        <v>3.1236686230248303</v>
      </c>
    </row>
    <row r="4" spans="1:17" x14ac:dyDescent="0.25">
      <c r="A4" s="2">
        <v>36528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f>SUM(B4:F4)*19525*0.000001</f>
        <v>0</v>
      </c>
      <c r="H4" s="1">
        <f t="shared" ref="H4:H32" si="0">SUM(B4:F4)/7.09</f>
        <v>0</v>
      </c>
      <c r="I4" s="1">
        <f>SUM(I3-H4+J4)</f>
        <v>4775265.95</v>
      </c>
      <c r="J4" s="1">
        <v>22390</v>
      </c>
      <c r="K4" s="1">
        <v>3</v>
      </c>
      <c r="L4" s="1">
        <v>0</v>
      </c>
      <c r="M4" s="1">
        <v>0</v>
      </c>
      <c r="N4" s="1">
        <v>0</v>
      </c>
      <c r="O4" s="1">
        <v>0</v>
      </c>
      <c r="P4" s="1">
        <v>139.61000000000001</v>
      </c>
      <c r="Q4" s="1">
        <f>SUM(L4:P4)/0.0443*1036*0.000001</f>
        <v>3.2649200902934536</v>
      </c>
    </row>
    <row r="5" spans="1:17" x14ac:dyDescent="0.25">
      <c r="A5" s="2">
        <v>36529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f t="shared" ref="G5:G32" si="1">SUM(B5:F5)*19525*0.000001</f>
        <v>0</v>
      </c>
      <c r="H5" s="1">
        <f t="shared" si="0"/>
        <v>0</v>
      </c>
      <c r="I5" s="1">
        <f>SUM(I4-H5+J5)</f>
        <v>4775265.95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137.22999999999999</v>
      </c>
      <c r="Q5" s="1">
        <f t="shared" ref="Q5:Q31" si="2">SUM(L5:P5)/0.0443*1036*0.000001</f>
        <v>3.2092613995485322</v>
      </c>
    </row>
    <row r="6" spans="1:17" x14ac:dyDescent="0.25">
      <c r="A6" s="2">
        <v>36530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f t="shared" si="1"/>
        <v>0</v>
      </c>
      <c r="H6" s="1">
        <f t="shared" si="0"/>
        <v>0</v>
      </c>
      <c r="I6" s="1">
        <f t="shared" ref="I6:I32" si="3">SUM(I5-H6+J6)</f>
        <v>4775265.95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154.97</v>
      </c>
      <c r="Q6" s="1">
        <f t="shared" si="2"/>
        <v>3.6241291196388259</v>
      </c>
    </row>
    <row r="7" spans="1:17" x14ac:dyDescent="0.25">
      <c r="A7" s="2">
        <v>36531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f t="shared" si="1"/>
        <v>0</v>
      </c>
      <c r="H7" s="1">
        <f t="shared" si="0"/>
        <v>0</v>
      </c>
      <c r="I7" s="1">
        <f t="shared" si="3"/>
        <v>4775265.95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142.16</v>
      </c>
      <c r="Q7" s="1">
        <f t="shared" si="2"/>
        <v>3.3245544018058686</v>
      </c>
    </row>
    <row r="8" spans="1:17" x14ac:dyDescent="0.25">
      <c r="A8" s="2">
        <v>36532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f t="shared" si="1"/>
        <v>0</v>
      </c>
      <c r="H8" s="1">
        <f t="shared" si="0"/>
        <v>0</v>
      </c>
      <c r="I8" s="1">
        <f t="shared" si="3"/>
        <v>4775265.95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128.03</v>
      </c>
      <c r="Q8" s="1">
        <f t="shared" si="2"/>
        <v>2.9941101580135445</v>
      </c>
    </row>
    <row r="9" spans="1:17" x14ac:dyDescent="0.25">
      <c r="A9" s="2">
        <v>36533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f t="shared" si="1"/>
        <v>0</v>
      </c>
      <c r="H9" s="1">
        <f t="shared" si="0"/>
        <v>0</v>
      </c>
      <c r="I9" s="1">
        <f t="shared" si="3"/>
        <v>4775265.95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130.44999999999999</v>
      </c>
      <c r="Q9" s="1">
        <f t="shared" si="2"/>
        <v>3.050704288939051</v>
      </c>
    </row>
    <row r="10" spans="1:17" x14ac:dyDescent="0.25">
      <c r="A10" s="2">
        <v>36534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f t="shared" si="1"/>
        <v>0</v>
      </c>
      <c r="H10" s="1">
        <f t="shared" si="0"/>
        <v>0</v>
      </c>
      <c r="I10" s="1">
        <f t="shared" si="3"/>
        <v>4775265.95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133.44999999999999</v>
      </c>
      <c r="Q10" s="1">
        <f t="shared" si="2"/>
        <v>3.1208623024830695</v>
      </c>
    </row>
    <row r="11" spans="1:17" x14ac:dyDescent="0.25">
      <c r="A11" s="2">
        <v>36535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f t="shared" si="1"/>
        <v>0</v>
      </c>
      <c r="H11" s="1">
        <f t="shared" si="0"/>
        <v>0</v>
      </c>
      <c r="I11" s="1">
        <f t="shared" si="3"/>
        <v>4775265.95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136.41999999999999</v>
      </c>
      <c r="Q11" s="1">
        <f t="shared" si="2"/>
        <v>3.1903187358916476</v>
      </c>
    </row>
    <row r="12" spans="1:17" x14ac:dyDescent="0.25">
      <c r="A12" s="2">
        <v>36536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f t="shared" si="1"/>
        <v>0</v>
      </c>
      <c r="H12" s="1">
        <f t="shared" si="0"/>
        <v>0</v>
      </c>
      <c r="I12" s="1">
        <f t="shared" si="3"/>
        <v>4775265.95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159.09</v>
      </c>
      <c r="Q12" s="1">
        <f t="shared" si="2"/>
        <v>3.7204794582392777</v>
      </c>
    </row>
    <row r="13" spans="1:17" x14ac:dyDescent="0.25">
      <c r="A13" s="2">
        <v>36537</v>
      </c>
      <c r="B13" s="1">
        <v>3965.86</v>
      </c>
      <c r="C13" s="1">
        <v>0</v>
      </c>
      <c r="D13" s="1">
        <v>3305.76</v>
      </c>
      <c r="E13" s="1">
        <v>0</v>
      </c>
      <c r="F13" s="1">
        <v>0</v>
      </c>
      <c r="G13" s="1">
        <f t="shared" si="1"/>
        <v>141.97838050000001</v>
      </c>
      <c r="H13" s="1">
        <f t="shared" si="0"/>
        <v>1025.6163610719325</v>
      </c>
      <c r="I13" s="1">
        <f t="shared" si="3"/>
        <v>4774240.3336389279</v>
      </c>
      <c r="J13" s="1">
        <v>0</v>
      </c>
      <c r="K13" s="1">
        <v>0</v>
      </c>
      <c r="L13" s="1">
        <v>737.33</v>
      </c>
      <c r="M13" s="1">
        <v>0</v>
      </c>
      <c r="N13" s="1">
        <v>2740.47</v>
      </c>
      <c r="O13" s="1">
        <v>0</v>
      </c>
      <c r="P13" s="1">
        <v>122.19</v>
      </c>
      <c r="Q13" s="1">
        <f t="shared" si="2"/>
        <v>84.189382392776508</v>
      </c>
    </row>
    <row r="14" spans="1:17" x14ac:dyDescent="0.25">
      <c r="A14" s="2">
        <v>36538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f t="shared" si="1"/>
        <v>0</v>
      </c>
      <c r="H14" s="1">
        <f t="shared" si="0"/>
        <v>0</v>
      </c>
      <c r="I14" s="1">
        <f t="shared" si="3"/>
        <v>4774240.3336389279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142.15</v>
      </c>
      <c r="Q14" s="1">
        <f t="shared" si="2"/>
        <v>3.3243205417607227</v>
      </c>
    </row>
    <row r="15" spans="1:17" x14ac:dyDescent="0.25">
      <c r="A15" s="2">
        <v>36539</v>
      </c>
      <c r="B15" s="1">
        <v>396987.91</v>
      </c>
      <c r="C15" s="1">
        <v>0</v>
      </c>
      <c r="D15" s="1">
        <v>323603.06</v>
      </c>
      <c r="E15" s="1">
        <v>0</v>
      </c>
      <c r="F15" s="1">
        <v>2766.71</v>
      </c>
      <c r="G15" s="1">
        <f t="shared" si="1"/>
        <v>14123.558701999997</v>
      </c>
      <c r="H15" s="1">
        <f t="shared" si="0"/>
        <v>102025.06064880113</v>
      </c>
      <c r="I15" s="1">
        <f t="shared" si="3"/>
        <v>4672215.2729901271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75.14</v>
      </c>
      <c r="Q15" s="1">
        <f t="shared" si="2"/>
        <v>1.7572243792325055</v>
      </c>
    </row>
    <row r="16" spans="1:17" x14ac:dyDescent="0.25">
      <c r="A16" s="2">
        <v>36540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f t="shared" si="1"/>
        <v>0</v>
      </c>
      <c r="H16" s="1">
        <f t="shared" si="0"/>
        <v>0</v>
      </c>
      <c r="I16" s="1">
        <f t="shared" si="3"/>
        <v>4672215.2729901271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133.94</v>
      </c>
      <c r="Q16" s="1">
        <f t="shared" si="2"/>
        <v>3.1323214446952599</v>
      </c>
    </row>
    <row r="17" spans="1:17" x14ac:dyDescent="0.25">
      <c r="A17" s="2">
        <v>36541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f t="shared" si="1"/>
        <v>0</v>
      </c>
      <c r="H17" s="1">
        <f t="shared" si="0"/>
        <v>0</v>
      </c>
      <c r="I17" s="1">
        <f t="shared" si="3"/>
        <v>4672215.2729901271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140.21</v>
      </c>
      <c r="Q17" s="1">
        <f t="shared" si="2"/>
        <v>3.2789516930022575</v>
      </c>
    </row>
    <row r="18" spans="1:17" x14ac:dyDescent="0.25">
      <c r="A18" s="2">
        <v>36542</v>
      </c>
      <c r="B18" s="1">
        <v>409941.44</v>
      </c>
      <c r="C18" s="1">
        <v>0</v>
      </c>
      <c r="D18" s="1">
        <v>412672.53</v>
      </c>
      <c r="E18" s="1">
        <v>0</v>
      </c>
      <c r="F18" s="1">
        <v>3229.58</v>
      </c>
      <c r="G18" s="1">
        <f t="shared" si="1"/>
        <v>16124.595313749998</v>
      </c>
      <c r="H18" s="1">
        <f t="shared" si="0"/>
        <v>116480.04936530323</v>
      </c>
      <c r="I18" s="1">
        <f t="shared" si="3"/>
        <v>4555735.2236248236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66.36</v>
      </c>
      <c r="Q18" s="1">
        <f t="shared" si="2"/>
        <v>1.5518952595936795</v>
      </c>
    </row>
    <row r="19" spans="1:17" x14ac:dyDescent="0.25">
      <c r="A19" s="2">
        <v>36543</v>
      </c>
      <c r="B19" s="1">
        <v>821309.38</v>
      </c>
      <c r="C19" s="1">
        <v>10775.07</v>
      </c>
      <c r="D19" s="1">
        <v>828400.56</v>
      </c>
      <c r="E19" s="1">
        <v>2540.92</v>
      </c>
      <c r="F19" s="1">
        <v>6819.27</v>
      </c>
      <c r="G19" s="1">
        <f t="shared" si="1"/>
        <v>32603.72753</v>
      </c>
      <c r="H19" s="1">
        <f t="shared" si="0"/>
        <v>235521.18476727785</v>
      </c>
      <c r="I19" s="1">
        <f t="shared" si="3"/>
        <v>4335709.0388575457</v>
      </c>
      <c r="J19" s="1">
        <v>15495</v>
      </c>
      <c r="K19" s="1">
        <v>2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f t="shared" si="2"/>
        <v>0</v>
      </c>
    </row>
    <row r="20" spans="1:17" x14ac:dyDescent="0.25">
      <c r="A20" s="2">
        <v>36544</v>
      </c>
      <c r="B20" s="1">
        <v>181099.59</v>
      </c>
      <c r="C20" s="1">
        <v>0</v>
      </c>
      <c r="D20" s="1">
        <v>317191.88</v>
      </c>
      <c r="E20" s="1">
        <v>0</v>
      </c>
      <c r="F20" s="1">
        <v>6515.73</v>
      </c>
      <c r="G20" s="1">
        <f t="shared" si="1"/>
        <v>9856.3605799999987</v>
      </c>
      <c r="H20" s="1">
        <f t="shared" si="0"/>
        <v>71199.887165021151</v>
      </c>
      <c r="I20" s="1">
        <f t="shared" si="3"/>
        <v>4264509.1516925246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f t="shared" si="2"/>
        <v>0</v>
      </c>
    </row>
    <row r="21" spans="1:17" x14ac:dyDescent="0.25">
      <c r="A21" s="2">
        <v>36545</v>
      </c>
      <c r="B21" s="1">
        <v>139412.88</v>
      </c>
      <c r="C21" s="1">
        <v>0</v>
      </c>
      <c r="D21" s="1">
        <v>143130.67000000001</v>
      </c>
      <c r="E21" s="1">
        <v>0</v>
      </c>
      <c r="F21" s="1">
        <v>87.27</v>
      </c>
      <c r="G21" s="1">
        <f t="shared" si="1"/>
        <v>5518.366760500001</v>
      </c>
      <c r="H21" s="1">
        <f t="shared" si="0"/>
        <v>39863.303244005649</v>
      </c>
      <c r="I21" s="1">
        <f t="shared" si="3"/>
        <v>4224645.8484485187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f t="shared" si="2"/>
        <v>0</v>
      </c>
    </row>
    <row r="22" spans="1:17" x14ac:dyDescent="0.25">
      <c r="A22" s="2">
        <v>36546</v>
      </c>
      <c r="B22" s="1">
        <v>257032.5</v>
      </c>
      <c r="C22" s="1">
        <v>715.55</v>
      </c>
      <c r="D22" s="1">
        <v>564189.75</v>
      </c>
      <c r="E22" s="1">
        <v>65.489999999999995</v>
      </c>
      <c r="F22" s="1">
        <v>0</v>
      </c>
      <c r="G22" s="1">
        <f t="shared" si="1"/>
        <v>16049.61423725</v>
      </c>
      <c r="H22" s="1">
        <f t="shared" si="0"/>
        <v>115938.40479548661</v>
      </c>
      <c r="I22" s="1">
        <f t="shared" si="3"/>
        <v>4108707.4436530322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f t="shared" si="2"/>
        <v>0</v>
      </c>
    </row>
    <row r="23" spans="1:17" x14ac:dyDescent="0.25">
      <c r="A23" s="2">
        <v>36547</v>
      </c>
      <c r="B23" s="1">
        <v>381636.25</v>
      </c>
      <c r="C23" s="1">
        <v>6286.92</v>
      </c>
      <c r="D23" s="1">
        <v>404822.63</v>
      </c>
      <c r="E23" s="1">
        <v>0</v>
      </c>
      <c r="F23" s="1">
        <v>68.25</v>
      </c>
      <c r="G23" s="1">
        <f t="shared" si="1"/>
        <v>15479.694326249999</v>
      </c>
      <c r="H23" s="1">
        <f t="shared" si="0"/>
        <v>111821.44569816644</v>
      </c>
      <c r="I23" s="1">
        <f t="shared" si="3"/>
        <v>3996885.9979548659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f t="shared" si="2"/>
        <v>0</v>
      </c>
    </row>
    <row r="24" spans="1:17" x14ac:dyDescent="0.25">
      <c r="A24" s="2">
        <v>36548</v>
      </c>
      <c r="B24" s="1">
        <v>0</v>
      </c>
      <c r="C24" s="1">
        <v>0</v>
      </c>
      <c r="D24" s="1">
        <v>0</v>
      </c>
      <c r="E24" s="1">
        <v>0</v>
      </c>
      <c r="F24" s="1">
        <v>134.91999999999999</v>
      </c>
      <c r="G24" s="1">
        <f t="shared" si="1"/>
        <v>2.6343129999999992</v>
      </c>
      <c r="H24" s="1">
        <f t="shared" si="0"/>
        <v>19.029619181946401</v>
      </c>
      <c r="I24" s="1">
        <f t="shared" si="3"/>
        <v>4041506.9683356839</v>
      </c>
      <c r="J24" s="1">
        <v>44640</v>
      </c>
      <c r="K24" s="1">
        <v>6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f>SUM(L24:P24)/0.0443*1036*0.000001</f>
        <v>0</v>
      </c>
    </row>
    <row r="25" spans="1:17" x14ac:dyDescent="0.25">
      <c r="A25" s="2">
        <v>36549</v>
      </c>
      <c r="B25" s="1">
        <v>0</v>
      </c>
      <c r="C25" s="1">
        <v>0</v>
      </c>
      <c r="D25" s="1">
        <v>0</v>
      </c>
      <c r="E25" s="1">
        <v>0</v>
      </c>
      <c r="F25" s="1">
        <v>161.44999999999999</v>
      </c>
      <c r="G25" s="1">
        <f t="shared" si="1"/>
        <v>3.1523112499999999</v>
      </c>
      <c r="H25" s="1">
        <f t="shared" si="0"/>
        <v>22.77150916784203</v>
      </c>
      <c r="I25" s="1">
        <f t="shared" si="3"/>
        <v>4153145.1968265162</v>
      </c>
      <c r="J25" s="1">
        <v>111661</v>
      </c>
      <c r="K25" s="1">
        <v>15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f t="shared" si="2"/>
        <v>0</v>
      </c>
    </row>
    <row r="26" spans="1:17" x14ac:dyDescent="0.25">
      <c r="A26" s="2">
        <v>36550</v>
      </c>
      <c r="B26" s="1">
        <v>616777.13</v>
      </c>
      <c r="C26" s="1">
        <v>0</v>
      </c>
      <c r="D26" s="1">
        <v>617339.18999999994</v>
      </c>
      <c r="E26" s="1">
        <v>0</v>
      </c>
      <c r="F26" s="1">
        <v>5369.03</v>
      </c>
      <c r="G26" s="1">
        <f t="shared" si="1"/>
        <v>24200.951458749994</v>
      </c>
      <c r="H26" s="1">
        <f t="shared" si="0"/>
        <v>174821.62905500704</v>
      </c>
      <c r="I26" s="1">
        <f t="shared" si="3"/>
        <v>4000633.5677715093</v>
      </c>
      <c r="J26" s="1">
        <v>22310</v>
      </c>
      <c r="K26" s="1">
        <v>3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f t="shared" si="2"/>
        <v>0</v>
      </c>
    </row>
    <row r="27" spans="1:17" x14ac:dyDescent="0.25">
      <c r="A27" s="2">
        <v>36551</v>
      </c>
      <c r="B27" s="1">
        <v>383301.25</v>
      </c>
      <c r="C27" s="1">
        <v>0</v>
      </c>
      <c r="D27" s="1">
        <v>385814.06</v>
      </c>
      <c r="E27" s="1">
        <v>0</v>
      </c>
      <c r="F27" s="1">
        <v>4825.74</v>
      </c>
      <c r="G27" s="1">
        <f t="shared" si="1"/>
        <v>15111.199001249999</v>
      </c>
      <c r="H27" s="1">
        <f t="shared" si="0"/>
        <v>109159.5275035261</v>
      </c>
      <c r="I27" s="1">
        <f t="shared" si="3"/>
        <v>3899154.040267983</v>
      </c>
      <c r="J27" s="1">
        <v>7680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f t="shared" si="2"/>
        <v>0</v>
      </c>
    </row>
    <row r="28" spans="1:17" x14ac:dyDescent="0.25">
      <c r="A28" s="2">
        <v>36552</v>
      </c>
      <c r="B28" s="1">
        <v>925795</v>
      </c>
      <c r="C28" s="1">
        <v>9230.86</v>
      </c>
      <c r="D28" s="1">
        <v>941726.63</v>
      </c>
      <c r="E28" s="1">
        <v>0</v>
      </c>
      <c r="F28" s="1">
        <v>508.02</v>
      </c>
      <c r="G28" s="1">
        <f t="shared" si="1"/>
        <v>36653.511457749999</v>
      </c>
      <c r="H28" s="1">
        <f t="shared" si="0"/>
        <v>264775.8124118477</v>
      </c>
      <c r="I28" s="1">
        <f t="shared" si="3"/>
        <v>3657007.2278561355</v>
      </c>
      <c r="J28" s="1">
        <v>22629</v>
      </c>
      <c r="K28" s="1">
        <v>3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f t="shared" si="2"/>
        <v>0</v>
      </c>
    </row>
    <row r="29" spans="1:17" x14ac:dyDescent="0.25">
      <c r="A29" s="2">
        <v>36553</v>
      </c>
      <c r="B29" s="1">
        <v>311232.14</v>
      </c>
      <c r="C29" s="1">
        <v>18542.57</v>
      </c>
      <c r="D29" s="1">
        <v>303407.46999999997</v>
      </c>
      <c r="E29" s="1">
        <v>3630.02</v>
      </c>
      <c r="F29" s="1">
        <v>3024.72</v>
      </c>
      <c r="G29" s="1">
        <f t="shared" si="1"/>
        <v>12492.815862999998</v>
      </c>
      <c r="H29" s="1">
        <f t="shared" si="0"/>
        <v>90244.981664315928</v>
      </c>
      <c r="I29" s="1">
        <f t="shared" si="3"/>
        <v>3566762.2461918197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f t="shared" si="2"/>
        <v>0</v>
      </c>
    </row>
    <row r="30" spans="1:17" x14ac:dyDescent="0.25">
      <c r="A30" s="2">
        <v>36554</v>
      </c>
      <c r="B30" s="1">
        <v>0</v>
      </c>
      <c r="C30" s="1">
        <v>0</v>
      </c>
      <c r="D30" s="1">
        <v>1.35</v>
      </c>
      <c r="E30" s="1">
        <v>0</v>
      </c>
      <c r="F30" s="1">
        <v>8720.17</v>
      </c>
      <c r="G30" s="1">
        <f t="shared" si="1"/>
        <v>170.287678</v>
      </c>
      <c r="H30" s="1">
        <f t="shared" si="0"/>
        <v>1230.1156558533146</v>
      </c>
      <c r="I30" s="1">
        <f t="shared" si="3"/>
        <v>3602897.1305359663</v>
      </c>
      <c r="J30" s="1">
        <v>37365</v>
      </c>
      <c r="K30" s="1">
        <v>5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f t="shared" si="2"/>
        <v>0</v>
      </c>
    </row>
    <row r="31" spans="1:17" x14ac:dyDescent="0.25">
      <c r="A31" s="2">
        <v>36555</v>
      </c>
      <c r="B31" s="1">
        <v>0</v>
      </c>
      <c r="C31" s="1">
        <v>0</v>
      </c>
      <c r="D31" s="1">
        <v>0</v>
      </c>
      <c r="E31" s="1">
        <v>0</v>
      </c>
      <c r="F31" s="1">
        <v>144.30000000000001</v>
      </c>
      <c r="G31" s="1">
        <f t="shared" si="1"/>
        <v>2.8174574999999997</v>
      </c>
      <c r="H31" s="1">
        <f t="shared" si="0"/>
        <v>20.352609308885757</v>
      </c>
      <c r="I31" s="1">
        <f t="shared" si="3"/>
        <v>3617763.7779266573</v>
      </c>
      <c r="J31" s="1">
        <v>14887</v>
      </c>
      <c r="K31" s="1">
        <v>2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f t="shared" si="2"/>
        <v>0</v>
      </c>
    </row>
    <row r="32" spans="1:17" x14ac:dyDescent="0.25">
      <c r="A32" s="2">
        <v>36556</v>
      </c>
      <c r="B32" s="1">
        <v>0</v>
      </c>
      <c r="C32" s="1">
        <v>0</v>
      </c>
      <c r="D32" s="1">
        <v>0</v>
      </c>
      <c r="E32" s="1">
        <v>0</v>
      </c>
      <c r="F32" s="1">
        <v>160.97999999999999</v>
      </c>
      <c r="G32" s="1">
        <f t="shared" si="1"/>
        <v>3.1431344999999999</v>
      </c>
      <c r="H32" s="1">
        <f t="shared" si="0"/>
        <v>22.705218617771507</v>
      </c>
      <c r="I32" s="1">
        <f t="shared" si="3"/>
        <v>3632881.0727080395</v>
      </c>
      <c r="J32" s="1">
        <v>15140</v>
      </c>
      <c r="K32" s="1">
        <v>2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f>SUM(L32:P32)/0.0443*1036*0.000001</f>
        <v>0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>
        <f>SUM(H2:H33)</f>
        <v>1434191.8772919609</v>
      </c>
      <c r="I34" s="1"/>
      <c r="J34" s="1">
        <f>SUM(J2:J33)</f>
        <v>314197</v>
      </c>
      <c r="K34" s="1"/>
      <c r="L34" s="1"/>
      <c r="M34" s="1"/>
      <c r="N34" s="1"/>
      <c r="O34" s="1"/>
      <c r="P34" s="1"/>
      <c r="Q34" s="1"/>
    </row>
    <row r="35" spans="1:17" x14ac:dyDescent="0.25">
      <c r="A35" s="1" t="s">
        <v>13</v>
      </c>
      <c r="B35" s="1"/>
      <c r="C35" s="1"/>
      <c r="D35" s="1"/>
      <c r="E35" s="1"/>
      <c r="F35" s="1"/>
      <c r="G35" s="1">
        <f>SUM(G2:G32)</f>
        <v>198538.40850524997</v>
      </c>
      <c r="H35" s="1"/>
      <c r="I35" s="1"/>
      <c r="J35" s="1"/>
      <c r="K35" s="1"/>
      <c r="L35" s="1">
        <f>SUM(L2:L32)/0.0443*1036*0.000001</f>
        <v>17.243202708803612</v>
      </c>
      <c r="M35" s="1">
        <f>SUM(M2:M32)/0.0443*1036*0.000001</f>
        <v>0</v>
      </c>
      <c r="N35" s="1">
        <f>SUM(N2:N32)/0.0443*1036*0.000001</f>
        <v>64.088643792325058</v>
      </c>
      <c r="O35" s="1">
        <f>SUM(O2:O32)/0.0443*1036*0.000001</f>
        <v>0</v>
      </c>
      <c r="P35" s="1">
        <f>SUM(P2:P32)/0.0443*1036*0.000001</f>
        <v>51.922542663656898</v>
      </c>
      <c r="Q35" s="1">
        <f>SUM(Q2:Q32)</f>
        <v>133.25438916478555</v>
      </c>
    </row>
    <row r="36" spans="1:17" x14ac:dyDescent="0.25">
      <c r="A36" s="1" t="s">
        <v>14</v>
      </c>
      <c r="B36" s="1">
        <f>SUM(B2:B32)/7.09</f>
        <v>681028.39633286314</v>
      </c>
      <c r="C36" s="1">
        <f>SUM(C2:C32)/7.09</f>
        <v>6424.6784203102961</v>
      </c>
      <c r="D36" s="1">
        <f>SUM(D2:D32)/7.09</f>
        <v>739859.73765867413</v>
      </c>
      <c r="E36" s="1">
        <f>SUM(E2:E32)/7.09</f>
        <v>879.60930888575467</v>
      </c>
      <c r="F36" s="1">
        <f>SUM(F2:F32)/7.09</f>
        <v>5999.4555712270803</v>
      </c>
      <c r="G36" s="1">
        <f>SUM(B36:F36)</f>
        <v>1434191.8772919602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rintOptions horizontalCentered="1" verticalCentered="1"/>
  <pageMargins left="0.25" right="0.25" top="0.5" bottom="0.5" header="0.5" footer="0.5"/>
  <pageSetup scale="87" orientation="landscape" r:id="rId1"/>
  <headerFooter alignWithMargins="0">
    <oddHeader>&amp;CJanuary 2000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I2" sqref="I2"/>
    </sheetView>
  </sheetViews>
  <sheetFormatPr defaultColWidth="9.109375" defaultRowHeight="13.2" x14ac:dyDescent="0.25"/>
  <cols>
    <col min="1" max="7" width="9.109375" style="3" customWidth="1"/>
    <col min="8" max="10" width="9.44140625" style="3" customWidth="1"/>
    <col min="11" max="16384" width="9.109375" style="3"/>
  </cols>
  <sheetData>
    <row r="1" spans="1:17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5">
      <c r="A2" s="2">
        <v>36495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5">
      <c r="A3" s="2">
        <v>36496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5">
      <c r="A4" s="2">
        <v>36497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5">
      <c r="A5" s="2">
        <v>36498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5">
      <c r="A6" s="2">
        <v>36499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2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5">
      <c r="A7" s="2">
        <v>36500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5">
      <c r="A8" s="2">
        <v>36501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5">
      <c r="A9" s="2">
        <v>36502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5">
      <c r="A10" s="2">
        <v>36503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5">
      <c r="A11" s="2">
        <v>36504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5">
      <c r="A12" s="2">
        <v>36505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5">
      <c r="A13" s="2">
        <v>36506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5">
      <c r="A14" s="2">
        <v>36507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5">
      <c r="A15" s="2">
        <v>36508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5">
      <c r="A16" s="2">
        <v>36509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5">
      <c r="A17" s="2">
        <v>36510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5">
      <c r="A18" s="2">
        <v>36511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5">
      <c r="A19" s="2">
        <v>36512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5">
      <c r="A20" s="2">
        <v>36513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5">
      <c r="A21" s="2">
        <v>36514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5">
      <c r="A22" s="2">
        <v>36515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5">
      <c r="A23" s="2">
        <v>36516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5">
      <c r="A24" s="2">
        <v>36517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5">
      <c r="A25" s="2">
        <v>36518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5">
      <c r="A26" s="2">
        <v>36519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5">
      <c r="A27" s="2">
        <v>36520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5">
      <c r="A28" s="2">
        <v>36521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5">
      <c r="A29" s="2">
        <v>36522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5">
      <c r="A30" s="2">
        <v>36523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5">
      <c r="A31" s="2">
        <v>36524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5">
      <c r="A32" s="2">
        <v>36525</v>
      </c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>
        <f t="shared" si="3"/>
        <v>0</v>
      </c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5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rintOptions horizontalCentered="1" verticalCentered="1"/>
  <pageMargins left="0.5" right="0.5" top="0.5" bottom="0.5" header="0.5" footer="0.5"/>
  <pageSetup scale="83" orientation="landscape" r:id="rId1"/>
  <headerFooter alignWithMargins="0">
    <oddHeader>&amp;COctober 1998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J2" sqref="J2:P16"/>
    </sheetView>
  </sheetViews>
  <sheetFormatPr defaultColWidth="9.109375" defaultRowHeight="13.2" x14ac:dyDescent="0.25"/>
  <cols>
    <col min="1" max="7" width="9.109375" style="3" customWidth="1"/>
    <col min="8" max="10" width="9.44140625" style="3" customWidth="1"/>
    <col min="11" max="16384" width="9.109375" style="3"/>
  </cols>
  <sheetData>
    <row r="1" spans="1:17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5">
      <c r="A2" s="2">
        <v>36465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5">
      <c r="A3" s="2">
        <v>36466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5">
      <c r="A4" s="2">
        <v>36467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5">
      <c r="A5" s="2">
        <v>36468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5">
      <c r="A6" s="2">
        <v>36469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1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5">
      <c r="A7" s="2">
        <v>36470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5">
      <c r="A8" s="2">
        <v>36471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5">
      <c r="A9" s="2">
        <v>36472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5">
      <c r="A10" s="2">
        <v>36473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5">
      <c r="A11" s="2">
        <v>36474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5">
      <c r="A12" s="2">
        <v>36475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5">
      <c r="A13" s="2">
        <v>36476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5">
      <c r="A14" s="2">
        <v>36477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5">
      <c r="A15" s="2">
        <v>36478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5">
      <c r="A16" s="2">
        <v>36479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5">
      <c r="A17" s="2">
        <v>36480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5">
      <c r="A18" s="2">
        <v>36481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5">
      <c r="A19" s="2">
        <v>36482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5">
      <c r="A20" s="2">
        <v>36483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5">
      <c r="A21" s="2">
        <v>36484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5">
      <c r="A22" s="2">
        <v>36485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5">
      <c r="A23" s="2">
        <v>36486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5">
      <c r="A24" s="2">
        <v>36487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5">
      <c r="A25" s="2">
        <v>36488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5">
      <c r="A26" s="2">
        <v>36489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5">
      <c r="A27" s="2">
        <v>36490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5">
      <c r="A28" s="2">
        <v>36491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5">
      <c r="A29" s="2">
        <v>36492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5">
      <c r="A30" s="2">
        <v>36493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5">
      <c r="A31" s="2">
        <v>36494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5">
      <c r="A32" s="2"/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/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5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ageMargins left="0.5" right="0.5" top="0.75" bottom="0.5" header="0.5" footer="0.5"/>
  <pageSetup scale="83" orientation="landscape" r:id="rId1"/>
  <headerFooter alignWithMargins="0">
    <oddHeader>&amp;CNovember 1998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I2" sqref="I2"/>
    </sheetView>
  </sheetViews>
  <sheetFormatPr defaultColWidth="9.109375" defaultRowHeight="13.2" x14ac:dyDescent="0.25"/>
  <cols>
    <col min="1" max="7" width="9.109375" style="3" customWidth="1"/>
    <col min="8" max="10" width="9.44140625" style="3" customWidth="1"/>
    <col min="11" max="16384" width="9.109375" style="3"/>
  </cols>
  <sheetData>
    <row r="1" spans="1:17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5">
      <c r="A2" s="2">
        <v>36495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5">
      <c r="A3" s="2">
        <v>36496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5">
      <c r="A4" s="2">
        <v>36497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5">
      <c r="A5" s="2">
        <v>36498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5">
      <c r="A6" s="2">
        <v>36499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2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5">
      <c r="A7" s="2">
        <v>36500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5">
      <c r="A8" s="2">
        <v>36501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5">
      <c r="A9" s="2">
        <v>36502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5">
      <c r="A10" s="2">
        <v>36503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5">
      <c r="A11" s="2">
        <v>36504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5">
      <c r="A12" s="2">
        <v>36505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5">
      <c r="A13" s="2">
        <v>36506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5">
      <c r="A14" s="2">
        <v>36507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5">
      <c r="A15" s="2">
        <v>36508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5">
      <c r="A16" s="2">
        <v>36509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5">
      <c r="A17" s="2">
        <v>36510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5">
      <c r="A18" s="2">
        <v>36511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5">
      <c r="A19" s="2">
        <v>36512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5">
      <c r="A20" s="2">
        <v>36513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5">
      <c r="A21" s="2">
        <v>36514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5">
      <c r="A22" s="2">
        <v>36515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5">
      <c r="A23" s="2">
        <v>36516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5">
      <c r="A24" s="2">
        <v>36517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5">
      <c r="A25" s="2">
        <v>36518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5">
      <c r="A26" s="2">
        <v>36519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5">
      <c r="A27" s="2">
        <v>36520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5">
      <c r="A28" s="2">
        <v>36521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5">
      <c r="A29" s="2">
        <v>36522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5">
      <c r="A30" s="2">
        <v>36523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5">
      <c r="A31" s="2">
        <v>36524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5">
      <c r="A32" s="2">
        <v>36525</v>
      </c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>
        <f t="shared" si="3"/>
        <v>0</v>
      </c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5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rintOptions horizontalCentered="1" verticalCentered="1"/>
  <pageMargins left="0.25" right="0.25" top="0.5" bottom="0.5" header="0.5" footer="0.5"/>
  <pageSetup scale="95" orientation="landscape" r:id="rId1"/>
  <headerFooter alignWithMargins="0">
    <oddHeader>&amp;CDecember 1998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tabSelected="1" workbookViewId="0">
      <selection activeCell="H32" sqref="H32"/>
    </sheetView>
  </sheetViews>
  <sheetFormatPr defaultColWidth="9.109375" defaultRowHeight="13.2" x14ac:dyDescent="0.25"/>
  <cols>
    <col min="1" max="7" width="9.109375" style="3" customWidth="1"/>
    <col min="8" max="10" width="9.44140625" style="3" customWidth="1"/>
    <col min="11" max="16384" width="9.109375" style="3"/>
  </cols>
  <sheetData>
    <row r="1" spans="1:17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5">
      <c r="A2" s="2">
        <v>36557</v>
      </c>
      <c r="B2" s="1">
        <v>485795.22</v>
      </c>
      <c r="C2" s="1">
        <v>2343.7600000000002</v>
      </c>
      <c r="D2" s="1">
        <v>498254.69</v>
      </c>
      <c r="E2" s="1">
        <v>0</v>
      </c>
      <c r="F2" s="1">
        <v>3241.76</v>
      </c>
      <c r="G2" s="1">
        <f>SUM(B2:F2)*19525*0.000001</f>
        <v>19322.631770749998</v>
      </c>
      <c r="H2" s="1">
        <f>SUM(B2:F2)/7.09</f>
        <v>139581.86600846262</v>
      </c>
      <c r="I2" s="1">
        <f>SUM('Jan 00'!I32-H2+J2)</f>
        <v>3523353.2066995772</v>
      </c>
      <c r="J2" s="1">
        <v>30054</v>
      </c>
      <c r="K2" s="1">
        <v>4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f>SUM(L2:P2)/0.0443*1036*0.000001</f>
        <v>0</v>
      </c>
    </row>
    <row r="3" spans="1:17" x14ac:dyDescent="0.25">
      <c r="A3" s="2">
        <v>36558</v>
      </c>
      <c r="B3" s="1">
        <v>193248.75</v>
      </c>
      <c r="C3" s="1">
        <v>0</v>
      </c>
      <c r="D3" s="1">
        <v>196607.89</v>
      </c>
      <c r="E3" s="1">
        <v>0</v>
      </c>
      <c r="F3" s="1">
        <v>207.26</v>
      </c>
      <c r="G3" s="1">
        <f>SUM(B3:F3)*19525*0.000001</f>
        <v>7615.9976474999994</v>
      </c>
      <c r="H3" s="1">
        <f>SUM(B3:F3)/7.09</f>
        <v>55016.064880112841</v>
      </c>
      <c r="I3" s="1">
        <f>SUM(I2-H3+J3)</f>
        <v>3557939.1418194645</v>
      </c>
      <c r="J3" s="1">
        <v>89602</v>
      </c>
      <c r="K3" s="1">
        <v>12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f>SUM(L3:P3)/0.0443*1036*0.000001</f>
        <v>0</v>
      </c>
    </row>
    <row r="4" spans="1:17" x14ac:dyDescent="0.25">
      <c r="A4" s="2">
        <v>36559</v>
      </c>
      <c r="B4" s="1">
        <v>217609.23</v>
      </c>
      <c r="C4" s="1">
        <v>0</v>
      </c>
      <c r="D4" s="1">
        <v>226881.66</v>
      </c>
      <c r="E4" s="1">
        <v>0</v>
      </c>
      <c r="F4" s="1">
        <v>1653.26</v>
      </c>
      <c r="G4" s="1">
        <f>SUM(B4:F4)*19525*0.000001</f>
        <v>8710.9645287499989</v>
      </c>
      <c r="H4" s="1">
        <f t="shared" ref="H4:H30" si="0">SUM(B4:F4)/7.09</f>
        <v>62925.832157968973</v>
      </c>
      <c r="I4" s="1">
        <f>SUM(I3-H4+J4)</f>
        <v>3576905.3096614955</v>
      </c>
      <c r="J4" s="1">
        <v>81892</v>
      </c>
      <c r="K4" s="1">
        <v>11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f>SUM(L4:P4)/0.0443*1036*0.000001</f>
        <v>0</v>
      </c>
    </row>
    <row r="5" spans="1:17" x14ac:dyDescent="0.25">
      <c r="A5" s="2">
        <v>36560</v>
      </c>
      <c r="B5" s="1">
        <v>262213.56</v>
      </c>
      <c r="C5" s="1">
        <v>1320.01</v>
      </c>
      <c r="D5" s="1">
        <v>273465.31</v>
      </c>
      <c r="E5" s="1">
        <v>0</v>
      </c>
      <c r="F5" s="1">
        <v>1071.0999999999999</v>
      </c>
      <c r="G5" s="1">
        <f t="shared" ref="G5:G30" si="1">SUM(B5:F5)*19525*0.000001</f>
        <v>10505.816359499999</v>
      </c>
      <c r="H5" s="1">
        <f t="shared" si="0"/>
        <v>75891.393511988717</v>
      </c>
      <c r="I5" s="1">
        <f t="shared" ref="I5:I30" si="2">SUM(I4-H5+J5)</f>
        <v>3568371.9161495068</v>
      </c>
      <c r="J5" s="1">
        <v>67358</v>
      </c>
      <c r="K5" s="1">
        <v>9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ref="Q5:Q30" si="3">SUM(L5:P5)/0.0443*1036*0.000001</f>
        <v>0</v>
      </c>
    </row>
    <row r="6" spans="1:17" x14ac:dyDescent="0.25">
      <c r="A6" s="2">
        <v>36561</v>
      </c>
      <c r="B6" s="1">
        <v>4.4800000000000004</v>
      </c>
      <c r="C6" s="1">
        <v>0</v>
      </c>
      <c r="D6" s="1">
        <v>0.1</v>
      </c>
      <c r="E6" s="1">
        <v>0</v>
      </c>
      <c r="F6" s="1">
        <v>2617.66</v>
      </c>
      <c r="G6" s="1">
        <f t="shared" si="1"/>
        <v>51.199235999999992</v>
      </c>
      <c r="H6" s="1">
        <f t="shared" si="0"/>
        <v>369.8504936530324</v>
      </c>
      <c r="I6" s="1">
        <f t="shared" si="2"/>
        <v>3620154.0656558536</v>
      </c>
      <c r="J6" s="1">
        <v>52152</v>
      </c>
      <c r="K6" s="1">
        <v>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 t="shared" si="3"/>
        <v>0</v>
      </c>
    </row>
    <row r="7" spans="1:17" x14ac:dyDescent="0.25">
      <c r="A7" s="2">
        <v>36562</v>
      </c>
      <c r="B7" s="1">
        <v>0</v>
      </c>
      <c r="C7" s="1">
        <v>0</v>
      </c>
      <c r="D7" s="1">
        <v>0</v>
      </c>
      <c r="E7" s="1">
        <v>0</v>
      </c>
      <c r="F7" s="1">
        <v>158.62</v>
      </c>
      <c r="G7" s="1">
        <f t="shared" si="1"/>
        <v>3.0970554999999997</v>
      </c>
      <c r="H7" s="1">
        <f t="shared" si="0"/>
        <v>22.372355430183358</v>
      </c>
      <c r="I7" s="1">
        <f t="shared" si="2"/>
        <v>3657430.6933004232</v>
      </c>
      <c r="J7" s="1">
        <v>37299</v>
      </c>
      <c r="K7" s="1">
        <v>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f t="shared" si="3"/>
        <v>0</v>
      </c>
    </row>
    <row r="8" spans="1:17" x14ac:dyDescent="0.25">
      <c r="A8" s="2">
        <v>36563</v>
      </c>
      <c r="B8" s="1">
        <v>170299.3</v>
      </c>
      <c r="C8" s="1">
        <v>0</v>
      </c>
      <c r="D8" s="1">
        <v>123343.71</v>
      </c>
      <c r="E8" s="1">
        <v>0</v>
      </c>
      <c r="F8" s="1">
        <v>3063.24</v>
      </c>
      <c r="G8" s="1">
        <f t="shared" si="1"/>
        <v>5793.1895312500001</v>
      </c>
      <c r="H8" s="1">
        <f t="shared" si="0"/>
        <v>41848.554301833567</v>
      </c>
      <c r="I8" s="1">
        <f t="shared" si="2"/>
        <v>3660287.1389985895</v>
      </c>
      <c r="J8" s="1">
        <v>44705</v>
      </c>
      <c r="K8" s="1">
        <v>6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f t="shared" si="3"/>
        <v>0</v>
      </c>
    </row>
    <row r="9" spans="1:17" x14ac:dyDescent="0.25">
      <c r="A9" s="2">
        <v>36564</v>
      </c>
      <c r="B9" s="1">
        <v>392016.53</v>
      </c>
      <c r="C9" s="1">
        <v>42.32</v>
      </c>
      <c r="D9" s="1">
        <v>388451.91</v>
      </c>
      <c r="E9" s="1">
        <v>0</v>
      </c>
      <c r="F9" s="1">
        <v>1831.76</v>
      </c>
      <c r="G9" s="1">
        <f t="shared" si="1"/>
        <v>15275.237702999999</v>
      </c>
      <c r="H9" s="1">
        <f t="shared" si="0"/>
        <v>110344.50211565587</v>
      </c>
      <c r="I9" s="1">
        <f t="shared" si="2"/>
        <v>3579723.6368829338</v>
      </c>
      <c r="J9" s="1">
        <v>29781</v>
      </c>
      <c r="K9" s="1">
        <v>4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f t="shared" si="3"/>
        <v>0</v>
      </c>
    </row>
    <row r="10" spans="1:17" x14ac:dyDescent="0.25">
      <c r="A10" s="2">
        <v>36565</v>
      </c>
      <c r="B10" s="1">
        <v>138006.07999999999</v>
      </c>
      <c r="C10" s="1">
        <v>0</v>
      </c>
      <c r="D10" s="1">
        <v>159458.38</v>
      </c>
      <c r="E10" s="1">
        <v>0</v>
      </c>
      <c r="F10" s="1">
        <v>80.540000000000006</v>
      </c>
      <c r="G10" s="1">
        <f t="shared" si="1"/>
        <v>5809.5661249999985</v>
      </c>
      <c r="H10" s="1">
        <f t="shared" si="0"/>
        <v>41966.854724964731</v>
      </c>
      <c r="I10" s="1">
        <f t="shared" si="2"/>
        <v>3537756.7821579692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f t="shared" si="3"/>
        <v>0</v>
      </c>
    </row>
    <row r="11" spans="1:17" x14ac:dyDescent="0.25">
      <c r="A11" s="2">
        <v>36566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f t="shared" si="1"/>
        <v>0</v>
      </c>
      <c r="H11" s="1">
        <f t="shared" si="0"/>
        <v>0</v>
      </c>
      <c r="I11" s="1">
        <f t="shared" si="2"/>
        <v>3537756.7821579692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f t="shared" si="3"/>
        <v>0</v>
      </c>
    </row>
    <row r="12" spans="1:17" x14ac:dyDescent="0.25">
      <c r="A12" s="2">
        <v>36567</v>
      </c>
      <c r="B12" s="1">
        <v>0</v>
      </c>
      <c r="C12" s="1">
        <v>0</v>
      </c>
      <c r="D12" s="1">
        <v>364.37</v>
      </c>
      <c r="E12" s="1">
        <v>0</v>
      </c>
      <c r="F12" s="1">
        <v>153.66999999999999</v>
      </c>
      <c r="G12" s="1">
        <f t="shared" si="1"/>
        <v>10.114730999999999</v>
      </c>
      <c r="H12" s="1">
        <f t="shared" si="0"/>
        <v>73.066290550070519</v>
      </c>
      <c r="I12" s="1">
        <f t="shared" si="2"/>
        <v>3545144.7158674193</v>
      </c>
      <c r="J12" s="1">
        <v>7461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f t="shared" si="3"/>
        <v>0</v>
      </c>
    </row>
    <row r="13" spans="1:17" x14ac:dyDescent="0.25">
      <c r="A13" s="2">
        <v>36568</v>
      </c>
      <c r="B13" s="1">
        <v>443872.16</v>
      </c>
      <c r="C13" s="1">
        <v>553.9</v>
      </c>
      <c r="D13" s="1">
        <v>448859.75</v>
      </c>
      <c r="E13" s="1">
        <v>320.68</v>
      </c>
      <c r="F13" s="1">
        <v>3091.2</v>
      </c>
      <c r="G13" s="1">
        <f t="shared" si="1"/>
        <v>17508.022397249999</v>
      </c>
      <c r="H13" s="1">
        <f t="shared" si="0"/>
        <v>126473.58110014106</v>
      </c>
      <c r="I13" s="1">
        <f t="shared" si="2"/>
        <v>3426195.1347672781</v>
      </c>
      <c r="J13" s="1">
        <v>7524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f t="shared" si="3"/>
        <v>0</v>
      </c>
    </row>
    <row r="14" spans="1:17" x14ac:dyDescent="0.25">
      <c r="A14" s="2">
        <v>36569</v>
      </c>
      <c r="B14" s="1">
        <v>4.55</v>
      </c>
      <c r="C14" s="1">
        <v>0</v>
      </c>
      <c r="D14" s="1">
        <v>0</v>
      </c>
      <c r="E14" s="1">
        <v>0</v>
      </c>
      <c r="F14" s="1">
        <v>145.51</v>
      </c>
      <c r="G14" s="1">
        <f t="shared" si="1"/>
        <v>2.9299214999999998</v>
      </c>
      <c r="H14" s="1">
        <f t="shared" si="0"/>
        <v>21.165021156558534</v>
      </c>
      <c r="I14" s="1">
        <f t="shared" si="2"/>
        <v>3426173.9697461217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f t="shared" si="3"/>
        <v>0</v>
      </c>
    </row>
    <row r="15" spans="1:17" x14ac:dyDescent="0.25">
      <c r="A15" s="2">
        <v>36570</v>
      </c>
      <c r="B15" s="1">
        <v>0</v>
      </c>
      <c r="C15" s="1">
        <v>0</v>
      </c>
      <c r="D15" s="1">
        <v>0.11</v>
      </c>
      <c r="E15" s="1">
        <v>0</v>
      </c>
      <c r="F15" s="1">
        <v>156.79</v>
      </c>
      <c r="G15" s="1">
        <f t="shared" si="1"/>
        <v>3.0634725</v>
      </c>
      <c r="H15" s="1">
        <f t="shared" si="0"/>
        <v>22.129760225669958</v>
      </c>
      <c r="I15" s="1">
        <f t="shared" si="2"/>
        <v>3433714.8399858959</v>
      </c>
      <c r="J15" s="1">
        <v>7563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f t="shared" si="3"/>
        <v>0</v>
      </c>
    </row>
    <row r="16" spans="1:17" x14ac:dyDescent="0.25">
      <c r="A16" s="2">
        <v>36571</v>
      </c>
      <c r="B16" s="1">
        <v>0</v>
      </c>
      <c r="C16" s="1">
        <v>0</v>
      </c>
      <c r="D16" s="1">
        <v>0</v>
      </c>
      <c r="E16" s="1">
        <v>0</v>
      </c>
      <c r="F16" s="1">
        <v>79.53</v>
      </c>
      <c r="G16" s="1">
        <f t="shared" si="1"/>
        <v>1.5528232499999999</v>
      </c>
      <c r="H16" s="1">
        <f t="shared" si="0"/>
        <v>11.217207334273626</v>
      </c>
      <c r="I16" s="1">
        <f t="shared" si="2"/>
        <v>3456391.6227785614</v>
      </c>
      <c r="J16" s="1">
        <v>22688</v>
      </c>
      <c r="K16" s="1">
        <v>3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f t="shared" si="3"/>
        <v>0</v>
      </c>
    </row>
    <row r="17" spans="1:17" x14ac:dyDescent="0.25">
      <c r="A17" s="2">
        <v>36572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f t="shared" si="1"/>
        <v>0</v>
      </c>
      <c r="H17" s="1">
        <f t="shared" si="0"/>
        <v>0</v>
      </c>
      <c r="I17" s="1">
        <f t="shared" si="2"/>
        <v>3509008.6227785614</v>
      </c>
      <c r="J17" s="1">
        <v>52617</v>
      </c>
      <c r="K17" s="1">
        <v>7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f t="shared" si="3"/>
        <v>0</v>
      </c>
    </row>
    <row r="18" spans="1:17" x14ac:dyDescent="0.25">
      <c r="A18" s="2">
        <v>36573</v>
      </c>
      <c r="B18" s="1">
        <v>169387.25</v>
      </c>
      <c r="C18" s="1">
        <v>0</v>
      </c>
      <c r="D18" s="1">
        <v>156493.75</v>
      </c>
      <c r="E18" s="1">
        <v>0</v>
      </c>
      <c r="F18" s="1">
        <v>0</v>
      </c>
      <c r="G18" s="1">
        <f t="shared" si="1"/>
        <v>6362.8265249999995</v>
      </c>
      <c r="H18" s="1">
        <f t="shared" si="0"/>
        <v>45963.469675599437</v>
      </c>
      <c r="I18" s="1">
        <f t="shared" si="2"/>
        <v>3477970.1531029618</v>
      </c>
      <c r="J18" s="1">
        <v>14925</v>
      </c>
      <c r="K18" s="1">
        <v>2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f t="shared" si="3"/>
        <v>0</v>
      </c>
    </row>
    <row r="19" spans="1:17" x14ac:dyDescent="0.25">
      <c r="A19" s="2">
        <v>36574</v>
      </c>
      <c r="B19" s="1">
        <v>0</v>
      </c>
      <c r="C19" s="1">
        <v>0</v>
      </c>
      <c r="D19" s="1">
        <v>0</v>
      </c>
      <c r="E19" s="1">
        <v>0</v>
      </c>
      <c r="F19" s="1">
        <v>186.9</v>
      </c>
      <c r="G19" s="1">
        <f t="shared" si="1"/>
        <v>3.6492225</v>
      </c>
      <c r="H19" s="1">
        <f t="shared" si="0"/>
        <v>26.361071932299016</v>
      </c>
      <c r="I19" s="1">
        <f t="shared" si="2"/>
        <v>3477943.7920310297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f t="shared" si="3"/>
        <v>0</v>
      </c>
    </row>
    <row r="20" spans="1:17" x14ac:dyDescent="0.25">
      <c r="A20" s="2">
        <v>36575</v>
      </c>
      <c r="B20" s="1">
        <v>0</v>
      </c>
      <c r="C20" s="1">
        <v>0</v>
      </c>
      <c r="D20" s="1">
        <v>0</v>
      </c>
      <c r="E20" s="1">
        <v>0</v>
      </c>
      <c r="F20" s="1">
        <v>164.9</v>
      </c>
      <c r="G20" s="1">
        <f t="shared" si="1"/>
        <v>3.2196724999999997</v>
      </c>
      <c r="H20" s="1">
        <f t="shared" si="0"/>
        <v>23.258110014104375</v>
      </c>
      <c r="I20" s="1">
        <f t="shared" si="2"/>
        <v>3477920.5339210154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f t="shared" si="3"/>
        <v>0</v>
      </c>
    </row>
    <row r="21" spans="1:17" x14ac:dyDescent="0.25">
      <c r="A21" s="2">
        <v>36576</v>
      </c>
      <c r="B21" s="1">
        <v>0</v>
      </c>
      <c r="C21" s="1">
        <v>0</v>
      </c>
      <c r="D21" s="1">
        <v>0</v>
      </c>
      <c r="E21" s="1">
        <v>0</v>
      </c>
      <c r="F21" s="1">
        <v>173.01</v>
      </c>
      <c r="G21" s="1">
        <f t="shared" si="1"/>
        <v>3.3780202500000001</v>
      </c>
      <c r="H21" s="1">
        <f t="shared" si="0"/>
        <v>24.401974612129759</v>
      </c>
      <c r="I21" s="1">
        <f t="shared" si="2"/>
        <v>3477896.1319464035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f t="shared" si="3"/>
        <v>0</v>
      </c>
    </row>
    <row r="22" spans="1:17" x14ac:dyDescent="0.25">
      <c r="A22" s="2">
        <v>36577</v>
      </c>
      <c r="B22" s="1">
        <v>210777.84</v>
      </c>
      <c r="C22" s="1">
        <v>0</v>
      </c>
      <c r="D22" s="1">
        <v>205276.69</v>
      </c>
      <c r="E22" s="1">
        <v>0</v>
      </c>
      <c r="F22" s="1">
        <v>2612.21</v>
      </c>
      <c r="G22" s="1">
        <f t="shared" si="1"/>
        <v>8174.4680985000005</v>
      </c>
      <c r="H22" s="1">
        <f t="shared" si="0"/>
        <v>59050.315937940766</v>
      </c>
      <c r="I22" s="1">
        <f t="shared" si="2"/>
        <v>3418845.8160084626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f t="shared" si="3"/>
        <v>0</v>
      </c>
    </row>
    <row r="23" spans="1:17" x14ac:dyDescent="0.25">
      <c r="A23" s="2">
        <v>36578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2"/>
        <v>3418845.8160084626</v>
      </c>
      <c r="J23" s="1"/>
      <c r="K23" s="1"/>
      <c r="L23" s="1"/>
      <c r="M23" s="1"/>
      <c r="N23" s="1"/>
      <c r="O23" s="1"/>
      <c r="P23" s="1"/>
      <c r="Q23" s="1">
        <f t="shared" si="3"/>
        <v>0</v>
      </c>
    </row>
    <row r="24" spans="1:17" x14ac:dyDescent="0.25">
      <c r="A24" s="2">
        <v>36579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2"/>
        <v>3418845.8160084626</v>
      </c>
      <c r="J24" s="1"/>
      <c r="K24" s="1"/>
      <c r="L24" s="1"/>
      <c r="M24" s="1"/>
      <c r="N24" s="1"/>
      <c r="O24" s="1"/>
      <c r="P24" s="1"/>
      <c r="Q24" s="1">
        <f t="shared" si="3"/>
        <v>0</v>
      </c>
    </row>
    <row r="25" spans="1:17" x14ac:dyDescent="0.25">
      <c r="A25" s="2">
        <v>36580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2"/>
        <v>3418845.8160084626</v>
      </c>
      <c r="J25" s="1"/>
      <c r="K25" s="1"/>
      <c r="L25" s="1"/>
      <c r="M25" s="1"/>
      <c r="N25" s="1"/>
      <c r="O25" s="1"/>
      <c r="P25" s="1"/>
      <c r="Q25" s="1">
        <f t="shared" si="3"/>
        <v>0</v>
      </c>
    </row>
    <row r="26" spans="1:17" x14ac:dyDescent="0.25">
      <c r="A26" s="2">
        <v>36581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2"/>
        <v>3418845.8160084626</v>
      </c>
      <c r="J26" s="1"/>
      <c r="K26" s="1"/>
      <c r="L26" s="1"/>
      <c r="M26" s="1"/>
      <c r="N26" s="1"/>
      <c r="O26" s="1"/>
      <c r="P26" s="1"/>
      <c r="Q26" s="1">
        <f t="shared" si="3"/>
        <v>0</v>
      </c>
    </row>
    <row r="27" spans="1:17" x14ac:dyDescent="0.25">
      <c r="A27" s="2">
        <v>36582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2"/>
        <v>3418845.8160084626</v>
      </c>
      <c r="J27" s="1"/>
      <c r="K27" s="1"/>
      <c r="L27" s="1"/>
      <c r="M27" s="1"/>
      <c r="N27" s="1"/>
      <c r="O27" s="1"/>
      <c r="P27" s="1"/>
      <c r="Q27" s="1">
        <f t="shared" si="3"/>
        <v>0</v>
      </c>
    </row>
    <row r="28" spans="1:17" x14ac:dyDescent="0.25">
      <c r="A28" s="2">
        <v>36583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2"/>
        <v>3418845.8160084626</v>
      </c>
      <c r="J28" s="1"/>
      <c r="K28" s="1"/>
      <c r="L28" s="1"/>
      <c r="M28" s="1"/>
      <c r="N28" s="1"/>
      <c r="O28" s="1"/>
      <c r="P28" s="1"/>
      <c r="Q28" s="1">
        <f t="shared" si="3"/>
        <v>0</v>
      </c>
    </row>
    <row r="29" spans="1:17" x14ac:dyDescent="0.25">
      <c r="A29" s="2">
        <v>36584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2"/>
        <v>3418845.8160084626</v>
      </c>
      <c r="J29" s="1"/>
      <c r="K29" s="1"/>
      <c r="L29" s="1"/>
      <c r="M29" s="1"/>
      <c r="N29" s="1"/>
      <c r="O29" s="1"/>
      <c r="P29" s="1"/>
      <c r="Q29" s="1">
        <f t="shared" si="3"/>
        <v>0</v>
      </c>
    </row>
    <row r="30" spans="1:17" x14ac:dyDescent="0.25">
      <c r="A30" s="2">
        <v>36585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2"/>
        <v>3418845.8160084626</v>
      </c>
      <c r="J30" s="1"/>
      <c r="K30" s="1"/>
      <c r="L30" s="1"/>
      <c r="M30" s="1"/>
      <c r="N30" s="1"/>
      <c r="O30" s="1"/>
      <c r="P30" s="1"/>
      <c r="Q30" s="1">
        <f t="shared" si="3"/>
        <v>0</v>
      </c>
    </row>
    <row r="31" spans="1: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/>
      <c r="C32" s="1"/>
      <c r="D32" s="1"/>
      <c r="E32" s="1"/>
      <c r="F32" s="1"/>
      <c r="G32" s="1"/>
      <c r="H32" s="1">
        <f>SUM(H2:H31)</f>
        <v>759656.25669957686</v>
      </c>
      <c r="I32" s="1"/>
      <c r="J32" s="4">
        <f>SUM(J2:J31)</f>
        <v>545621</v>
      </c>
      <c r="K32" s="4">
        <f>SUM(K2:K31)</f>
        <v>73</v>
      </c>
      <c r="L32" s="1"/>
      <c r="M32" s="1"/>
      <c r="N32" s="1"/>
      <c r="O32" s="1"/>
      <c r="P32" s="1"/>
      <c r="Q32" s="1"/>
    </row>
    <row r="33" spans="1:17" x14ac:dyDescent="0.25">
      <c r="A33" s="1" t="s">
        <v>13</v>
      </c>
      <c r="B33" s="1"/>
      <c r="C33" s="1"/>
      <c r="D33" s="1"/>
      <c r="E33" s="1"/>
      <c r="F33" s="1"/>
      <c r="G33" s="1">
        <f>SUM(G2:G30)</f>
        <v>105160.92484149997</v>
      </c>
      <c r="H33" s="1"/>
      <c r="I33" s="1"/>
      <c r="J33" s="1"/>
      <c r="K33" s="1"/>
      <c r="L33" s="1">
        <f>SUM(L2:L30)/0.0443*1036*0.000001</f>
        <v>0</v>
      </c>
      <c r="M33" s="1">
        <f>SUM(M2:M30)/0.0443*1036*0.000001</f>
        <v>0</v>
      </c>
      <c r="N33" s="1">
        <f>SUM(N2:N30)/0.0443*1036*0.000001</f>
        <v>0</v>
      </c>
      <c r="O33" s="1">
        <f>SUM(O2:O30)/0.0443*1036*0.000001</f>
        <v>0</v>
      </c>
      <c r="P33" s="1">
        <f>SUM(P2:P30)/0.0443*1036*0.000001</f>
        <v>0</v>
      </c>
      <c r="Q33" s="1">
        <f>SUM(Q2:Q30)</f>
        <v>0</v>
      </c>
    </row>
    <row r="34" spans="1:17" x14ac:dyDescent="0.25">
      <c r="A34" s="1" t="s">
        <v>14</v>
      </c>
      <c r="B34" s="1">
        <f>SUM(B2:B30)/7.09</f>
        <v>378453.44851904089</v>
      </c>
      <c r="C34" s="1">
        <f>SUM(C2:C30)/7.09</f>
        <v>600.84485190409043</v>
      </c>
      <c r="D34" s="1">
        <f>SUM(D2:D30)/7.09</f>
        <v>377638.69111424539</v>
      </c>
      <c r="E34" s="1">
        <f>SUM(E2:E30)/7.09</f>
        <v>45.229901269393515</v>
      </c>
      <c r="F34" s="1">
        <f>SUM(F2:F30)/7.09</f>
        <v>2918.0423131170664</v>
      </c>
      <c r="G34" s="1">
        <f>SUM(B34:F34)</f>
        <v>759656.25669957686</v>
      </c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</sheetData>
  <printOptions horizontalCentered="1" verticalCentered="1"/>
  <pageMargins left="0.5" right="0.5" top="0.75" bottom="0.25" header="0.5" footer="0.25"/>
  <pageSetup scale="83" orientation="landscape" r:id="rId1"/>
  <headerFooter alignWithMargins="0">
    <oddHeader>&amp;CFebruary 2000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I2" sqref="I2"/>
    </sheetView>
  </sheetViews>
  <sheetFormatPr defaultColWidth="9.109375" defaultRowHeight="13.2" x14ac:dyDescent="0.25"/>
  <cols>
    <col min="1" max="7" width="9.109375" style="3" customWidth="1"/>
    <col min="8" max="10" width="9.44140625" style="3" customWidth="1"/>
    <col min="11" max="16384" width="9.109375" style="3"/>
  </cols>
  <sheetData>
    <row r="1" spans="1:17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5">
      <c r="A2" s="2">
        <v>36586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>
        <f>'Feb 00'!I30-H2+J2</f>
        <v>3418845.8160084626</v>
      </c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5">
      <c r="A3" s="2">
        <v>36587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SUM(I2-H3+J3)</f>
        <v>3418845.8160084626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5">
      <c r="A4" s="2">
        <v>36588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SUM(I3-H4+J4)</f>
        <v>3418845.8160084626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5">
      <c r="A5" s="2">
        <v>36589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 t="shared" ref="I5:I32" si="2">SUM(I4-H5+J5)</f>
        <v>3418845.8160084626</v>
      </c>
      <c r="J5" s="1"/>
      <c r="K5" s="1"/>
      <c r="L5" s="1"/>
      <c r="M5" s="1"/>
      <c r="N5" s="1"/>
      <c r="O5" s="1"/>
      <c r="P5" s="1"/>
      <c r="Q5" s="1">
        <f t="shared" ref="Q5:Q31" si="3">SUM(L5:P5)/0.0443*1036*0.000001</f>
        <v>0</v>
      </c>
    </row>
    <row r="6" spans="1:17" x14ac:dyDescent="0.25">
      <c r="A6" s="2">
        <v>36590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si="2"/>
        <v>3418845.8160084626</v>
      </c>
      <c r="J6" s="1"/>
      <c r="K6" s="1"/>
      <c r="L6" s="1"/>
      <c r="M6" s="1"/>
      <c r="N6" s="1"/>
      <c r="O6" s="1"/>
      <c r="P6" s="1"/>
      <c r="Q6" s="1">
        <f t="shared" si="3"/>
        <v>0</v>
      </c>
    </row>
    <row r="7" spans="1:17" x14ac:dyDescent="0.25">
      <c r="A7" s="2">
        <v>36591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2"/>
        <v>3418845.8160084626</v>
      </c>
      <c r="J7" s="1"/>
      <c r="K7" s="1"/>
      <c r="L7" s="1"/>
      <c r="M7" s="1"/>
      <c r="N7" s="1"/>
      <c r="O7" s="1"/>
      <c r="P7" s="1"/>
      <c r="Q7" s="1">
        <f t="shared" si="3"/>
        <v>0</v>
      </c>
    </row>
    <row r="8" spans="1:17" x14ac:dyDescent="0.25">
      <c r="A8" s="2">
        <v>36592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2"/>
        <v>3418845.8160084626</v>
      </c>
      <c r="J8" s="1"/>
      <c r="K8" s="1"/>
      <c r="L8" s="1"/>
      <c r="M8" s="1"/>
      <c r="N8" s="1"/>
      <c r="O8" s="1"/>
      <c r="P8" s="1"/>
      <c r="Q8" s="1">
        <f t="shared" si="3"/>
        <v>0</v>
      </c>
    </row>
    <row r="9" spans="1:17" x14ac:dyDescent="0.25">
      <c r="A9" s="2">
        <v>36593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2"/>
        <v>3418845.8160084626</v>
      </c>
      <c r="J9" s="1"/>
      <c r="K9" s="1"/>
      <c r="L9" s="1"/>
      <c r="M9" s="1"/>
      <c r="N9" s="1"/>
      <c r="O9" s="1"/>
      <c r="P9" s="1"/>
      <c r="Q9" s="1">
        <f t="shared" si="3"/>
        <v>0</v>
      </c>
    </row>
    <row r="10" spans="1:17" x14ac:dyDescent="0.25">
      <c r="A10" s="2">
        <v>36594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2"/>
        <v>3418845.8160084626</v>
      </c>
      <c r="J10" s="1"/>
      <c r="K10" s="1"/>
      <c r="L10" s="1"/>
      <c r="M10" s="1"/>
      <c r="N10" s="1"/>
      <c r="O10" s="1"/>
      <c r="P10" s="1"/>
      <c r="Q10" s="1">
        <f t="shared" si="3"/>
        <v>0</v>
      </c>
    </row>
    <row r="11" spans="1:17" x14ac:dyDescent="0.25">
      <c r="A11" s="2">
        <v>36595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2"/>
        <v>3418845.8160084626</v>
      </c>
      <c r="J11" s="1"/>
      <c r="K11" s="1"/>
      <c r="L11" s="1"/>
      <c r="M11" s="1"/>
      <c r="N11" s="1"/>
      <c r="O11" s="1"/>
      <c r="P11" s="1"/>
      <c r="Q11" s="1">
        <f t="shared" si="3"/>
        <v>0</v>
      </c>
    </row>
    <row r="12" spans="1:17" x14ac:dyDescent="0.25">
      <c r="A12" s="2">
        <v>36596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2"/>
        <v>3418845.8160084626</v>
      </c>
      <c r="J12" s="1"/>
      <c r="K12" s="1"/>
      <c r="L12" s="1"/>
      <c r="M12" s="1"/>
      <c r="N12" s="1"/>
      <c r="O12" s="1"/>
      <c r="P12" s="1"/>
      <c r="Q12" s="1">
        <f t="shared" si="3"/>
        <v>0</v>
      </c>
    </row>
    <row r="13" spans="1:17" x14ac:dyDescent="0.25">
      <c r="A13" s="2">
        <v>36597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2"/>
        <v>3418845.8160084626</v>
      </c>
      <c r="J13" s="1"/>
      <c r="K13" s="1"/>
      <c r="L13" s="1"/>
      <c r="M13" s="1"/>
      <c r="N13" s="1"/>
      <c r="O13" s="1"/>
      <c r="P13" s="1"/>
      <c r="Q13" s="1">
        <f t="shared" si="3"/>
        <v>0</v>
      </c>
    </row>
    <row r="14" spans="1:17" x14ac:dyDescent="0.25">
      <c r="A14" s="2">
        <v>36598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2"/>
        <v>3418845.8160084626</v>
      </c>
      <c r="J14" s="1"/>
      <c r="K14" s="1"/>
      <c r="L14" s="1"/>
      <c r="M14" s="1"/>
      <c r="N14" s="1"/>
      <c r="O14" s="1"/>
      <c r="P14" s="1"/>
      <c r="Q14" s="1">
        <f t="shared" si="3"/>
        <v>0</v>
      </c>
    </row>
    <row r="15" spans="1:17" x14ac:dyDescent="0.25">
      <c r="A15" s="2">
        <v>36599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2"/>
        <v>3418845.8160084626</v>
      </c>
      <c r="J15" s="1"/>
      <c r="K15" s="1"/>
      <c r="L15" s="1"/>
      <c r="M15" s="1"/>
      <c r="N15" s="1"/>
      <c r="O15" s="1"/>
      <c r="P15" s="1"/>
      <c r="Q15" s="1">
        <f t="shared" si="3"/>
        <v>0</v>
      </c>
    </row>
    <row r="16" spans="1:17" x14ac:dyDescent="0.25">
      <c r="A16" s="2">
        <v>36600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2"/>
        <v>3418845.8160084626</v>
      </c>
      <c r="J16" s="1"/>
      <c r="K16" s="1"/>
      <c r="L16" s="1"/>
      <c r="M16" s="1"/>
      <c r="N16" s="1"/>
      <c r="O16" s="1"/>
      <c r="P16" s="1"/>
      <c r="Q16" s="1">
        <f t="shared" si="3"/>
        <v>0</v>
      </c>
    </row>
    <row r="17" spans="1:17" x14ac:dyDescent="0.25">
      <c r="A17" s="2">
        <v>36601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2"/>
        <v>3418845.8160084626</v>
      </c>
      <c r="J17" s="1"/>
      <c r="K17" s="1"/>
      <c r="L17" s="1"/>
      <c r="M17" s="1"/>
      <c r="N17" s="1"/>
      <c r="O17" s="1"/>
      <c r="P17" s="1"/>
      <c r="Q17" s="1">
        <f t="shared" si="3"/>
        <v>0</v>
      </c>
    </row>
    <row r="18" spans="1:17" x14ac:dyDescent="0.25">
      <c r="A18" s="2">
        <v>36602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2"/>
        <v>3418845.8160084626</v>
      </c>
      <c r="J18" s="1"/>
      <c r="K18" s="1"/>
      <c r="L18" s="1"/>
      <c r="M18" s="1"/>
      <c r="N18" s="1"/>
      <c r="O18" s="1"/>
      <c r="P18" s="1"/>
      <c r="Q18" s="1">
        <f t="shared" si="3"/>
        <v>0</v>
      </c>
    </row>
    <row r="19" spans="1:17" x14ac:dyDescent="0.25">
      <c r="A19" s="2">
        <v>36603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2"/>
        <v>3418845.8160084626</v>
      </c>
      <c r="J19" s="1"/>
      <c r="K19" s="1"/>
      <c r="L19" s="1"/>
      <c r="M19" s="1"/>
      <c r="N19" s="1"/>
      <c r="O19" s="1"/>
      <c r="P19" s="1"/>
      <c r="Q19" s="1">
        <f t="shared" si="3"/>
        <v>0</v>
      </c>
    </row>
    <row r="20" spans="1:17" x14ac:dyDescent="0.25">
      <c r="A20" s="2">
        <v>36604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2"/>
        <v>3418845.8160084626</v>
      </c>
      <c r="J20" s="1"/>
      <c r="K20" s="1"/>
      <c r="L20" s="1"/>
      <c r="M20" s="1"/>
      <c r="N20" s="1"/>
      <c r="O20" s="1"/>
      <c r="P20" s="1"/>
      <c r="Q20" s="1">
        <f t="shared" si="3"/>
        <v>0</v>
      </c>
    </row>
    <row r="21" spans="1:17" x14ac:dyDescent="0.25">
      <c r="A21" s="2">
        <v>36605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2"/>
        <v>3418845.8160084626</v>
      </c>
      <c r="J21" s="1"/>
      <c r="K21" s="1"/>
      <c r="L21" s="1"/>
      <c r="M21" s="1"/>
      <c r="N21" s="1"/>
      <c r="O21" s="1"/>
      <c r="P21" s="1"/>
      <c r="Q21" s="1">
        <f t="shared" si="3"/>
        <v>0</v>
      </c>
    </row>
    <row r="22" spans="1:17" x14ac:dyDescent="0.25">
      <c r="A22" s="2">
        <v>36606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2"/>
        <v>3418845.8160084626</v>
      </c>
      <c r="J22" s="1"/>
      <c r="K22" s="1"/>
      <c r="L22" s="1"/>
      <c r="M22" s="1"/>
      <c r="N22" s="1"/>
      <c r="O22" s="1"/>
      <c r="P22" s="1"/>
      <c r="Q22" s="1">
        <f t="shared" si="3"/>
        <v>0</v>
      </c>
    </row>
    <row r="23" spans="1:17" x14ac:dyDescent="0.25">
      <c r="A23" s="2">
        <v>36607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2"/>
        <v>3418845.8160084626</v>
      </c>
      <c r="J23" s="1"/>
      <c r="K23" s="1"/>
      <c r="L23" s="1"/>
      <c r="M23" s="1"/>
      <c r="N23" s="1"/>
      <c r="O23" s="1"/>
      <c r="P23" s="1"/>
      <c r="Q23" s="1">
        <f t="shared" si="3"/>
        <v>0</v>
      </c>
    </row>
    <row r="24" spans="1:17" x14ac:dyDescent="0.25">
      <c r="A24" s="2">
        <v>36608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2"/>
        <v>3418845.8160084626</v>
      </c>
      <c r="J24" s="1"/>
      <c r="K24" s="1"/>
      <c r="L24" s="1"/>
      <c r="M24" s="1"/>
      <c r="N24" s="1"/>
      <c r="O24" s="1"/>
      <c r="P24" s="1"/>
      <c r="Q24" s="1">
        <f t="shared" si="3"/>
        <v>0</v>
      </c>
    </row>
    <row r="25" spans="1:17" x14ac:dyDescent="0.25">
      <c r="A25" s="2">
        <v>36609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2"/>
        <v>3418845.8160084626</v>
      </c>
      <c r="J25" s="1"/>
      <c r="K25" s="1"/>
      <c r="L25" s="1"/>
      <c r="M25" s="1"/>
      <c r="N25" s="1"/>
      <c r="O25" s="1"/>
      <c r="P25" s="1"/>
      <c r="Q25" s="1">
        <f t="shared" si="3"/>
        <v>0</v>
      </c>
    </row>
    <row r="26" spans="1:17" x14ac:dyDescent="0.25">
      <c r="A26" s="2">
        <v>36610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2"/>
        <v>3418845.8160084626</v>
      </c>
      <c r="J26" s="1"/>
      <c r="K26" s="1"/>
      <c r="L26" s="1"/>
      <c r="M26" s="1"/>
      <c r="N26" s="1"/>
      <c r="O26" s="1"/>
      <c r="P26" s="1"/>
      <c r="Q26" s="1">
        <f t="shared" si="3"/>
        <v>0</v>
      </c>
    </row>
    <row r="27" spans="1:17" x14ac:dyDescent="0.25">
      <c r="A27" s="2">
        <v>36611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2"/>
        <v>3418845.8160084626</v>
      </c>
      <c r="J27" s="1"/>
      <c r="K27" s="1"/>
      <c r="L27" s="1"/>
      <c r="M27" s="1"/>
      <c r="N27" s="1"/>
      <c r="O27" s="1"/>
      <c r="P27" s="1"/>
      <c r="Q27" s="1">
        <f t="shared" si="3"/>
        <v>0</v>
      </c>
    </row>
    <row r="28" spans="1:17" x14ac:dyDescent="0.25">
      <c r="A28" s="2">
        <v>36612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2"/>
        <v>3418845.8160084626</v>
      </c>
      <c r="J28" s="1"/>
      <c r="K28" s="1"/>
      <c r="L28" s="1"/>
      <c r="M28" s="1"/>
      <c r="N28" s="1"/>
      <c r="O28" s="1"/>
      <c r="P28" s="1"/>
      <c r="Q28" s="1">
        <f t="shared" si="3"/>
        <v>0</v>
      </c>
    </row>
    <row r="29" spans="1:17" x14ac:dyDescent="0.25">
      <c r="A29" s="2">
        <v>36613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2"/>
        <v>3418845.8160084626</v>
      </c>
      <c r="J29" s="1"/>
      <c r="K29" s="1"/>
      <c r="L29" s="1"/>
      <c r="M29" s="1"/>
      <c r="N29" s="1"/>
      <c r="O29" s="1"/>
      <c r="P29" s="1"/>
      <c r="Q29" s="1">
        <f t="shared" si="3"/>
        <v>0</v>
      </c>
    </row>
    <row r="30" spans="1:17" x14ac:dyDescent="0.25">
      <c r="A30" s="2">
        <v>36614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2"/>
        <v>3418845.8160084626</v>
      </c>
      <c r="J30" s="1"/>
      <c r="K30" s="1"/>
      <c r="L30" s="1"/>
      <c r="M30" s="1"/>
      <c r="N30" s="1"/>
      <c r="O30" s="1"/>
      <c r="P30" s="1"/>
      <c r="Q30" s="1">
        <f t="shared" si="3"/>
        <v>0</v>
      </c>
    </row>
    <row r="31" spans="1:17" x14ac:dyDescent="0.25">
      <c r="A31" s="2">
        <v>36615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2"/>
        <v>3418845.8160084626</v>
      </c>
      <c r="J31" s="1"/>
      <c r="K31" s="1"/>
      <c r="L31" s="1"/>
      <c r="M31" s="1"/>
      <c r="N31" s="1"/>
      <c r="O31" s="1"/>
      <c r="P31" s="1"/>
      <c r="Q31" s="1">
        <f t="shared" si="3"/>
        <v>0</v>
      </c>
    </row>
    <row r="32" spans="1:17" x14ac:dyDescent="0.25">
      <c r="A32" s="2">
        <v>36616</v>
      </c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>
        <f t="shared" si="2"/>
        <v>3418845.8160084626</v>
      </c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5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rintOptions horizontalCentered="1" verticalCentered="1"/>
  <pageMargins left="0.5" right="0.5" top="0.5" bottom="0.5" header="0.5" footer="0.5"/>
  <pageSetup scale="85" orientation="landscape" r:id="rId1"/>
  <headerFooter alignWithMargins="0">
    <oddHeader>&amp;CMarch 1998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I2" sqref="I2"/>
    </sheetView>
  </sheetViews>
  <sheetFormatPr defaultColWidth="9.109375" defaultRowHeight="13.2" x14ac:dyDescent="0.25"/>
  <cols>
    <col min="1" max="7" width="9.109375" style="3" customWidth="1"/>
    <col min="8" max="10" width="9.44140625" style="3" customWidth="1"/>
    <col min="11" max="16384" width="9.109375" style="3"/>
  </cols>
  <sheetData>
    <row r="1" spans="1:17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5">
      <c r="A2" s="2">
        <v>36617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5">
      <c r="A3" s="2">
        <v>36618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5">
      <c r="A4" s="2">
        <v>36619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1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5">
      <c r="A5" s="2">
        <v>36620</v>
      </c>
      <c r="B5" s="1"/>
      <c r="C5" s="1"/>
      <c r="D5" s="1"/>
      <c r="E5" s="1"/>
      <c r="F5" s="1"/>
      <c r="G5" s="1">
        <f t="shared" ref="G5:G31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5">
      <c r="A6" s="2">
        <v>36621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1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5">
      <c r="A7" s="2">
        <v>36622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5">
      <c r="A8" s="2">
        <v>36623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5">
      <c r="A9" s="2">
        <v>36624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5">
      <c r="A10" s="2">
        <v>36625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5">
      <c r="A11" s="2">
        <v>36626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5">
      <c r="A12" s="2">
        <v>36627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5">
      <c r="A13" s="2">
        <v>36628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5">
      <c r="A14" s="2">
        <v>36629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5">
      <c r="A15" s="2">
        <v>36630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5">
      <c r="A16" s="2">
        <v>36631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5">
      <c r="A17" s="2">
        <v>36632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5">
      <c r="A18" s="2">
        <v>36633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5">
      <c r="A19" s="2">
        <v>36634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5">
      <c r="A20" s="2">
        <v>36635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5">
      <c r="A21" s="2">
        <v>36636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5">
      <c r="A22" s="2">
        <v>36637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5">
      <c r="A23" s="2">
        <v>36638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5">
      <c r="A24" s="2">
        <v>36639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5">
      <c r="A25" s="2">
        <v>36640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5">
      <c r="A26" s="2">
        <v>36641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5">
      <c r="A27" s="2">
        <v>36642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5">
      <c r="A28" s="2">
        <v>36643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5">
      <c r="A29" s="2">
        <v>36644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5">
      <c r="A30" s="2">
        <v>36645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5">
      <c r="A31" s="2">
        <v>36646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/>
      <c r="C33" s="1"/>
      <c r="D33" s="1"/>
      <c r="E33" s="1"/>
      <c r="F33" s="1"/>
      <c r="G33" s="1"/>
      <c r="H33" s="1">
        <f>SUM(H2:H32)</f>
        <v>0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 t="s">
        <v>13</v>
      </c>
      <c r="B34" s="1"/>
      <c r="C34" s="1"/>
      <c r="D34" s="1"/>
      <c r="E34" s="1"/>
      <c r="F34" s="1"/>
      <c r="G34" s="1">
        <f>SUM(G2:G31)</f>
        <v>0</v>
      </c>
      <c r="H34" s="1"/>
      <c r="I34" s="1"/>
      <c r="J34" s="1"/>
      <c r="K34" s="1"/>
      <c r="L34" s="1">
        <f>SUM(L2:L31)/0.0443*1036*0.000001</f>
        <v>0</v>
      </c>
      <c r="M34" s="1">
        <f>SUM(M2:M31)/0.0443*1036*0.000001</f>
        <v>0</v>
      </c>
      <c r="N34" s="1">
        <f>SUM(N2:N31)/0.0443*1036*0.000001</f>
        <v>0</v>
      </c>
      <c r="O34" s="1">
        <f>SUM(O2:O31)/0.0443*1036*0.000001</f>
        <v>0</v>
      </c>
      <c r="P34" s="1">
        <f>SUM(P2:P31)/0.0443*1036*0.000001</f>
        <v>0</v>
      </c>
      <c r="Q34" s="1">
        <f>SUM(Q2:Q31)</f>
        <v>0</v>
      </c>
    </row>
    <row r="35" spans="1:17" x14ac:dyDescent="0.25">
      <c r="A35" s="1" t="s">
        <v>14</v>
      </c>
      <c r="B35" s="1">
        <f>SUM(B2:B31)/7.09</f>
        <v>0</v>
      </c>
      <c r="C35" s="1">
        <f>SUM(C2:C31)/7.09</f>
        <v>0</v>
      </c>
      <c r="D35" s="1">
        <f>SUM(D2:D31)/7.09</f>
        <v>0</v>
      </c>
      <c r="E35" s="1">
        <f>SUM(E2:E31)/7.09</f>
        <v>0</v>
      </c>
      <c r="F35" s="1">
        <f>SUM(F2:F31)/7.09</f>
        <v>0</v>
      </c>
      <c r="G35" s="1">
        <f>SUM(B35:F35)</f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</sheetData>
  <printOptions horizontalCentered="1" verticalCentered="1"/>
  <pageMargins left="0.5" right="0.5" top="0.5" bottom="0.5" header="0.5" footer="0.5"/>
  <pageSetup scale="90" orientation="landscape" r:id="rId1"/>
  <headerFooter alignWithMargins="0">
    <oddHeader>&amp;CApril 1998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I2" sqref="I2"/>
    </sheetView>
  </sheetViews>
  <sheetFormatPr defaultColWidth="9.109375" defaultRowHeight="13.2" x14ac:dyDescent="0.25"/>
  <cols>
    <col min="1" max="7" width="9.109375" style="3" customWidth="1"/>
    <col min="8" max="10" width="9.44140625" style="3" customWidth="1"/>
    <col min="11" max="16384" width="9.109375" style="3"/>
  </cols>
  <sheetData>
    <row r="1" spans="1:17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5">
      <c r="A2" s="2">
        <v>36647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5">
      <c r="A3" s="2">
        <v>36648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5">
      <c r="A4" s="2">
        <v>36649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5">
      <c r="A5" s="2">
        <v>36650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5">
      <c r="A6" s="2">
        <v>36651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2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5">
      <c r="A7" s="2">
        <v>36652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5">
      <c r="A8" s="2">
        <v>36653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5">
      <c r="A9" s="2">
        <v>36654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5">
      <c r="A10" s="2">
        <v>36655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5">
      <c r="A11" s="2">
        <v>36656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5">
      <c r="A12" s="2">
        <v>36657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5">
      <c r="A13" s="2">
        <v>36658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5">
      <c r="A14" s="2">
        <v>36659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5">
      <c r="A15" s="2">
        <v>36660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5">
      <c r="A16" s="2">
        <v>36661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5">
      <c r="A17" s="2">
        <v>36662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5">
      <c r="A18" s="2">
        <v>36663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5">
      <c r="A19" s="2">
        <v>36664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5">
      <c r="A20" s="2">
        <v>36665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5">
      <c r="A21" s="2">
        <v>36666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5">
      <c r="A22" s="2">
        <v>36667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5">
      <c r="A23" s="2">
        <v>36668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5">
      <c r="A24" s="2">
        <v>36669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5">
      <c r="A25" s="2">
        <v>36670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5">
      <c r="A26" s="2">
        <v>36671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5">
      <c r="A27" s="2">
        <v>36672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5">
      <c r="A28" s="2">
        <v>36673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5">
      <c r="A29" s="2">
        <v>36674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5">
      <c r="A30" s="2">
        <v>36675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5">
      <c r="A31" s="2">
        <v>36676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5">
      <c r="A32" s="2">
        <v>36677</v>
      </c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>
        <f t="shared" si="3"/>
        <v>0</v>
      </c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5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rintOptions horizontalCentered="1" verticalCentered="1"/>
  <pageMargins left="0.5" right="0.5" top="0.5" bottom="0.5" header="0.5" footer="0.5"/>
  <pageSetup scale="90" orientation="landscape" r:id="rId1"/>
  <headerFooter alignWithMargins="0">
    <oddHeader>&amp;CMay 1998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A32" sqref="A32:IV32"/>
    </sheetView>
  </sheetViews>
  <sheetFormatPr defaultColWidth="9.109375" defaultRowHeight="13.2" x14ac:dyDescent="0.25"/>
  <cols>
    <col min="1" max="7" width="9.109375" style="3" customWidth="1"/>
    <col min="8" max="10" width="9.44140625" style="3" customWidth="1"/>
    <col min="11" max="16384" width="9.109375" style="3"/>
  </cols>
  <sheetData>
    <row r="1" spans="1:17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5">
      <c r="A2" s="2">
        <v>36678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5">
      <c r="A3" s="2">
        <v>36679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5">
      <c r="A4" s="2">
        <v>36680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1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5">
      <c r="A5" s="2">
        <v>36681</v>
      </c>
      <c r="B5" s="1"/>
      <c r="C5" s="1"/>
      <c r="D5" s="1"/>
      <c r="E5" s="1"/>
      <c r="F5" s="1"/>
      <c r="G5" s="1">
        <f t="shared" ref="G5:G31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5">
      <c r="A6" s="2">
        <v>36682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1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5">
      <c r="A7" s="2">
        <v>36683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5">
      <c r="A8" s="2">
        <v>36684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5">
      <c r="A9" s="2">
        <v>36685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5">
      <c r="A10" s="2">
        <v>36686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5">
      <c r="A11" s="2">
        <v>36687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5">
      <c r="A12" s="2">
        <v>36688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5">
      <c r="A13" s="2">
        <v>36689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5">
      <c r="A14" s="2">
        <v>36690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5">
      <c r="A15" s="2">
        <v>36691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5">
      <c r="A16" s="2">
        <v>36692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5">
      <c r="A17" s="2">
        <v>36693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5">
      <c r="A18" s="2">
        <v>36694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5">
      <c r="A19" s="2">
        <v>36695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5">
      <c r="A20" s="2">
        <v>36696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5">
      <c r="A21" s="2">
        <v>36697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5">
      <c r="A22" s="2">
        <v>36698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5">
      <c r="A23" s="2">
        <v>36699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5">
      <c r="A24" s="2">
        <v>36700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5">
      <c r="A25" s="2">
        <v>36701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5">
      <c r="A26" s="2">
        <v>36702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5">
      <c r="A27" s="2">
        <v>36703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5">
      <c r="A28" s="2">
        <v>36704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5">
      <c r="A29" s="2">
        <v>36705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5">
      <c r="A30" s="2">
        <v>36706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5">
      <c r="A31" s="2">
        <v>36707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/>
      <c r="C33" s="1"/>
      <c r="D33" s="1"/>
      <c r="E33" s="1"/>
      <c r="F33" s="1"/>
      <c r="G33" s="1"/>
      <c r="H33" s="1">
        <f>SUM(H2:H32)</f>
        <v>0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 t="s">
        <v>13</v>
      </c>
      <c r="B34" s="1"/>
      <c r="C34" s="1"/>
      <c r="D34" s="1"/>
      <c r="E34" s="1"/>
      <c r="F34" s="1"/>
      <c r="G34" s="1">
        <f>SUM(G2:G31)</f>
        <v>0</v>
      </c>
      <c r="H34" s="1"/>
      <c r="I34" s="1"/>
      <c r="J34" s="1"/>
      <c r="K34" s="1"/>
      <c r="L34" s="1">
        <f>SUM(L2:L31)/0.0443*1036*0.000001</f>
        <v>0</v>
      </c>
      <c r="M34" s="1">
        <f>SUM(M2:M31)/0.0443*1036*0.000001</f>
        <v>0</v>
      </c>
      <c r="N34" s="1">
        <f>SUM(N2:N31)/0.0443*1036*0.000001</f>
        <v>0</v>
      </c>
      <c r="O34" s="1">
        <f>SUM(O2:O31)/0.0443*1036*0.000001</f>
        <v>0</v>
      </c>
      <c r="P34" s="1">
        <f>SUM(P2:P31)/0.0443*1036*0.000001</f>
        <v>0</v>
      </c>
      <c r="Q34" s="1">
        <f>SUM(Q2:Q31)</f>
        <v>0</v>
      </c>
    </row>
    <row r="35" spans="1:17" x14ac:dyDescent="0.25">
      <c r="A35" s="1" t="s">
        <v>14</v>
      </c>
      <c r="B35" s="1">
        <f>SUM(B2:B31)/7.09</f>
        <v>0</v>
      </c>
      <c r="C35" s="1">
        <f>SUM(C2:C31)/7.09</f>
        <v>0</v>
      </c>
      <c r="D35" s="1">
        <f>SUM(D2:D31)/7.09</f>
        <v>0</v>
      </c>
      <c r="E35" s="1">
        <f>SUM(E2:E31)/7.09</f>
        <v>0</v>
      </c>
      <c r="F35" s="1">
        <f>SUM(F2:F31)/7.09</f>
        <v>0</v>
      </c>
      <c r="G35" s="1">
        <f>SUM(B35:F35)</f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</sheetData>
  <printOptions horizontalCentered="1" verticalCentered="1"/>
  <pageMargins left="0.5" right="0.5" top="0.5" bottom="0.5" header="0.5" footer="0.5"/>
  <pageSetup scale="90" orientation="landscape" r:id="rId1"/>
  <headerFooter alignWithMargins="0">
    <oddHeader>&amp;CJune 1998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H34" sqref="H34"/>
    </sheetView>
  </sheetViews>
  <sheetFormatPr defaultColWidth="9.109375" defaultRowHeight="13.2" x14ac:dyDescent="0.25"/>
  <cols>
    <col min="1" max="7" width="9.109375" style="3" customWidth="1"/>
    <col min="8" max="10" width="9.44140625" style="3" customWidth="1"/>
    <col min="11" max="16384" width="9.109375" style="3"/>
  </cols>
  <sheetData>
    <row r="1" spans="1:17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5">
      <c r="A2" s="2">
        <v>36708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5">
      <c r="A3" s="2">
        <v>36709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5">
      <c r="A4" s="2">
        <v>36710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5">
      <c r="A5" s="2">
        <v>36711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5">
      <c r="A6" s="2">
        <v>36712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2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5">
      <c r="A7" s="2">
        <v>36713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5">
      <c r="A8" s="2">
        <v>36714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5">
      <c r="A9" s="2">
        <v>36715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5">
      <c r="A10" s="2">
        <v>36716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5">
      <c r="A11" s="2">
        <v>36717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5">
      <c r="A12" s="2">
        <v>36718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5">
      <c r="A13" s="2">
        <v>36719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5">
      <c r="A14" s="2">
        <v>36720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5">
      <c r="A15" s="2">
        <v>36721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5">
      <c r="A16" s="2">
        <v>36722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5">
      <c r="A17" s="2">
        <v>36723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5">
      <c r="A18" s="2">
        <v>36724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5">
      <c r="A19" s="2">
        <v>36725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5">
      <c r="A20" s="2">
        <v>36726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5">
      <c r="A21" s="2">
        <v>36727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5">
      <c r="A22" s="2">
        <v>36728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5">
      <c r="A23" s="2">
        <v>36729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5">
      <c r="A24" s="2">
        <v>36730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5">
      <c r="A25" s="2">
        <v>36731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5">
      <c r="A26" s="2">
        <v>36732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5">
      <c r="A27" s="2">
        <v>36733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5">
      <c r="A28" s="2">
        <v>36734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5">
      <c r="A29" s="2">
        <v>36735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5">
      <c r="A30" s="2">
        <v>36736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5">
      <c r="A31" s="2">
        <v>36737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5">
      <c r="A32" s="2">
        <v>36738</v>
      </c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>
        <f t="shared" si="3"/>
        <v>0</v>
      </c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5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rintOptions horizontalCentered="1" verticalCentered="1"/>
  <pageMargins left="0.5" right="0.5" top="0.5" bottom="0.5" header="0.5" footer="0.5"/>
  <pageSetup scale="90" orientation="landscape" r:id="rId1"/>
  <headerFooter alignWithMargins="0">
    <oddHeader>&amp;CJuly 1998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I2" sqref="I2"/>
    </sheetView>
  </sheetViews>
  <sheetFormatPr defaultColWidth="9.109375" defaultRowHeight="13.2" x14ac:dyDescent="0.25"/>
  <cols>
    <col min="1" max="7" width="9.109375" style="3" customWidth="1"/>
    <col min="8" max="10" width="9.44140625" style="3" customWidth="1"/>
    <col min="11" max="16384" width="9.109375" style="3"/>
  </cols>
  <sheetData>
    <row r="1" spans="1:17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5">
      <c r="A2" s="2">
        <v>36495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5">
      <c r="A3" s="2">
        <v>36496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5">
      <c r="A4" s="2">
        <v>36497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5">
      <c r="A5" s="2">
        <v>36498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5">
      <c r="A6" s="2">
        <v>36499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2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5">
      <c r="A7" s="2">
        <v>36500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5">
      <c r="A8" s="2">
        <v>36501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5">
      <c r="A9" s="2">
        <v>36502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5">
      <c r="A10" s="2">
        <v>36503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5">
      <c r="A11" s="2">
        <v>36504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5">
      <c r="A12" s="2">
        <v>36505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5">
      <c r="A13" s="2">
        <v>36506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5">
      <c r="A14" s="2">
        <v>36507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5">
      <c r="A15" s="2">
        <v>36508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5">
      <c r="A16" s="2">
        <v>36509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5">
      <c r="A17" s="2">
        <v>36510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5">
      <c r="A18" s="2">
        <v>36511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5">
      <c r="A19" s="2">
        <v>36512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5">
      <c r="A20" s="2">
        <v>36513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5">
      <c r="A21" s="2">
        <v>36514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5">
      <c r="A22" s="2">
        <v>36515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5">
      <c r="A23" s="2">
        <v>36516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5">
      <c r="A24" s="2">
        <v>36517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5">
      <c r="A25" s="2">
        <v>36518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5">
      <c r="A26" s="2">
        <v>36519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5">
      <c r="A27" s="2">
        <v>36520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5">
      <c r="A28" s="2">
        <v>36521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5">
      <c r="A29" s="2">
        <v>36522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5">
      <c r="A30" s="2">
        <v>36523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5">
      <c r="A31" s="2">
        <v>36524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5">
      <c r="A32" s="2">
        <v>36525</v>
      </c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>
        <f t="shared" si="3"/>
        <v>0</v>
      </c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5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rintOptions horizontalCentered="1" verticalCentered="1"/>
  <pageMargins left="0.5" right="0.5" top="0.5" bottom="0.5" header="0.5" footer="0.5"/>
  <pageSetup scale="94" orientation="landscape" r:id="rId1"/>
  <headerFooter alignWithMargins="0">
    <oddHeader>&amp;CAugust 1999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D1" workbookViewId="0">
      <selection activeCell="I2" sqref="I2"/>
    </sheetView>
  </sheetViews>
  <sheetFormatPr defaultColWidth="9.109375" defaultRowHeight="13.2" x14ac:dyDescent="0.25"/>
  <cols>
    <col min="1" max="7" width="9.109375" style="3" customWidth="1"/>
    <col min="8" max="10" width="9.44140625" style="3" customWidth="1"/>
    <col min="11" max="16384" width="9.109375" style="3"/>
  </cols>
  <sheetData>
    <row r="1" spans="1:17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  <c r="J1" s="1" t="s">
        <v>18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5">
      <c r="A2" s="2">
        <v>36495</v>
      </c>
      <c r="B2" s="1"/>
      <c r="C2" s="1"/>
      <c r="D2" s="1"/>
      <c r="E2" s="1"/>
      <c r="F2" s="1"/>
      <c r="G2" s="1">
        <f>SUM(B2:F2)*19525*0.000001</f>
        <v>0</v>
      </c>
      <c r="H2" s="1">
        <f>SUM(B2:F2)/7.09</f>
        <v>0</v>
      </c>
      <c r="I2" s="1"/>
      <c r="J2" s="1"/>
      <c r="K2" s="1"/>
      <c r="L2" s="1"/>
      <c r="M2" s="1"/>
      <c r="N2" s="1"/>
      <c r="O2" s="1"/>
      <c r="P2" s="1"/>
      <c r="Q2" s="1">
        <f>SUM(L2:P2)/0.0443*1036*0.000001</f>
        <v>0</v>
      </c>
    </row>
    <row r="3" spans="1:17" x14ac:dyDescent="0.25">
      <c r="A3" s="2">
        <v>36496</v>
      </c>
      <c r="B3" s="1"/>
      <c r="C3" s="1"/>
      <c r="D3" s="1"/>
      <c r="E3" s="1"/>
      <c r="F3" s="1"/>
      <c r="G3" s="1">
        <f>SUM(B3:F3)*19525*0.000001</f>
        <v>0</v>
      </c>
      <c r="H3" s="1">
        <f>SUM(B3:F3)/7.09</f>
        <v>0</v>
      </c>
      <c r="I3" s="1">
        <f>SUM(I2-H3)</f>
        <v>0</v>
      </c>
      <c r="J3" s="1"/>
      <c r="K3" s="1"/>
      <c r="L3" s="1"/>
      <c r="M3" s="1"/>
      <c r="N3" s="1"/>
      <c r="O3" s="1"/>
      <c r="P3" s="1"/>
      <c r="Q3" s="1">
        <f>SUM(L3:P3)/0.0443*1036*0.000001</f>
        <v>0</v>
      </c>
    </row>
    <row r="4" spans="1:17" x14ac:dyDescent="0.25">
      <c r="A4" s="2">
        <v>36497</v>
      </c>
      <c r="B4" s="1"/>
      <c r="C4" s="1"/>
      <c r="D4" s="1"/>
      <c r="E4" s="1"/>
      <c r="F4" s="1"/>
      <c r="G4" s="1">
        <f>SUM(B4:F4)*19525*0.000001</f>
        <v>0</v>
      </c>
      <c r="H4" s="1">
        <f t="shared" ref="H4:H32" si="0">SUM(B4:F4)/7.09</f>
        <v>0</v>
      </c>
      <c r="I4" s="1">
        <f>SUM(I3-H4)</f>
        <v>0</v>
      </c>
      <c r="J4" s="1"/>
      <c r="K4" s="1"/>
      <c r="L4" s="1"/>
      <c r="M4" s="1"/>
      <c r="N4" s="1"/>
      <c r="O4" s="1"/>
      <c r="P4" s="1"/>
      <c r="Q4" s="1">
        <f>SUM(L4:P4)/0.0443*1036*0.000001</f>
        <v>0</v>
      </c>
    </row>
    <row r="5" spans="1:17" x14ac:dyDescent="0.25">
      <c r="A5" s="2">
        <v>36498</v>
      </c>
      <c r="B5" s="1"/>
      <c r="C5" s="1"/>
      <c r="D5" s="1"/>
      <c r="E5" s="1"/>
      <c r="F5" s="1"/>
      <c r="G5" s="1">
        <f t="shared" ref="G5:G32" si="1">SUM(B5:F5)*19525*0.000001</f>
        <v>0</v>
      </c>
      <c r="H5" s="1">
        <f t="shared" si="0"/>
        <v>0</v>
      </c>
      <c r="I5" s="1">
        <f>SUM(I4-H5)</f>
        <v>0</v>
      </c>
      <c r="J5" s="1"/>
      <c r="K5" s="1"/>
      <c r="L5" s="1"/>
      <c r="M5" s="1"/>
      <c r="N5" s="1"/>
      <c r="O5" s="1"/>
      <c r="P5" s="1"/>
      <c r="Q5" s="1">
        <f t="shared" ref="Q5:Q31" si="2">SUM(L5:P5)/0.0443*1036*0.000001</f>
        <v>0</v>
      </c>
    </row>
    <row r="6" spans="1:17" x14ac:dyDescent="0.25">
      <c r="A6" s="2">
        <v>36499</v>
      </c>
      <c r="B6" s="1"/>
      <c r="C6" s="1"/>
      <c r="D6" s="1"/>
      <c r="E6" s="1"/>
      <c r="F6" s="1"/>
      <c r="G6" s="1">
        <f t="shared" si="1"/>
        <v>0</v>
      </c>
      <c r="H6" s="1">
        <f t="shared" si="0"/>
        <v>0</v>
      </c>
      <c r="I6" s="1">
        <f t="shared" ref="I6:I32" si="3">SUM(I5-H6)</f>
        <v>0</v>
      </c>
      <c r="J6" s="1"/>
      <c r="K6" s="1"/>
      <c r="L6" s="1"/>
      <c r="M6" s="1"/>
      <c r="N6" s="1"/>
      <c r="O6" s="1"/>
      <c r="P6" s="1"/>
      <c r="Q6" s="1">
        <f t="shared" si="2"/>
        <v>0</v>
      </c>
    </row>
    <row r="7" spans="1:17" x14ac:dyDescent="0.25">
      <c r="A7" s="2">
        <v>36500</v>
      </c>
      <c r="B7" s="1"/>
      <c r="C7" s="1"/>
      <c r="D7" s="1"/>
      <c r="E7" s="1"/>
      <c r="F7" s="1"/>
      <c r="G7" s="1">
        <f t="shared" si="1"/>
        <v>0</v>
      </c>
      <c r="H7" s="1">
        <f t="shared" si="0"/>
        <v>0</v>
      </c>
      <c r="I7" s="1">
        <f t="shared" si="3"/>
        <v>0</v>
      </c>
      <c r="J7" s="1"/>
      <c r="K7" s="1"/>
      <c r="L7" s="1"/>
      <c r="M7" s="1"/>
      <c r="N7" s="1"/>
      <c r="O7" s="1"/>
      <c r="P7" s="1"/>
      <c r="Q7" s="1">
        <f t="shared" si="2"/>
        <v>0</v>
      </c>
    </row>
    <row r="8" spans="1:17" x14ac:dyDescent="0.25">
      <c r="A8" s="2">
        <v>36501</v>
      </c>
      <c r="B8" s="1"/>
      <c r="C8" s="1"/>
      <c r="D8" s="1"/>
      <c r="E8" s="1"/>
      <c r="F8" s="1"/>
      <c r="G8" s="1">
        <f t="shared" si="1"/>
        <v>0</v>
      </c>
      <c r="H8" s="1">
        <f t="shared" si="0"/>
        <v>0</v>
      </c>
      <c r="I8" s="1">
        <f t="shared" si="3"/>
        <v>0</v>
      </c>
      <c r="J8" s="1"/>
      <c r="K8" s="1"/>
      <c r="L8" s="1"/>
      <c r="M8" s="1"/>
      <c r="N8" s="1"/>
      <c r="O8" s="1"/>
      <c r="P8" s="1"/>
      <c r="Q8" s="1">
        <f t="shared" si="2"/>
        <v>0</v>
      </c>
    </row>
    <row r="9" spans="1:17" x14ac:dyDescent="0.25">
      <c r="A9" s="2">
        <v>36502</v>
      </c>
      <c r="B9" s="1"/>
      <c r="C9" s="1"/>
      <c r="D9" s="1"/>
      <c r="E9" s="1"/>
      <c r="F9" s="1"/>
      <c r="G9" s="1">
        <f t="shared" si="1"/>
        <v>0</v>
      </c>
      <c r="H9" s="1">
        <f t="shared" si="0"/>
        <v>0</v>
      </c>
      <c r="I9" s="1">
        <f t="shared" si="3"/>
        <v>0</v>
      </c>
      <c r="J9" s="1"/>
      <c r="K9" s="1"/>
      <c r="L9" s="1"/>
      <c r="M9" s="1"/>
      <c r="N9" s="1"/>
      <c r="O9" s="1"/>
      <c r="P9" s="1"/>
      <c r="Q9" s="1">
        <f t="shared" si="2"/>
        <v>0</v>
      </c>
    </row>
    <row r="10" spans="1:17" x14ac:dyDescent="0.25">
      <c r="A10" s="2">
        <v>36503</v>
      </c>
      <c r="B10" s="1"/>
      <c r="C10" s="1"/>
      <c r="D10" s="1"/>
      <c r="E10" s="1"/>
      <c r="F10" s="1"/>
      <c r="G10" s="1">
        <f t="shared" si="1"/>
        <v>0</v>
      </c>
      <c r="H10" s="1">
        <f t="shared" si="0"/>
        <v>0</v>
      </c>
      <c r="I10" s="1">
        <f t="shared" si="3"/>
        <v>0</v>
      </c>
      <c r="J10" s="1"/>
      <c r="K10" s="1"/>
      <c r="L10" s="1"/>
      <c r="M10" s="1"/>
      <c r="N10" s="1"/>
      <c r="O10" s="1"/>
      <c r="P10" s="1"/>
      <c r="Q10" s="1">
        <f t="shared" si="2"/>
        <v>0</v>
      </c>
    </row>
    <row r="11" spans="1:17" x14ac:dyDescent="0.25">
      <c r="A11" s="2">
        <v>36504</v>
      </c>
      <c r="B11" s="1"/>
      <c r="C11" s="1"/>
      <c r="D11" s="1"/>
      <c r="E11" s="1"/>
      <c r="F11" s="1"/>
      <c r="G11" s="1">
        <f t="shared" si="1"/>
        <v>0</v>
      </c>
      <c r="H11" s="1">
        <f t="shared" si="0"/>
        <v>0</v>
      </c>
      <c r="I11" s="1">
        <f t="shared" si="3"/>
        <v>0</v>
      </c>
      <c r="J11" s="1"/>
      <c r="K11" s="1"/>
      <c r="L11" s="1"/>
      <c r="M11" s="1"/>
      <c r="N11" s="1"/>
      <c r="O11" s="1"/>
      <c r="P11" s="1"/>
      <c r="Q11" s="1">
        <f t="shared" si="2"/>
        <v>0</v>
      </c>
    </row>
    <row r="12" spans="1:17" x14ac:dyDescent="0.25">
      <c r="A12" s="2">
        <v>36505</v>
      </c>
      <c r="B12" s="1"/>
      <c r="C12" s="1"/>
      <c r="D12" s="1"/>
      <c r="E12" s="1"/>
      <c r="F12" s="1"/>
      <c r="G12" s="1">
        <f t="shared" si="1"/>
        <v>0</v>
      </c>
      <c r="H12" s="1">
        <f t="shared" si="0"/>
        <v>0</v>
      </c>
      <c r="I12" s="1">
        <f t="shared" si="3"/>
        <v>0</v>
      </c>
      <c r="J12" s="1"/>
      <c r="K12" s="1"/>
      <c r="L12" s="1"/>
      <c r="M12" s="1"/>
      <c r="N12" s="1"/>
      <c r="O12" s="1"/>
      <c r="P12" s="1"/>
      <c r="Q12" s="1">
        <f t="shared" si="2"/>
        <v>0</v>
      </c>
    </row>
    <row r="13" spans="1:17" x14ac:dyDescent="0.25">
      <c r="A13" s="2">
        <v>36506</v>
      </c>
      <c r="B13" s="1"/>
      <c r="C13" s="1"/>
      <c r="D13" s="1"/>
      <c r="E13" s="1"/>
      <c r="F13" s="1"/>
      <c r="G13" s="1">
        <f t="shared" si="1"/>
        <v>0</v>
      </c>
      <c r="H13" s="1">
        <f t="shared" si="0"/>
        <v>0</v>
      </c>
      <c r="I13" s="1">
        <f t="shared" si="3"/>
        <v>0</v>
      </c>
      <c r="J13" s="1"/>
      <c r="K13" s="1"/>
      <c r="L13" s="1"/>
      <c r="M13" s="1"/>
      <c r="N13" s="1"/>
      <c r="O13" s="1"/>
      <c r="P13" s="1"/>
      <c r="Q13" s="1">
        <f t="shared" si="2"/>
        <v>0</v>
      </c>
    </row>
    <row r="14" spans="1:17" x14ac:dyDescent="0.25">
      <c r="A14" s="2">
        <v>36507</v>
      </c>
      <c r="B14" s="1"/>
      <c r="C14" s="1"/>
      <c r="D14" s="1"/>
      <c r="E14" s="1"/>
      <c r="F14" s="1"/>
      <c r="G14" s="1">
        <f t="shared" si="1"/>
        <v>0</v>
      </c>
      <c r="H14" s="1">
        <f t="shared" si="0"/>
        <v>0</v>
      </c>
      <c r="I14" s="1">
        <f t="shared" si="3"/>
        <v>0</v>
      </c>
      <c r="J14" s="1"/>
      <c r="K14" s="1"/>
      <c r="L14" s="1"/>
      <c r="M14" s="1"/>
      <c r="N14" s="1"/>
      <c r="O14" s="1"/>
      <c r="P14" s="1"/>
      <c r="Q14" s="1">
        <f t="shared" si="2"/>
        <v>0</v>
      </c>
    </row>
    <row r="15" spans="1:17" x14ac:dyDescent="0.25">
      <c r="A15" s="2">
        <v>36508</v>
      </c>
      <c r="B15" s="1"/>
      <c r="C15" s="1"/>
      <c r="D15" s="1"/>
      <c r="E15" s="1"/>
      <c r="F15" s="1"/>
      <c r="G15" s="1">
        <f t="shared" si="1"/>
        <v>0</v>
      </c>
      <c r="H15" s="1">
        <f t="shared" si="0"/>
        <v>0</v>
      </c>
      <c r="I15" s="1">
        <f t="shared" si="3"/>
        <v>0</v>
      </c>
      <c r="J15" s="1"/>
      <c r="K15" s="1"/>
      <c r="L15" s="1"/>
      <c r="M15" s="1"/>
      <c r="N15" s="1"/>
      <c r="O15" s="1"/>
      <c r="P15" s="1"/>
      <c r="Q15" s="1">
        <f t="shared" si="2"/>
        <v>0</v>
      </c>
    </row>
    <row r="16" spans="1:17" x14ac:dyDescent="0.25">
      <c r="A16" s="2">
        <v>36509</v>
      </c>
      <c r="B16" s="1"/>
      <c r="C16" s="1"/>
      <c r="D16" s="1"/>
      <c r="E16" s="1"/>
      <c r="F16" s="1"/>
      <c r="G16" s="1">
        <f t="shared" si="1"/>
        <v>0</v>
      </c>
      <c r="H16" s="1">
        <f t="shared" si="0"/>
        <v>0</v>
      </c>
      <c r="I16" s="1">
        <f t="shared" si="3"/>
        <v>0</v>
      </c>
      <c r="J16" s="1"/>
      <c r="K16" s="1"/>
      <c r="L16" s="1"/>
      <c r="M16" s="1"/>
      <c r="N16" s="1"/>
      <c r="O16" s="1"/>
      <c r="P16" s="1"/>
      <c r="Q16" s="1">
        <f t="shared" si="2"/>
        <v>0</v>
      </c>
    </row>
    <row r="17" spans="1:17" x14ac:dyDescent="0.25">
      <c r="A17" s="2">
        <v>36510</v>
      </c>
      <c r="B17" s="1"/>
      <c r="C17" s="1"/>
      <c r="D17" s="1"/>
      <c r="E17" s="1"/>
      <c r="F17" s="1"/>
      <c r="G17" s="1">
        <f t="shared" si="1"/>
        <v>0</v>
      </c>
      <c r="H17" s="1">
        <f t="shared" si="0"/>
        <v>0</v>
      </c>
      <c r="I17" s="1">
        <f t="shared" si="3"/>
        <v>0</v>
      </c>
      <c r="J17" s="1"/>
      <c r="K17" s="1"/>
      <c r="L17" s="1"/>
      <c r="M17" s="1"/>
      <c r="N17" s="1"/>
      <c r="O17" s="1"/>
      <c r="P17" s="1"/>
      <c r="Q17" s="1">
        <f t="shared" si="2"/>
        <v>0</v>
      </c>
    </row>
    <row r="18" spans="1:17" x14ac:dyDescent="0.25">
      <c r="A18" s="2">
        <v>36511</v>
      </c>
      <c r="B18" s="1"/>
      <c r="C18" s="1"/>
      <c r="D18" s="1"/>
      <c r="E18" s="1"/>
      <c r="F18" s="1"/>
      <c r="G18" s="1">
        <f t="shared" si="1"/>
        <v>0</v>
      </c>
      <c r="H18" s="1">
        <f t="shared" si="0"/>
        <v>0</v>
      </c>
      <c r="I18" s="1">
        <f t="shared" si="3"/>
        <v>0</v>
      </c>
      <c r="J18" s="1"/>
      <c r="K18" s="1"/>
      <c r="L18" s="1"/>
      <c r="M18" s="1"/>
      <c r="N18" s="1"/>
      <c r="O18" s="1"/>
      <c r="P18" s="1"/>
      <c r="Q18" s="1">
        <f t="shared" si="2"/>
        <v>0</v>
      </c>
    </row>
    <row r="19" spans="1:17" x14ac:dyDescent="0.25">
      <c r="A19" s="2">
        <v>36512</v>
      </c>
      <c r="B19" s="1"/>
      <c r="C19" s="1"/>
      <c r="D19" s="1"/>
      <c r="E19" s="1"/>
      <c r="F19" s="1"/>
      <c r="G19" s="1">
        <f t="shared" si="1"/>
        <v>0</v>
      </c>
      <c r="H19" s="1">
        <f t="shared" si="0"/>
        <v>0</v>
      </c>
      <c r="I19" s="1">
        <f t="shared" si="3"/>
        <v>0</v>
      </c>
      <c r="J19" s="1"/>
      <c r="K19" s="1"/>
      <c r="L19" s="1"/>
      <c r="M19" s="1"/>
      <c r="N19" s="1"/>
      <c r="O19" s="1"/>
      <c r="P19" s="1"/>
      <c r="Q19" s="1">
        <f t="shared" si="2"/>
        <v>0</v>
      </c>
    </row>
    <row r="20" spans="1:17" x14ac:dyDescent="0.25">
      <c r="A20" s="2">
        <v>36513</v>
      </c>
      <c r="B20" s="1"/>
      <c r="C20" s="1"/>
      <c r="D20" s="1"/>
      <c r="E20" s="1"/>
      <c r="F20" s="1"/>
      <c r="G20" s="1">
        <f t="shared" si="1"/>
        <v>0</v>
      </c>
      <c r="H20" s="1">
        <f t="shared" si="0"/>
        <v>0</v>
      </c>
      <c r="I20" s="1">
        <f t="shared" si="3"/>
        <v>0</v>
      </c>
      <c r="J20" s="1"/>
      <c r="K20" s="1"/>
      <c r="L20" s="1"/>
      <c r="M20" s="1"/>
      <c r="N20" s="1"/>
      <c r="O20" s="1"/>
      <c r="P20" s="1"/>
      <c r="Q20" s="1">
        <f t="shared" si="2"/>
        <v>0</v>
      </c>
    </row>
    <row r="21" spans="1:17" x14ac:dyDescent="0.25">
      <c r="A21" s="2">
        <v>36514</v>
      </c>
      <c r="B21" s="1"/>
      <c r="C21" s="1"/>
      <c r="D21" s="1"/>
      <c r="E21" s="1"/>
      <c r="F21" s="1"/>
      <c r="G21" s="1">
        <f t="shared" si="1"/>
        <v>0</v>
      </c>
      <c r="H21" s="1">
        <f t="shared" si="0"/>
        <v>0</v>
      </c>
      <c r="I21" s="1">
        <f t="shared" si="3"/>
        <v>0</v>
      </c>
      <c r="J21" s="1"/>
      <c r="K21" s="1"/>
      <c r="L21" s="1"/>
      <c r="M21" s="1"/>
      <c r="N21" s="1"/>
      <c r="O21" s="1"/>
      <c r="P21" s="1"/>
      <c r="Q21" s="1">
        <f t="shared" si="2"/>
        <v>0</v>
      </c>
    </row>
    <row r="22" spans="1:17" x14ac:dyDescent="0.25">
      <c r="A22" s="2">
        <v>36515</v>
      </c>
      <c r="B22" s="1"/>
      <c r="C22" s="1"/>
      <c r="D22" s="1"/>
      <c r="E22" s="1"/>
      <c r="F22" s="1"/>
      <c r="G22" s="1">
        <f t="shared" si="1"/>
        <v>0</v>
      </c>
      <c r="H22" s="1">
        <f t="shared" si="0"/>
        <v>0</v>
      </c>
      <c r="I22" s="1">
        <f t="shared" si="3"/>
        <v>0</v>
      </c>
      <c r="J22" s="1"/>
      <c r="K22" s="1"/>
      <c r="L22" s="1"/>
      <c r="M22" s="1"/>
      <c r="N22" s="1"/>
      <c r="O22" s="1"/>
      <c r="P22" s="1"/>
      <c r="Q22" s="1">
        <f t="shared" si="2"/>
        <v>0</v>
      </c>
    </row>
    <row r="23" spans="1:17" x14ac:dyDescent="0.25">
      <c r="A23" s="2">
        <v>36516</v>
      </c>
      <c r="B23" s="1"/>
      <c r="C23" s="1"/>
      <c r="D23" s="1"/>
      <c r="E23" s="1"/>
      <c r="F23" s="1"/>
      <c r="G23" s="1">
        <f t="shared" si="1"/>
        <v>0</v>
      </c>
      <c r="H23" s="1">
        <f t="shared" si="0"/>
        <v>0</v>
      </c>
      <c r="I23" s="1">
        <f t="shared" si="3"/>
        <v>0</v>
      </c>
      <c r="J23" s="1"/>
      <c r="K23" s="1"/>
      <c r="L23" s="1"/>
      <c r="M23" s="1"/>
      <c r="N23" s="1"/>
      <c r="O23" s="1"/>
      <c r="P23" s="1"/>
      <c r="Q23" s="1">
        <f t="shared" si="2"/>
        <v>0</v>
      </c>
    </row>
    <row r="24" spans="1:17" x14ac:dyDescent="0.25">
      <c r="A24" s="2">
        <v>36517</v>
      </c>
      <c r="B24" s="1"/>
      <c r="C24" s="1"/>
      <c r="D24" s="1"/>
      <c r="E24" s="1"/>
      <c r="F24" s="1"/>
      <c r="G24" s="1">
        <f t="shared" si="1"/>
        <v>0</v>
      </c>
      <c r="H24" s="1">
        <f t="shared" si="0"/>
        <v>0</v>
      </c>
      <c r="I24" s="1">
        <f t="shared" si="3"/>
        <v>0</v>
      </c>
      <c r="J24" s="1"/>
      <c r="K24" s="1"/>
      <c r="L24" s="1"/>
      <c r="M24" s="1"/>
      <c r="N24" s="1"/>
      <c r="O24" s="1"/>
      <c r="P24" s="1"/>
      <c r="Q24" s="1">
        <f t="shared" si="2"/>
        <v>0</v>
      </c>
    </row>
    <row r="25" spans="1:17" x14ac:dyDescent="0.25">
      <c r="A25" s="2">
        <v>36518</v>
      </c>
      <c r="B25" s="1"/>
      <c r="C25" s="1"/>
      <c r="D25" s="1"/>
      <c r="E25" s="1"/>
      <c r="F25" s="1"/>
      <c r="G25" s="1">
        <f t="shared" si="1"/>
        <v>0</v>
      </c>
      <c r="H25" s="1">
        <f t="shared" si="0"/>
        <v>0</v>
      </c>
      <c r="I25" s="1">
        <f t="shared" si="3"/>
        <v>0</v>
      </c>
      <c r="J25" s="1"/>
      <c r="K25" s="1"/>
      <c r="L25" s="1"/>
      <c r="M25" s="1"/>
      <c r="N25" s="1"/>
      <c r="O25" s="1"/>
      <c r="P25" s="1"/>
      <c r="Q25" s="1">
        <f t="shared" si="2"/>
        <v>0</v>
      </c>
    </row>
    <row r="26" spans="1:17" x14ac:dyDescent="0.25">
      <c r="A26" s="2">
        <v>36519</v>
      </c>
      <c r="B26" s="1"/>
      <c r="C26" s="1"/>
      <c r="D26" s="1"/>
      <c r="E26" s="1"/>
      <c r="F26" s="1"/>
      <c r="G26" s="1">
        <f t="shared" si="1"/>
        <v>0</v>
      </c>
      <c r="H26" s="1">
        <f t="shared" si="0"/>
        <v>0</v>
      </c>
      <c r="I26" s="1">
        <f t="shared" si="3"/>
        <v>0</v>
      </c>
      <c r="J26" s="1"/>
      <c r="K26" s="1"/>
      <c r="L26" s="1"/>
      <c r="M26" s="1"/>
      <c r="N26" s="1"/>
      <c r="O26" s="1"/>
      <c r="P26" s="1"/>
      <c r="Q26" s="1">
        <f t="shared" si="2"/>
        <v>0</v>
      </c>
    </row>
    <row r="27" spans="1:17" x14ac:dyDescent="0.25">
      <c r="A27" s="2">
        <v>36520</v>
      </c>
      <c r="B27" s="1"/>
      <c r="C27" s="1"/>
      <c r="D27" s="1"/>
      <c r="E27" s="1"/>
      <c r="F27" s="1"/>
      <c r="G27" s="1">
        <f t="shared" si="1"/>
        <v>0</v>
      </c>
      <c r="H27" s="1">
        <f t="shared" si="0"/>
        <v>0</v>
      </c>
      <c r="I27" s="1">
        <f t="shared" si="3"/>
        <v>0</v>
      </c>
      <c r="J27" s="1"/>
      <c r="K27" s="1"/>
      <c r="L27" s="1"/>
      <c r="M27" s="1"/>
      <c r="N27" s="1"/>
      <c r="O27" s="1"/>
      <c r="P27" s="1"/>
      <c r="Q27" s="1">
        <f t="shared" si="2"/>
        <v>0</v>
      </c>
    </row>
    <row r="28" spans="1:17" x14ac:dyDescent="0.25">
      <c r="A28" s="2">
        <v>36521</v>
      </c>
      <c r="B28" s="1"/>
      <c r="C28" s="1"/>
      <c r="D28" s="1"/>
      <c r="E28" s="1"/>
      <c r="F28" s="1"/>
      <c r="G28" s="1">
        <f t="shared" si="1"/>
        <v>0</v>
      </c>
      <c r="H28" s="1">
        <f t="shared" si="0"/>
        <v>0</v>
      </c>
      <c r="I28" s="1">
        <f t="shared" si="3"/>
        <v>0</v>
      </c>
      <c r="J28" s="1"/>
      <c r="K28" s="1"/>
      <c r="L28" s="1"/>
      <c r="M28" s="1"/>
      <c r="N28" s="1"/>
      <c r="O28" s="1"/>
      <c r="P28" s="1"/>
      <c r="Q28" s="1">
        <f t="shared" si="2"/>
        <v>0</v>
      </c>
    </row>
    <row r="29" spans="1:17" x14ac:dyDescent="0.25">
      <c r="A29" s="2">
        <v>36522</v>
      </c>
      <c r="B29" s="1"/>
      <c r="C29" s="1"/>
      <c r="D29" s="1"/>
      <c r="E29" s="1"/>
      <c r="F29" s="1"/>
      <c r="G29" s="1">
        <f t="shared" si="1"/>
        <v>0</v>
      </c>
      <c r="H29" s="1">
        <f t="shared" si="0"/>
        <v>0</v>
      </c>
      <c r="I29" s="1">
        <f t="shared" si="3"/>
        <v>0</v>
      </c>
      <c r="J29" s="1"/>
      <c r="K29" s="1"/>
      <c r="L29" s="1"/>
      <c r="M29" s="1"/>
      <c r="N29" s="1"/>
      <c r="O29" s="1"/>
      <c r="P29" s="1"/>
      <c r="Q29" s="1">
        <f t="shared" si="2"/>
        <v>0</v>
      </c>
    </row>
    <row r="30" spans="1:17" x14ac:dyDescent="0.25">
      <c r="A30" s="2">
        <v>36523</v>
      </c>
      <c r="B30" s="1"/>
      <c r="C30" s="1"/>
      <c r="D30" s="1"/>
      <c r="E30" s="1"/>
      <c r="F30" s="1"/>
      <c r="G30" s="1">
        <f t="shared" si="1"/>
        <v>0</v>
      </c>
      <c r="H30" s="1">
        <f t="shared" si="0"/>
        <v>0</v>
      </c>
      <c r="I30" s="1">
        <f t="shared" si="3"/>
        <v>0</v>
      </c>
      <c r="J30" s="1"/>
      <c r="K30" s="1"/>
      <c r="L30" s="1"/>
      <c r="M30" s="1"/>
      <c r="N30" s="1"/>
      <c r="O30" s="1"/>
      <c r="P30" s="1"/>
      <c r="Q30" s="1">
        <f t="shared" si="2"/>
        <v>0</v>
      </c>
    </row>
    <row r="31" spans="1:17" x14ac:dyDescent="0.25">
      <c r="A31" s="2">
        <v>36524</v>
      </c>
      <c r="B31" s="1"/>
      <c r="C31" s="1"/>
      <c r="D31" s="1"/>
      <c r="E31" s="1"/>
      <c r="F31" s="1"/>
      <c r="G31" s="1">
        <f t="shared" si="1"/>
        <v>0</v>
      </c>
      <c r="H31" s="1">
        <f t="shared" si="0"/>
        <v>0</v>
      </c>
      <c r="I31" s="1">
        <f t="shared" si="3"/>
        <v>0</v>
      </c>
      <c r="J31" s="1"/>
      <c r="K31" s="1"/>
      <c r="L31" s="1"/>
      <c r="M31" s="1"/>
      <c r="N31" s="1"/>
      <c r="O31" s="1"/>
      <c r="P31" s="1"/>
      <c r="Q31" s="1">
        <f t="shared" si="2"/>
        <v>0</v>
      </c>
    </row>
    <row r="32" spans="1:17" x14ac:dyDescent="0.25">
      <c r="A32" s="2">
        <v>36525</v>
      </c>
      <c r="B32" s="1"/>
      <c r="C32" s="1"/>
      <c r="D32" s="1"/>
      <c r="E32" s="1"/>
      <c r="F32" s="1"/>
      <c r="G32" s="1">
        <f t="shared" si="1"/>
        <v>0</v>
      </c>
      <c r="H32" s="1">
        <f t="shared" si="0"/>
        <v>0</v>
      </c>
      <c r="I32" s="1">
        <f t="shared" si="3"/>
        <v>0</v>
      </c>
      <c r="J32" s="1"/>
      <c r="K32" s="1"/>
      <c r="L32" s="1"/>
      <c r="M32" s="1"/>
      <c r="N32" s="1"/>
      <c r="O32" s="1"/>
      <c r="P32" s="1"/>
      <c r="Q32" s="1">
        <f>SUM(L32:P32)/0.0443*1036*0.000001</f>
        <v>0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>
        <f>SUM(H2:H33)</f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 t="s">
        <v>13</v>
      </c>
      <c r="B35" s="1"/>
      <c r="C35" s="1"/>
      <c r="D35" s="1"/>
      <c r="E35" s="1"/>
      <c r="F35" s="1"/>
      <c r="G35" s="1">
        <f>SUM(G2:G32)</f>
        <v>0</v>
      </c>
      <c r="H35" s="1"/>
      <c r="I35" s="1"/>
      <c r="J35" s="1"/>
      <c r="K35" s="1"/>
      <c r="L35" s="1">
        <f>SUM(L2:L32)/0.0443*1036*0.000001</f>
        <v>0</v>
      </c>
      <c r="M35" s="1">
        <f>SUM(M2:M32)/0.0443*1036*0.000001</f>
        <v>0</v>
      </c>
      <c r="N35" s="1">
        <f>SUM(N2:N32)/0.0443*1036*0.000001</f>
        <v>0</v>
      </c>
      <c r="O35" s="1">
        <f>SUM(O2:O32)/0.0443*1036*0.000001</f>
        <v>0</v>
      </c>
      <c r="P35" s="1">
        <f>SUM(P2:P32)/0.0443*1036*0.000001</f>
        <v>0</v>
      </c>
      <c r="Q35" s="1">
        <f>SUM(Q2:Q32)</f>
        <v>0</v>
      </c>
    </row>
    <row r="36" spans="1:17" x14ac:dyDescent="0.25">
      <c r="A36" s="1" t="s">
        <v>14</v>
      </c>
      <c r="B36" s="1">
        <f>SUM(B2:B32)/7.09</f>
        <v>0</v>
      </c>
      <c r="C36" s="1">
        <f>SUM(C2:C32)/7.09</f>
        <v>0</v>
      </c>
      <c r="D36" s="1">
        <f>SUM(D2:D32)/7.09</f>
        <v>0</v>
      </c>
      <c r="E36" s="1">
        <f>SUM(E2:E32)/7.09</f>
        <v>0</v>
      </c>
      <c r="F36" s="1">
        <f>SUM(F2:F32)/7.09</f>
        <v>0</v>
      </c>
      <c r="G36" s="1">
        <f>SUM(B36:F36)</f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ageMargins left="0.5" right="0.5" top="0.5" bottom="0.5" header="0.5" footer="0.5"/>
  <pageSetup scale="90" orientation="landscape" r:id="rId1"/>
  <headerFooter alignWithMargins="0">
    <oddHeader>&amp;CSeptember 1998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Jan 00</vt:lpstr>
      <vt:lpstr>Feb 00</vt:lpstr>
      <vt:lpstr>Mar 00</vt:lpstr>
      <vt:lpstr>Apr 99</vt:lpstr>
      <vt:lpstr>May 99</vt:lpstr>
      <vt:lpstr>Jun 99</vt:lpstr>
      <vt:lpstr>Jul 99</vt:lpstr>
      <vt:lpstr>Aug 99</vt:lpstr>
      <vt:lpstr>Sep 99</vt:lpstr>
      <vt:lpstr>Oct 99</vt:lpstr>
      <vt:lpstr>Nov 99</vt:lpstr>
      <vt:lpstr>Dec 99</vt:lpstr>
      <vt:lpstr>'Jan 00'!Print_Area</vt:lpstr>
    </vt:vector>
  </TitlesOfParts>
  <Company>MicroAge Customer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Clark</dc:creator>
  <cp:lastModifiedBy>Havlíček Jan</cp:lastModifiedBy>
  <cp:lastPrinted>2000-02-01T14:17:55Z</cp:lastPrinted>
  <dcterms:created xsi:type="dcterms:W3CDTF">1997-12-01T19:38:27Z</dcterms:created>
  <dcterms:modified xsi:type="dcterms:W3CDTF">2023-09-10T15:47:52Z</dcterms:modified>
</cp:coreProperties>
</file>