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2120" windowHeight="8640"/>
  </bookViews>
  <sheets>
    <sheet name="Sheet1" sheetId="1" r:id="rId1"/>
    <sheet name="Sheet2" sheetId="2" r:id="rId2"/>
    <sheet name="Sheet3" sheetId="3" r:id="rId3"/>
  </sheets>
  <calcPr calcId="0" calcMode="manual" iterate="1" iterateCount="50" iterateDelta="1"/>
</workbook>
</file>

<file path=xl/calcChain.xml><?xml version="1.0" encoding="utf-8"?>
<calcChain xmlns="http://schemas.openxmlformats.org/spreadsheetml/2006/main">
  <c r="H4" i="1" l="1"/>
  <c r="F5" i="1"/>
  <c r="G5" i="1"/>
  <c r="H5" i="1"/>
  <c r="J5" i="1"/>
  <c r="K5" i="1"/>
  <c r="F6" i="1"/>
  <c r="G6" i="1"/>
  <c r="H6" i="1"/>
  <c r="J6" i="1"/>
  <c r="K6" i="1"/>
  <c r="H7" i="1"/>
  <c r="F8" i="1"/>
  <c r="G8" i="1"/>
  <c r="H8" i="1"/>
  <c r="J8" i="1"/>
  <c r="K8" i="1"/>
  <c r="F9" i="1"/>
  <c r="G9" i="1"/>
  <c r="H9" i="1"/>
  <c r="J9" i="1"/>
  <c r="K9" i="1"/>
  <c r="F10" i="1"/>
  <c r="G10" i="1"/>
  <c r="H10" i="1"/>
  <c r="J10" i="1"/>
  <c r="K10" i="1"/>
  <c r="F11" i="1"/>
  <c r="G11" i="1"/>
  <c r="H11" i="1"/>
  <c r="J11" i="1"/>
  <c r="K11" i="1"/>
  <c r="H12" i="1"/>
  <c r="F13" i="1"/>
  <c r="G13" i="1"/>
  <c r="H13" i="1"/>
  <c r="J13" i="1"/>
  <c r="K13" i="1"/>
  <c r="F14" i="1"/>
  <c r="G14" i="1"/>
  <c r="H14" i="1"/>
  <c r="J14" i="1"/>
  <c r="K14" i="1"/>
  <c r="F15" i="1"/>
  <c r="G15" i="1"/>
  <c r="H15" i="1"/>
  <c r="J15" i="1"/>
  <c r="K15" i="1"/>
  <c r="F16" i="1"/>
  <c r="G16" i="1"/>
  <c r="H16" i="1"/>
  <c r="J16" i="1"/>
  <c r="K16" i="1"/>
  <c r="H17" i="1"/>
  <c r="F18" i="1"/>
  <c r="G18" i="1"/>
  <c r="H18" i="1"/>
  <c r="J18" i="1"/>
  <c r="K18" i="1"/>
  <c r="F19" i="1"/>
  <c r="G19" i="1"/>
  <c r="H19" i="1"/>
  <c r="J19" i="1"/>
  <c r="K19" i="1"/>
  <c r="F20" i="1"/>
  <c r="G20" i="1"/>
  <c r="H20" i="1"/>
  <c r="J20" i="1"/>
  <c r="K20" i="1"/>
  <c r="F21" i="1"/>
  <c r="G21" i="1"/>
  <c r="H21" i="1"/>
  <c r="J21" i="1"/>
  <c r="K21" i="1"/>
  <c r="H22" i="1"/>
  <c r="F23" i="1"/>
  <c r="G23" i="1"/>
  <c r="H23" i="1"/>
  <c r="J23" i="1"/>
  <c r="K23" i="1"/>
  <c r="F24" i="1"/>
  <c r="G24" i="1"/>
  <c r="H24" i="1"/>
  <c r="J24" i="1"/>
  <c r="K24" i="1"/>
  <c r="F25" i="1"/>
  <c r="G25" i="1"/>
  <c r="H25" i="1"/>
  <c r="J25" i="1"/>
  <c r="K25" i="1"/>
  <c r="F26" i="1"/>
  <c r="G26" i="1"/>
  <c r="H26" i="1"/>
  <c r="J26" i="1"/>
  <c r="K26" i="1"/>
  <c r="H27" i="1"/>
  <c r="F28" i="1"/>
  <c r="G28" i="1"/>
  <c r="H28" i="1"/>
  <c r="J28" i="1"/>
  <c r="K28" i="1"/>
  <c r="F29" i="1"/>
  <c r="G29" i="1"/>
  <c r="H29" i="1"/>
  <c r="J29" i="1"/>
  <c r="K29" i="1"/>
  <c r="F30" i="1"/>
  <c r="G30" i="1"/>
  <c r="H30" i="1"/>
  <c r="J30" i="1"/>
  <c r="K30" i="1"/>
  <c r="F31" i="1"/>
  <c r="G31" i="1"/>
  <c r="H31" i="1"/>
  <c r="J31" i="1"/>
  <c r="K31" i="1"/>
  <c r="H32" i="1"/>
  <c r="F33" i="1"/>
  <c r="G33" i="1"/>
  <c r="H33" i="1"/>
  <c r="J33" i="1"/>
  <c r="K33" i="1"/>
  <c r="F34" i="1"/>
  <c r="G34" i="1"/>
  <c r="H34" i="1"/>
  <c r="J34" i="1"/>
  <c r="K34" i="1"/>
  <c r="F35" i="1"/>
  <c r="G35" i="1"/>
  <c r="H35" i="1"/>
  <c r="J35" i="1"/>
  <c r="K35" i="1"/>
  <c r="F36" i="1"/>
  <c r="G36" i="1"/>
  <c r="H36" i="1"/>
  <c r="J36" i="1"/>
  <c r="K36" i="1"/>
  <c r="H37" i="1"/>
  <c r="F38" i="1"/>
  <c r="G38" i="1"/>
  <c r="H38" i="1"/>
  <c r="J38" i="1"/>
  <c r="K38" i="1"/>
  <c r="F39" i="1"/>
  <c r="G39" i="1"/>
  <c r="H39" i="1"/>
  <c r="J39" i="1"/>
  <c r="K39" i="1"/>
  <c r="F40" i="1"/>
  <c r="G40" i="1"/>
  <c r="H40" i="1"/>
  <c r="J40" i="1"/>
  <c r="K40" i="1"/>
  <c r="H41" i="1"/>
  <c r="J41" i="1"/>
  <c r="K41" i="1"/>
  <c r="H42" i="1"/>
</calcChain>
</file>

<file path=xl/sharedStrings.xml><?xml version="1.0" encoding="utf-8"?>
<sst xmlns="http://schemas.openxmlformats.org/spreadsheetml/2006/main" count="12" uniqueCount="7">
  <si>
    <t>TW Asset Take-out Schedule</t>
  </si>
  <si>
    <t>Bisti</t>
  </si>
  <si>
    <t>Bloomfield</t>
  </si>
  <si>
    <t>Total</t>
  </si>
  <si>
    <t>Revised</t>
  </si>
  <si>
    <t>Existing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</si>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</sst>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14" fontId="0" fillId="0" borderId="0" xfId="0" applyNumberFormat="1"/>
    <xf numFmtId="3" fontId="0" fillId="0" borderId="0" xfId="0" applyNumberFormat="1"/>
    <xf numFmtId="166" fontId="0" fillId="0" borderId="0" xfId="1" applyNumberFormat="1" applyFont="1"/>
    <xf numFmtId="0" fontId="4" fillId="0" borderId="0" xfId="0" applyFont="1"/>
    <xf numFmtId="14" fontId="4" fillId="0" borderId="0" xfId="0" applyNumberFormat="1" applyFont="1"/>
    <xf numFmtId="3" fontId="4" fillId="0" borderId="0" xfId="0" applyNumberFormat="1" applyFont="1"/>
    <xf numFmtId="166" fontId="4" fillId="0" borderId="0" xfId="1" applyNumberFormat="1" applyFont="1"/>
    <xf numFmtId="0" fontId="5" fillId="0" borderId="0" xfId="0" applyFont="1" applyAlignment="1">
      <alignment horizontal="center"/>
    </xf>
    <xf numFmtId="43" fontId="4" fillId="0" borderId="0" xfId="0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F4" sqref="F4"/>
    </sheetView>
  </sheetViews>
  <sheetFormatPr defaultRowHeight="13.2" x14ac:dyDescent="0.25"/>
  <cols>
    <col min="1" max="4" width="11.6640625" customWidth="1"/>
    <col min="6" max="6" width="13.88671875" bestFit="1" customWidth="1"/>
    <col min="7" max="7" width="14.109375" customWidth="1"/>
    <col min="8" max="8" width="11.88671875" customWidth="1"/>
    <col min="10" max="10" width="12.6640625" customWidth="1"/>
    <col min="11" max="11" width="12.88671875" customWidth="1"/>
  </cols>
  <sheetData>
    <row r="1" spans="1:11" ht="15.6" x14ac:dyDescent="0.3">
      <c r="A1" s="1" t="s">
        <v>0</v>
      </c>
      <c r="B1" s="1"/>
      <c r="C1" s="1"/>
      <c r="D1" s="1"/>
    </row>
    <row r="2" spans="1:11" x14ac:dyDescent="0.25">
      <c r="B2" s="6" t="s">
        <v>4</v>
      </c>
      <c r="F2" s="6" t="s">
        <v>5</v>
      </c>
      <c r="J2" s="6" t="s">
        <v>6</v>
      </c>
    </row>
    <row r="3" spans="1:11" x14ac:dyDescent="0.25">
      <c r="B3" s="2" t="s">
        <v>1</v>
      </c>
      <c r="C3" s="2" t="s">
        <v>2</v>
      </c>
      <c r="D3" s="2" t="s">
        <v>3</v>
      </c>
      <c r="F3" s="2" t="s">
        <v>1</v>
      </c>
      <c r="G3" s="2" t="s">
        <v>2</v>
      </c>
      <c r="H3" s="2" t="s">
        <v>3</v>
      </c>
      <c r="J3" s="2" t="s">
        <v>1</v>
      </c>
      <c r="K3" s="2" t="s">
        <v>2</v>
      </c>
    </row>
    <row r="4" spans="1:11" s="6" customFormat="1" x14ac:dyDescent="0.25">
      <c r="A4" s="7">
        <v>36161</v>
      </c>
      <c r="B4" s="10"/>
      <c r="C4" s="10"/>
      <c r="D4" s="10"/>
      <c r="F4" s="9">
        <v>3122912</v>
      </c>
      <c r="G4" s="9">
        <v>2120649</v>
      </c>
      <c r="H4" s="9">
        <f t="shared" ref="H4:H42" si="0">SUM(F4:G4)</f>
        <v>5243561</v>
      </c>
      <c r="J4" s="11"/>
    </row>
    <row r="5" spans="1:11" x14ac:dyDescent="0.25">
      <c r="A5" s="3">
        <v>36433</v>
      </c>
      <c r="B5" s="4">
        <v>4990361.964249583</v>
      </c>
      <c r="C5" s="4">
        <v>3326907.976166389</v>
      </c>
      <c r="D5" s="4">
        <v>8317269.9404159719</v>
      </c>
      <c r="F5" s="5">
        <f>(((F4-F7)/365)*92.25)+F7</f>
        <v>2907446.9726027399</v>
      </c>
      <c r="G5" s="5">
        <f>(((G4-G7)/365)*92.25)+G7</f>
        <v>1974334.6910958905</v>
      </c>
      <c r="H5" s="5">
        <f t="shared" si="0"/>
        <v>4881781.6636986304</v>
      </c>
      <c r="J5" s="12">
        <f>B5-F5</f>
        <v>2082914.991646843</v>
      </c>
      <c r="K5" s="12">
        <f>C5-G5</f>
        <v>1352573.2850704985</v>
      </c>
    </row>
    <row r="6" spans="1:11" x14ac:dyDescent="0.25">
      <c r="A6" s="3">
        <v>36525</v>
      </c>
      <c r="B6" s="4">
        <v>4885432.7601063764</v>
      </c>
      <c r="C6" s="4">
        <v>3256955.1734042512</v>
      </c>
      <c r="D6" s="4">
        <v>8142387.9335106276</v>
      </c>
      <c r="F6" s="5">
        <f>(((F4-F7)/365)*1)+F7</f>
        <v>2835361.9726027399</v>
      </c>
      <c r="G6" s="5">
        <f>(((G4-G7)/365)*1)+G7</f>
        <v>1925384.4410958905</v>
      </c>
      <c r="H6" s="5">
        <f t="shared" si="0"/>
        <v>4760746.4136986304</v>
      </c>
      <c r="J6" s="12">
        <f t="shared" ref="J6:J41" si="1">B6-F6</f>
        <v>2050070.7875036364</v>
      </c>
      <c r="K6" s="12">
        <f t="shared" ref="K6:K41" si="2">C6-G6</f>
        <v>1331570.7323083607</v>
      </c>
    </row>
    <row r="7" spans="1:11" s="6" customFormat="1" x14ac:dyDescent="0.25">
      <c r="A7" s="7">
        <v>36526</v>
      </c>
      <c r="B7" s="8"/>
      <c r="C7" s="8"/>
      <c r="D7" s="8"/>
      <c r="F7" s="9">
        <v>2834572</v>
      </c>
      <c r="G7" s="9">
        <v>1924848</v>
      </c>
      <c r="H7" s="9">
        <f t="shared" si="0"/>
        <v>4759420</v>
      </c>
      <c r="J7" s="12"/>
      <c r="K7" s="12"/>
    </row>
    <row r="8" spans="1:11" x14ac:dyDescent="0.25">
      <c r="A8" s="3">
        <v>36616</v>
      </c>
      <c r="B8" s="4">
        <v>4773511.5936422395</v>
      </c>
      <c r="C8" s="4">
        <v>3182341.0624281596</v>
      </c>
      <c r="D8" s="4">
        <v>7955852.6560703991</v>
      </c>
      <c r="F8" s="5">
        <f>(((F7-F12)/365)*273.75)+F12</f>
        <v>2756359.5</v>
      </c>
      <c r="G8" s="5">
        <f>(((G7-G12)/365)*273.75)+G12</f>
        <v>1871737</v>
      </c>
      <c r="H8" s="5">
        <f t="shared" si="0"/>
        <v>4628096.5</v>
      </c>
      <c r="J8" s="12">
        <f t="shared" si="1"/>
        <v>2017152.0936422395</v>
      </c>
      <c r="K8" s="12">
        <f t="shared" si="2"/>
        <v>1310604.0624281596</v>
      </c>
    </row>
    <row r="9" spans="1:11" x14ac:dyDescent="0.25">
      <c r="A9" s="3">
        <v>36707</v>
      </c>
      <c r="B9" s="4">
        <v>4659303.8931310605</v>
      </c>
      <c r="C9" s="4">
        <v>3106202.5954207079</v>
      </c>
      <c r="D9" s="4">
        <v>7765506.4885517685</v>
      </c>
      <c r="F9" s="5">
        <f>(((F7-F12)/365)*183.55)+F12</f>
        <v>2679046.9794520549</v>
      </c>
      <c r="G9" s="5">
        <f>(((G7-G12)/365)*183.5)+G12</f>
        <v>1819208.0383561645</v>
      </c>
      <c r="H9" s="5">
        <f t="shared" si="0"/>
        <v>4498255.0178082194</v>
      </c>
      <c r="J9" s="12">
        <f t="shared" si="1"/>
        <v>1980256.9136790056</v>
      </c>
      <c r="K9" s="12">
        <f t="shared" si="2"/>
        <v>1286994.5570645435</v>
      </c>
    </row>
    <row r="10" spans="1:11" x14ac:dyDescent="0.25">
      <c r="A10" s="3">
        <v>36799</v>
      </c>
      <c r="B10" s="4">
        <v>4543724.6835932918</v>
      </c>
      <c r="C10" s="4">
        <v>3029149.7890621955</v>
      </c>
      <c r="D10" s="4">
        <v>7572874.4726554872</v>
      </c>
      <c r="F10" s="5">
        <f>(((F7-F12)/365)*92.25)+F12</f>
        <v>2600791.6232876712</v>
      </c>
      <c r="G10" s="5">
        <f>(((G7-G12)/365)*92.25)+G12</f>
        <v>1766097.0383561645</v>
      </c>
      <c r="H10" s="5">
        <f t="shared" si="0"/>
        <v>4366888.6616438357</v>
      </c>
      <c r="J10" s="12">
        <f t="shared" si="1"/>
        <v>1942933.0603056205</v>
      </c>
      <c r="K10" s="12">
        <f t="shared" si="2"/>
        <v>1263052.750706031</v>
      </c>
    </row>
    <row r="11" spans="1:11" x14ac:dyDescent="0.25">
      <c r="A11" s="3">
        <v>36891</v>
      </c>
      <c r="B11" s="4">
        <v>4417714.8216795335</v>
      </c>
      <c r="C11" s="4">
        <v>2945143.214453022</v>
      </c>
      <c r="D11" s="4">
        <v>7362858.0361325555</v>
      </c>
      <c r="F11" s="5">
        <f>(((F7-F12)/365)*1)+F12</f>
        <v>2522579.1232876712</v>
      </c>
      <c r="G11" s="5">
        <f>(((G7-G12)/365)*1)+G12</f>
        <v>1712986.0383561645</v>
      </c>
      <c r="H11" s="5">
        <f t="shared" si="0"/>
        <v>4235565.1616438357</v>
      </c>
      <c r="J11" s="12">
        <f t="shared" si="1"/>
        <v>1895135.6983918622</v>
      </c>
      <c r="K11" s="12">
        <f t="shared" si="2"/>
        <v>1232157.1760968575</v>
      </c>
    </row>
    <row r="12" spans="1:11" s="6" customFormat="1" x14ac:dyDescent="0.25">
      <c r="A12" s="7">
        <v>36892</v>
      </c>
      <c r="B12" s="8"/>
      <c r="C12" s="8"/>
      <c r="D12" s="8"/>
      <c r="F12" s="9">
        <v>2521722</v>
      </c>
      <c r="G12" s="9">
        <v>1712404</v>
      </c>
      <c r="H12" s="9">
        <f t="shared" si="0"/>
        <v>4234126</v>
      </c>
      <c r="J12" s="12"/>
      <c r="K12" s="12"/>
    </row>
    <row r="13" spans="1:11" x14ac:dyDescent="0.25">
      <c r="A13" s="3">
        <v>36981</v>
      </c>
      <c r="B13" s="4">
        <v>4283307.7590593137</v>
      </c>
      <c r="C13" s="4">
        <v>2855538.5060395431</v>
      </c>
      <c r="D13" s="4">
        <v>7138846.2650988568</v>
      </c>
      <c r="F13" s="5">
        <f>(((F12-F17)/365)*273.75)+F17</f>
        <v>2436861.5</v>
      </c>
      <c r="G13" s="5">
        <f>(((G12-G17)/365)*273.75)+G17</f>
        <v>1654778.75</v>
      </c>
      <c r="H13" s="5">
        <f t="shared" si="0"/>
        <v>4091640.25</v>
      </c>
      <c r="J13" s="12">
        <f t="shared" si="1"/>
        <v>1846446.2590593137</v>
      </c>
      <c r="K13" s="12">
        <f t="shared" si="2"/>
        <v>1200759.7560395431</v>
      </c>
    </row>
    <row r="14" spans="1:11" x14ac:dyDescent="0.25">
      <c r="A14" s="3">
        <v>37072</v>
      </c>
      <c r="B14" s="4">
        <v>4147240.136239429</v>
      </c>
      <c r="C14" s="4">
        <v>2764826.757492953</v>
      </c>
      <c r="D14" s="4">
        <v>6912066.893732382</v>
      </c>
      <c r="F14" s="5">
        <f>(((F12-F17)/365)*183.55)+F17</f>
        <v>2352977.4769863011</v>
      </c>
      <c r="G14" s="5">
        <f>(((G12-G17)/365)*183.5)+G17</f>
        <v>1597785.0095890411</v>
      </c>
      <c r="H14" s="5">
        <f t="shared" si="0"/>
        <v>3950762.4865753422</v>
      </c>
      <c r="J14" s="12">
        <f t="shared" si="1"/>
        <v>1794262.6592531279</v>
      </c>
      <c r="K14" s="12">
        <f t="shared" si="2"/>
        <v>1167041.7479039119</v>
      </c>
    </row>
    <row r="15" spans="1:11" x14ac:dyDescent="0.25">
      <c r="A15" s="3">
        <v>37164</v>
      </c>
      <c r="B15" s="4">
        <v>4024019.7524887379</v>
      </c>
      <c r="C15" s="4">
        <v>2682679.8349924926</v>
      </c>
      <c r="D15" s="4">
        <v>6706699.5874812305</v>
      </c>
      <c r="F15" s="5">
        <f>(((F12-F17)/365)*92.25)+F17</f>
        <v>2268070.4780821917</v>
      </c>
      <c r="G15" s="5">
        <f>(((G12-G17)/365)*92.25)+G17</f>
        <v>1540159.7595890411</v>
      </c>
      <c r="H15" s="5">
        <f t="shared" si="0"/>
        <v>3808230.2376712328</v>
      </c>
      <c r="J15" s="12">
        <f t="shared" si="1"/>
        <v>1755949.2744065463</v>
      </c>
      <c r="K15" s="12">
        <f t="shared" si="2"/>
        <v>1142520.0754034515</v>
      </c>
    </row>
    <row r="16" spans="1:11" x14ac:dyDescent="0.25">
      <c r="A16" s="3">
        <v>37256</v>
      </c>
      <c r="B16" s="4">
        <v>3894398.9105083626</v>
      </c>
      <c r="C16" s="4">
        <v>2596265.9403389087</v>
      </c>
      <c r="D16" s="4">
        <v>6490664.8508472713</v>
      </c>
      <c r="F16" s="5">
        <f>(((F12-F17)/365)*1)+F17</f>
        <v>2183209.9780821917</v>
      </c>
      <c r="G16" s="5">
        <f>(((G12-G17)/365)*1)+G17</f>
        <v>1482534.5095890411</v>
      </c>
      <c r="H16" s="5">
        <f t="shared" si="0"/>
        <v>3665744.4876712328</v>
      </c>
      <c r="J16" s="12">
        <f t="shared" si="1"/>
        <v>1711188.9324261709</v>
      </c>
      <c r="K16" s="12">
        <f t="shared" si="2"/>
        <v>1113731.4307498676</v>
      </c>
    </row>
    <row r="17" spans="1:11" s="6" customFormat="1" x14ac:dyDescent="0.25">
      <c r="A17" s="7">
        <v>37257</v>
      </c>
      <c r="B17" s="8"/>
      <c r="C17" s="8"/>
      <c r="D17" s="8"/>
      <c r="F17" s="9">
        <v>2182280</v>
      </c>
      <c r="G17" s="9">
        <v>1481903</v>
      </c>
      <c r="H17" s="9">
        <f t="shared" si="0"/>
        <v>3664183</v>
      </c>
      <c r="J17" s="12"/>
      <c r="K17" s="12"/>
    </row>
    <row r="18" spans="1:11" x14ac:dyDescent="0.25">
      <c r="A18" s="3">
        <v>37346</v>
      </c>
      <c r="B18" s="4">
        <v>3756383.2880975124</v>
      </c>
      <c r="C18" s="4">
        <v>2504255.5253983415</v>
      </c>
      <c r="D18" s="4">
        <v>6260638.8134958539</v>
      </c>
      <c r="F18" s="5">
        <f>(((F17-F22)/365)*273.75)+F22</f>
        <v>2090206.5</v>
      </c>
      <c r="G18" s="5">
        <f>(((G17-G22)/365)*273.75)+G22</f>
        <v>1419379.25</v>
      </c>
      <c r="H18" s="5">
        <f t="shared" si="0"/>
        <v>3509585.75</v>
      </c>
      <c r="J18" s="12">
        <f t="shared" si="1"/>
        <v>1666176.7880975124</v>
      </c>
      <c r="K18" s="12">
        <f t="shared" si="2"/>
        <v>1084876.2753983415</v>
      </c>
    </row>
    <row r="19" spans="1:11" x14ac:dyDescent="0.25">
      <c r="A19" s="3">
        <v>37437</v>
      </c>
      <c r="B19" s="4">
        <v>3616807.5295459628</v>
      </c>
      <c r="C19" s="4">
        <v>2411205.0196973085</v>
      </c>
      <c r="D19" s="4">
        <v>6028012.5492432714</v>
      </c>
      <c r="F19" s="5">
        <f>(((F17-F22)/365)*183.55)+F22</f>
        <v>1999192.4758904111</v>
      </c>
      <c r="G19" s="5">
        <f>(((G17-G22)/365)*183.5)+G22</f>
        <v>1357540.6917808219</v>
      </c>
      <c r="H19" s="5">
        <f t="shared" si="0"/>
        <v>3356733.1676712329</v>
      </c>
      <c r="J19" s="12">
        <f t="shared" si="1"/>
        <v>1617615.0536555517</v>
      </c>
      <c r="K19" s="12">
        <f t="shared" si="2"/>
        <v>1053664.3279164867</v>
      </c>
    </row>
    <row r="20" spans="1:11" x14ac:dyDescent="0.25">
      <c r="A20" s="3">
        <v>37529</v>
      </c>
      <c r="B20" s="4">
        <v>3475788.3452918562</v>
      </c>
      <c r="C20" s="4">
        <v>2317192.230194571</v>
      </c>
      <c r="D20" s="4">
        <v>5792980.5754864272</v>
      </c>
      <c r="F20" s="5">
        <f>(((F17-F22)/365)*92.25)+F22</f>
        <v>1907068.5246575342</v>
      </c>
      <c r="G20" s="5">
        <f>(((G17-G22)/365)*92.25)+G22</f>
        <v>1295016.9417808219</v>
      </c>
      <c r="H20" s="5">
        <f t="shared" si="0"/>
        <v>3202085.4664383559</v>
      </c>
      <c r="J20" s="12">
        <f t="shared" si="1"/>
        <v>1568719.820634322</v>
      </c>
      <c r="K20" s="12">
        <f t="shared" si="2"/>
        <v>1022175.2884137491</v>
      </c>
    </row>
    <row r="21" spans="1:11" x14ac:dyDescent="0.25">
      <c r="A21" s="3">
        <v>37621</v>
      </c>
      <c r="B21" s="4">
        <v>3323375.0108540384</v>
      </c>
      <c r="C21" s="4">
        <v>2215583.3405693593</v>
      </c>
      <c r="D21" s="4">
        <v>5538958.3514233977</v>
      </c>
      <c r="F21" s="5">
        <f>(((F17-F22)/365)*1)+F22</f>
        <v>1814995.0246575342</v>
      </c>
      <c r="G21" s="5">
        <f>(((G17-G22)/365)*1)+G22</f>
        <v>1232493.1917808219</v>
      </c>
      <c r="H21" s="5">
        <f t="shared" si="0"/>
        <v>3047488.2164383559</v>
      </c>
      <c r="J21" s="12">
        <f t="shared" si="1"/>
        <v>1508379.9861965042</v>
      </c>
      <c r="K21" s="12">
        <f t="shared" si="2"/>
        <v>983090.14878853736</v>
      </c>
    </row>
    <row r="22" spans="1:11" s="6" customFormat="1" x14ac:dyDescent="0.25">
      <c r="A22" s="7">
        <v>37622</v>
      </c>
      <c r="B22" s="8"/>
      <c r="C22" s="8"/>
      <c r="D22" s="8"/>
      <c r="F22" s="9">
        <v>1813986</v>
      </c>
      <c r="G22" s="9">
        <v>1231808</v>
      </c>
      <c r="H22" s="9">
        <f t="shared" si="0"/>
        <v>3045794</v>
      </c>
      <c r="J22" s="12"/>
      <c r="K22" s="12"/>
    </row>
    <row r="23" spans="1:11" x14ac:dyDescent="0.25">
      <c r="A23" s="3">
        <v>37711</v>
      </c>
      <c r="B23" s="4">
        <v>3160873.2801835737</v>
      </c>
      <c r="C23" s="4">
        <v>2107248.8534557163</v>
      </c>
      <c r="D23" s="4">
        <v>5268122.13363929</v>
      </c>
      <c r="F23" s="5">
        <f>(((F22-F27)/365)*273.75)+F27</f>
        <v>1714086.25</v>
      </c>
      <c r="G23" s="5">
        <f>(((G22-G27)/365)*273.75)+G27</f>
        <v>1163970</v>
      </c>
      <c r="H23" s="5">
        <f t="shared" si="0"/>
        <v>2878056.25</v>
      </c>
      <c r="J23" s="12">
        <f t="shared" si="1"/>
        <v>1446787.0301835737</v>
      </c>
      <c r="K23" s="12">
        <f t="shared" si="2"/>
        <v>943278.85345571628</v>
      </c>
    </row>
    <row r="24" spans="1:11" x14ac:dyDescent="0.25">
      <c r="A24" s="3">
        <v>37802</v>
      </c>
      <c r="B24" s="4">
        <v>2996543.6387445456</v>
      </c>
      <c r="C24" s="4">
        <v>1997695.7591630309</v>
      </c>
      <c r="D24" s="4">
        <v>4994239.3979075765</v>
      </c>
      <c r="F24" s="5">
        <f>(((F22-F27)/365)*183.55)+F27</f>
        <v>1615336.0313698631</v>
      </c>
      <c r="G24" s="5">
        <f>(((G22-G27)/365)*183.5)+G27</f>
        <v>1096875.4301369863</v>
      </c>
      <c r="H24" s="5">
        <f t="shared" si="0"/>
        <v>2712211.4615068492</v>
      </c>
      <c r="J24" s="12">
        <f t="shared" si="1"/>
        <v>1381207.6073746826</v>
      </c>
      <c r="K24" s="12">
        <f t="shared" si="2"/>
        <v>900820.32902604458</v>
      </c>
    </row>
    <row r="25" spans="1:11" x14ac:dyDescent="0.25">
      <c r="A25" s="3">
        <v>37894</v>
      </c>
      <c r="B25" s="4">
        <v>2829616.2686821688</v>
      </c>
      <c r="C25" s="4">
        <v>1886410.8457881128</v>
      </c>
      <c r="D25" s="4">
        <v>4716027.1144702816</v>
      </c>
      <c r="F25" s="5">
        <f>(((F22-F27)/365)*92.25)+F27</f>
        <v>1515381.541780822</v>
      </c>
      <c r="G25" s="5">
        <f>(((G22-G27)/365)*92.25)+G27</f>
        <v>1029037.4301369863</v>
      </c>
      <c r="H25" s="5">
        <f t="shared" si="0"/>
        <v>2544418.9719178081</v>
      </c>
      <c r="J25" s="12">
        <f t="shared" si="1"/>
        <v>1314234.7269013468</v>
      </c>
      <c r="K25" s="12">
        <f t="shared" si="2"/>
        <v>857373.41565112653</v>
      </c>
    </row>
    <row r="26" spans="1:11" x14ac:dyDescent="0.25">
      <c r="A26" s="3">
        <v>37986</v>
      </c>
      <c r="B26" s="4">
        <v>2648726.355747276</v>
      </c>
      <c r="C26" s="4">
        <v>1765817.5704981843</v>
      </c>
      <c r="D26" s="4">
        <v>4414543.9262454603</v>
      </c>
      <c r="F26" s="5">
        <f>(((F22-F27)/365)*1)+F27</f>
        <v>1415481.791780822</v>
      </c>
      <c r="G26" s="5">
        <f>(((G22-G27)/365)*1)+G27</f>
        <v>961199.43013698631</v>
      </c>
      <c r="H26" s="5">
        <f t="shared" si="0"/>
        <v>2376681.2219178081</v>
      </c>
      <c r="J26" s="12">
        <f t="shared" si="1"/>
        <v>1233244.563966454</v>
      </c>
      <c r="K26" s="12">
        <f t="shared" si="2"/>
        <v>804618.14036119799</v>
      </c>
    </row>
    <row r="27" spans="1:11" s="6" customFormat="1" x14ac:dyDescent="0.25">
      <c r="A27" s="7">
        <v>37987</v>
      </c>
      <c r="B27" s="8"/>
      <c r="C27" s="8"/>
      <c r="D27" s="8"/>
      <c r="F27" s="9">
        <v>1414387</v>
      </c>
      <c r="G27" s="9">
        <v>960456</v>
      </c>
      <c r="H27" s="9">
        <f t="shared" si="0"/>
        <v>2374843</v>
      </c>
      <c r="J27" s="12"/>
      <c r="K27" s="12"/>
    </row>
    <row r="28" spans="1:11" x14ac:dyDescent="0.25">
      <c r="A28" s="3">
        <v>38077</v>
      </c>
      <c r="B28" s="4">
        <v>2457934.5822251602</v>
      </c>
      <c r="C28" s="4">
        <v>1638623.0548167736</v>
      </c>
      <c r="D28" s="4">
        <v>4096557.6370419338</v>
      </c>
      <c r="F28" s="5">
        <f>(((F27-F32)/365)*273.75)+F32</f>
        <v>1305995.75</v>
      </c>
      <c r="G28" s="5">
        <f>(((G27-G32)/365)*273.75)+G32</f>
        <v>886851.5</v>
      </c>
      <c r="H28" s="5">
        <f t="shared" si="0"/>
        <v>2192847.25</v>
      </c>
      <c r="J28" s="12">
        <f t="shared" si="1"/>
        <v>1151938.8322251602</v>
      </c>
      <c r="K28" s="12">
        <f t="shared" si="2"/>
        <v>751771.55481677363</v>
      </c>
    </row>
    <row r="29" spans="1:11" x14ac:dyDescent="0.25">
      <c r="A29" s="3">
        <v>38168</v>
      </c>
      <c r="B29" s="4">
        <v>2262992.9285983676</v>
      </c>
      <c r="C29" s="4">
        <v>1508661.952398912</v>
      </c>
      <c r="D29" s="4">
        <v>3771654.8809972797</v>
      </c>
      <c r="F29" s="5">
        <f>(((F27-F32)/365)*183.55)+F32</f>
        <v>1198851.7417808219</v>
      </c>
      <c r="G29" s="5">
        <f>(((G27-G32)/365)*183.5)+G32</f>
        <v>814053.6246575343</v>
      </c>
      <c r="H29" s="5">
        <f t="shared" si="0"/>
        <v>2012905.3664383562</v>
      </c>
      <c r="J29" s="12">
        <f t="shared" si="1"/>
        <v>1064141.1868175457</v>
      </c>
      <c r="K29" s="12">
        <f t="shared" si="2"/>
        <v>694608.32774137775</v>
      </c>
    </row>
    <row r="30" spans="1:11" x14ac:dyDescent="0.25">
      <c r="A30" s="3">
        <v>38260</v>
      </c>
      <c r="B30" s="4">
        <v>2064770.2748017106</v>
      </c>
      <c r="C30" s="4">
        <v>1376513.5165344737</v>
      </c>
      <c r="D30" s="4">
        <v>3441283.7913361844</v>
      </c>
      <c r="F30" s="5">
        <f>(((F27-F32)/365)*92.25)+F32</f>
        <v>1090401.0993150685</v>
      </c>
      <c r="G30" s="5">
        <f>(((G27-G32)/365)*92.25)+G32</f>
        <v>740449.1246575343</v>
      </c>
      <c r="H30" s="5">
        <f t="shared" si="0"/>
        <v>1830850.2239726027</v>
      </c>
      <c r="J30" s="12">
        <f t="shared" si="1"/>
        <v>974369.17548664217</v>
      </c>
      <c r="K30" s="12">
        <f t="shared" si="2"/>
        <v>636064.39187693945</v>
      </c>
    </row>
    <row r="31" spans="1:11" x14ac:dyDescent="0.25">
      <c r="A31" s="3">
        <v>38352</v>
      </c>
      <c r="B31" s="4">
        <v>1851415.8448580198</v>
      </c>
      <c r="C31" s="4">
        <v>1234277.2299053466</v>
      </c>
      <c r="D31" s="4">
        <v>3085693.0747633665</v>
      </c>
      <c r="F31" s="5">
        <f>(((F27-F32)/365)*1)+F32</f>
        <v>982009.84931506845</v>
      </c>
      <c r="G31" s="5">
        <f>(((G27-G32)/365)*1)+G32</f>
        <v>666844.6246575343</v>
      </c>
      <c r="H31" s="5">
        <f t="shared" si="0"/>
        <v>1648854.4739726027</v>
      </c>
      <c r="J31" s="12">
        <f t="shared" si="1"/>
        <v>869405.99554295139</v>
      </c>
      <c r="K31" s="12">
        <f t="shared" si="2"/>
        <v>567432.60524781235</v>
      </c>
    </row>
    <row r="32" spans="1:11" s="6" customFormat="1" x14ac:dyDescent="0.25">
      <c r="A32" s="7">
        <v>38353</v>
      </c>
      <c r="B32" s="8"/>
      <c r="C32" s="8"/>
      <c r="D32" s="8"/>
      <c r="F32" s="9">
        <v>980822</v>
      </c>
      <c r="G32" s="9">
        <v>666038</v>
      </c>
      <c r="H32" s="9">
        <f t="shared" si="0"/>
        <v>1646860</v>
      </c>
      <c r="J32" s="12"/>
      <c r="K32" s="12"/>
    </row>
    <row r="33" spans="1:11" x14ac:dyDescent="0.25">
      <c r="A33" s="3">
        <v>38442</v>
      </c>
      <c r="B33" s="4">
        <v>1625721.3697784224</v>
      </c>
      <c r="C33" s="4">
        <v>1083814.2465189483</v>
      </c>
      <c r="D33" s="4">
        <v>2709535.6162973708</v>
      </c>
      <c r="F33" s="5">
        <f>(((F32-F37)/365)*273.75)+F37</f>
        <v>863217.5</v>
      </c>
      <c r="G33" s="5">
        <f>(((G32-G37)/365)*273.75)+G37</f>
        <v>586177.25</v>
      </c>
      <c r="H33" s="5">
        <f t="shared" si="0"/>
        <v>1449394.75</v>
      </c>
      <c r="J33" s="12">
        <f t="shared" si="1"/>
        <v>762503.86977842241</v>
      </c>
      <c r="K33" s="12">
        <f t="shared" si="2"/>
        <v>497636.99651894835</v>
      </c>
    </row>
    <row r="34" spans="1:11" x14ac:dyDescent="0.25">
      <c r="A34" s="3">
        <v>38533</v>
      </c>
      <c r="B34" s="4">
        <v>1395361.0949789661</v>
      </c>
      <c r="C34" s="4">
        <v>930240.72998597729</v>
      </c>
      <c r="D34" s="4">
        <v>2325601.8249649433</v>
      </c>
      <c r="F34" s="5">
        <f>(((F32-F37)/365)*183.55)+F37</f>
        <v>746966.25726027391</v>
      </c>
      <c r="G34" s="5">
        <f>(((G32-G37)/365)*183.5)+G37</f>
        <v>507191.68630136986</v>
      </c>
      <c r="H34" s="5">
        <f t="shared" si="0"/>
        <v>1254157.9435616438</v>
      </c>
      <c r="J34" s="12">
        <f t="shared" si="1"/>
        <v>648394.83771869214</v>
      </c>
      <c r="K34" s="12">
        <f t="shared" si="2"/>
        <v>423049.04368460743</v>
      </c>
    </row>
    <row r="35" spans="1:11" x14ac:dyDescent="0.25">
      <c r="A35" s="3">
        <v>38625</v>
      </c>
      <c r="B35" s="4">
        <v>1160016.1672001479</v>
      </c>
      <c r="C35" s="4">
        <v>773344.11146676517</v>
      </c>
      <c r="D35" s="4">
        <v>1933360.278666913</v>
      </c>
      <c r="F35" s="5">
        <f>(((F32-F37)/365)*92.25)+F37</f>
        <v>629297.31643835618</v>
      </c>
      <c r="G35" s="5">
        <f>(((G32-G37)/365)*92.25)+G37</f>
        <v>427330.93630136986</v>
      </c>
      <c r="H35" s="5">
        <f t="shared" si="0"/>
        <v>1056628.2527397261</v>
      </c>
      <c r="J35" s="12">
        <f t="shared" si="1"/>
        <v>530718.85076179169</v>
      </c>
      <c r="K35" s="12">
        <f t="shared" si="2"/>
        <v>346013.17516539531</v>
      </c>
    </row>
    <row r="36" spans="1:11" x14ac:dyDescent="0.25">
      <c r="A36" s="3">
        <v>38717</v>
      </c>
      <c r="B36" s="4">
        <v>908556.39418881736</v>
      </c>
      <c r="C36" s="4">
        <v>605704.26279254491</v>
      </c>
      <c r="D36" s="4">
        <v>1514260.6569813623</v>
      </c>
      <c r="F36" s="5">
        <f>(((F32-F37)/365)*1)+F37</f>
        <v>511692.81643835618</v>
      </c>
      <c r="G36" s="5">
        <f>(((G32-G37)/365)*1)+G37</f>
        <v>347470.18630136986</v>
      </c>
      <c r="H36" s="5">
        <f t="shared" si="0"/>
        <v>859163.0027397261</v>
      </c>
      <c r="J36" s="12">
        <f t="shared" si="1"/>
        <v>396863.57775046118</v>
      </c>
      <c r="K36" s="12">
        <f t="shared" si="2"/>
        <v>258234.07649117504</v>
      </c>
    </row>
    <row r="37" spans="1:11" s="6" customFormat="1" x14ac:dyDescent="0.25">
      <c r="A37" s="7">
        <v>38718</v>
      </c>
      <c r="B37" s="8"/>
      <c r="C37" s="8"/>
      <c r="D37" s="8"/>
      <c r="F37" s="9">
        <v>510404</v>
      </c>
      <c r="G37" s="9">
        <v>346595</v>
      </c>
      <c r="H37" s="9">
        <f t="shared" si="0"/>
        <v>856999</v>
      </c>
      <c r="J37" s="12"/>
      <c r="K37" s="12"/>
    </row>
    <row r="38" spans="1:11" x14ac:dyDescent="0.25">
      <c r="A38" s="3">
        <v>38807</v>
      </c>
      <c r="B38" s="4">
        <v>643232.35328100051</v>
      </c>
      <c r="C38" s="4">
        <v>428821.5688540003</v>
      </c>
      <c r="D38" s="4">
        <v>1072053.9221350008</v>
      </c>
      <c r="F38" s="5">
        <f>(((F37-F41)/365)*213.5)+F41</f>
        <v>298551.79589041095</v>
      </c>
      <c r="G38" s="5">
        <f>(((G37-G41)/365)*213.5)+G41</f>
        <v>202734.7506849315</v>
      </c>
      <c r="H38" s="5">
        <f t="shared" si="0"/>
        <v>501286.54657534242</v>
      </c>
      <c r="J38" s="12">
        <f t="shared" si="1"/>
        <v>344680.55739058956</v>
      </c>
      <c r="K38" s="12">
        <f t="shared" si="2"/>
        <v>226086.81816906881</v>
      </c>
    </row>
    <row r="39" spans="1:11" x14ac:dyDescent="0.25">
      <c r="A39" s="3">
        <v>38898</v>
      </c>
      <c r="B39" s="4">
        <v>371572.29963869584</v>
      </c>
      <c r="C39" s="4">
        <v>247714.86642579729</v>
      </c>
      <c r="D39" s="4">
        <v>619287.16606449313</v>
      </c>
      <c r="F39" s="5">
        <f>(((F37-F41)/365)*122.25)+F41</f>
        <v>170951.04589041095</v>
      </c>
      <c r="G39" s="5">
        <f>(((G37-G41)/365)*122.25)+G41</f>
        <v>116086.2506849315</v>
      </c>
      <c r="H39" s="5">
        <f t="shared" si="0"/>
        <v>287037.29657534242</v>
      </c>
      <c r="J39" s="12">
        <f t="shared" si="1"/>
        <v>200621.25374828489</v>
      </c>
      <c r="K39" s="12">
        <f t="shared" si="2"/>
        <v>131628.61574086579</v>
      </c>
    </row>
    <row r="40" spans="1:11" x14ac:dyDescent="0.25">
      <c r="A40" s="3">
        <v>38990</v>
      </c>
      <c r="B40" s="4">
        <v>93423.331516994891</v>
      </c>
      <c r="C40" s="4">
        <v>62282.221011329937</v>
      </c>
      <c r="D40" s="4">
        <v>155705.55252832483</v>
      </c>
      <c r="F40" s="5">
        <f>(((F37-F41)/365)*31)+F41</f>
        <v>43350.295890410955</v>
      </c>
      <c r="G40" s="5">
        <f>(((G37-G41)/365)*31)+G41</f>
        <v>29437.750684931507</v>
      </c>
      <c r="H40" s="5">
        <f t="shared" si="0"/>
        <v>72788.046575342465</v>
      </c>
      <c r="J40" s="12">
        <f t="shared" si="1"/>
        <v>50073.035626583936</v>
      </c>
      <c r="K40" s="12">
        <f t="shared" si="2"/>
        <v>32844.470326398427</v>
      </c>
    </row>
    <row r="41" spans="1:11" x14ac:dyDescent="0.25">
      <c r="A41" s="3">
        <v>39021</v>
      </c>
      <c r="B41" s="4">
        <v>1</v>
      </c>
      <c r="C41" s="4">
        <v>1</v>
      </c>
      <c r="D41" s="4">
        <v>2</v>
      </c>
      <c r="F41" s="5">
        <v>1</v>
      </c>
      <c r="G41" s="5">
        <v>1</v>
      </c>
      <c r="H41" s="5">
        <f t="shared" si="0"/>
        <v>2</v>
      </c>
      <c r="J41" s="12">
        <f t="shared" si="1"/>
        <v>0</v>
      </c>
      <c r="K41" s="12">
        <f t="shared" si="2"/>
        <v>0</v>
      </c>
    </row>
    <row r="42" spans="1:11" x14ac:dyDescent="0.25">
      <c r="A42" s="3">
        <v>39082</v>
      </c>
      <c r="B42">
        <v>1</v>
      </c>
      <c r="C42">
        <v>1</v>
      </c>
      <c r="D42">
        <v>2</v>
      </c>
      <c r="F42" s="5"/>
      <c r="G42" s="5"/>
      <c r="H42" s="5">
        <f t="shared" si="0"/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1999-06-29T14:26:06Z</cp:lastPrinted>
  <dcterms:created xsi:type="dcterms:W3CDTF">1999-06-29T01:48:18Z</dcterms:created>
  <dcterms:modified xsi:type="dcterms:W3CDTF">2023-09-10T15:49:53Z</dcterms:modified>
</cp:coreProperties>
</file>