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36" windowWidth="9132" windowHeight="4248" tabRatio="460" firstSheet="3" activeTab="6"/>
  </bookViews>
  <sheets>
    <sheet name="Project Scope" sheetId="1" r:id="rId1"/>
    <sheet name="Notes" sheetId="2" r:id="rId2"/>
    <sheet name="M&amp;E Costs " sheetId="3" r:id="rId3"/>
    <sheet name="FD Costs" sheetId="4" r:id="rId4"/>
    <sheet name="PS Costs" sheetId="5" r:id="rId5"/>
    <sheet name="Risk Factors" sheetId="6" r:id="rId6"/>
    <sheet name="Contact List" sheetId="7" r:id="rId7"/>
  </sheets>
  <definedNames>
    <definedName name="_xlnm.Print_Area" localSheetId="6">'Contact List'!$A$1:$L$45</definedName>
    <definedName name="_xlnm.Print_Area" localSheetId="3">'FD Costs'!$A$1:$J$56</definedName>
    <definedName name="_xlnm.Print_Area" localSheetId="2">'M&amp;E Costs '!$A$1:$J$47</definedName>
    <definedName name="_xlnm.Print_Area" localSheetId="1">Notes!$A$1:$K$56</definedName>
    <definedName name="_xlnm.Print_Area" localSheetId="0">'Project Scope'!$A$1:$K$52</definedName>
    <definedName name="_xlnm.Print_Area" localSheetId="4">'PS Costs'!$A$7:$K$55</definedName>
    <definedName name="_xlnm.Print_Area" localSheetId="5">'Risk Factors'!$A$1:$J$49</definedName>
    <definedName name="_xlnm.Print_Titles" localSheetId="3">'FD Costs'!$1:$6</definedName>
    <definedName name="_xlnm.Print_Titles" localSheetId="2">'M&amp;E Costs '!$1:$6</definedName>
    <definedName name="_xlnm.Print_Titles" localSheetId="1">Notes!$1:$6</definedName>
    <definedName name="_xlnm.Print_Titles" localSheetId="0">'Project Scope'!$1:$6</definedName>
    <definedName name="_xlnm.Print_Titles" localSheetId="4">'PS Costs'!$1:$6</definedName>
    <definedName name="_xlnm.Print_Titles" localSheetId="5">'Risk Factors'!$1:$6</definedName>
  </definedNames>
  <calcPr calcId="0" fullCalcOnLoad="1"/>
</workbook>
</file>

<file path=xl/calcChain.xml><?xml version="1.0" encoding="utf-8"?>
<calcChain xmlns="http://schemas.openxmlformats.org/spreadsheetml/2006/main">
  <c r="A5" i="7" l="1"/>
  <c r="D8" i="7"/>
  <c r="D9" i="7"/>
  <c r="D12" i="7"/>
  <c r="A5" i="4"/>
  <c r="H23" i="4"/>
  <c r="I23" i="4"/>
  <c r="J23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H31" i="4"/>
  <c r="I31" i="4"/>
  <c r="J31" i="4"/>
  <c r="H35" i="4"/>
  <c r="J35" i="4"/>
  <c r="H36" i="4"/>
  <c r="J36" i="4"/>
  <c r="I37" i="4"/>
  <c r="J37" i="4"/>
  <c r="I38" i="4"/>
  <c r="J38" i="4"/>
  <c r="H41" i="4"/>
  <c r="I41" i="4"/>
  <c r="J41" i="4"/>
  <c r="I42" i="4"/>
  <c r="J42" i="4"/>
  <c r="H43" i="4"/>
  <c r="I43" i="4"/>
  <c r="J43" i="4"/>
  <c r="I45" i="4"/>
  <c r="J45" i="4"/>
  <c r="H47" i="4"/>
  <c r="I47" i="4"/>
  <c r="J47" i="4"/>
  <c r="H50" i="4"/>
  <c r="I50" i="4"/>
  <c r="J50" i="4"/>
  <c r="H52" i="4"/>
  <c r="I52" i="4"/>
  <c r="J52" i="4"/>
  <c r="H54" i="4"/>
  <c r="I54" i="4"/>
  <c r="J54" i="4"/>
  <c r="H56" i="4"/>
  <c r="I56" i="4"/>
  <c r="J56" i="4"/>
  <c r="A5" i="3"/>
  <c r="J23" i="3"/>
  <c r="J24" i="3"/>
  <c r="H44" i="3"/>
  <c r="I44" i="3"/>
  <c r="J44" i="3"/>
  <c r="H45" i="3"/>
  <c r="I45" i="3"/>
  <c r="J45" i="3"/>
  <c r="H46" i="3"/>
  <c r="I46" i="3"/>
  <c r="J46" i="3"/>
  <c r="H47" i="3"/>
  <c r="I47" i="3"/>
  <c r="J47" i="3"/>
  <c r="A5" i="2"/>
  <c r="A5" i="1"/>
  <c r="A5" i="5"/>
  <c r="H23" i="5"/>
  <c r="I23" i="5"/>
  <c r="J23" i="5"/>
  <c r="H24" i="5"/>
  <c r="I24" i="5"/>
  <c r="J24" i="5"/>
  <c r="H26" i="5"/>
  <c r="I26" i="5"/>
  <c r="J26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J35" i="5"/>
  <c r="J37" i="5"/>
  <c r="H40" i="5"/>
  <c r="I40" i="5"/>
  <c r="J40" i="5"/>
  <c r="H41" i="5"/>
  <c r="I41" i="5"/>
  <c r="J41" i="5"/>
  <c r="H43" i="5"/>
  <c r="I43" i="5"/>
  <c r="J43" i="5"/>
  <c r="H45" i="5"/>
  <c r="I45" i="5"/>
  <c r="J45" i="5"/>
  <c r="H47" i="5"/>
  <c r="I47" i="5"/>
  <c r="J47" i="5"/>
  <c r="H49" i="5"/>
  <c r="I49" i="5"/>
  <c r="J49" i="5"/>
  <c r="H50" i="5"/>
  <c r="I50" i="5"/>
  <c r="J50" i="5"/>
  <c r="H51" i="5"/>
  <c r="I51" i="5"/>
  <c r="J51" i="5"/>
  <c r="H52" i="5"/>
  <c r="I52" i="5"/>
  <c r="J52" i="5"/>
  <c r="H55" i="5"/>
  <c r="I55" i="5"/>
  <c r="J55" i="5"/>
  <c r="A5" i="6"/>
</calcChain>
</file>

<file path=xl/sharedStrings.xml><?xml version="1.0" encoding="utf-8"?>
<sst xmlns="http://schemas.openxmlformats.org/spreadsheetml/2006/main" count="335" uniqueCount="204">
  <si>
    <t>EOC HOUSTON TECHNICAL SERVICES</t>
  </si>
  <si>
    <t>PROJECT COST ESTIMATE</t>
  </si>
  <si>
    <t>CUSTOMER COMPANY NAME:</t>
  </si>
  <si>
    <t xml:space="preserve"> </t>
  </si>
  <si>
    <t>PROJECT NAME:</t>
  </si>
  <si>
    <t>W.O. NUMBER:</t>
  </si>
  <si>
    <t>estimate</t>
  </si>
  <si>
    <t>PROJECT ENGINEER:</t>
  </si>
  <si>
    <t>Reid Hansen</t>
  </si>
  <si>
    <t>REVISION NUMBER:</t>
  </si>
  <si>
    <t>PROJECT SCOPE</t>
  </si>
  <si>
    <t>HPL SCOPE:</t>
  </si>
  <si>
    <t>Note:  This estimate is good for 90 days.</t>
  </si>
  <si>
    <t>Estimate does not include income  tax gross</t>
  </si>
  <si>
    <t>NOTES &amp; ASSUMPTIONS</t>
  </si>
  <si>
    <t>ASSUMPTIONS</t>
  </si>
  <si>
    <t>NOTES</t>
  </si>
  <si>
    <t xml:space="preserve">Pipe data:  </t>
  </si>
  <si>
    <t>Hydrotest:</t>
  </si>
  <si>
    <t>MAOP (design):</t>
  </si>
  <si>
    <t>(A) - Assumption</t>
  </si>
  <si>
    <t>(N) - Note</t>
  </si>
  <si>
    <t>PROJECT COST ESTIMATE ANALYSIS</t>
  </si>
  <si>
    <t>MATERIAL AND EQUIPMENT COSTS</t>
  </si>
  <si>
    <t>Lot</t>
  </si>
  <si>
    <t>MATERIAL TOTALS</t>
  </si>
  <si>
    <t>FREIGHT  (4.50% of materials)</t>
  </si>
  <si>
    <t>TAX  (8.25% of materials)</t>
  </si>
  <si>
    <t>MATL. &amp; EQUIP. SUB-TOTAL</t>
  </si>
  <si>
    <t>FIELD DIRECT COSTS</t>
  </si>
  <si>
    <t>CONSTRUCTION SUPPORT:</t>
  </si>
  <si>
    <t>Day</t>
  </si>
  <si>
    <t>FIELD INSPECTION :</t>
  </si>
  <si>
    <t>- Construction - 1 Chief Insp.</t>
  </si>
  <si>
    <t>Days</t>
  </si>
  <si>
    <t>- Construction - 1 Craft Insp.</t>
  </si>
  <si>
    <t>- Contruction Management</t>
  </si>
  <si>
    <t>CONSTR. SUPPORT TOTAL</t>
  </si>
  <si>
    <t>CONTRACT INSTALLATION:</t>
  </si>
  <si>
    <t>FIELD DIRECT COSTS SUB-TOTAL</t>
  </si>
  <si>
    <t>TOTAL INSTALLED COST (Labor + Materials)</t>
  </si>
  <si>
    <t>PROJECT SUPPORT COSTS</t>
  </si>
  <si>
    <t>ENVIRONMENTAL:</t>
  </si>
  <si>
    <t>Asbestos abatement</t>
  </si>
  <si>
    <t>ENVIRON. TOTAL</t>
  </si>
  <si>
    <t>RIGHT OF WAY:</t>
  </si>
  <si>
    <t>ROW Direct Salaries</t>
  </si>
  <si>
    <t>ROW Review Charges</t>
  </si>
  <si>
    <t>ROW TOTAL</t>
  </si>
  <si>
    <t>COMPANY:</t>
  </si>
  <si>
    <t>DISTRICT LABOR</t>
  </si>
  <si>
    <t>Hrs.</t>
  </si>
  <si>
    <t>ENGINEERING - COMPANY</t>
  </si>
  <si>
    <t xml:space="preserve">Drafting &amp; alignment sheets </t>
  </si>
  <si>
    <t>COMPANY TOTALS</t>
  </si>
  <si>
    <t>GAS LOSS (Blowdown &amp; Purge)</t>
  </si>
  <si>
    <t>Lp Sum</t>
  </si>
  <si>
    <t>Income Tax Gross-up (25%)</t>
  </si>
  <si>
    <t>As-Built Package (2.0%)</t>
  </si>
  <si>
    <t>PROJECT SUPPORT COSTS SUB-TOTAL</t>
  </si>
  <si>
    <t>TOTAL ESTIMATED COST</t>
  </si>
  <si>
    <t>RISK FACTORS</t>
  </si>
  <si>
    <t>PROJECT CONTACT LIST</t>
  </si>
  <si>
    <t>Office</t>
  </si>
  <si>
    <t>Pager</t>
  </si>
  <si>
    <t>Mobile</t>
  </si>
  <si>
    <t>GCO Project Engineer</t>
  </si>
  <si>
    <t>(713)853-7540</t>
  </si>
  <si>
    <t>800-504-0913</t>
  </si>
  <si>
    <t>Don Thomas</t>
  </si>
  <si>
    <t>GCO Construction Manager</t>
  </si>
  <si>
    <t>(713) 853-5581</t>
  </si>
  <si>
    <t>(281) 490-6549</t>
  </si>
  <si>
    <t>(713) 818-4075</t>
  </si>
  <si>
    <t>Charlie Thompson</t>
  </si>
  <si>
    <t>EOC Tech Ops Director</t>
  </si>
  <si>
    <t>(713) 685-4201</t>
  </si>
  <si>
    <t>800-501-5722</t>
  </si>
  <si>
    <t>(713) 818-8314</t>
  </si>
  <si>
    <t>Kevin Kuehler</t>
  </si>
  <si>
    <t>GCO E&amp;C Director</t>
  </si>
  <si>
    <t>(713) 853-9319</t>
  </si>
  <si>
    <t>800-980-6628</t>
  </si>
  <si>
    <t>PIN 096-8634</t>
  </si>
  <si>
    <t>James McKay</t>
  </si>
  <si>
    <t>ECT Gas Control</t>
  </si>
  <si>
    <t>(800) 716-7133</t>
  </si>
  <si>
    <t>(713) 202-7839</t>
  </si>
  <si>
    <t>John Towles</t>
  </si>
  <si>
    <t>Right of Way</t>
  </si>
  <si>
    <t>Brad Blevins</t>
  </si>
  <si>
    <t>ECT Facility Planning</t>
  </si>
  <si>
    <t>TOTAL ESTIMATED COST (without mark-up)</t>
  </si>
  <si>
    <t>Terms &amp; conditions for ingress / egrss to ROW.</t>
  </si>
  <si>
    <t>Wldr. Helper</t>
  </si>
  <si>
    <t>Welder w/ rig</t>
  </si>
  <si>
    <t>X-RAY</t>
  </si>
  <si>
    <t>Laborer (2)</t>
  </si>
  <si>
    <t>Ty Porche</t>
  </si>
  <si>
    <t>Construction Coordinator</t>
  </si>
  <si>
    <t>713/805-1781</t>
  </si>
  <si>
    <r>
      <t>PRODUCER SCOPE:</t>
    </r>
    <r>
      <rPr>
        <sz val="14"/>
        <rFont val="Arial"/>
        <family val="2"/>
      </rPr>
      <t xml:space="preserve"> </t>
    </r>
  </si>
  <si>
    <t>(A) Gas will be pipeline quality &amp; not require analyzers.</t>
  </si>
  <si>
    <t>Crew Truck w/ tools</t>
  </si>
  <si>
    <t>R/T hoe w/ truck, trailer &amp; operator</t>
  </si>
  <si>
    <t xml:space="preserve">EQUIPMENT:  Prepare site &amp; handle material  </t>
  </si>
  <si>
    <t>CONTRACT INSTALL. TOTAL</t>
  </si>
  <si>
    <t>ROW Esmnt. Acquisition/Damages</t>
  </si>
  <si>
    <t xml:space="preserve">      operate this process.</t>
  </si>
  <si>
    <t>Pipeline pressure during Hot-tap</t>
  </si>
  <si>
    <t>DESCRIPTION</t>
  </si>
  <si>
    <t>EST. QUANITY</t>
  </si>
  <si>
    <t>PROPERTY UNIT</t>
  </si>
  <si>
    <t>UNIT of MEASURE</t>
  </si>
  <si>
    <t>VACUM TRUCK SERVICE</t>
  </si>
  <si>
    <t>Hours</t>
  </si>
  <si>
    <t>ROW, Landman</t>
  </si>
  <si>
    <t>EST.   QTY.</t>
  </si>
  <si>
    <t>EST. UNIT</t>
  </si>
  <si>
    <t>W.O.A. UNIT COST</t>
  </si>
  <si>
    <t>W.O.A.             UNIT              COST</t>
  </si>
  <si>
    <t>98-____ (NEW)</t>
  </si>
  <si>
    <t>W.O.A.             COST   ESTIMATE (TOTAL)</t>
  </si>
  <si>
    <t>W.O.A.                PER UNIT      COST (TAP&amp;RISER)</t>
  </si>
  <si>
    <t>W.O.A.             COST   ESTIMATE (METER)</t>
  </si>
  <si>
    <t>Overhead (13.0% HPL &amp; 1.0% NNG)</t>
  </si>
  <si>
    <t>Permitting</t>
  </si>
  <si>
    <t>W.O.A        COST        ESTIMATE           (TAP &amp; RISER)</t>
  </si>
  <si>
    <t>SURVEY (Preliminary and As-Built)</t>
  </si>
  <si>
    <r>
      <t xml:space="preserve">W.O.A.             COST   ESTIMATE </t>
    </r>
    <r>
      <rPr>
        <sz val="10"/>
        <rFont val="Arial"/>
        <family val="2"/>
      </rPr>
      <t>TAP&amp;RISER</t>
    </r>
  </si>
  <si>
    <t>AFUDC (6.5% per year, for 90 days)</t>
  </si>
  <si>
    <t>Transportation</t>
  </si>
  <si>
    <t>Instalation:  Insturment / Electrical</t>
  </si>
  <si>
    <t>Robert Morgan</t>
  </si>
  <si>
    <t>Chris Sonnebom</t>
  </si>
  <si>
    <t>713/ 853-6448</t>
  </si>
  <si>
    <t>713/ 646-7244</t>
  </si>
  <si>
    <t xml:space="preserve">  713/ 853-6508</t>
  </si>
  <si>
    <t>713/853-6530</t>
  </si>
  <si>
    <t>713/853-7406</t>
  </si>
  <si>
    <t>HOUSTON</t>
  </si>
  <si>
    <t>Meter No.:</t>
  </si>
  <si>
    <t>Line No.:</t>
  </si>
  <si>
    <t>Pressure:</t>
  </si>
  <si>
    <t>Volume:</t>
  </si>
  <si>
    <t>Region:</t>
  </si>
  <si>
    <t>Area:</t>
  </si>
  <si>
    <t>Field:</t>
  </si>
  <si>
    <t>Station:</t>
  </si>
  <si>
    <t>Zip Code:</t>
  </si>
  <si>
    <t>County:</t>
  </si>
  <si>
    <t>System:</t>
  </si>
  <si>
    <t>P.O.I. Type:</t>
  </si>
  <si>
    <t>Align. Drwg.:</t>
  </si>
  <si>
    <t>Survey:</t>
  </si>
  <si>
    <t>SITE PREPERATION</t>
  </si>
  <si>
    <t>HOT-TAP SERVICE</t>
  </si>
  <si>
    <t>LABOR:  Install site w/ culvert, tap, meter &amp; fence</t>
  </si>
  <si>
    <t>5.  Producer shall provide an all weather road w/ right to HPL to ingress / egress meter facility w/ fence to prevent cattle or</t>
  </si>
  <si>
    <t>Fence</t>
  </si>
  <si>
    <t>361/698-4354</t>
  </si>
  <si>
    <t>361/788-1635</t>
  </si>
  <si>
    <t>.</t>
  </si>
  <si>
    <t>Houston Pipe Line Co.</t>
  </si>
  <si>
    <t xml:space="preserve">      vandals from damaging meter piping &amp; equipment.</t>
  </si>
  <si>
    <t>Foreman</t>
  </si>
  <si>
    <t>Foremans Truck</t>
  </si>
  <si>
    <t>line (3080) at station 9761+66 in Gregg County, TX.</t>
  </si>
  <si>
    <t>File Name:  GasSolutions</t>
  </si>
  <si>
    <t xml:space="preserve">      for Producer to install a 3" 600# senior orifice meter to deliver appx. 5.0MM/D of pipeline quality gas into the HPL Texoma</t>
  </si>
  <si>
    <t xml:space="preserve">      30" line (3018)  at station 9761+66 in Gregg County, TX..</t>
  </si>
  <si>
    <t>2.  All piping, meter, equipment &amp; downstream piping shall be constructed &amp; installed w/ documentation to support material</t>
  </si>
  <si>
    <t xml:space="preserve">      &amp; method of construction according to Enron Engineering Standards &amp; Specifications prior to delivery.</t>
  </si>
  <si>
    <t>LUMBERTON</t>
  </si>
  <si>
    <t>9761+66</t>
  </si>
  <si>
    <t>GREGG COUNTY, TX.</t>
  </si>
  <si>
    <t>765 TEXOMA PIPELINE</t>
  </si>
  <si>
    <t>HC-3080-31-H</t>
  </si>
  <si>
    <t>SS DAVIS SURVEY A-59</t>
  </si>
  <si>
    <t>5.0 MM/D</t>
  </si>
  <si>
    <t xml:space="preserve">Gas Solutions Longview Plant: delivery meter addition to Texoma 30" </t>
  </si>
  <si>
    <t>GPO</t>
  </si>
  <si>
    <t>3.  Provide &amp; install dehydration &amp; separator w/ high liquid level monitor &amp; shut-down device w/ associated piping &amp; storage to</t>
  </si>
  <si>
    <t>4.  Producer shall operate, maintain &amp; retain ownership of meter facility &amp; downstream piping to the inlet of the HPL tap &amp; be</t>
  </si>
  <si>
    <t xml:space="preserve">      responsible for all costs &amp; liabilities asociated with operating this equipment.</t>
  </si>
  <si>
    <t>(N)  Flow estimated at 5.0 MM/D (max) @ 750#</t>
  </si>
  <si>
    <t>(N) 30" Texoma (3080)</t>
  </si>
  <si>
    <t>30" x .312, X65</t>
  </si>
  <si>
    <t>(Class 1 location)</t>
  </si>
  <si>
    <t>(Class 2 or 3 location)</t>
  </si>
  <si>
    <t>T. A. Mills</t>
  </si>
  <si>
    <t>Lumberton Team - W C Contact</t>
  </si>
  <si>
    <t>281/652-2562</t>
  </si>
  <si>
    <t>409/755-9433</t>
  </si>
  <si>
    <t>409/656-4467</t>
  </si>
  <si>
    <t xml:space="preserve">      9761+66 in Gregg County, TX..</t>
  </si>
  <si>
    <t>1.  Provide material, labor &amp; equipment to install piping changes for a 3" orifice fitting, EFM w/ Enron compatible software &amp;</t>
  </si>
  <si>
    <t xml:space="preserve">      SCADA capabilities, sampler &amp; control valve (set @ 811) for OPP to deliver to HPL, Texoma 30" line (3080) at station</t>
  </si>
  <si>
    <t xml:space="preserve">      equipment &amp; EFM.</t>
  </si>
  <si>
    <t>COMM. PKG.: MDS-9810 w/ tower, base &amp; antena</t>
  </si>
  <si>
    <t>1.  HPL shall provide, install, retain ownership, maintain &amp; operate communication package to Producers measurement</t>
  </si>
  <si>
    <t>2.  HPL shall receive documetatation provided by Producer to support material &amp; method of construction for piping changes</t>
  </si>
  <si>
    <t>3.  HPL shall witness calibration of measurement equipment.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</si>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</sst>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0_);\(0\)"/>
  </numFmts>
  <fonts count="21" x14ac:knownFonts="1">
    <font>
      <sz val="12"/>
      <name val="Arial"/>
      <family val="2"/>
    </font>
    <font>
      <sz val="10"/>
      <name val="Arial"/>
    </font>
    <font>
      <b/>
      <sz val="14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</font>
    <font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name val="Arial"/>
    </font>
    <font>
      <sz val="13"/>
      <name val="Arial"/>
      <family val="2"/>
    </font>
    <font>
      <i/>
      <sz val="14"/>
      <name val="Arial"/>
    </font>
    <font>
      <sz val="12"/>
      <name val="Arial"/>
    </font>
    <font>
      <b/>
      <i/>
      <sz val="16"/>
      <name val="Arial"/>
      <family val="2"/>
    </font>
    <font>
      <i/>
      <sz val="14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u val="singleAccounting"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42" fontId="0" fillId="0" borderId="0"/>
    <xf numFmtId="9" fontId="1" fillId="0" borderId="0" applyFont="0" applyFill="0" applyBorder="0" applyAlignment="0" applyProtection="0"/>
  </cellStyleXfs>
  <cellXfs count="338">
    <xf numFmtId="42" fontId="0" fillId="0" borderId="0" xfId="0"/>
    <xf numFmtId="42" fontId="0" fillId="0" borderId="0" xfId="0" applyBorder="1"/>
    <xf numFmtId="42" fontId="0" fillId="0" borderId="1" xfId="0" applyBorder="1"/>
    <xf numFmtId="42" fontId="0" fillId="0" borderId="2" xfId="0" applyBorder="1"/>
    <xf numFmtId="42" fontId="0" fillId="0" borderId="0" xfId="0" applyFill="1" applyBorder="1"/>
    <xf numFmtId="42" fontId="6" fillId="0" borderId="2" xfId="0" applyFont="1" applyBorder="1" applyAlignment="1">
      <alignment horizontal="centerContinuous"/>
    </xf>
    <xf numFmtId="42" fontId="0" fillId="0" borderId="2" xfId="0" quotePrefix="1" applyBorder="1" applyAlignment="1">
      <alignment horizontal="left"/>
    </xf>
    <xf numFmtId="42" fontId="3" fillId="0" borderId="0" xfId="0" quotePrefix="1" applyFont="1" applyFill="1" applyBorder="1" applyAlignment="1">
      <alignment horizontal="right"/>
    </xf>
    <xf numFmtId="42" fontId="7" fillId="0" borderId="0" xfId="0" applyFont="1" applyBorder="1"/>
    <xf numFmtId="42" fontId="0" fillId="0" borderId="3" xfId="0" applyBorder="1"/>
    <xf numFmtId="42" fontId="3" fillId="0" borderId="4" xfId="0" applyFont="1" applyFill="1" applyBorder="1"/>
    <xf numFmtId="42" fontId="0" fillId="0" borderId="5" xfId="0" applyBorder="1"/>
    <xf numFmtId="42" fontId="0" fillId="0" borderId="6" xfId="0" applyBorder="1"/>
    <xf numFmtId="42" fontId="0" fillId="0" borderId="7" xfId="0" applyBorder="1"/>
    <xf numFmtId="42" fontId="0" fillId="0" borderId="8" xfId="0" applyBorder="1"/>
    <xf numFmtId="42" fontId="8" fillId="0" borderId="9" xfId="0" applyFont="1" applyBorder="1" applyAlignment="1">
      <alignment horizontal="centerContinuous"/>
    </xf>
    <xf numFmtId="42" fontId="2" fillId="0" borderId="3" xfId="0" applyFont="1" applyBorder="1" applyAlignment="1">
      <alignment horizontal="centerContinuous"/>
    </xf>
    <xf numFmtId="42" fontId="2" fillId="0" borderId="6" xfId="0" applyFont="1" applyBorder="1" applyAlignment="1">
      <alignment horizontal="centerContinuous"/>
    </xf>
    <xf numFmtId="14" fontId="4" fillId="0" borderId="4" xfId="0" applyNumberFormat="1" applyFont="1" applyBorder="1" applyAlignment="1">
      <alignment horizontal="centerContinuous"/>
    </xf>
    <xf numFmtId="42" fontId="4" fillId="0" borderId="0" xfId="0" applyFont="1" applyBorder="1" applyAlignment="1">
      <alignment horizontal="centerContinuous"/>
    </xf>
    <xf numFmtId="42" fontId="4" fillId="0" borderId="7" xfId="0" applyFont="1" applyBorder="1" applyAlignment="1">
      <alignment horizontal="centerContinuous"/>
    </xf>
    <xf numFmtId="42" fontId="9" fillId="0" borderId="4" xfId="0" quotePrefix="1" applyFont="1" applyBorder="1" applyAlignment="1" applyProtection="1">
      <alignment horizontal="centerContinuous"/>
      <protection locked="0"/>
    </xf>
    <xf numFmtId="42" fontId="2" fillId="0" borderId="0" xfId="0" applyFont="1" applyBorder="1" applyAlignment="1">
      <alignment horizontal="centerContinuous"/>
    </xf>
    <xf numFmtId="42" fontId="2" fillId="0" borderId="7" xfId="0" applyFont="1" applyBorder="1" applyAlignment="1">
      <alignment horizontal="centerContinuous"/>
    </xf>
    <xf numFmtId="14" fontId="9" fillId="0" borderId="4" xfId="0" applyNumberFormat="1" applyFont="1" applyBorder="1" applyAlignment="1">
      <alignment horizontal="centerContinuous"/>
    </xf>
    <xf numFmtId="42" fontId="5" fillId="0" borderId="10" xfId="0" applyFont="1" applyBorder="1"/>
    <xf numFmtId="42" fontId="5" fillId="0" borderId="5" xfId="0" applyFont="1" applyBorder="1"/>
    <xf numFmtId="42" fontId="5" fillId="0" borderId="8" xfId="0" applyFont="1" applyBorder="1"/>
    <xf numFmtId="42" fontId="0" fillId="0" borderId="9" xfId="0" applyBorder="1"/>
    <xf numFmtId="42" fontId="8" fillId="0" borderId="4" xfId="0" applyFont="1" applyBorder="1" applyAlignment="1">
      <alignment horizontal="centerContinuous"/>
    </xf>
    <xf numFmtId="42" fontId="0" fillId="0" borderId="10" xfId="0" applyBorder="1"/>
    <xf numFmtId="42" fontId="10" fillId="0" borderId="0" xfId="0" applyFont="1" applyBorder="1"/>
    <xf numFmtId="42" fontId="2" fillId="0" borderId="4" xfId="0" applyFont="1" applyBorder="1" applyAlignment="1">
      <alignment horizontal="centerContinuous"/>
    </xf>
    <xf numFmtId="42" fontId="10" fillId="0" borderId="0" xfId="0" quotePrefix="1" applyFont="1" applyBorder="1" applyAlignment="1">
      <alignment horizontal="right"/>
    </xf>
    <xf numFmtId="42" fontId="10" fillId="0" borderId="0" xfId="0" quotePrefix="1" applyFont="1" applyBorder="1" applyAlignment="1">
      <alignment horizontal="left"/>
    </xf>
    <xf numFmtId="42" fontId="10" fillId="0" borderId="0" xfId="0" applyFont="1"/>
    <xf numFmtId="42" fontId="10" fillId="0" borderId="0" xfId="0" applyFont="1" applyBorder="1" applyAlignment="1">
      <alignment horizontal="left"/>
    </xf>
    <xf numFmtId="42" fontId="4" fillId="0" borderId="4" xfId="0" applyFont="1" applyBorder="1" applyAlignment="1">
      <alignment horizontal="centerContinuous"/>
    </xf>
    <xf numFmtId="42" fontId="9" fillId="0" borderId="4" xfId="0" applyFont="1" applyBorder="1" applyAlignment="1" applyProtection="1">
      <alignment horizontal="centerContinuous"/>
      <protection locked="0"/>
    </xf>
    <xf numFmtId="42" fontId="0" fillId="0" borderId="3" xfId="0" applyBorder="1" applyAlignment="1">
      <alignment horizontal="centerContinuous"/>
    </xf>
    <xf numFmtId="42" fontId="0" fillId="0" borderId="6" xfId="0" applyBorder="1" applyAlignment="1">
      <alignment horizontal="centerContinuous"/>
    </xf>
    <xf numFmtId="42" fontId="0" fillId="0" borderId="0" xfId="0" applyBorder="1" applyAlignment="1">
      <alignment horizontal="centerContinuous"/>
    </xf>
    <xf numFmtId="42" fontId="0" fillId="0" borderId="7" xfId="0" applyBorder="1" applyAlignment="1">
      <alignment horizontal="centerContinuous"/>
    </xf>
    <xf numFmtId="42" fontId="5" fillId="0" borderId="10" xfId="0" applyFont="1" applyBorder="1" applyAlignment="1">
      <alignment horizontal="centerContinuous"/>
    </xf>
    <xf numFmtId="42" fontId="5" fillId="0" borderId="5" xfId="0" applyFont="1" applyBorder="1" applyAlignment="1">
      <alignment horizontal="centerContinuous"/>
    </xf>
    <xf numFmtId="42" fontId="0" fillId="0" borderId="5" xfId="0" applyBorder="1" applyAlignment="1">
      <alignment horizontal="centerContinuous"/>
    </xf>
    <xf numFmtId="42" fontId="0" fillId="0" borderId="8" xfId="0" applyBorder="1" applyAlignment="1">
      <alignment horizontal="centerContinuous"/>
    </xf>
    <xf numFmtId="42" fontId="5" fillId="0" borderId="9" xfId="0" applyFont="1" applyBorder="1"/>
    <xf numFmtId="42" fontId="5" fillId="0" borderId="3" xfId="0" applyFont="1" applyBorder="1"/>
    <xf numFmtId="42" fontId="5" fillId="0" borderId="4" xfId="0" applyFont="1" applyBorder="1"/>
    <xf numFmtId="42" fontId="5" fillId="0" borderId="0" xfId="0" applyFont="1" applyBorder="1"/>
    <xf numFmtId="42" fontId="5" fillId="0" borderId="7" xfId="0" applyFont="1" applyBorder="1"/>
    <xf numFmtId="42" fontId="4" fillId="0" borderId="4" xfId="0" applyFont="1" applyFill="1" applyBorder="1"/>
    <xf numFmtId="42" fontId="4" fillId="0" borderId="0" xfId="0" quotePrefix="1" applyFont="1" applyFill="1" applyBorder="1" applyAlignment="1">
      <alignment horizontal="right"/>
    </xf>
    <xf numFmtId="42" fontId="4" fillId="0" borderId="0" xfId="0" quotePrefix="1" applyFont="1" applyFill="1" applyBorder="1" applyAlignment="1">
      <alignment horizontal="left"/>
    </xf>
    <xf numFmtId="42" fontId="5" fillId="0" borderId="0" xfId="0" applyFont="1" applyFill="1" applyBorder="1"/>
    <xf numFmtId="42" fontId="11" fillId="0" borderId="9" xfId="0" applyFont="1" applyBorder="1" applyAlignment="1">
      <alignment horizontal="centerContinuous"/>
    </xf>
    <xf numFmtId="42" fontId="0" fillId="0" borderId="11" xfId="0" applyBorder="1"/>
    <xf numFmtId="42" fontId="0" fillId="0" borderId="12" xfId="0" applyBorder="1"/>
    <xf numFmtId="42" fontId="0" fillId="0" borderId="13" xfId="0" applyBorder="1"/>
    <xf numFmtId="42" fontId="0" fillId="0" borderId="14" xfId="0" applyBorder="1"/>
    <xf numFmtId="42" fontId="0" fillId="0" borderId="15" xfId="0" applyBorder="1"/>
    <xf numFmtId="42" fontId="10" fillId="0" borderId="14" xfId="0" applyFont="1" applyBorder="1"/>
    <xf numFmtId="42" fontId="10" fillId="0" borderId="15" xfId="0" applyFont="1" applyBorder="1"/>
    <xf numFmtId="42" fontId="10" fillId="0" borderId="16" xfId="0" applyFont="1" applyBorder="1"/>
    <xf numFmtId="42" fontId="10" fillId="0" borderId="17" xfId="0" applyFont="1" applyBorder="1"/>
    <xf numFmtId="42" fontId="10" fillId="0" borderId="18" xfId="0" applyFont="1" applyBorder="1"/>
    <xf numFmtId="42" fontId="0" fillId="0" borderId="19" xfId="0" applyBorder="1"/>
    <xf numFmtId="42" fontId="0" fillId="0" borderId="20" xfId="0" quotePrefix="1" applyBorder="1" applyAlignment="1">
      <alignment horizontal="left"/>
    </xf>
    <xf numFmtId="42" fontId="0" fillId="0" borderId="20" xfId="0" applyBorder="1"/>
    <xf numFmtId="42" fontId="0" fillId="0" borderId="20" xfId="0" applyBorder="1" applyAlignment="1">
      <alignment horizontal="left"/>
    </xf>
    <xf numFmtId="42" fontId="0" fillId="2" borderId="21" xfId="0" applyFill="1" applyBorder="1"/>
    <xf numFmtId="42" fontId="4" fillId="0" borderId="9" xfId="0" applyFont="1" applyFill="1" applyBorder="1"/>
    <xf numFmtId="42" fontId="4" fillId="0" borderId="3" xfId="0" quotePrefix="1" applyFont="1" applyFill="1" applyBorder="1" applyAlignment="1">
      <alignment horizontal="right"/>
    </xf>
    <xf numFmtId="42" fontId="4" fillId="0" borderId="3" xfId="0" quotePrefix="1" applyFont="1" applyFill="1" applyBorder="1" applyAlignment="1">
      <alignment horizontal="left"/>
    </xf>
    <xf numFmtId="42" fontId="5" fillId="0" borderId="3" xfId="0" applyFont="1" applyFill="1" applyBorder="1"/>
    <xf numFmtId="42" fontId="5" fillId="0" borderId="6" xfId="0" applyFont="1" applyBorder="1"/>
    <xf numFmtId="42" fontId="4" fillId="0" borderId="5" xfId="0" quotePrefix="1" applyFont="1" applyFill="1" applyBorder="1" applyAlignment="1">
      <alignment horizontal="right"/>
    </xf>
    <xf numFmtId="42" fontId="4" fillId="0" borderId="5" xfId="0" quotePrefix="1" applyFont="1" applyFill="1" applyBorder="1" applyAlignment="1">
      <alignment horizontal="left"/>
    </xf>
    <xf numFmtId="42" fontId="5" fillId="0" borderId="5" xfId="0" applyFont="1" applyFill="1" applyBorder="1"/>
    <xf numFmtId="42" fontId="9" fillId="0" borderId="4" xfId="0" applyFont="1" applyFill="1" applyBorder="1" applyAlignment="1">
      <alignment horizontal="centerContinuous"/>
    </xf>
    <xf numFmtId="42" fontId="10" fillId="0" borderId="0" xfId="0" applyFont="1" applyBorder="1" applyAlignment="1">
      <alignment horizontal="centerContinuous"/>
    </xf>
    <xf numFmtId="42" fontId="9" fillId="0" borderId="0" xfId="0" quotePrefix="1" applyFont="1" applyFill="1" applyBorder="1" applyAlignment="1">
      <alignment horizontal="centerContinuous"/>
    </xf>
    <xf numFmtId="42" fontId="10" fillId="0" borderId="0" xfId="0" applyFont="1" applyFill="1" applyBorder="1" applyAlignment="1">
      <alignment horizontal="centerContinuous"/>
    </xf>
    <xf numFmtId="42" fontId="10" fillId="0" borderId="7" xfId="0" applyFont="1" applyBorder="1" applyAlignment="1">
      <alignment horizontal="centerContinuous"/>
    </xf>
    <xf numFmtId="42" fontId="0" fillId="0" borderId="22" xfId="0" applyBorder="1"/>
    <xf numFmtId="42" fontId="10" fillId="0" borderId="0" xfId="0" quotePrefix="1" applyFont="1" applyBorder="1" applyAlignment="1"/>
    <xf numFmtId="42" fontId="10" fillId="0" borderId="0" xfId="0" applyFont="1" applyBorder="1" applyAlignment="1"/>
    <xf numFmtId="42" fontId="10" fillId="0" borderId="17" xfId="0" applyFont="1" applyBorder="1" applyAlignment="1"/>
    <xf numFmtId="1" fontId="6" fillId="0" borderId="22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2" fontId="10" fillId="0" borderId="11" xfId="0" applyFont="1" applyBorder="1"/>
    <xf numFmtId="42" fontId="10" fillId="0" borderId="12" xfId="0" applyFont="1" applyBorder="1"/>
    <xf numFmtId="42" fontId="10" fillId="0" borderId="13" xfId="0" applyFont="1" applyBorder="1"/>
    <xf numFmtId="42" fontId="10" fillId="0" borderId="0" xfId="0" quotePrefix="1" applyFont="1" applyBorder="1" applyAlignment="1">
      <alignment horizontal="center"/>
    </xf>
    <xf numFmtId="42" fontId="10" fillId="0" borderId="15" xfId="0" applyFont="1" applyBorder="1" applyAlignment="1">
      <alignment horizontal="center"/>
    </xf>
    <xf numFmtId="42" fontId="10" fillId="0" borderId="0" xfId="0" applyFont="1" applyBorder="1" applyAlignment="1">
      <alignment horizontal="center"/>
    </xf>
    <xf numFmtId="42" fontId="10" fillId="0" borderId="17" xfId="0" applyFont="1" applyBorder="1" applyAlignment="1">
      <alignment horizontal="center"/>
    </xf>
    <xf numFmtId="42" fontId="10" fillId="0" borderId="18" xfId="0" applyFont="1" applyBorder="1" applyAlignment="1">
      <alignment horizontal="center"/>
    </xf>
    <xf numFmtId="42" fontId="10" fillId="0" borderId="15" xfId="0" quotePrefix="1" applyFont="1" applyBorder="1" applyAlignment="1">
      <alignment horizontal="center"/>
    </xf>
    <xf numFmtId="13" fontId="0" fillId="0" borderId="0" xfId="0" applyNumberFormat="1"/>
    <xf numFmtId="42" fontId="0" fillId="0" borderId="23" xfId="0" applyBorder="1"/>
    <xf numFmtId="42" fontId="0" fillId="0" borderId="24" xfId="0" applyBorder="1"/>
    <xf numFmtId="42" fontId="9" fillId="0" borderId="0" xfId="0" applyFont="1" applyFill="1" applyBorder="1"/>
    <xf numFmtId="42" fontId="9" fillId="0" borderId="0" xfId="0" quotePrefix="1" applyFont="1" applyFill="1" applyBorder="1" applyAlignment="1">
      <alignment horizontal="left"/>
    </xf>
    <xf numFmtId="42" fontId="0" fillId="0" borderId="1" xfId="0" applyBorder="1" applyAlignment="1">
      <alignment horizontal="centerContinuous"/>
    </xf>
    <xf numFmtId="42" fontId="9" fillId="0" borderId="0" xfId="0" applyFont="1" applyFill="1" applyBorder="1" applyAlignment="1">
      <alignment horizontal="left"/>
    </xf>
    <xf numFmtId="42" fontId="10" fillId="0" borderId="0" xfId="0" applyFont="1" applyBorder="1" applyAlignment="1">
      <alignment horizontal="right"/>
    </xf>
    <xf numFmtId="42" fontId="10" fillId="0" borderId="2" xfId="0" applyFont="1" applyBorder="1" applyAlignment="1">
      <alignment horizontal="left"/>
    </xf>
    <xf numFmtId="42" fontId="10" fillId="0" borderId="2" xfId="0" applyFont="1" applyBorder="1"/>
    <xf numFmtId="42" fontId="10" fillId="0" borderId="2" xfId="0" quotePrefix="1" applyFont="1" applyBorder="1" applyAlignment="1">
      <alignment horizontal="left"/>
    </xf>
    <xf numFmtId="42" fontId="10" fillId="0" borderId="25" xfId="0" applyFont="1" applyBorder="1" applyAlignment="1">
      <alignment horizontal="center"/>
    </xf>
    <xf numFmtId="42" fontId="12" fillId="0" borderId="0" xfId="0" applyFont="1" applyBorder="1"/>
    <xf numFmtId="9" fontId="0" fillId="0" borderId="0" xfId="1" applyFont="1"/>
    <xf numFmtId="42" fontId="10" fillId="0" borderId="14" xfId="0" applyFont="1" applyBorder="1" applyAlignment="1">
      <alignment horizontal="left"/>
    </xf>
    <xf numFmtId="42" fontId="0" fillId="0" borderId="26" xfId="0" applyBorder="1"/>
    <xf numFmtId="42" fontId="10" fillId="0" borderId="14" xfId="0" quotePrefix="1" applyFont="1" applyBorder="1"/>
    <xf numFmtId="42" fontId="10" fillId="0" borderId="16" xfId="0" quotePrefix="1" applyFont="1" applyBorder="1"/>
    <xf numFmtId="42" fontId="10" fillId="0" borderId="0" xfId="0" applyFont="1" applyFill="1" applyBorder="1"/>
    <xf numFmtId="42" fontId="2" fillId="0" borderId="20" xfId="0" applyFont="1" applyBorder="1" applyAlignment="1">
      <alignment horizontal="left"/>
    </xf>
    <xf numFmtId="42" fontId="2" fillId="0" borderId="20" xfId="0" applyFont="1" applyBorder="1"/>
    <xf numFmtId="42" fontId="0" fillId="0" borderId="25" xfId="0" applyBorder="1"/>
    <xf numFmtId="42" fontId="0" fillId="0" borderId="1" xfId="0" quotePrefix="1" applyBorder="1" applyAlignment="1">
      <alignment horizontal="center"/>
    </xf>
    <xf numFmtId="42" fontId="0" fillId="0" borderId="1" xfId="0" applyBorder="1" applyAlignment="1">
      <alignment horizontal="center"/>
    </xf>
    <xf numFmtId="42" fontId="0" fillId="0" borderId="19" xfId="0" quotePrefix="1" applyBorder="1" applyAlignment="1">
      <alignment horizontal="center"/>
    </xf>
    <xf numFmtId="42" fontId="9" fillId="0" borderId="27" xfId="0" applyFont="1" applyBorder="1"/>
    <xf numFmtId="42" fontId="9" fillId="0" borderId="20" xfId="0" applyFont="1" applyBorder="1" applyAlignment="1">
      <alignment horizontal="left"/>
    </xf>
    <xf numFmtId="42" fontId="10" fillId="0" borderId="25" xfId="0" applyFont="1" applyBorder="1" applyAlignment="1">
      <alignment horizontal="left"/>
    </xf>
    <xf numFmtId="42" fontId="13" fillId="0" borderId="2" xfId="0" quotePrefix="1" applyFont="1" applyBorder="1"/>
    <xf numFmtId="42" fontId="13" fillId="0" borderId="25" xfId="0" quotePrefix="1" applyFont="1" applyBorder="1" applyAlignment="1">
      <alignment horizontal="left"/>
    </xf>
    <xf numFmtId="42" fontId="10" fillId="0" borderId="17" xfId="0" quotePrefix="1" applyFont="1" applyBorder="1" applyAlignment="1">
      <alignment horizontal="left"/>
    </xf>
    <xf numFmtId="42" fontId="0" fillId="0" borderId="28" xfId="0" applyBorder="1"/>
    <xf numFmtId="42" fontId="10" fillId="0" borderId="25" xfId="0" quotePrefix="1" applyFont="1" applyBorder="1" applyAlignment="1">
      <alignment horizontal="left"/>
    </xf>
    <xf numFmtId="42" fontId="6" fillId="0" borderId="20" xfId="0" applyFont="1" applyBorder="1" applyAlignment="1">
      <alignment horizontal="centerContinuous"/>
    </xf>
    <xf numFmtId="44" fontId="0" fillId="0" borderId="22" xfId="0" applyNumberFormat="1" applyBorder="1"/>
    <xf numFmtId="44" fontId="0" fillId="0" borderId="1" xfId="0" applyNumberFormat="1" applyBorder="1"/>
    <xf numFmtId="42" fontId="3" fillId="0" borderId="1" xfId="0" applyFont="1" applyBorder="1"/>
    <xf numFmtId="42" fontId="0" fillId="0" borderId="25" xfId="0" quotePrefix="1" applyBorder="1" applyAlignment="1">
      <alignment horizontal="left"/>
    </xf>
    <xf numFmtId="42" fontId="0" fillId="0" borderId="2" xfId="0" applyBorder="1" applyAlignment="1">
      <alignment horizontal="left"/>
    </xf>
    <xf numFmtId="42" fontId="0" fillId="0" borderId="25" xfId="0" applyBorder="1" applyAlignment="1">
      <alignment horizontal="left"/>
    </xf>
    <xf numFmtId="42" fontId="9" fillId="0" borderId="14" xfId="0" applyFont="1" applyBorder="1"/>
    <xf numFmtId="42" fontId="7" fillId="0" borderId="0" xfId="0" applyFont="1" applyBorder="1" applyAlignment="1">
      <alignment horizontal="right"/>
    </xf>
    <xf numFmtId="42" fontId="2" fillId="0" borderId="14" xfId="0" applyFont="1" applyBorder="1"/>
    <xf numFmtId="42" fontId="12" fillId="0" borderId="14" xfId="0" applyFont="1" applyBorder="1"/>
    <xf numFmtId="42" fontId="0" fillId="3" borderId="25" xfId="0" applyFill="1" applyBorder="1"/>
    <xf numFmtId="42" fontId="0" fillId="0" borderId="0" xfId="0" applyBorder="1" applyAlignment="1"/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42" fontId="14" fillId="0" borderId="0" xfId="0" applyFont="1" applyFill="1" applyBorder="1"/>
    <xf numFmtId="42" fontId="15" fillId="0" borderId="27" xfId="0" applyFont="1" applyBorder="1"/>
    <xf numFmtId="42" fontId="5" fillId="0" borderId="11" xfId="0" applyFont="1" applyBorder="1"/>
    <xf numFmtId="42" fontId="5" fillId="0" borderId="12" xfId="0" applyFont="1" applyBorder="1"/>
    <xf numFmtId="42" fontId="5" fillId="0" borderId="13" xfId="0" applyFont="1" applyBorder="1"/>
    <xf numFmtId="42" fontId="3" fillId="0" borderId="14" xfId="0" applyFont="1" applyFill="1" applyBorder="1"/>
    <xf numFmtId="42" fontId="4" fillId="0" borderId="16" xfId="0" applyFont="1" applyFill="1" applyBorder="1"/>
    <xf numFmtId="42" fontId="5" fillId="0" borderId="17" xfId="0" applyFont="1" applyBorder="1"/>
    <xf numFmtId="42" fontId="4" fillId="0" borderId="17" xfId="0" quotePrefix="1" applyFont="1" applyFill="1" applyBorder="1" applyAlignment="1">
      <alignment horizontal="right"/>
    </xf>
    <xf numFmtId="42" fontId="4" fillId="0" borderId="17" xfId="0" quotePrefix="1" applyFont="1" applyFill="1" applyBorder="1" applyAlignment="1">
      <alignment horizontal="left"/>
    </xf>
    <xf numFmtId="42" fontId="5" fillId="0" borderId="17" xfId="0" applyFont="1" applyFill="1" applyBorder="1"/>
    <xf numFmtId="42" fontId="5" fillId="0" borderId="18" xfId="0" applyFont="1" applyBorder="1"/>
    <xf numFmtId="42" fontId="8" fillId="0" borderId="11" xfId="0" applyFont="1" applyBorder="1" applyAlignment="1">
      <alignment horizontal="centerContinuous"/>
    </xf>
    <xf numFmtId="42" fontId="2" fillId="0" borderId="12" xfId="0" applyFont="1" applyBorder="1" applyAlignment="1">
      <alignment horizontal="centerContinuous"/>
    </xf>
    <xf numFmtId="42" fontId="2" fillId="0" borderId="13" xfId="0" applyFont="1" applyBorder="1" applyAlignment="1">
      <alignment horizontal="centerContinuous"/>
    </xf>
    <xf numFmtId="42" fontId="8" fillId="0" borderId="14" xfId="0" applyFont="1" applyBorder="1" applyAlignment="1">
      <alignment horizontal="centerContinuous"/>
    </xf>
    <xf numFmtId="42" fontId="2" fillId="0" borderId="15" xfId="0" applyFont="1" applyBorder="1" applyAlignment="1">
      <alignment horizontal="centerContinuous"/>
    </xf>
    <xf numFmtId="14" fontId="4" fillId="0" borderId="14" xfId="0" applyNumberFormat="1" applyFont="1" applyBorder="1" applyAlignment="1">
      <alignment horizontal="centerContinuous"/>
    </xf>
    <xf numFmtId="42" fontId="4" fillId="0" borderId="15" xfId="0" applyFont="1" applyBorder="1" applyAlignment="1">
      <alignment horizontal="centerContinuous"/>
    </xf>
    <xf numFmtId="42" fontId="9" fillId="0" borderId="14" xfId="0" quotePrefix="1" applyFont="1" applyBorder="1" applyAlignment="1" applyProtection="1">
      <alignment horizontal="centerContinuous"/>
      <protection locked="0"/>
    </xf>
    <xf numFmtId="14" fontId="9" fillId="0" borderId="14" xfId="0" applyNumberFormat="1" applyFont="1" applyBorder="1" applyAlignment="1">
      <alignment horizontal="centerContinuous"/>
    </xf>
    <xf numFmtId="42" fontId="5" fillId="0" borderId="29" xfId="0" applyFont="1" applyBorder="1"/>
    <xf numFmtId="42" fontId="5" fillId="0" borderId="30" xfId="0" applyFont="1" applyBorder="1"/>
    <xf numFmtId="42" fontId="5" fillId="0" borderId="14" xfId="0" applyFont="1" applyBorder="1"/>
    <xf numFmtId="42" fontId="5" fillId="0" borderId="15" xfId="0" applyFont="1" applyBorder="1"/>
    <xf numFmtId="42" fontId="4" fillId="0" borderId="14" xfId="0" applyFont="1" applyFill="1" applyBorder="1"/>
    <xf numFmtId="42" fontId="0" fillId="0" borderId="31" xfId="0" applyBorder="1"/>
    <xf numFmtId="42" fontId="0" fillId="0" borderId="32" xfId="0" applyBorder="1"/>
    <xf numFmtId="42" fontId="2" fillId="0" borderId="14" xfId="0" applyFont="1" applyBorder="1" applyAlignment="1">
      <alignment horizontal="centerContinuous"/>
    </xf>
    <xf numFmtId="42" fontId="0" fillId="0" borderId="29" xfId="0" applyBorder="1"/>
    <xf numFmtId="42" fontId="0" fillId="0" borderId="30" xfId="0" applyBorder="1"/>
    <xf numFmtId="42" fontId="15" fillId="0" borderId="0" xfId="0" applyFont="1" applyBorder="1"/>
    <xf numFmtId="42" fontId="6" fillId="0" borderId="33" xfId="0" applyFont="1" applyBorder="1"/>
    <xf numFmtId="42" fontId="3" fillId="0" borderId="33" xfId="0" applyFont="1" applyBorder="1"/>
    <xf numFmtId="42" fontId="10" fillId="0" borderId="15" xfId="0" applyFont="1" applyBorder="1" applyAlignment="1"/>
    <xf numFmtId="42" fontId="2" fillId="0" borderId="27" xfId="0" applyFont="1" applyBorder="1"/>
    <xf numFmtId="42" fontId="10" fillId="0" borderId="25" xfId="0" applyFont="1" applyBorder="1"/>
    <xf numFmtId="42" fontId="0" fillId="2" borderId="34" xfId="0" applyFill="1" applyBorder="1"/>
    <xf numFmtId="42" fontId="9" fillId="2" borderId="35" xfId="0" applyFont="1" applyFill="1" applyBorder="1"/>
    <xf numFmtId="42" fontId="9" fillId="2" borderId="36" xfId="0" applyFont="1" applyFill="1" applyBorder="1"/>
    <xf numFmtId="0" fontId="10" fillId="3" borderId="0" xfId="0" applyNumberFormat="1" applyFont="1" applyFill="1" applyBorder="1"/>
    <xf numFmtId="42" fontId="10" fillId="3" borderId="15" xfId="0" applyFont="1" applyFill="1" applyBorder="1"/>
    <xf numFmtId="0" fontId="10" fillId="0" borderId="0" xfId="0" applyNumberFormat="1" applyFont="1" applyBorder="1" applyAlignment="1"/>
    <xf numFmtId="41" fontId="10" fillId="0" borderId="0" xfId="0" applyNumberFormat="1" applyFont="1" applyBorder="1" applyAlignment="1"/>
    <xf numFmtId="42" fontId="3" fillId="2" borderId="36" xfId="0" applyFont="1" applyFill="1" applyBorder="1"/>
    <xf numFmtId="42" fontId="7" fillId="0" borderId="22" xfId="0" applyFont="1" applyBorder="1"/>
    <xf numFmtId="0" fontId="10" fillId="0" borderId="0" xfId="0" applyNumberFormat="1" applyFont="1" applyBorder="1" applyAlignment="1">
      <alignment horizontal="left"/>
    </xf>
    <xf numFmtId="42" fontId="10" fillId="3" borderId="0" xfId="0" applyFont="1" applyFill="1" applyBorder="1" applyAlignment="1">
      <alignment horizontal="left"/>
    </xf>
    <xf numFmtId="42" fontId="9" fillId="3" borderId="37" xfId="0" applyFont="1" applyFill="1" applyBorder="1" applyAlignment="1">
      <alignment horizontal="center"/>
    </xf>
    <xf numFmtId="42" fontId="0" fillId="3" borderId="38" xfId="0" applyFill="1" applyBorder="1" applyAlignment="1">
      <alignment horizontal="center"/>
    </xf>
    <xf numFmtId="1" fontId="0" fillId="3" borderId="38" xfId="0" applyNumberFormat="1" applyFill="1" applyBorder="1" applyAlignment="1">
      <alignment horizontal="center"/>
    </xf>
    <xf numFmtId="42" fontId="0" fillId="3" borderId="38" xfId="0" applyFill="1" applyBorder="1"/>
    <xf numFmtId="42" fontId="9" fillId="3" borderId="38" xfId="0" applyFont="1" applyFill="1" applyBorder="1"/>
    <xf numFmtId="42" fontId="0" fillId="3" borderId="39" xfId="0" applyFill="1" applyBorder="1"/>
    <xf numFmtId="42" fontId="6" fillId="0" borderId="25" xfId="0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"/>
    </xf>
    <xf numFmtId="42" fontId="3" fillId="0" borderId="33" xfId="0" quotePrefix="1" applyFont="1" applyBorder="1" applyAlignment="1">
      <alignment horizontal="center"/>
    </xf>
    <xf numFmtId="42" fontId="9" fillId="0" borderId="14" xfId="0" applyFont="1" applyBorder="1" applyAlignment="1">
      <alignment horizontal="left"/>
    </xf>
    <xf numFmtId="42" fontId="0" fillId="0" borderId="40" xfId="0" applyBorder="1" applyAlignment="1">
      <alignment horizontal="center"/>
    </xf>
    <xf numFmtId="7" fontId="0" fillId="0" borderId="40" xfId="0" applyNumberFormat="1" applyBorder="1" applyAlignment="1">
      <alignment horizontal="center"/>
    </xf>
    <xf numFmtId="7" fontId="0" fillId="0" borderId="1" xfId="0" applyNumberFormat="1" applyBorder="1" applyAlignment="1">
      <alignment horizontal="center"/>
    </xf>
    <xf numFmtId="37" fontId="9" fillId="0" borderId="0" xfId="0" quotePrefix="1" applyNumberFormat="1" applyFont="1" applyFill="1" applyBorder="1" applyAlignment="1">
      <alignment horizontal="centerContinuous"/>
    </xf>
    <xf numFmtId="1" fontId="16" fillId="0" borderId="0" xfId="0" applyNumberFormat="1" applyFont="1" applyFill="1" applyBorder="1" applyAlignment="1">
      <alignment vertical="center"/>
    </xf>
    <xf numFmtId="42" fontId="10" fillId="0" borderId="16" xfId="0" quotePrefix="1" applyFont="1" applyBorder="1" applyAlignment="1">
      <alignment horizontal="right"/>
    </xf>
    <xf numFmtId="42" fontId="0" fillId="0" borderId="18" xfId="0" applyBorder="1"/>
    <xf numFmtId="42" fontId="0" fillId="0" borderId="38" xfId="0" applyBorder="1"/>
    <xf numFmtId="42" fontId="0" fillId="0" borderId="41" xfId="0" applyBorder="1"/>
    <xf numFmtId="42" fontId="3" fillId="0" borderId="40" xfId="0" applyFont="1" applyBorder="1"/>
    <xf numFmtId="42" fontId="0" fillId="0" borderId="40" xfId="0" applyBorder="1"/>
    <xf numFmtId="42" fontId="2" fillId="0" borderId="42" xfId="0" applyFont="1" applyBorder="1"/>
    <xf numFmtId="42" fontId="10" fillId="0" borderId="23" xfId="0" applyFont="1" applyBorder="1"/>
    <xf numFmtId="42" fontId="3" fillId="0" borderId="22" xfId="0" applyFont="1" applyBorder="1"/>
    <xf numFmtId="42" fontId="0" fillId="3" borderId="43" xfId="0" applyFill="1" applyBorder="1"/>
    <xf numFmtId="42" fontId="0" fillId="3" borderId="44" xfId="0" applyFill="1" applyBorder="1"/>
    <xf numFmtId="1" fontId="0" fillId="3" borderId="36" xfId="0" applyNumberFormat="1" applyFill="1" applyBorder="1" applyAlignment="1">
      <alignment horizontal="center"/>
    </xf>
    <xf numFmtId="42" fontId="0" fillId="3" borderId="36" xfId="0" applyFill="1" applyBorder="1"/>
    <xf numFmtId="42" fontId="0" fillId="3" borderId="21" xfId="0" applyFill="1" applyBorder="1"/>
    <xf numFmtId="42" fontId="6" fillId="3" borderId="45" xfId="0" quotePrefix="1" applyFont="1" applyFill="1" applyBorder="1" applyAlignment="1">
      <alignment horizontal="right"/>
    </xf>
    <xf numFmtId="42" fontId="2" fillId="0" borderId="2" xfId="0" applyFont="1" applyBorder="1" applyAlignment="1">
      <alignment horizontal="left"/>
    </xf>
    <xf numFmtId="42" fontId="2" fillId="0" borderId="2" xfId="0" applyFont="1" applyBorder="1"/>
    <xf numFmtId="37" fontId="10" fillId="0" borderId="0" xfId="0" applyNumberFormat="1" applyFont="1" applyBorder="1" applyAlignment="1">
      <alignment horizontal="right"/>
    </xf>
    <xf numFmtId="37" fontId="0" fillId="0" borderId="40" xfId="0" applyNumberFormat="1" applyBorder="1" applyAlignment="1">
      <alignment horizontal="center"/>
    </xf>
    <xf numFmtId="42" fontId="0" fillId="0" borderId="46" xfId="0" applyBorder="1"/>
    <xf numFmtId="0" fontId="0" fillId="0" borderId="1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2" xfId="0" quotePrefix="1" applyNumberFormat="1" applyBorder="1" applyAlignment="1">
      <alignment horizontal="center"/>
    </xf>
    <xf numFmtId="0" fontId="3" fillId="0" borderId="19" xfId="0" quotePrefix="1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47" xfId="0" applyNumberFormat="1" applyFont="1" applyBorder="1" applyAlignment="1">
      <alignment horizontal="center" vertical="center"/>
    </xf>
    <xf numFmtId="0" fontId="3" fillId="0" borderId="48" xfId="0" applyNumberFormat="1" applyFont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42" fontId="17" fillId="0" borderId="14" xfId="0" applyFont="1" applyBorder="1"/>
    <xf numFmtId="42" fontId="17" fillId="0" borderId="0" xfId="0" applyFont="1" applyBorder="1" applyAlignment="1">
      <alignment horizontal="right"/>
    </xf>
    <xf numFmtId="42" fontId="17" fillId="0" borderId="0" xfId="0" applyFont="1" applyBorder="1"/>
    <xf numFmtId="42" fontId="17" fillId="0" borderId="15" xfId="0" applyFont="1" applyBorder="1"/>
    <xf numFmtId="42" fontId="18" fillId="0" borderId="0" xfId="0" applyFont="1"/>
    <xf numFmtId="42" fontId="17" fillId="0" borderId="0" xfId="0" applyFont="1" applyBorder="1" applyAlignment="1"/>
    <xf numFmtId="42" fontId="19" fillId="0" borderId="0" xfId="0" applyFont="1"/>
    <xf numFmtId="42" fontId="0" fillId="0" borderId="1" xfId="0" applyNumberFormat="1" applyBorder="1"/>
    <xf numFmtId="42" fontId="3" fillId="0" borderId="1" xfId="0" applyNumberFormat="1" applyFont="1" applyBorder="1"/>
    <xf numFmtId="5" fontId="6" fillId="0" borderId="49" xfId="0" applyNumberFormat="1" applyFont="1" applyBorder="1"/>
    <xf numFmtId="42" fontId="0" fillId="0" borderId="49" xfId="0" applyNumberFormat="1" applyBorder="1"/>
    <xf numFmtId="42" fontId="6" fillId="2" borderId="50" xfId="0" applyFont="1" applyFill="1" applyBorder="1"/>
    <xf numFmtId="42" fontId="0" fillId="0" borderId="51" xfId="0" applyBorder="1"/>
    <xf numFmtId="42" fontId="3" fillId="0" borderId="52" xfId="0" applyFont="1" applyBorder="1"/>
    <xf numFmtId="42" fontId="0" fillId="0" borderId="53" xfId="0" applyNumberFormat="1" applyBorder="1"/>
    <xf numFmtId="42" fontId="3" fillId="2" borderId="54" xfId="0" applyFont="1" applyFill="1" applyBorder="1"/>
    <xf numFmtId="42" fontId="9" fillId="0" borderId="27" xfId="0" applyFont="1" applyBorder="1" applyAlignment="1">
      <alignment horizontal="left"/>
    </xf>
    <xf numFmtId="42" fontId="3" fillId="0" borderId="47" xfId="0" quotePrefix="1" applyFont="1" applyBorder="1" applyAlignment="1">
      <alignment horizontal="center"/>
    </xf>
    <xf numFmtId="42" fontId="3" fillId="0" borderId="47" xfId="0" applyFont="1" applyBorder="1"/>
    <xf numFmtId="42" fontId="3" fillId="2" borderId="21" xfId="0" applyFont="1" applyFill="1" applyBorder="1"/>
    <xf numFmtId="42" fontId="2" fillId="0" borderId="27" xfId="0" applyFont="1" applyBorder="1" applyAlignment="1">
      <alignment horizontal="left"/>
    </xf>
    <xf numFmtId="42" fontId="6" fillId="0" borderId="25" xfId="0" applyFont="1" applyBorder="1"/>
    <xf numFmtId="42" fontId="3" fillId="2" borderId="33" xfId="0" applyFont="1" applyFill="1" applyBorder="1"/>
    <xf numFmtId="42" fontId="0" fillId="2" borderId="47" xfId="0" applyFill="1" applyBorder="1"/>
    <xf numFmtId="42" fontId="6" fillId="3" borderId="16" xfId="0" quotePrefix="1" applyFont="1" applyFill="1" applyBorder="1" applyAlignment="1">
      <alignment horizontal="center"/>
    </xf>
    <xf numFmtId="42" fontId="6" fillId="3" borderId="17" xfId="0" quotePrefix="1" applyFont="1" applyFill="1" applyBorder="1" applyAlignment="1">
      <alignment horizontal="center"/>
    </xf>
    <xf numFmtId="42" fontId="3" fillId="3" borderId="0" xfId="0" applyFont="1" applyFill="1" applyBorder="1"/>
    <xf numFmtId="42" fontId="0" fillId="3" borderId="0" xfId="0" applyFill="1" applyBorder="1"/>
    <xf numFmtId="42" fontId="0" fillId="3" borderId="15" xfId="0" applyFill="1" applyBorder="1"/>
    <xf numFmtId="42" fontId="0" fillId="3" borderId="36" xfId="0" applyNumberFormat="1" applyFill="1" applyBorder="1"/>
    <xf numFmtId="164" fontId="3" fillId="0" borderId="19" xfId="0" applyNumberFormat="1" applyFont="1" applyBorder="1" applyAlignment="1">
      <alignment horizontal="center"/>
    </xf>
    <xf numFmtId="0" fontId="10" fillId="3" borderId="15" xfId="0" applyNumberFormat="1" applyFont="1" applyFill="1" applyBorder="1" applyAlignment="1">
      <alignment horizontal="left"/>
    </xf>
    <xf numFmtId="164" fontId="10" fillId="0" borderId="0" xfId="0" quotePrefix="1" applyNumberFormat="1" applyFont="1" applyBorder="1" applyAlignment="1"/>
    <xf numFmtId="164" fontId="10" fillId="0" borderId="0" xfId="0" applyNumberFormat="1" applyFont="1" applyBorder="1" applyAlignment="1"/>
    <xf numFmtId="5" fontId="3" fillId="0" borderId="1" xfId="0" applyNumberFormat="1" applyFont="1" applyBorder="1"/>
    <xf numFmtId="0" fontId="10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/>
    <xf numFmtId="0" fontId="10" fillId="0" borderId="0" xfId="0" applyNumberFormat="1" applyFont="1" applyBorder="1"/>
    <xf numFmtId="42" fontId="20" fillId="0" borderId="0" xfId="0" applyFont="1" applyBorder="1"/>
    <xf numFmtId="42" fontId="20" fillId="0" borderId="0" xfId="0" applyFont="1" applyBorder="1" applyAlignment="1">
      <alignment horizontal="center"/>
    </xf>
    <xf numFmtId="5" fontId="3" fillId="2" borderId="36" xfId="0" applyNumberFormat="1" applyFont="1" applyFill="1" applyBorder="1"/>
    <xf numFmtId="42" fontId="6" fillId="2" borderId="56" xfId="0" applyFont="1" applyFill="1" applyBorder="1" applyAlignment="1">
      <alignment horizontal="center"/>
    </xf>
    <xf numFmtId="42" fontId="6" fillId="2" borderId="44" xfId="0" applyFont="1" applyFill="1" applyBorder="1" applyAlignment="1">
      <alignment horizontal="center"/>
    </xf>
    <xf numFmtId="42" fontId="6" fillId="2" borderId="45" xfId="0" applyFont="1" applyFill="1" applyBorder="1" applyAlignment="1">
      <alignment horizontal="center"/>
    </xf>
    <xf numFmtId="42" fontId="6" fillId="0" borderId="57" xfId="0" applyFont="1" applyBorder="1" applyAlignment="1">
      <alignment horizontal="center"/>
    </xf>
    <xf numFmtId="42" fontId="6" fillId="0" borderId="2" xfId="0" applyFont="1" applyBorder="1" applyAlignment="1">
      <alignment horizontal="center"/>
    </xf>
    <xf numFmtId="42" fontId="6" fillId="0" borderId="28" xfId="0" applyFont="1" applyBorder="1" applyAlignment="1">
      <alignment horizontal="center"/>
    </xf>
    <xf numFmtId="42" fontId="0" fillId="0" borderId="58" xfId="0" applyBorder="1" applyAlignment="1">
      <alignment horizontal="center" vertical="center" wrapText="1"/>
    </xf>
    <xf numFmtId="42" fontId="0" fillId="0" borderId="59" xfId="0" applyBorder="1" applyAlignment="1">
      <alignment horizontal="center" vertical="center" wrapText="1"/>
    </xf>
    <xf numFmtId="42" fontId="0" fillId="0" borderId="60" xfId="0" applyBorder="1" applyAlignment="1">
      <alignment horizontal="center" vertical="center" wrapText="1"/>
    </xf>
    <xf numFmtId="42" fontId="0" fillId="0" borderId="3" xfId="0" applyBorder="1" applyAlignment="1">
      <alignment horizontal="center" vertical="center"/>
    </xf>
    <xf numFmtId="42" fontId="0" fillId="0" borderId="61" xfId="0" applyBorder="1" applyAlignment="1">
      <alignment horizontal="center" vertical="center"/>
    </xf>
    <xf numFmtId="42" fontId="0" fillId="0" borderId="0" xfId="0" applyBorder="1" applyAlignment="1">
      <alignment horizontal="center" vertical="center"/>
    </xf>
    <xf numFmtId="42" fontId="0" fillId="0" borderId="62" xfId="0" applyBorder="1" applyAlignment="1">
      <alignment horizontal="center" vertical="center"/>
    </xf>
    <xf numFmtId="42" fontId="0" fillId="0" borderId="17" xfId="0" applyBorder="1" applyAlignment="1">
      <alignment horizontal="center" vertical="center"/>
    </xf>
    <xf numFmtId="42" fontId="0" fillId="0" borderId="63" xfId="0" applyBorder="1" applyAlignment="1">
      <alignment horizontal="center" vertical="center"/>
    </xf>
    <xf numFmtId="42" fontId="0" fillId="0" borderId="55" xfId="0" quotePrefix="1" applyBorder="1" applyAlignment="1">
      <alignment horizontal="center" vertical="center" wrapText="1"/>
    </xf>
    <xf numFmtId="42" fontId="0" fillId="0" borderId="51" xfId="0" quotePrefix="1" applyBorder="1" applyAlignment="1">
      <alignment horizontal="center" vertical="center" wrapText="1"/>
    </xf>
    <xf numFmtId="42" fontId="0" fillId="0" borderId="36" xfId="0" quotePrefix="1" applyBorder="1" applyAlignment="1">
      <alignment horizontal="center" vertical="center" wrapText="1"/>
    </xf>
    <xf numFmtId="42" fontId="0" fillId="0" borderId="55" xfId="0" applyBorder="1" applyAlignment="1">
      <alignment horizontal="center" vertical="center" wrapText="1"/>
    </xf>
    <xf numFmtId="42" fontId="0" fillId="0" borderId="51" xfId="0" applyBorder="1" applyAlignment="1">
      <alignment horizontal="center" vertical="center" wrapText="1"/>
    </xf>
    <xf numFmtId="42" fontId="0" fillId="0" borderId="36" xfId="0" applyBorder="1" applyAlignment="1">
      <alignment horizontal="center" vertical="center" wrapText="1"/>
    </xf>
    <xf numFmtId="42" fontId="6" fillId="2" borderId="43" xfId="0" quotePrefix="1" applyFont="1" applyFill="1" applyBorder="1" applyAlignment="1">
      <alignment horizontal="center"/>
    </xf>
    <xf numFmtId="42" fontId="6" fillId="2" borderId="44" xfId="0" quotePrefix="1" applyFont="1" applyFill="1" applyBorder="1" applyAlignment="1">
      <alignment horizontal="center"/>
    </xf>
    <xf numFmtId="42" fontId="6" fillId="2" borderId="45" xfId="0" quotePrefix="1" applyFont="1" applyFill="1" applyBorder="1" applyAlignment="1">
      <alignment horizontal="center"/>
    </xf>
    <xf numFmtId="42" fontId="6" fillId="0" borderId="43" xfId="0" applyFont="1" applyBorder="1" applyAlignment="1">
      <alignment horizontal="center"/>
    </xf>
    <xf numFmtId="42" fontId="6" fillId="0" borderId="44" xfId="0" applyFont="1" applyBorder="1" applyAlignment="1">
      <alignment horizontal="center"/>
    </xf>
    <xf numFmtId="42" fontId="6" fillId="0" borderId="45" xfId="0" applyFont="1" applyBorder="1" applyAlignment="1">
      <alignment horizontal="center"/>
    </xf>
    <xf numFmtId="42" fontId="0" fillId="0" borderId="37" xfId="0" applyBorder="1" applyAlignment="1">
      <alignment horizontal="center"/>
    </xf>
    <xf numFmtId="42" fontId="0" fillId="0" borderId="38" xfId="0" applyBorder="1" applyAlignment="1">
      <alignment horizontal="center"/>
    </xf>
    <xf numFmtId="42" fontId="0" fillId="0" borderId="41" xfId="0" applyBorder="1" applyAlignment="1">
      <alignment horizontal="center"/>
    </xf>
    <xf numFmtId="42" fontId="0" fillId="0" borderId="12" xfId="0" applyBorder="1" applyAlignment="1">
      <alignment horizontal="center" vertical="center" wrapText="1"/>
    </xf>
    <xf numFmtId="42" fontId="0" fillId="0" borderId="0" xfId="0" applyBorder="1" applyAlignment="1">
      <alignment horizontal="center" vertical="center" wrapText="1"/>
    </xf>
    <xf numFmtId="42" fontId="0" fillId="0" borderId="17" xfId="0" applyBorder="1" applyAlignment="1">
      <alignment horizontal="center" vertical="center" wrapText="1"/>
    </xf>
    <xf numFmtId="42" fontId="0" fillId="0" borderId="11" xfId="0" applyBorder="1" applyAlignment="1">
      <alignment horizontal="center" vertical="center"/>
    </xf>
    <xf numFmtId="42" fontId="0" fillId="0" borderId="12" xfId="0" applyBorder="1" applyAlignment="1">
      <alignment horizontal="center" vertical="center"/>
    </xf>
    <xf numFmtId="42" fontId="0" fillId="0" borderId="14" xfId="0" applyBorder="1" applyAlignment="1">
      <alignment horizontal="center" vertical="center"/>
    </xf>
    <xf numFmtId="42" fontId="0" fillId="0" borderId="16" xfId="0" applyBorder="1" applyAlignment="1">
      <alignment horizontal="center" vertical="center"/>
    </xf>
    <xf numFmtId="42" fontId="9" fillId="2" borderId="43" xfId="0" applyFont="1" applyFill="1" applyBorder="1" applyAlignment="1">
      <alignment horizontal="center"/>
    </xf>
    <xf numFmtId="42" fontId="9" fillId="2" borderId="44" xfId="0" applyFont="1" applyFill="1" applyBorder="1" applyAlignment="1">
      <alignment horizontal="center"/>
    </xf>
    <xf numFmtId="42" fontId="9" fillId="2" borderId="45" xfId="0" applyFont="1" applyFill="1" applyBorder="1" applyAlignment="1">
      <alignment horizontal="center"/>
    </xf>
    <xf numFmtId="42" fontId="0" fillId="0" borderId="40" xfId="0" applyBorder="1" applyAlignment="1">
      <alignment horizontal="center" vertical="center" wrapText="1"/>
    </xf>
    <xf numFmtId="42" fontId="0" fillId="0" borderId="22" xfId="0" applyBorder="1" applyAlignment="1">
      <alignment horizontal="center" vertical="center" wrapText="1"/>
    </xf>
    <xf numFmtId="42" fontId="0" fillId="0" borderId="33" xfId="0" applyBorder="1" applyAlignment="1">
      <alignment horizontal="center" vertical="center" wrapText="1"/>
    </xf>
    <xf numFmtId="42" fontId="5" fillId="0" borderId="64" xfId="0" applyFont="1" applyBorder="1" applyAlignment="1">
      <alignment horizontal="center" vertical="center" wrapText="1"/>
    </xf>
    <xf numFmtId="42" fontId="5" fillId="0" borderId="65" xfId="0" applyFont="1" applyBorder="1"/>
    <xf numFmtId="42" fontId="5" fillId="0" borderId="21" xfId="0" applyFont="1" applyBorder="1"/>
    <xf numFmtId="42" fontId="0" fillId="0" borderId="66" xfId="0" applyBorder="1" applyAlignment="1">
      <alignment horizontal="center" vertical="center" wrapText="1"/>
    </xf>
    <xf numFmtId="42" fontId="0" fillId="0" borderId="67" xfId="0" applyBorder="1" applyAlignment="1">
      <alignment horizontal="center" vertical="center" wrapText="1"/>
    </xf>
    <xf numFmtId="42" fontId="0" fillId="0" borderId="68" xfId="0" applyBorder="1" applyAlignment="1">
      <alignment horizontal="center" vertical="center" wrapText="1"/>
    </xf>
    <xf numFmtId="42" fontId="9" fillId="2" borderId="69" xfId="0" applyFont="1" applyFill="1" applyBorder="1" applyAlignment="1">
      <alignment horizontal="center"/>
    </xf>
    <xf numFmtId="42" fontId="9" fillId="2" borderId="35" xfId="0" applyFont="1" applyFill="1" applyBorder="1" applyAlignment="1">
      <alignment horizontal="center"/>
    </xf>
    <xf numFmtId="42" fontId="6" fillId="0" borderId="20" xfId="0" applyFont="1" applyBorder="1" applyAlignment="1">
      <alignment horizontal="center"/>
    </xf>
    <xf numFmtId="1" fontId="2" fillId="0" borderId="20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view="pageBreakPreview" topLeftCell="A14" zoomScale="60" zoomScaleNormal="75" workbookViewId="0">
      <selection activeCell="D17" sqref="D17"/>
    </sheetView>
  </sheetViews>
  <sheetFormatPr defaultRowHeight="15" x14ac:dyDescent="0.25"/>
  <cols>
    <col min="1" max="1" width="3.81640625" customWidth="1"/>
    <col min="2" max="2" width="11.81640625" customWidth="1"/>
    <col min="3" max="3" width="4.81640625" customWidth="1"/>
    <col min="4" max="4" width="7.81640625" customWidth="1"/>
    <col min="5" max="5" width="12.81640625" customWidth="1"/>
    <col min="6" max="6" width="8.81640625" customWidth="1"/>
    <col min="7" max="7" width="4.81640625" customWidth="1"/>
    <col min="8" max="8" width="11.6328125" customWidth="1"/>
    <col min="9" max="9" width="12.81640625" customWidth="1"/>
    <col min="10" max="10" width="14.81640625" customWidth="1"/>
    <col min="11" max="11" width="28.81640625" customWidth="1"/>
  </cols>
  <sheetData>
    <row r="1" spans="1:11" ht="21.6" thickTop="1" x14ac:dyDescent="0.4">
      <c r="A1" s="15"/>
      <c r="B1" s="16"/>
      <c r="C1" s="16"/>
      <c r="D1" s="16"/>
      <c r="E1" s="16"/>
      <c r="F1" s="16"/>
      <c r="G1" s="16"/>
      <c r="H1" s="16"/>
      <c r="I1" s="16"/>
      <c r="J1" s="16"/>
      <c r="K1" s="17"/>
    </row>
    <row r="2" spans="1:11" ht="21" x14ac:dyDescent="0.4">
      <c r="A2" s="29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ht="17.399999999999999" x14ac:dyDescent="0.3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3"/>
    </row>
    <row r="5" spans="1:11" ht="17.399999999999999" x14ac:dyDescent="0.3">
      <c r="A5" s="24">
        <f ca="1">TODAY()</f>
        <v>36482</v>
      </c>
      <c r="B5" s="19"/>
      <c r="C5" s="19"/>
      <c r="D5" s="19"/>
      <c r="E5" s="19"/>
      <c r="F5" s="19"/>
      <c r="G5" s="19"/>
      <c r="H5" s="19"/>
      <c r="I5" s="19"/>
      <c r="J5" s="19"/>
      <c r="K5" s="20"/>
    </row>
    <row r="6" spans="1:11" ht="15.6" thickBot="1" x14ac:dyDescent="0.3">
      <c r="A6" s="25"/>
      <c r="B6" s="26"/>
      <c r="C6" s="26"/>
      <c r="D6" s="26"/>
      <c r="E6" s="26"/>
      <c r="F6" s="26"/>
      <c r="G6" s="26"/>
      <c r="H6" s="26"/>
      <c r="I6" s="26"/>
      <c r="J6" s="26"/>
      <c r="K6" s="27"/>
    </row>
    <row r="7" spans="1:11" ht="15.6" thickTop="1" x14ac:dyDescent="0.25">
      <c r="A7" s="49"/>
      <c r="B7" s="50"/>
      <c r="C7" s="50"/>
      <c r="D7" s="50"/>
      <c r="E7" s="50"/>
      <c r="F7" s="50"/>
      <c r="G7" s="50"/>
      <c r="H7" s="50"/>
      <c r="I7" s="50"/>
      <c r="J7" s="50"/>
      <c r="K7" s="51"/>
    </row>
    <row r="8" spans="1:11" ht="18" customHeight="1" x14ac:dyDescent="0.3">
      <c r="A8" s="10"/>
      <c r="B8" s="8"/>
      <c r="D8" s="7" t="s">
        <v>2</v>
      </c>
      <c r="E8" s="106" t="s">
        <v>3</v>
      </c>
      <c r="F8" s="121" t="s">
        <v>163</v>
      </c>
      <c r="G8" s="121"/>
      <c r="H8" s="31"/>
      <c r="I8" s="31"/>
      <c r="J8" s="31"/>
      <c r="K8" s="13"/>
    </row>
    <row r="9" spans="1:11" ht="18" customHeight="1" x14ac:dyDescent="0.3">
      <c r="A9" s="10"/>
      <c r="B9" s="8"/>
      <c r="D9" s="7" t="s">
        <v>4</v>
      </c>
      <c r="E9" s="106" t="s">
        <v>3</v>
      </c>
      <c r="F9" s="121" t="s">
        <v>180</v>
      </c>
      <c r="G9" s="121"/>
      <c r="H9" s="31"/>
      <c r="I9" s="31"/>
      <c r="J9" s="31"/>
      <c r="K9" s="13"/>
    </row>
    <row r="10" spans="1:11" ht="18" customHeight="1" x14ac:dyDescent="0.3">
      <c r="A10" s="10"/>
      <c r="B10" s="8"/>
      <c r="D10" s="7"/>
      <c r="E10" s="106"/>
      <c r="F10" s="121"/>
      <c r="G10" s="121" t="s">
        <v>167</v>
      </c>
      <c r="H10" s="31"/>
      <c r="I10" s="31"/>
      <c r="J10" s="31"/>
      <c r="K10" s="13"/>
    </row>
    <row r="11" spans="1:11" ht="18" customHeight="1" x14ac:dyDescent="0.35">
      <c r="A11" s="10"/>
      <c r="B11" s="8"/>
      <c r="D11" s="7" t="s">
        <v>5</v>
      </c>
      <c r="E11" s="106"/>
      <c r="F11" s="151" t="s">
        <v>6</v>
      </c>
      <c r="G11" s="121"/>
      <c r="H11" s="31"/>
      <c r="I11" s="31"/>
      <c r="J11" s="31"/>
      <c r="K11" s="13"/>
    </row>
    <row r="12" spans="1:11" ht="18" customHeight="1" x14ac:dyDescent="0.3">
      <c r="A12" s="10"/>
      <c r="B12" s="8"/>
      <c r="D12" s="7" t="s">
        <v>7</v>
      </c>
      <c r="E12" s="109" t="s">
        <v>3</v>
      </c>
      <c r="F12" s="121" t="s">
        <v>8</v>
      </c>
      <c r="G12" s="121"/>
      <c r="H12" s="31"/>
      <c r="I12" s="31" t="s">
        <v>168</v>
      </c>
      <c r="J12" s="31"/>
      <c r="K12" s="13"/>
    </row>
    <row r="13" spans="1:11" ht="18" customHeight="1" x14ac:dyDescent="0.3">
      <c r="A13" s="10"/>
      <c r="B13" s="8"/>
      <c r="D13" s="7" t="s">
        <v>9</v>
      </c>
      <c r="E13" s="212"/>
      <c r="F13" s="213"/>
      <c r="G13" s="4"/>
      <c r="H13" s="1"/>
      <c r="I13" s="1"/>
      <c r="J13" s="1"/>
      <c r="K13" s="13"/>
    </row>
    <row r="14" spans="1:11" ht="15.6" thickBot="1" x14ac:dyDescent="0.3">
      <c r="A14" s="52"/>
      <c r="B14" s="50"/>
      <c r="C14" s="53"/>
      <c r="D14" s="53"/>
      <c r="E14" s="54"/>
      <c r="F14" s="55"/>
      <c r="G14" s="55"/>
      <c r="H14" s="50"/>
      <c r="I14" s="50"/>
      <c r="J14" s="50"/>
      <c r="K14" s="51"/>
    </row>
    <row r="15" spans="1:11" x14ac:dyDescent="0.25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9"/>
    </row>
    <row r="16" spans="1:11" ht="17.399999999999999" x14ac:dyDescent="0.3">
      <c r="A16" s="179" t="s">
        <v>10</v>
      </c>
      <c r="B16" s="22"/>
      <c r="C16" s="22"/>
      <c r="D16" s="22"/>
      <c r="E16" s="22"/>
      <c r="F16" s="22"/>
      <c r="G16" s="22"/>
      <c r="H16" s="22"/>
      <c r="I16" s="22"/>
      <c r="J16" s="22"/>
      <c r="K16" s="167"/>
    </row>
    <row r="17" spans="1:11" x14ac:dyDescent="0.25">
      <c r="A17" s="60"/>
      <c r="B17" s="1"/>
      <c r="C17" s="1"/>
      <c r="D17" s="1"/>
      <c r="E17" s="1"/>
      <c r="F17" s="1"/>
      <c r="G17" s="1"/>
      <c r="H17" s="1"/>
      <c r="I17" s="1"/>
      <c r="J17" s="1"/>
      <c r="K17" s="61"/>
    </row>
    <row r="18" spans="1:11" ht="17.399999999999999" x14ac:dyDescent="0.3">
      <c r="A18" s="143" t="s">
        <v>11</v>
      </c>
      <c r="B18" s="33"/>
      <c r="C18" s="34"/>
      <c r="D18" s="34"/>
      <c r="E18" s="31"/>
      <c r="F18" s="31"/>
      <c r="G18" s="31"/>
      <c r="H18" s="31"/>
      <c r="I18" s="31"/>
      <c r="J18" s="31"/>
      <c r="K18" s="63"/>
    </row>
    <row r="19" spans="1:11" s="248" customFormat="1" ht="17.399999999999999" x14ac:dyDescent="0.3">
      <c r="A19" s="62" t="s">
        <v>200</v>
      </c>
      <c r="B19" s="110"/>
      <c r="C19" s="34"/>
      <c r="D19" s="34"/>
      <c r="E19" s="31"/>
      <c r="F19" s="31"/>
      <c r="G19" s="31"/>
      <c r="H19" s="31"/>
      <c r="I19" s="31"/>
      <c r="J19" s="31"/>
      <c r="K19" s="63"/>
    </row>
    <row r="20" spans="1:11" s="248" customFormat="1" ht="17.399999999999999" x14ac:dyDescent="0.3">
      <c r="A20" s="62" t="s">
        <v>198</v>
      </c>
      <c r="B20" s="110"/>
      <c r="C20" s="34"/>
      <c r="D20" s="34"/>
      <c r="E20" s="31"/>
      <c r="F20" s="31"/>
      <c r="G20" s="31"/>
      <c r="H20" s="31"/>
      <c r="I20" s="31"/>
      <c r="J20" s="31"/>
      <c r="K20" s="63"/>
    </row>
    <row r="21" spans="1:11" s="248" customFormat="1" ht="17.399999999999999" x14ac:dyDescent="0.3">
      <c r="A21" s="62" t="s">
        <v>201</v>
      </c>
      <c r="B21" s="110"/>
      <c r="C21" s="34"/>
      <c r="D21" s="34"/>
      <c r="E21" s="31"/>
      <c r="F21" s="31"/>
      <c r="G21" s="31"/>
      <c r="H21" s="31"/>
      <c r="I21" s="31"/>
      <c r="J21" s="31"/>
      <c r="K21" s="63"/>
    </row>
    <row r="22" spans="1:11" ht="17.399999999999999" x14ac:dyDescent="0.3">
      <c r="A22" s="62" t="s">
        <v>169</v>
      </c>
      <c r="B22" s="33"/>
      <c r="C22" s="34"/>
      <c r="D22" s="34"/>
      <c r="E22" s="31"/>
      <c r="F22" s="31"/>
      <c r="G22" s="31"/>
      <c r="H22" s="31"/>
      <c r="I22" s="31"/>
      <c r="J22" s="31"/>
      <c r="K22" s="63"/>
    </row>
    <row r="23" spans="1:11" ht="17.399999999999999" x14ac:dyDescent="0.3">
      <c r="A23" s="62" t="s">
        <v>170</v>
      </c>
      <c r="B23" s="33"/>
      <c r="C23" s="34"/>
      <c r="D23" s="34"/>
      <c r="E23" s="31"/>
      <c r="F23" s="31"/>
      <c r="G23" s="31"/>
      <c r="H23" s="31"/>
      <c r="I23" s="31"/>
      <c r="J23" s="31"/>
      <c r="K23" s="63"/>
    </row>
    <row r="24" spans="1:11" ht="17.399999999999999" x14ac:dyDescent="0.3">
      <c r="A24" s="62" t="s">
        <v>202</v>
      </c>
      <c r="B24" s="33"/>
      <c r="C24" s="34"/>
      <c r="D24" s="34"/>
      <c r="E24" s="31"/>
      <c r="F24" s="31"/>
      <c r="G24" s="31"/>
      <c r="H24" s="31"/>
      <c r="I24" s="31"/>
      <c r="J24" s="31"/>
      <c r="K24" s="63"/>
    </row>
    <row r="25" spans="1:11" ht="17.399999999999999" x14ac:dyDescent="0.3">
      <c r="A25" s="62"/>
      <c r="B25" s="33"/>
      <c r="C25" s="34"/>
      <c r="D25" s="34"/>
      <c r="E25" s="31"/>
      <c r="F25" s="31"/>
      <c r="G25" s="31"/>
      <c r="H25" s="31"/>
      <c r="I25" s="31"/>
      <c r="J25" s="31"/>
      <c r="K25" s="63"/>
    </row>
    <row r="26" spans="1:11" ht="17.399999999999999" x14ac:dyDescent="0.3">
      <c r="A26" s="62"/>
      <c r="B26" s="33"/>
      <c r="C26" s="34"/>
      <c r="D26" s="34"/>
      <c r="E26" s="31"/>
      <c r="F26" s="31"/>
      <c r="G26" s="31"/>
      <c r="H26" s="31"/>
      <c r="I26" s="31"/>
      <c r="J26" s="31"/>
      <c r="K26" s="63"/>
    </row>
    <row r="27" spans="1:11" ht="17.399999999999999" x14ac:dyDescent="0.3">
      <c r="A27" s="145" t="s">
        <v>101</v>
      </c>
      <c r="B27" s="33"/>
      <c r="C27" s="34"/>
      <c r="D27" s="34"/>
      <c r="E27" s="31"/>
      <c r="F27" s="31"/>
      <c r="G27" s="31"/>
      <c r="H27" s="31"/>
      <c r="I27" s="31"/>
      <c r="J27" s="31"/>
      <c r="K27" s="63"/>
    </row>
    <row r="28" spans="1:11" ht="17.399999999999999" x14ac:dyDescent="0.3">
      <c r="A28" s="62" t="s">
        <v>196</v>
      </c>
      <c r="B28" s="33"/>
      <c r="C28" s="34"/>
      <c r="D28" s="34"/>
      <c r="E28" s="31"/>
      <c r="F28" s="31"/>
      <c r="G28" s="31"/>
      <c r="H28" s="31"/>
      <c r="I28" s="31"/>
      <c r="J28" s="31"/>
      <c r="K28" s="63"/>
    </row>
    <row r="29" spans="1:11" ht="17.399999999999999" x14ac:dyDescent="0.3">
      <c r="A29" s="62" t="s">
        <v>197</v>
      </c>
      <c r="B29" s="33"/>
      <c r="C29" s="34"/>
      <c r="D29" s="34"/>
      <c r="E29" s="31"/>
      <c r="F29" s="31"/>
      <c r="G29" s="31"/>
      <c r="H29" s="31"/>
      <c r="I29" s="31"/>
      <c r="J29" s="31"/>
      <c r="K29" s="63"/>
    </row>
    <row r="30" spans="1:11" ht="17.399999999999999" x14ac:dyDescent="0.3">
      <c r="A30" s="62" t="s">
        <v>195</v>
      </c>
      <c r="B30" s="33"/>
      <c r="C30" s="34"/>
      <c r="D30" s="34"/>
      <c r="E30" s="31"/>
      <c r="F30" s="31"/>
      <c r="G30" s="31"/>
      <c r="H30" s="31"/>
      <c r="I30" s="31"/>
      <c r="J30" s="31"/>
      <c r="K30" s="63"/>
    </row>
    <row r="31" spans="1:11" ht="17.399999999999999" x14ac:dyDescent="0.3">
      <c r="A31" s="62" t="s">
        <v>171</v>
      </c>
      <c r="B31" s="33"/>
      <c r="C31" s="34"/>
      <c r="D31" s="34"/>
      <c r="E31" s="31"/>
      <c r="F31" s="31"/>
      <c r="G31" s="31"/>
      <c r="H31" s="31"/>
      <c r="I31" s="31"/>
      <c r="J31" s="31"/>
      <c r="K31" s="63"/>
    </row>
    <row r="32" spans="1:11" s="248" customFormat="1" ht="17.399999999999999" x14ac:dyDescent="0.3">
      <c r="A32" s="62" t="s">
        <v>172</v>
      </c>
      <c r="B32" s="33"/>
      <c r="C32" s="34"/>
      <c r="D32" s="34"/>
      <c r="E32" s="31"/>
      <c r="F32" s="31"/>
      <c r="G32" s="31"/>
      <c r="H32" s="31"/>
      <c r="I32" s="31"/>
      <c r="J32" s="31"/>
      <c r="K32" s="63"/>
    </row>
    <row r="33" spans="1:11" ht="17.399999999999999" x14ac:dyDescent="0.3">
      <c r="A33" s="62" t="s">
        <v>182</v>
      </c>
      <c r="B33" s="33"/>
      <c r="C33" s="34"/>
      <c r="D33" s="34"/>
      <c r="E33" s="31"/>
      <c r="F33" s="31"/>
      <c r="G33" s="31"/>
      <c r="H33" s="31"/>
      <c r="I33" s="31"/>
      <c r="J33" s="31"/>
      <c r="K33" s="63"/>
    </row>
    <row r="34" spans="1:11" ht="17.399999999999999" x14ac:dyDescent="0.3">
      <c r="A34" s="62" t="s">
        <v>108</v>
      </c>
      <c r="B34" s="33"/>
      <c r="C34" s="34"/>
      <c r="D34" s="34"/>
      <c r="E34" s="31"/>
      <c r="F34" s="31"/>
      <c r="G34" s="31"/>
      <c r="H34" s="31"/>
      <c r="I34" s="31"/>
      <c r="J34" s="31"/>
      <c r="K34" s="63"/>
    </row>
    <row r="35" spans="1:11" s="248" customFormat="1" ht="17.399999999999999" x14ac:dyDescent="0.3">
      <c r="A35" s="62" t="s">
        <v>183</v>
      </c>
      <c r="B35" s="110"/>
      <c r="C35" s="87"/>
      <c r="D35" s="87"/>
      <c r="E35" s="31"/>
      <c r="F35" s="31"/>
      <c r="G35" s="31"/>
      <c r="H35" s="31"/>
      <c r="I35" s="31"/>
      <c r="J35" s="31"/>
      <c r="K35" s="63"/>
    </row>
    <row r="36" spans="1:11" s="248" customFormat="1" ht="17.399999999999999" x14ac:dyDescent="0.3">
      <c r="A36" s="62" t="s">
        <v>184</v>
      </c>
      <c r="B36" s="110"/>
      <c r="C36" s="87"/>
      <c r="D36" s="87"/>
      <c r="E36" s="31"/>
      <c r="F36" s="31"/>
      <c r="G36" s="31"/>
      <c r="H36" s="31"/>
      <c r="I36" s="31"/>
      <c r="J36" s="31"/>
      <c r="K36" s="63"/>
    </row>
    <row r="37" spans="1:11" s="246" customFormat="1" ht="18" x14ac:dyDescent="0.35">
      <c r="A37" s="62" t="s">
        <v>158</v>
      </c>
      <c r="B37" s="243"/>
      <c r="C37" s="247"/>
      <c r="D37" s="247"/>
      <c r="E37" s="244"/>
      <c r="F37" s="244"/>
      <c r="G37" s="244"/>
      <c r="H37" s="244"/>
      <c r="I37" s="244"/>
      <c r="J37" s="244"/>
      <c r="K37" s="245"/>
    </row>
    <row r="38" spans="1:11" s="246" customFormat="1" ht="18" x14ac:dyDescent="0.35">
      <c r="A38" s="62" t="s">
        <v>164</v>
      </c>
      <c r="B38" s="243"/>
      <c r="C38" s="247"/>
      <c r="D38" s="247"/>
      <c r="E38" s="244"/>
      <c r="F38" s="244"/>
      <c r="G38" s="244"/>
      <c r="H38" s="244"/>
      <c r="I38" s="244"/>
      <c r="J38" s="244"/>
      <c r="K38" s="245"/>
    </row>
    <row r="39" spans="1:11" s="246" customFormat="1" ht="18" x14ac:dyDescent="0.35">
      <c r="A39" s="242"/>
      <c r="B39" s="243"/>
      <c r="C39" s="247"/>
      <c r="D39" s="247"/>
      <c r="E39" s="244"/>
      <c r="F39" s="244"/>
      <c r="G39" s="244"/>
      <c r="H39" s="244"/>
      <c r="I39" s="244"/>
      <c r="J39" s="244"/>
      <c r="K39" s="245"/>
    </row>
    <row r="40" spans="1:11" ht="17.399999999999999" x14ac:dyDescent="0.3">
      <c r="A40" s="62"/>
      <c r="B40" s="33"/>
      <c r="C40" s="86"/>
      <c r="D40" s="86"/>
      <c r="E40" s="31"/>
      <c r="F40" s="31"/>
      <c r="G40" s="31"/>
      <c r="H40" s="31"/>
      <c r="I40" s="31"/>
      <c r="J40" s="31"/>
      <c r="K40" s="63"/>
    </row>
    <row r="41" spans="1:11" ht="17.399999999999999" x14ac:dyDescent="0.3">
      <c r="A41" s="62" t="s">
        <v>141</v>
      </c>
      <c r="B41" s="110"/>
      <c r="C41" s="87" t="s">
        <v>121</v>
      </c>
      <c r="D41" s="86"/>
      <c r="E41" s="31"/>
      <c r="F41" s="31" t="s">
        <v>145</v>
      </c>
      <c r="G41" s="31"/>
      <c r="H41" s="31" t="s">
        <v>140</v>
      </c>
      <c r="I41" s="31"/>
      <c r="J41" s="36" t="s">
        <v>150</v>
      </c>
      <c r="K41" s="185" t="s">
        <v>175</v>
      </c>
    </row>
    <row r="42" spans="1:11" ht="17.399999999999999" x14ac:dyDescent="0.3">
      <c r="A42" s="62" t="s">
        <v>144</v>
      </c>
      <c r="B42" s="33"/>
      <c r="C42" s="87" t="s">
        <v>179</v>
      </c>
      <c r="D42" s="86"/>
      <c r="E42" s="31"/>
      <c r="F42" s="31" t="s">
        <v>146</v>
      </c>
      <c r="G42" s="31"/>
      <c r="H42" s="31" t="s">
        <v>173</v>
      </c>
      <c r="I42" s="31"/>
      <c r="J42" s="36" t="s">
        <v>151</v>
      </c>
      <c r="K42" s="273" t="s">
        <v>176</v>
      </c>
    </row>
    <row r="43" spans="1:11" ht="17.399999999999999" x14ac:dyDescent="0.3">
      <c r="A43" s="62" t="s">
        <v>143</v>
      </c>
      <c r="B43" s="33"/>
      <c r="C43" s="193">
        <v>750</v>
      </c>
      <c r="D43" s="86"/>
      <c r="E43" s="31"/>
      <c r="F43" s="31" t="s">
        <v>147</v>
      </c>
      <c r="G43" s="31"/>
      <c r="H43" s="191"/>
      <c r="I43" s="31"/>
      <c r="J43" s="36" t="s">
        <v>152</v>
      </c>
      <c r="K43" s="63" t="s">
        <v>181</v>
      </c>
    </row>
    <row r="44" spans="1:11" ht="17.399999999999999" x14ac:dyDescent="0.3">
      <c r="A44" s="62" t="s">
        <v>142</v>
      </c>
      <c r="B44" s="33"/>
      <c r="C44" s="278">
        <v>3080</v>
      </c>
      <c r="D44" s="193"/>
      <c r="E44" s="31"/>
      <c r="F44" s="31" t="s">
        <v>148</v>
      </c>
      <c r="G44" s="31"/>
      <c r="H44" s="198" t="s">
        <v>174</v>
      </c>
      <c r="I44" s="31"/>
      <c r="J44" s="36" t="s">
        <v>153</v>
      </c>
      <c r="K44" s="192" t="s">
        <v>177</v>
      </c>
    </row>
    <row r="45" spans="1:11" ht="17.399999999999999" x14ac:dyDescent="0.3">
      <c r="A45" s="62"/>
      <c r="B45" s="33"/>
      <c r="C45" s="194"/>
      <c r="D45" s="193"/>
      <c r="E45" s="31"/>
      <c r="F45" s="31" t="s">
        <v>149</v>
      </c>
      <c r="G45" s="31"/>
      <c r="H45" s="197">
        <v>77562</v>
      </c>
      <c r="I45" s="31"/>
      <c r="J45" s="31" t="s">
        <v>154</v>
      </c>
      <c r="K45" s="63" t="s">
        <v>178</v>
      </c>
    </row>
    <row r="46" spans="1:11" ht="17.399999999999999" x14ac:dyDescent="0.3">
      <c r="A46" s="62"/>
      <c r="B46" s="33"/>
      <c r="C46" s="194"/>
      <c r="D46" s="193"/>
      <c r="E46" s="31"/>
      <c r="F46" s="31"/>
      <c r="G46" s="31"/>
      <c r="H46" s="198"/>
      <c r="I46" s="31"/>
      <c r="J46" s="36"/>
      <c r="K46" s="192"/>
    </row>
    <row r="47" spans="1:11" ht="17.399999999999999" x14ac:dyDescent="0.3">
      <c r="A47" s="62"/>
      <c r="B47" s="33"/>
      <c r="C47" s="194"/>
      <c r="D47" s="193"/>
      <c r="E47" s="31"/>
      <c r="F47" s="31"/>
      <c r="G47" s="31"/>
      <c r="H47" s="198"/>
      <c r="I47" s="31"/>
      <c r="J47" s="36"/>
      <c r="K47" s="192"/>
    </row>
    <row r="48" spans="1:11" ht="17.399999999999999" x14ac:dyDescent="0.3">
      <c r="A48" s="62"/>
      <c r="B48" s="33"/>
      <c r="C48" s="34"/>
      <c r="D48" s="34"/>
      <c r="E48" s="31"/>
      <c r="F48" s="31"/>
      <c r="G48" s="31"/>
      <c r="H48" s="197"/>
      <c r="I48" s="31"/>
      <c r="J48" s="31"/>
      <c r="K48" s="63"/>
    </row>
    <row r="49" spans="1:11" ht="17.399999999999999" x14ac:dyDescent="0.3">
      <c r="A49" s="208"/>
      <c r="B49" s="33"/>
      <c r="C49" s="87"/>
      <c r="D49" s="86"/>
      <c r="E49" s="31"/>
      <c r="F49" s="31"/>
      <c r="G49" s="31"/>
      <c r="H49" s="191"/>
      <c r="I49" s="31"/>
      <c r="J49" s="36"/>
      <c r="K49" s="63"/>
    </row>
    <row r="50" spans="1:11" ht="17.399999999999999" x14ac:dyDescent="0.3">
      <c r="A50" s="143" t="s">
        <v>12</v>
      </c>
      <c r="B50" s="33"/>
      <c r="C50" s="86"/>
      <c r="D50" s="86"/>
      <c r="E50" s="31"/>
      <c r="F50" s="31"/>
      <c r="G50" s="31"/>
      <c r="H50" s="31"/>
      <c r="I50" s="31"/>
      <c r="J50" s="31"/>
      <c r="K50" s="63"/>
    </row>
    <row r="51" spans="1:11" ht="17.399999999999999" x14ac:dyDescent="0.3">
      <c r="A51" s="143" t="s">
        <v>13</v>
      </c>
      <c r="B51" s="33"/>
      <c r="C51" s="86"/>
      <c r="D51" s="86"/>
      <c r="E51" s="31"/>
      <c r="F51" s="31"/>
      <c r="G51" s="31"/>
      <c r="H51" s="31"/>
      <c r="I51" s="31"/>
      <c r="J51" s="31"/>
      <c r="K51" s="63"/>
    </row>
    <row r="52" spans="1:11" ht="18" thickBot="1" x14ac:dyDescent="0.35">
      <c r="A52" s="214"/>
      <c r="B52" s="133"/>
      <c r="C52" s="133"/>
      <c r="D52" s="65"/>
      <c r="E52" s="65"/>
      <c r="F52" s="65"/>
      <c r="G52" s="65"/>
      <c r="H52" s="65"/>
      <c r="I52" s="65"/>
      <c r="J52" s="65"/>
      <c r="K52" s="215"/>
    </row>
    <row r="53" spans="1:11" s="35" customFormat="1" ht="17.399999999999999" x14ac:dyDescent="0.3">
      <c r="A53" s="1"/>
      <c r="B53" s="34"/>
      <c r="C53" s="31"/>
      <c r="D53" s="31"/>
      <c r="E53" s="31"/>
      <c r="F53" s="31"/>
      <c r="G53" s="31"/>
      <c r="H53" s="31"/>
      <c r="I53" s="31"/>
    </row>
    <row r="54" spans="1:11" s="35" customFormat="1" ht="17.399999999999999" x14ac:dyDescent="0.3">
      <c r="A54"/>
      <c r="B54"/>
      <c r="C54"/>
      <c r="D54" s="1"/>
      <c r="E54" s="1"/>
      <c r="F54" s="1"/>
      <c r="G54" s="1"/>
      <c r="H54" s="1"/>
      <c r="I54" s="1"/>
      <c r="J54" s="1"/>
      <c r="K54" s="1"/>
    </row>
    <row r="55" spans="1:11" s="35" customFormat="1" ht="17.399999999999999" x14ac:dyDescent="0.3">
      <c r="A55"/>
      <c r="B55"/>
      <c r="C55"/>
      <c r="D55"/>
      <c r="E55"/>
      <c r="F55"/>
      <c r="G55"/>
      <c r="H55"/>
      <c r="I55"/>
      <c r="J55"/>
      <c r="K55"/>
    </row>
    <row r="56" spans="1:11" s="35" customFormat="1" ht="17.399999999999999" x14ac:dyDescent="0.3">
      <c r="A56"/>
      <c r="D56"/>
      <c r="E56"/>
      <c r="F56"/>
      <c r="G56"/>
      <c r="H56"/>
      <c r="I56"/>
      <c r="J56"/>
      <c r="K56"/>
    </row>
    <row r="57" spans="1:11" ht="17.399999999999999" x14ac:dyDescent="0.3">
      <c r="A57" s="35"/>
      <c r="D57" s="35"/>
      <c r="E57" s="35"/>
      <c r="F57" s="35"/>
      <c r="G57" s="35"/>
      <c r="H57" s="35"/>
      <c r="I57" s="35"/>
      <c r="J57" s="35"/>
      <c r="K57" s="35"/>
    </row>
  </sheetData>
  <printOptions horizontalCentered="1"/>
  <pageMargins left="0.25" right="0.25" top="0.25" bottom="0.5" header="0.25" footer="0.25"/>
  <pageSetup scale="69" orientation="portrait" horizontalDpi="4294967292" r:id="rId1"/>
  <headerFooter alignWithMargins="0">
    <oddFooter>&amp;CPage &amp;P of &amp;N</oddFooter>
  </headerFooter>
  <rowBreaks count="1" manualBreakCount="1">
    <brk id="53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view="pageBreakPreview" topLeftCell="A20" zoomScale="60" zoomScaleNormal="75" workbookViewId="0">
      <selection activeCell="I37" sqref="I37"/>
    </sheetView>
  </sheetViews>
  <sheetFormatPr defaultRowHeight="15" x14ac:dyDescent="0.25"/>
  <cols>
    <col min="1" max="1" width="3.81640625" customWidth="1"/>
    <col min="2" max="2" width="16.54296875" customWidth="1"/>
    <col min="3" max="3" width="5.08984375" customWidth="1"/>
    <col min="4" max="4" width="7.81640625" customWidth="1"/>
    <col min="5" max="5" width="16.90625" customWidth="1"/>
    <col min="6" max="7" width="8.81640625" customWidth="1"/>
    <col min="8" max="8" width="7.6328125" customWidth="1"/>
    <col min="9" max="11" width="14.81640625" customWidth="1"/>
  </cols>
  <sheetData>
    <row r="1" spans="1:11" ht="21.6" thickTop="1" x14ac:dyDescent="0.4">
      <c r="A1" s="15"/>
      <c r="B1" s="16"/>
      <c r="C1" s="16"/>
      <c r="D1" s="16"/>
      <c r="E1" s="16"/>
      <c r="F1" s="16"/>
      <c r="G1" s="16"/>
      <c r="H1" s="16"/>
      <c r="I1" s="16"/>
      <c r="J1" s="16"/>
      <c r="K1" s="17"/>
    </row>
    <row r="2" spans="1:11" ht="21" x14ac:dyDescent="0.4">
      <c r="A2" s="29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ht="17.399999999999999" x14ac:dyDescent="0.3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3"/>
    </row>
    <row r="5" spans="1:11" ht="17.399999999999999" x14ac:dyDescent="0.3">
      <c r="A5" s="24">
        <f ca="1">TODAY()</f>
        <v>36482</v>
      </c>
      <c r="B5" s="19"/>
      <c r="C5" s="19"/>
      <c r="D5" s="19"/>
      <c r="E5" s="19"/>
      <c r="F5" s="19"/>
      <c r="G5" s="19"/>
      <c r="H5" s="19"/>
      <c r="I5" s="19"/>
      <c r="J5" s="19"/>
      <c r="K5" s="20"/>
    </row>
    <row r="6" spans="1:11" ht="15.6" thickBot="1" x14ac:dyDescent="0.3">
      <c r="A6" s="25"/>
      <c r="B6" s="26"/>
      <c r="C6" s="26"/>
      <c r="D6" s="26"/>
      <c r="E6" s="26"/>
      <c r="F6" s="26"/>
      <c r="G6" s="26"/>
      <c r="H6" s="26"/>
      <c r="I6" s="26"/>
      <c r="J6" s="26"/>
      <c r="K6" s="27"/>
    </row>
    <row r="7" spans="1:11" ht="15.6" thickTop="1" x14ac:dyDescent="0.25">
      <c r="A7" s="49"/>
      <c r="B7" s="50"/>
      <c r="C7" s="50"/>
      <c r="D7" s="50"/>
      <c r="E7" s="50"/>
      <c r="F7" s="50"/>
      <c r="G7" s="50"/>
      <c r="H7" s="50"/>
      <c r="I7" s="50"/>
      <c r="J7" s="50"/>
      <c r="K7" s="51"/>
    </row>
    <row r="8" spans="1:11" ht="18" customHeight="1" x14ac:dyDescent="0.3">
      <c r="A8" s="10"/>
      <c r="B8" s="8"/>
      <c r="D8" s="7" t="s">
        <v>2</v>
      </c>
      <c r="E8" s="106" t="s">
        <v>3</v>
      </c>
      <c r="F8" s="121" t="s">
        <v>163</v>
      </c>
      <c r="G8" s="121"/>
      <c r="H8" s="31"/>
      <c r="I8" s="31"/>
      <c r="J8" s="31"/>
      <c r="K8" s="13"/>
    </row>
    <row r="9" spans="1:11" ht="18" customHeight="1" x14ac:dyDescent="0.3">
      <c r="A9" s="10"/>
      <c r="B9" s="8"/>
      <c r="D9" s="7" t="s">
        <v>4</v>
      </c>
      <c r="E9" s="106" t="s">
        <v>3</v>
      </c>
      <c r="F9" s="121" t="s">
        <v>180</v>
      </c>
      <c r="G9" s="121"/>
      <c r="H9" s="31"/>
      <c r="I9" s="31"/>
      <c r="J9" s="31"/>
      <c r="K9" s="13"/>
    </row>
    <row r="10" spans="1:11" ht="18" customHeight="1" x14ac:dyDescent="0.3">
      <c r="A10" s="10"/>
      <c r="B10" s="8"/>
      <c r="D10" s="7"/>
      <c r="E10" s="106"/>
      <c r="F10" s="121"/>
      <c r="G10" s="121" t="s">
        <v>167</v>
      </c>
      <c r="H10" s="31"/>
      <c r="I10" s="31"/>
      <c r="J10" s="31"/>
      <c r="K10" s="13"/>
    </row>
    <row r="11" spans="1:11" ht="18" customHeight="1" x14ac:dyDescent="0.35">
      <c r="A11" s="10"/>
      <c r="B11" s="8"/>
      <c r="D11" s="7" t="s">
        <v>5</v>
      </c>
      <c r="E11" s="106"/>
      <c r="F11" s="151" t="s">
        <v>6</v>
      </c>
      <c r="G11" s="121"/>
      <c r="H11" s="31"/>
      <c r="I11" s="31"/>
      <c r="J11" s="31"/>
      <c r="K11" s="13"/>
    </row>
    <row r="12" spans="1:11" ht="18" customHeight="1" x14ac:dyDescent="0.3">
      <c r="A12" s="10"/>
      <c r="B12" s="8"/>
      <c r="D12" s="7" t="s">
        <v>7</v>
      </c>
      <c r="E12" s="109" t="s">
        <v>3</v>
      </c>
      <c r="F12" s="121" t="s">
        <v>8</v>
      </c>
      <c r="G12" s="121"/>
      <c r="H12" s="31"/>
      <c r="I12" s="31" t="s">
        <v>168</v>
      </c>
      <c r="J12" s="31"/>
      <c r="K12" s="13"/>
    </row>
    <row r="13" spans="1:11" ht="18" customHeight="1" x14ac:dyDescent="0.3">
      <c r="A13" s="10"/>
      <c r="B13" s="8"/>
      <c r="D13" s="7" t="s">
        <v>9</v>
      </c>
      <c r="E13" s="107"/>
      <c r="F13" s="213"/>
      <c r="G13" s="4"/>
      <c r="H13" s="1"/>
      <c r="I13" s="1"/>
      <c r="J13" s="1"/>
      <c r="K13" s="13"/>
    </row>
    <row r="14" spans="1:11" ht="15.6" thickBot="1" x14ac:dyDescent="0.3">
      <c r="A14" s="52"/>
      <c r="B14" s="50"/>
      <c r="C14" s="53"/>
      <c r="D14" s="53"/>
      <c r="E14" s="54"/>
      <c r="F14" s="55"/>
      <c r="G14" s="55"/>
      <c r="H14" s="50"/>
      <c r="I14" s="50"/>
      <c r="J14" s="50"/>
      <c r="K14" s="51"/>
    </row>
    <row r="15" spans="1:11" ht="15.6" thickTop="1" x14ac:dyDescent="0.25">
      <c r="A15" s="28"/>
      <c r="B15" s="9"/>
      <c r="C15" s="9"/>
      <c r="D15" s="9"/>
      <c r="E15" s="9"/>
      <c r="F15" s="9"/>
      <c r="G15" s="9"/>
      <c r="H15" s="9"/>
      <c r="I15" s="9"/>
      <c r="J15" s="9"/>
      <c r="K15" s="12"/>
    </row>
    <row r="16" spans="1:11" ht="17.399999999999999" x14ac:dyDescent="0.3">
      <c r="A16" s="32" t="s">
        <v>14</v>
      </c>
      <c r="B16" s="22"/>
      <c r="C16" s="22"/>
      <c r="D16" s="22"/>
      <c r="E16" s="22"/>
      <c r="F16" s="22"/>
      <c r="G16" s="22"/>
      <c r="H16" s="22"/>
      <c r="I16" s="22"/>
      <c r="J16" s="22"/>
      <c r="K16" s="23"/>
    </row>
    <row r="17" spans="1:11" ht="15.6" thickBot="1" x14ac:dyDescent="0.3">
      <c r="A17" s="30"/>
      <c r="B17" s="11"/>
      <c r="C17" s="11"/>
      <c r="D17" s="11"/>
      <c r="E17" s="11"/>
      <c r="F17" s="11"/>
      <c r="G17" s="11"/>
      <c r="H17" s="11"/>
      <c r="I17" s="11"/>
      <c r="J17" s="11"/>
      <c r="K17" s="14"/>
    </row>
    <row r="18" spans="1:11" ht="15.6" thickTop="1" x14ac:dyDescent="0.25">
      <c r="A18" s="57"/>
      <c r="B18" s="58"/>
      <c r="C18" s="58"/>
      <c r="D18" s="58"/>
      <c r="E18" s="58"/>
      <c r="F18" s="58"/>
      <c r="G18" s="58"/>
      <c r="H18" s="58"/>
      <c r="I18" s="58"/>
      <c r="J18" s="58"/>
      <c r="K18" s="59"/>
    </row>
    <row r="19" spans="1:11" ht="17.399999999999999" x14ac:dyDescent="0.3">
      <c r="A19" s="145" t="s">
        <v>15</v>
      </c>
      <c r="B19" s="1"/>
      <c r="C19" s="1"/>
      <c r="D19" s="1"/>
      <c r="E19" s="1"/>
      <c r="F19" s="1"/>
      <c r="G19" s="1"/>
      <c r="H19" s="1"/>
      <c r="I19" s="1"/>
      <c r="J19" s="1"/>
      <c r="K19" s="61"/>
    </row>
    <row r="20" spans="1:11" ht="17.399999999999999" x14ac:dyDescent="0.3">
      <c r="A20" s="62"/>
      <c r="B20" s="33"/>
      <c r="C20" s="34"/>
      <c r="D20" s="34"/>
      <c r="E20" s="31"/>
      <c r="F20" s="31"/>
      <c r="G20" s="31"/>
      <c r="H20" s="31"/>
      <c r="I20" s="31"/>
      <c r="J20" s="31"/>
      <c r="K20" s="63"/>
    </row>
    <row r="21" spans="1:11" ht="17.399999999999999" x14ac:dyDescent="0.3">
      <c r="A21" s="62" t="s">
        <v>102</v>
      </c>
      <c r="B21" s="33"/>
      <c r="C21" s="34"/>
      <c r="D21" s="34"/>
      <c r="E21" s="31"/>
      <c r="F21" s="31"/>
      <c r="G21" s="31"/>
      <c r="H21" s="31"/>
      <c r="I21" s="31"/>
      <c r="J21" s="31"/>
      <c r="K21" s="63"/>
    </row>
    <row r="22" spans="1:11" ht="17.399999999999999" x14ac:dyDescent="0.3">
      <c r="A22" s="62"/>
      <c r="B22" s="33"/>
      <c r="C22" s="34"/>
      <c r="D22" s="34"/>
      <c r="E22" s="31"/>
      <c r="F22" s="31"/>
      <c r="G22" s="31"/>
      <c r="H22" s="31"/>
      <c r="I22" s="31"/>
      <c r="J22" s="31"/>
      <c r="K22" s="63"/>
    </row>
    <row r="23" spans="1:11" ht="17.399999999999999" x14ac:dyDescent="0.3">
      <c r="A23" s="62"/>
      <c r="B23" s="33"/>
      <c r="C23" s="34"/>
      <c r="D23" s="34"/>
      <c r="E23" s="31"/>
      <c r="F23" s="31"/>
      <c r="G23" s="31"/>
      <c r="H23" s="31"/>
      <c r="I23" s="31"/>
      <c r="J23" s="31"/>
      <c r="K23" s="63"/>
    </row>
    <row r="24" spans="1:11" ht="17.399999999999999" x14ac:dyDescent="0.3">
      <c r="A24" s="62"/>
      <c r="B24" s="33"/>
      <c r="C24" s="34"/>
      <c r="D24" s="34"/>
      <c r="E24" s="31"/>
      <c r="F24" s="31"/>
      <c r="G24" s="31"/>
      <c r="H24" s="31"/>
      <c r="I24" s="31"/>
      <c r="J24" s="31"/>
      <c r="K24" s="63"/>
    </row>
    <row r="25" spans="1:11" ht="17.399999999999999" x14ac:dyDescent="0.3">
      <c r="A25" s="62"/>
      <c r="B25" s="33"/>
      <c r="C25" s="34"/>
      <c r="D25" s="34"/>
      <c r="E25" s="31"/>
      <c r="F25" s="31"/>
      <c r="G25" s="31"/>
      <c r="H25" s="31"/>
      <c r="I25" s="31"/>
      <c r="J25" s="31"/>
      <c r="K25" s="63"/>
    </row>
    <row r="26" spans="1:11" s="35" customFormat="1" ht="18" customHeight="1" x14ac:dyDescent="0.3">
      <c r="A26" s="62"/>
      <c r="B26" s="31"/>
      <c r="C26" s="87"/>
      <c r="D26" s="87"/>
      <c r="E26" s="31"/>
      <c r="F26" s="31"/>
      <c r="G26" s="31"/>
      <c r="H26" s="31"/>
      <c r="I26" s="31"/>
      <c r="J26" s="31"/>
      <c r="K26" s="63"/>
    </row>
    <row r="27" spans="1:11" s="35" customFormat="1" ht="17.399999999999999" x14ac:dyDescent="0.3">
      <c r="A27" s="62"/>
      <c r="B27" s="1"/>
      <c r="C27" s="148"/>
      <c r="D27" s="148"/>
      <c r="E27" s="1"/>
      <c r="F27" s="31"/>
      <c r="G27" s="31"/>
      <c r="H27" s="31"/>
      <c r="I27" s="31"/>
      <c r="J27" s="31"/>
      <c r="K27" s="63"/>
    </row>
    <row r="28" spans="1:11" s="35" customFormat="1" ht="17.399999999999999" x14ac:dyDescent="0.3">
      <c r="A28" s="62"/>
      <c r="B28" s="33"/>
      <c r="C28" s="87"/>
      <c r="D28" s="87"/>
      <c r="E28" s="31"/>
      <c r="F28" s="31"/>
      <c r="G28" s="31"/>
      <c r="H28" s="31"/>
      <c r="I28" s="31"/>
      <c r="J28" s="31"/>
      <c r="K28" s="63"/>
    </row>
    <row r="29" spans="1:11" s="35" customFormat="1" ht="17.399999999999999" x14ac:dyDescent="0.3">
      <c r="A29" s="62"/>
      <c r="B29" s="33"/>
      <c r="C29" s="87"/>
      <c r="D29" s="87"/>
      <c r="E29" s="31"/>
      <c r="F29" s="31"/>
      <c r="G29" s="31"/>
      <c r="H29" s="31"/>
      <c r="I29" s="31"/>
      <c r="J29" s="31"/>
      <c r="K29" s="63"/>
    </row>
    <row r="30" spans="1:11" s="35" customFormat="1" ht="17.399999999999999" x14ac:dyDescent="0.3">
      <c r="A30" s="117"/>
      <c r="B30" s="33"/>
      <c r="C30" s="34"/>
      <c r="D30" s="86"/>
      <c r="E30" s="31"/>
      <c r="F30" s="31"/>
      <c r="G30" s="31"/>
      <c r="H30" s="31"/>
      <c r="I30" s="31"/>
      <c r="J30" s="31"/>
      <c r="K30" s="63"/>
    </row>
    <row r="31" spans="1:11" s="35" customFormat="1" ht="17.399999999999999" x14ac:dyDescent="0.3">
      <c r="A31" s="62"/>
      <c r="B31" s="33"/>
      <c r="C31" s="86"/>
      <c r="D31" s="86"/>
      <c r="E31" s="31"/>
      <c r="F31" s="31"/>
      <c r="G31" s="31"/>
      <c r="H31" s="31"/>
      <c r="I31" s="31"/>
      <c r="J31" s="31"/>
      <c r="K31" s="63"/>
    </row>
    <row r="32" spans="1:11" s="35" customFormat="1" ht="17.399999999999999" x14ac:dyDescent="0.3">
      <c r="A32" s="143"/>
      <c r="B32" s="33"/>
      <c r="C32" s="86"/>
      <c r="D32" s="86"/>
      <c r="E32" s="31"/>
      <c r="F32" s="31"/>
      <c r="G32" s="31"/>
      <c r="H32" s="31"/>
      <c r="I32" s="31"/>
      <c r="J32" s="31"/>
      <c r="K32" s="63"/>
    </row>
    <row r="33" spans="1:11" s="35" customFormat="1" ht="17.399999999999999" x14ac:dyDescent="0.3">
      <c r="A33" s="117"/>
      <c r="B33" s="33"/>
      <c r="C33" s="110"/>
      <c r="D33" s="144"/>
      <c r="E33" s="31"/>
      <c r="F33" s="8"/>
      <c r="G33" s="31"/>
      <c r="H33" s="31"/>
      <c r="I33" s="31"/>
      <c r="J33" s="8"/>
      <c r="K33" s="63"/>
    </row>
    <row r="34" spans="1:11" s="35" customFormat="1" ht="17.399999999999999" x14ac:dyDescent="0.3">
      <c r="A34" s="62"/>
      <c r="B34" s="110"/>
      <c r="C34" s="87"/>
      <c r="D34" s="86"/>
      <c r="E34" s="31"/>
      <c r="F34" s="31"/>
      <c r="G34" s="31"/>
      <c r="H34" s="31"/>
      <c r="I34" s="31"/>
      <c r="J34" s="110"/>
      <c r="K34" s="63"/>
    </row>
    <row r="35" spans="1:11" s="35" customFormat="1" ht="17.399999999999999" x14ac:dyDescent="0.3">
      <c r="A35" s="62"/>
      <c r="B35" s="110"/>
      <c r="C35" s="87"/>
      <c r="D35" s="86"/>
      <c r="E35" s="31"/>
      <c r="F35" s="31"/>
      <c r="G35" s="31"/>
      <c r="H35" s="31"/>
      <c r="I35" s="31"/>
      <c r="J35" s="110"/>
      <c r="K35" s="63"/>
    </row>
    <row r="36" spans="1:11" s="35" customFormat="1" ht="17.399999999999999" x14ac:dyDescent="0.3">
      <c r="A36" s="62"/>
      <c r="B36" s="110"/>
      <c r="C36" s="87"/>
      <c r="D36" s="86"/>
      <c r="E36" s="31"/>
      <c r="F36" s="31"/>
      <c r="G36" s="31"/>
      <c r="H36" s="31"/>
      <c r="I36" s="31"/>
      <c r="J36" s="110"/>
      <c r="K36" s="63"/>
    </row>
    <row r="37" spans="1:11" s="35" customFormat="1" ht="17.399999999999999" x14ac:dyDescent="0.3">
      <c r="A37" s="145" t="s">
        <v>16</v>
      </c>
      <c r="B37" s="33"/>
      <c r="C37" s="86"/>
      <c r="D37" s="86"/>
      <c r="E37" s="31"/>
      <c r="F37" s="31"/>
      <c r="G37" s="31"/>
      <c r="H37" s="31"/>
      <c r="I37" s="31"/>
      <c r="J37" s="31"/>
      <c r="K37" s="63"/>
    </row>
    <row r="38" spans="1:11" s="35" customFormat="1" ht="17.399999999999999" x14ac:dyDescent="0.3">
      <c r="A38" s="62" t="s">
        <v>185</v>
      </c>
      <c r="B38" s="33"/>
      <c r="C38" s="86"/>
      <c r="D38" s="86"/>
      <c r="E38" s="31"/>
      <c r="F38" s="31"/>
      <c r="G38" s="31"/>
      <c r="H38" s="31"/>
      <c r="I38" s="31"/>
      <c r="J38" s="31"/>
      <c r="K38" s="63"/>
    </row>
    <row r="39" spans="1:11" s="35" customFormat="1" ht="17.399999999999999" x14ac:dyDescent="0.3">
      <c r="A39" s="62" t="s">
        <v>186</v>
      </c>
      <c r="B39" s="33"/>
      <c r="C39" s="86"/>
      <c r="D39" s="86"/>
      <c r="E39" s="31"/>
      <c r="F39" s="31"/>
      <c r="G39" s="31"/>
      <c r="H39" s="31"/>
      <c r="I39" s="31"/>
      <c r="J39" s="31"/>
      <c r="K39" s="63"/>
    </row>
    <row r="40" spans="1:11" s="35" customFormat="1" ht="17.399999999999999" x14ac:dyDescent="0.3">
      <c r="A40" s="62"/>
      <c r="B40" s="36" t="s">
        <v>17</v>
      </c>
      <c r="C40" s="197"/>
      <c r="D40" s="36"/>
      <c r="E40" s="197" t="s">
        <v>187</v>
      </c>
      <c r="F40" s="31"/>
      <c r="G40" s="31"/>
      <c r="H40" s="31"/>
      <c r="I40" s="31"/>
      <c r="J40" s="31"/>
      <c r="K40" s="63"/>
    </row>
    <row r="41" spans="1:11" s="35" customFormat="1" ht="17.399999999999999" x14ac:dyDescent="0.3">
      <c r="A41" s="62"/>
      <c r="B41" s="36" t="s">
        <v>18</v>
      </c>
      <c r="C41" s="36"/>
      <c r="D41" s="36"/>
      <c r="E41" s="31"/>
      <c r="F41" s="31"/>
      <c r="G41" s="31"/>
      <c r="H41" s="31"/>
      <c r="I41" s="31"/>
      <c r="J41" s="31"/>
      <c r="K41" s="63"/>
    </row>
    <row r="42" spans="1:11" s="35" customFormat="1" ht="17.399999999999999" x14ac:dyDescent="0.3">
      <c r="A42" s="62"/>
      <c r="B42" s="36" t="s">
        <v>19</v>
      </c>
      <c r="C42" s="274"/>
      <c r="D42" s="275"/>
      <c r="E42" s="277">
        <v>811</v>
      </c>
      <c r="F42" s="31"/>
      <c r="G42" s="31"/>
      <c r="H42" s="31"/>
      <c r="I42" s="31"/>
      <c r="J42" s="31"/>
      <c r="K42" s="63"/>
    </row>
    <row r="43" spans="1:11" s="35" customFormat="1" ht="17.399999999999999" x14ac:dyDescent="0.3">
      <c r="A43" s="146"/>
      <c r="B43" s="36" t="s">
        <v>109</v>
      </c>
      <c r="C43" s="86"/>
      <c r="D43" s="86"/>
      <c r="E43" s="231">
        <v>551</v>
      </c>
      <c r="F43" s="31" t="s">
        <v>189</v>
      </c>
      <c r="G43" s="31"/>
      <c r="H43" s="31"/>
      <c r="I43" s="31"/>
      <c r="J43" s="31"/>
      <c r="K43" s="63"/>
    </row>
    <row r="44" spans="1:11" s="35" customFormat="1" ht="17.399999999999999" x14ac:dyDescent="0.3">
      <c r="A44" s="143"/>
      <c r="B44" s="110"/>
      <c r="C44" s="86"/>
      <c r="D44" s="87"/>
      <c r="E44" s="279">
        <v>661</v>
      </c>
      <c r="F44" s="31" t="s">
        <v>188</v>
      </c>
      <c r="G44" s="31"/>
      <c r="H44" s="31"/>
      <c r="I44" s="31"/>
      <c r="J44" s="31"/>
      <c r="K44" s="63"/>
    </row>
    <row r="45" spans="1:11" s="35" customFormat="1" ht="17.399999999999999" x14ac:dyDescent="0.3">
      <c r="A45" s="62"/>
      <c r="B45" s="110"/>
      <c r="C45" s="86"/>
      <c r="D45" s="87"/>
      <c r="E45" s="31"/>
      <c r="F45" s="31"/>
      <c r="G45" s="31"/>
      <c r="H45" s="31"/>
      <c r="I45" s="31"/>
      <c r="J45" s="31"/>
      <c r="K45" s="63"/>
    </row>
    <row r="46" spans="1:11" s="35" customFormat="1" ht="17.399999999999999" x14ac:dyDescent="0.3">
      <c r="A46" s="62"/>
      <c r="B46" s="110"/>
      <c r="C46" s="86"/>
      <c r="D46" s="87"/>
      <c r="E46" s="31"/>
      <c r="F46" s="31"/>
      <c r="G46" s="31"/>
      <c r="H46" s="31"/>
      <c r="I46" s="31"/>
      <c r="J46" s="31"/>
      <c r="K46" s="63"/>
    </row>
    <row r="47" spans="1:11" s="35" customFormat="1" ht="17.399999999999999" x14ac:dyDescent="0.3">
      <c r="A47" s="62"/>
      <c r="B47" s="33"/>
      <c r="C47" s="86"/>
      <c r="D47" s="86"/>
      <c r="E47" s="31"/>
      <c r="F47" s="31"/>
      <c r="G47" s="31"/>
      <c r="H47" s="31"/>
      <c r="I47" s="31"/>
      <c r="J47" s="31"/>
      <c r="K47" s="63"/>
    </row>
    <row r="48" spans="1:11" s="35" customFormat="1" ht="17.399999999999999" x14ac:dyDescent="0.3">
      <c r="A48" s="62"/>
      <c r="B48" s="33"/>
      <c r="C48" s="86"/>
      <c r="D48" s="86"/>
      <c r="E48" s="31"/>
      <c r="F48" s="31"/>
      <c r="G48" s="31"/>
      <c r="H48" s="31"/>
      <c r="I48" s="31"/>
      <c r="J48" s="31"/>
      <c r="K48" s="63"/>
    </row>
    <row r="49" spans="1:11" s="35" customFormat="1" ht="17.399999999999999" x14ac:dyDescent="0.3">
      <c r="A49" s="62"/>
      <c r="B49" s="33"/>
      <c r="C49" s="86"/>
      <c r="D49" s="86"/>
      <c r="E49" s="31"/>
      <c r="F49" s="31"/>
      <c r="G49" s="31"/>
      <c r="H49" s="31"/>
      <c r="I49" s="31"/>
      <c r="J49" s="31"/>
      <c r="K49" s="63"/>
    </row>
    <row r="50" spans="1:11" s="35" customFormat="1" ht="17.399999999999999" x14ac:dyDescent="0.3">
      <c r="A50" s="62"/>
      <c r="B50" s="33"/>
      <c r="C50" s="86"/>
      <c r="D50" s="86"/>
      <c r="E50" s="31"/>
      <c r="F50" s="31"/>
      <c r="G50" s="31"/>
      <c r="H50" s="31"/>
      <c r="I50" s="31"/>
      <c r="J50" s="31"/>
      <c r="K50" s="63"/>
    </row>
    <row r="51" spans="1:11" s="35" customFormat="1" ht="17.399999999999999" x14ac:dyDescent="0.3">
      <c r="A51" s="62"/>
      <c r="B51" s="33"/>
      <c r="C51" s="86"/>
      <c r="D51" s="86"/>
      <c r="E51" s="31"/>
      <c r="F51" s="31"/>
      <c r="G51" s="31"/>
      <c r="H51" s="31"/>
      <c r="I51" s="31"/>
      <c r="J51" s="31"/>
      <c r="K51" s="63"/>
    </row>
    <row r="52" spans="1:11" s="35" customFormat="1" ht="17.399999999999999" x14ac:dyDescent="0.3">
      <c r="A52" s="62"/>
      <c r="B52" s="33"/>
      <c r="C52" s="86"/>
      <c r="D52" s="86"/>
      <c r="E52" s="31"/>
      <c r="F52" s="31"/>
      <c r="G52" s="31"/>
      <c r="H52" s="31"/>
      <c r="I52" s="31"/>
      <c r="J52" s="31"/>
      <c r="K52" s="63"/>
    </row>
    <row r="53" spans="1:11" s="35" customFormat="1" ht="17.399999999999999" x14ac:dyDescent="0.3">
      <c r="A53" s="62"/>
      <c r="B53" s="33"/>
      <c r="C53" s="86"/>
      <c r="D53" s="86"/>
      <c r="E53" s="31"/>
      <c r="F53" s="31"/>
      <c r="G53" s="31"/>
      <c r="H53" s="31"/>
      <c r="I53" s="31"/>
      <c r="J53" s="31"/>
      <c r="K53" s="63"/>
    </row>
    <row r="54" spans="1:11" s="35" customFormat="1" ht="17.399999999999999" x14ac:dyDescent="0.3">
      <c r="A54" s="62"/>
      <c r="B54" s="33"/>
      <c r="C54" s="86"/>
      <c r="D54" s="86"/>
      <c r="E54" s="31"/>
      <c r="F54" s="31"/>
      <c r="G54" s="31"/>
      <c r="H54" s="31"/>
      <c r="I54" s="31"/>
      <c r="J54" s="31"/>
      <c r="K54" s="63"/>
    </row>
    <row r="55" spans="1:11" s="35" customFormat="1" ht="17.399999999999999" x14ac:dyDescent="0.3">
      <c r="A55" s="62" t="s">
        <v>20</v>
      </c>
      <c r="B55" s="33"/>
      <c r="C55" s="86"/>
      <c r="D55" s="86"/>
      <c r="E55" s="31"/>
      <c r="F55" s="31"/>
      <c r="G55" s="31"/>
      <c r="H55" s="31"/>
      <c r="I55" s="31"/>
      <c r="J55" s="31"/>
      <c r="K55" s="63"/>
    </row>
    <row r="56" spans="1:11" s="35" customFormat="1" ht="18" thickBot="1" x14ac:dyDescent="0.35">
      <c r="A56" s="64" t="s">
        <v>21</v>
      </c>
      <c r="B56" s="65"/>
      <c r="C56" s="88"/>
      <c r="D56" s="88"/>
      <c r="E56" s="65"/>
      <c r="F56" s="65"/>
      <c r="G56" s="65"/>
      <c r="H56" s="65"/>
      <c r="I56" s="65"/>
      <c r="J56" s="65"/>
      <c r="K56" s="66"/>
    </row>
    <row r="57" spans="1:11" s="35" customFormat="1" ht="17.399999999999999" x14ac:dyDescent="0.3"/>
  </sheetData>
  <printOptions horizontalCentered="1"/>
  <pageMargins left="0.25" right="0.25" top="0.25" bottom="0.5" header="0.25" footer="0.25"/>
  <pageSetup scale="69" orientation="portrait" horizontalDpi="4294967292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view="pageBreakPreview" topLeftCell="A26" zoomScale="60" zoomScaleNormal="75" workbookViewId="0">
      <selection activeCell="H48" sqref="H48"/>
    </sheetView>
  </sheetViews>
  <sheetFormatPr defaultRowHeight="15" x14ac:dyDescent="0.25"/>
  <cols>
    <col min="1" max="1" width="12.90625" customWidth="1"/>
    <col min="2" max="2" width="12.81640625" customWidth="1"/>
    <col min="3" max="3" width="11.81640625" customWidth="1"/>
    <col min="4" max="6" width="8.81640625" customWidth="1"/>
    <col min="7" max="7" width="12.81640625" customWidth="1"/>
    <col min="8" max="10" width="14.81640625" customWidth="1"/>
  </cols>
  <sheetData>
    <row r="1" spans="1:10" ht="21.6" thickTop="1" x14ac:dyDescent="0.4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10" ht="21" x14ac:dyDescent="0.4">
      <c r="A2" s="29" t="s">
        <v>0</v>
      </c>
      <c r="B2" s="22"/>
      <c r="C2" s="22"/>
      <c r="D2" s="22"/>
      <c r="E2" s="22"/>
      <c r="F2" s="22"/>
      <c r="G2" s="22"/>
      <c r="H2" s="22"/>
      <c r="I2" s="22"/>
      <c r="J2" s="23"/>
    </row>
    <row r="3" spans="1:10" x14ac:dyDescent="0.25">
      <c r="A3" s="18"/>
      <c r="B3" s="19"/>
      <c r="C3" s="19"/>
      <c r="D3" s="19"/>
      <c r="E3" s="19"/>
      <c r="F3" s="19"/>
      <c r="G3" s="19"/>
      <c r="H3" s="19"/>
      <c r="I3" s="19"/>
      <c r="J3" s="20"/>
    </row>
    <row r="4" spans="1:10" ht="17.399999999999999" x14ac:dyDescent="0.3">
      <c r="A4" s="21" t="s">
        <v>22</v>
      </c>
      <c r="B4" s="22"/>
      <c r="C4" s="22"/>
      <c r="D4" s="22"/>
      <c r="E4" s="22"/>
      <c r="F4" s="22"/>
      <c r="G4" s="22"/>
      <c r="H4" s="22"/>
      <c r="I4" s="22"/>
      <c r="J4" s="23"/>
    </row>
    <row r="5" spans="1:10" ht="17.399999999999999" x14ac:dyDescent="0.3">
      <c r="A5" s="24">
        <f ca="1">TODAY()</f>
        <v>36482</v>
      </c>
      <c r="B5" s="19"/>
      <c r="C5" s="19"/>
      <c r="D5" s="19"/>
      <c r="E5" s="19"/>
      <c r="F5" s="19"/>
      <c r="G5" s="19"/>
      <c r="H5" s="19"/>
      <c r="I5" s="19"/>
      <c r="J5" s="20"/>
    </row>
    <row r="6" spans="1:10" ht="15.6" thickBot="1" x14ac:dyDescent="0.3">
      <c r="A6" s="25"/>
      <c r="B6" s="26"/>
      <c r="C6" s="26"/>
      <c r="D6" s="26"/>
      <c r="E6" s="26"/>
      <c r="F6" s="26"/>
      <c r="G6" s="26"/>
      <c r="H6" s="26"/>
      <c r="I6" s="26"/>
      <c r="J6" s="27"/>
    </row>
    <row r="7" spans="1:10" ht="15.6" thickTop="1" x14ac:dyDescent="0.25">
      <c r="A7" s="153"/>
      <c r="B7" s="154"/>
      <c r="C7" s="154"/>
      <c r="D7" s="154"/>
      <c r="E7" s="154"/>
      <c r="F7" s="154"/>
      <c r="G7" s="154"/>
      <c r="H7" s="154"/>
      <c r="I7" s="154"/>
      <c r="J7" s="155"/>
    </row>
    <row r="8" spans="1:10" ht="18" customHeight="1" x14ac:dyDescent="0.3">
      <c r="A8" s="156"/>
      <c r="B8" s="8"/>
      <c r="C8" s="1"/>
      <c r="D8" s="7" t="s">
        <v>2</v>
      </c>
      <c r="E8" s="106" t="s">
        <v>3</v>
      </c>
      <c r="F8" s="121" t="s">
        <v>163</v>
      </c>
      <c r="G8" s="121"/>
      <c r="H8" s="31"/>
      <c r="I8" s="31"/>
      <c r="J8" s="61"/>
    </row>
    <row r="9" spans="1:10" ht="18" customHeight="1" x14ac:dyDescent="0.3">
      <c r="A9" s="156"/>
      <c r="B9" s="8"/>
      <c r="C9" s="1"/>
      <c r="D9" s="7" t="s">
        <v>4</v>
      </c>
      <c r="E9" s="106" t="s">
        <v>3</v>
      </c>
      <c r="F9" s="121" t="s">
        <v>180</v>
      </c>
      <c r="G9" s="121"/>
      <c r="H9" s="31"/>
      <c r="I9" s="31"/>
      <c r="J9" s="63"/>
    </row>
    <row r="10" spans="1:10" ht="18" customHeight="1" x14ac:dyDescent="0.3">
      <c r="A10" s="156"/>
      <c r="B10" s="8"/>
      <c r="C10" s="1"/>
      <c r="D10" s="7"/>
      <c r="E10" s="106"/>
      <c r="F10" s="121"/>
      <c r="G10" s="121" t="s">
        <v>167</v>
      </c>
      <c r="H10" s="31"/>
      <c r="I10" s="31"/>
      <c r="J10" s="63"/>
    </row>
    <row r="11" spans="1:10" ht="18" customHeight="1" x14ac:dyDescent="0.35">
      <c r="A11" s="156"/>
      <c r="B11" s="8"/>
      <c r="C11" s="1"/>
      <c r="D11" s="7" t="s">
        <v>5</v>
      </c>
      <c r="E11" s="106"/>
      <c r="F11" s="151" t="s">
        <v>6</v>
      </c>
      <c r="G11" s="121"/>
      <c r="H11" s="31"/>
      <c r="I11" s="31"/>
      <c r="J11" s="63"/>
    </row>
    <row r="12" spans="1:10" ht="18" customHeight="1" x14ac:dyDescent="0.3">
      <c r="A12" s="156"/>
      <c r="B12" s="8"/>
      <c r="C12" s="1"/>
      <c r="D12" s="7" t="s">
        <v>7</v>
      </c>
      <c r="E12" s="109" t="s">
        <v>3</v>
      </c>
      <c r="F12" s="121" t="s">
        <v>8</v>
      </c>
      <c r="G12" s="121"/>
      <c r="H12" s="31"/>
      <c r="I12" s="31" t="s">
        <v>168</v>
      </c>
      <c r="J12" s="63"/>
    </row>
    <row r="13" spans="1:10" ht="18" customHeight="1" x14ac:dyDescent="0.3">
      <c r="A13" s="156"/>
      <c r="B13" s="8"/>
      <c r="C13" s="1"/>
      <c r="D13" s="7" t="s">
        <v>9</v>
      </c>
      <c r="E13" s="107"/>
      <c r="F13" s="213"/>
      <c r="G13" s="4"/>
      <c r="H13" s="1"/>
      <c r="I13" s="1"/>
      <c r="J13" s="61"/>
    </row>
    <row r="14" spans="1:10" ht="15.6" thickBot="1" x14ac:dyDescent="0.3">
      <c r="A14" s="157"/>
      <c r="B14" s="158"/>
      <c r="C14" s="159"/>
      <c r="D14" s="160"/>
      <c r="E14" s="161"/>
      <c r="F14" s="161"/>
      <c r="G14" s="158"/>
      <c r="H14" s="158"/>
      <c r="I14" s="158"/>
      <c r="J14" s="162"/>
    </row>
    <row r="15" spans="1:10" ht="15.6" thickTop="1" x14ac:dyDescent="0.25">
      <c r="A15" s="72"/>
      <c r="B15" s="48"/>
      <c r="C15" s="73"/>
      <c r="D15" s="74"/>
      <c r="E15" s="75"/>
      <c r="F15" s="75"/>
      <c r="G15" s="48"/>
      <c r="H15" s="48"/>
      <c r="I15" s="48"/>
      <c r="J15" s="76"/>
    </row>
    <row r="16" spans="1:10" ht="17.399999999999999" x14ac:dyDescent="0.3">
      <c r="A16" s="80" t="s">
        <v>23</v>
      </c>
      <c r="B16" s="81"/>
      <c r="C16" s="82"/>
      <c r="D16" s="82"/>
      <c r="E16" s="83"/>
      <c r="F16" s="83"/>
      <c r="G16" s="81"/>
      <c r="H16" s="81"/>
      <c r="I16" s="81"/>
      <c r="J16" s="84"/>
    </row>
    <row r="17" spans="1:10" ht="15.6" thickBot="1" x14ac:dyDescent="0.3">
      <c r="A17" s="52"/>
      <c r="B17" s="26"/>
      <c r="C17" s="77"/>
      <c r="D17" s="78"/>
      <c r="E17" s="79"/>
      <c r="F17" s="79"/>
      <c r="G17" s="26"/>
      <c r="H17" s="26"/>
      <c r="I17" s="26"/>
      <c r="J17" s="27"/>
    </row>
    <row r="18" spans="1:10" ht="15.6" thickTop="1" x14ac:dyDescent="0.25">
      <c r="A18" s="289" t="s">
        <v>112</v>
      </c>
      <c r="B18" s="292" t="s">
        <v>110</v>
      </c>
      <c r="C18" s="292"/>
      <c r="D18" s="292"/>
      <c r="E18" s="293"/>
      <c r="F18" s="298" t="s">
        <v>111</v>
      </c>
      <c r="G18" s="301" t="s">
        <v>113</v>
      </c>
      <c r="H18" s="301" t="s">
        <v>123</v>
      </c>
      <c r="I18" s="301" t="s">
        <v>124</v>
      </c>
      <c r="J18" s="301" t="s">
        <v>122</v>
      </c>
    </row>
    <row r="19" spans="1:10" x14ac:dyDescent="0.25">
      <c r="A19" s="290"/>
      <c r="B19" s="294"/>
      <c r="C19" s="294"/>
      <c r="D19" s="294"/>
      <c r="E19" s="295"/>
      <c r="F19" s="299"/>
      <c r="G19" s="299"/>
      <c r="H19" s="302"/>
      <c r="I19" s="302"/>
      <c r="J19" s="302"/>
    </row>
    <row r="20" spans="1:10" x14ac:dyDescent="0.25">
      <c r="A20" s="290"/>
      <c r="B20" s="294"/>
      <c r="C20" s="294"/>
      <c r="D20" s="294"/>
      <c r="E20" s="295"/>
      <c r="F20" s="299"/>
      <c r="G20" s="299"/>
      <c r="H20" s="302"/>
      <c r="I20" s="302"/>
      <c r="J20" s="302"/>
    </row>
    <row r="21" spans="1:10" ht="15.6" thickBot="1" x14ac:dyDescent="0.3">
      <c r="A21" s="291"/>
      <c r="B21" s="296"/>
      <c r="C21" s="296"/>
      <c r="D21" s="296"/>
      <c r="E21" s="297"/>
      <c r="F21" s="300"/>
      <c r="G21" s="300"/>
      <c r="H21" s="303"/>
      <c r="I21" s="303"/>
      <c r="J21" s="303"/>
    </row>
    <row r="22" spans="1:10" ht="20.25" customHeight="1" x14ac:dyDescent="0.25">
      <c r="A22" s="209"/>
      <c r="B22" s="233"/>
      <c r="C22" s="216"/>
      <c r="D22" s="216"/>
      <c r="E22" s="217"/>
      <c r="F22" s="232"/>
      <c r="G22" s="209"/>
      <c r="H22" s="210"/>
      <c r="I22" s="210"/>
      <c r="J22" s="209"/>
    </row>
    <row r="23" spans="1:10" s="248" customFormat="1" ht="19.5" customHeight="1" x14ac:dyDescent="0.3">
      <c r="A23" s="235">
        <v>53400</v>
      </c>
      <c r="B23" s="141" t="s">
        <v>199</v>
      </c>
      <c r="C23" s="111"/>
      <c r="D23" s="3"/>
      <c r="E23" s="3"/>
      <c r="F23" s="91">
        <v>1</v>
      </c>
      <c r="G23" s="90" t="s">
        <v>24</v>
      </c>
      <c r="H23" s="211"/>
      <c r="I23" s="211">
        <v>4750</v>
      </c>
      <c r="J23" s="2">
        <f>SUM(F23*I23)</f>
        <v>4750</v>
      </c>
    </row>
    <row r="24" spans="1:10" ht="20.100000000000001" customHeight="1" x14ac:dyDescent="0.3">
      <c r="A24" s="235">
        <v>90500</v>
      </c>
      <c r="B24" s="141" t="s">
        <v>203</v>
      </c>
      <c r="C24" s="111"/>
      <c r="D24" s="3"/>
      <c r="E24" s="3"/>
      <c r="F24" s="91">
        <v>1</v>
      </c>
      <c r="G24" s="90" t="s">
        <v>24</v>
      </c>
      <c r="H24" s="211"/>
      <c r="I24" s="211">
        <v>200</v>
      </c>
      <c r="J24" s="2">
        <f>SUM(F24*I24)</f>
        <v>200</v>
      </c>
    </row>
    <row r="25" spans="1:10" ht="20.100000000000001" customHeight="1" x14ac:dyDescent="0.3">
      <c r="A25" s="235"/>
      <c r="B25" s="141"/>
      <c r="C25" s="111"/>
      <c r="D25" s="3"/>
      <c r="E25" s="3"/>
      <c r="F25" s="91"/>
      <c r="G25" s="90"/>
      <c r="H25" s="211"/>
      <c r="I25" s="211"/>
      <c r="J25" s="2"/>
    </row>
    <row r="26" spans="1:10" ht="20.100000000000001" customHeight="1" x14ac:dyDescent="0.3">
      <c r="A26" s="235"/>
      <c r="B26" s="141"/>
      <c r="C26" s="111"/>
      <c r="D26" s="3"/>
      <c r="E26" s="3"/>
      <c r="F26" s="91"/>
      <c r="G26" s="90"/>
      <c r="H26" s="211"/>
      <c r="I26" s="211"/>
      <c r="J26" s="2"/>
    </row>
    <row r="27" spans="1:10" ht="20.100000000000001" customHeight="1" x14ac:dyDescent="0.3">
      <c r="A27" s="235"/>
      <c r="B27" s="141"/>
      <c r="C27" s="113"/>
      <c r="D27" s="3"/>
      <c r="E27" s="3"/>
      <c r="F27" s="91"/>
      <c r="G27" s="90"/>
      <c r="H27" s="211"/>
      <c r="I27" s="211"/>
      <c r="J27" s="2"/>
    </row>
    <row r="28" spans="1:10" ht="20.100000000000001" customHeight="1" x14ac:dyDescent="0.3">
      <c r="A28" s="235"/>
      <c r="B28" s="141"/>
      <c r="C28" s="113"/>
      <c r="D28" s="3"/>
      <c r="E28" s="3"/>
      <c r="F28" s="91"/>
      <c r="G28" s="90"/>
      <c r="H28" s="211"/>
      <c r="I28" s="211"/>
      <c r="J28" s="2"/>
    </row>
    <row r="29" spans="1:10" ht="19.5" customHeight="1" x14ac:dyDescent="0.3">
      <c r="A29" s="234"/>
      <c r="B29" s="141"/>
      <c r="C29" s="113"/>
      <c r="D29" s="3"/>
      <c r="E29" s="3"/>
      <c r="F29" s="91"/>
      <c r="G29" s="90"/>
      <c r="H29" s="211"/>
      <c r="I29" s="211"/>
      <c r="J29" s="2"/>
    </row>
    <row r="30" spans="1:10" ht="19.5" customHeight="1" x14ac:dyDescent="0.3">
      <c r="A30" s="234"/>
      <c r="B30" s="141"/>
      <c r="C30" s="113"/>
      <c r="D30" s="3"/>
      <c r="E30" s="3"/>
      <c r="F30" s="91"/>
      <c r="G30" s="90"/>
      <c r="H30" s="211"/>
      <c r="I30" s="211"/>
      <c r="J30" s="2"/>
    </row>
    <row r="31" spans="1:10" ht="19.5" customHeight="1" x14ac:dyDescent="0.3">
      <c r="A31" s="234"/>
      <c r="B31" s="141"/>
      <c r="C31" s="113"/>
      <c r="D31" s="3"/>
      <c r="E31" s="3"/>
      <c r="F31" s="91"/>
      <c r="G31" s="90"/>
      <c r="H31" s="211"/>
      <c r="I31" s="211"/>
      <c r="J31" s="2"/>
    </row>
    <row r="32" spans="1:10" ht="20.100000000000001" customHeight="1" x14ac:dyDescent="0.3">
      <c r="A32" s="235"/>
      <c r="B32" s="141"/>
      <c r="C32" s="113"/>
      <c r="D32" s="3"/>
      <c r="E32" s="3"/>
      <c r="F32" s="91"/>
      <c r="G32" s="90"/>
      <c r="H32" s="211"/>
      <c r="I32" s="211"/>
      <c r="J32" s="2"/>
    </row>
    <row r="33" spans="1:10" ht="20.100000000000001" customHeight="1" x14ac:dyDescent="0.3">
      <c r="A33" s="235"/>
      <c r="B33" s="141"/>
      <c r="C33" s="113"/>
      <c r="D33" s="3"/>
      <c r="E33" s="3"/>
      <c r="F33" s="91"/>
      <c r="G33" s="90"/>
      <c r="H33" s="211"/>
      <c r="I33" s="211"/>
      <c r="J33" s="2"/>
    </row>
    <row r="34" spans="1:10" ht="20.100000000000001" customHeight="1" x14ac:dyDescent="0.3">
      <c r="A34" s="235"/>
      <c r="B34" s="141"/>
      <c r="C34" s="111"/>
      <c r="D34" s="3"/>
      <c r="E34" s="3"/>
      <c r="F34" s="91"/>
      <c r="G34" s="90"/>
      <c r="H34" s="211"/>
      <c r="I34" s="211"/>
      <c r="J34" s="2"/>
    </row>
    <row r="35" spans="1:10" ht="20.100000000000001" customHeight="1" x14ac:dyDescent="0.3">
      <c r="A35" s="235"/>
      <c r="B35" s="142"/>
      <c r="C35" s="130"/>
      <c r="D35" s="124"/>
      <c r="E35" s="124"/>
      <c r="F35" s="90"/>
      <c r="G35" s="90"/>
      <c r="H35" s="211"/>
      <c r="I35" s="211"/>
      <c r="J35" s="2"/>
    </row>
    <row r="36" spans="1:10" ht="20.100000000000001" customHeight="1" x14ac:dyDescent="0.3">
      <c r="A36" s="235"/>
      <c r="B36" s="142"/>
      <c r="C36" s="135"/>
      <c r="D36" s="124"/>
      <c r="E36" s="124"/>
      <c r="F36" s="90"/>
      <c r="G36" s="90"/>
      <c r="H36" s="211"/>
      <c r="I36" s="211"/>
      <c r="J36" s="2"/>
    </row>
    <row r="37" spans="1:10" ht="20.100000000000001" customHeight="1" x14ac:dyDescent="0.3">
      <c r="A37" s="235"/>
      <c r="B37" s="142"/>
      <c r="C37" s="135"/>
      <c r="D37" s="124"/>
      <c r="E37" s="124"/>
      <c r="F37" s="90"/>
      <c r="G37" s="90"/>
      <c r="H37" s="211"/>
      <c r="I37" s="211"/>
      <c r="J37" s="2"/>
    </row>
    <row r="38" spans="1:10" ht="20.100000000000001" customHeight="1" x14ac:dyDescent="0.3">
      <c r="A38" s="235"/>
      <c r="B38" s="142"/>
      <c r="C38" s="130" t="s">
        <v>162</v>
      </c>
      <c r="D38" s="124"/>
      <c r="E38" s="124"/>
      <c r="F38" s="90"/>
      <c r="G38" s="90"/>
      <c r="H38" s="211"/>
      <c r="I38" s="211"/>
      <c r="J38" s="2"/>
    </row>
    <row r="39" spans="1:10" ht="20.100000000000001" customHeight="1" x14ac:dyDescent="0.3">
      <c r="A39" s="235"/>
      <c r="B39" s="142"/>
      <c r="C39" s="135"/>
      <c r="D39" s="124"/>
      <c r="E39" s="124"/>
      <c r="F39" s="90"/>
      <c r="G39" s="90"/>
      <c r="H39" s="211"/>
      <c r="I39" s="211"/>
      <c r="J39" s="2"/>
    </row>
    <row r="40" spans="1:10" ht="20.100000000000001" customHeight="1" x14ac:dyDescent="0.3">
      <c r="A40" s="235"/>
      <c r="B40" s="141"/>
      <c r="C40" s="113"/>
      <c r="D40" s="3"/>
      <c r="E40" s="3"/>
      <c r="F40" s="91"/>
      <c r="G40" s="90"/>
      <c r="H40" s="211"/>
      <c r="I40" s="211"/>
      <c r="J40" s="2"/>
    </row>
    <row r="41" spans="1:10" ht="20.100000000000001" customHeight="1" x14ac:dyDescent="0.25">
      <c r="A41" s="235"/>
      <c r="B41" s="141"/>
      <c r="C41" s="3"/>
      <c r="D41" s="3"/>
      <c r="E41" s="3"/>
      <c r="F41" s="91"/>
      <c r="G41" s="90"/>
      <c r="H41" s="211"/>
      <c r="I41" s="211"/>
      <c r="J41" s="2"/>
    </row>
    <row r="42" spans="1:10" ht="20.100000000000001" customHeight="1" x14ac:dyDescent="0.25">
      <c r="A42" s="235"/>
      <c r="B42" s="141"/>
      <c r="C42" s="3"/>
      <c r="D42" s="3"/>
      <c r="E42" s="3"/>
      <c r="F42" s="91"/>
      <c r="G42" s="90"/>
      <c r="H42" s="211"/>
      <c r="I42" s="211"/>
      <c r="J42" s="2"/>
    </row>
    <row r="43" spans="1:10" ht="20.100000000000001" customHeight="1" thickBot="1" x14ac:dyDescent="0.35">
      <c r="A43" s="235"/>
      <c r="B43" s="141"/>
      <c r="C43" s="113"/>
      <c r="D43" s="3"/>
      <c r="E43" s="3"/>
      <c r="F43" s="91"/>
      <c r="G43" s="90"/>
      <c r="H43" s="211"/>
      <c r="I43" s="211"/>
      <c r="J43" s="254"/>
    </row>
    <row r="44" spans="1:10" ht="20.100000000000001" customHeight="1" x14ac:dyDescent="0.3">
      <c r="A44" s="286" t="s">
        <v>25</v>
      </c>
      <c r="B44" s="287"/>
      <c r="C44" s="287"/>
      <c r="D44" s="287"/>
      <c r="E44" s="287"/>
      <c r="F44" s="287"/>
      <c r="G44" s="288"/>
      <c r="H44" s="276">
        <f>SUM(H22:H43)</f>
        <v>0</v>
      </c>
      <c r="I44" s="251">
        <f>SUM(I22:I43)</f>
        <v>4950</v>
      </c>
      <c r="J44" s="255">
        <f>SUM(J22:J43)</f>
        <v>4950</v>
      </c>
    </row>
    <row r="45" spans="1:10" ht="20.100000000000001" customHeight="1" x14ac:dyDescent="0.25">
      <c r="A45" s="236">
        <v>90400</v>
      </c>
      <c r="B45" s="6" t="s">
        <v>26</v>
      </c>
      <c r="C45" s="3"/>
      <c r="D45" s="3"/>
      <c r="E45" s="3"/>
      <c r="F45" s="91"/>
      <c r="G45" s="90"/>
      <c r="H45" s="249">
        <f>SUM(H44*0.045)</f>
        <v>0</v>
      </c>
      <c r="I45" s="252">
        <f>SUM(I44)*0.045</f>
        <v>222.75</v>
      </c>
      <c r="J45" s="256">
        <f>SUM(J44*0.045)</f>
        <v>222.75</v>
      </c>
    </row>
    <row r="46" spans="1:10" ht="20.100000000000001" customHeight="1" x14ac:dyDescent="0.25">
      <c r="A46" s="236">
        <v>90300</v>
      </c>
      <c r="B46" s="6" t="s">
        <v>27</v>
      </c>
      <c r="C46" s="3"/>
      <c r="D46" s="3"/>
      <c r="E46" s="3"/>
      <c r="F46" s="91"/>
      <c r="G46" s="90"/>
      <c r="H46" s="249">
        <f>SUM(H44*0.0825)</f>
        <v>0</v>
      </c>
      <c r="I46" s="252">
        <f>SUM(I44)*0.0825</f>
        <v>408.375</v>
      </c>
      <c r="J46" s="256">
        <f>SUM(J44*0.0825)</f>
        <v>408.375</v>
      </c>
    </row>
    <row r="47" spans="1:10" ht="20.100000000000001" customHeight="1" thickBot="1" x14ac:dyDescent="0.35">
      <c r="A47" s="283" t="s">
        <v>28</v>
      </c>
      <c r="B47" s="284"/>
      <c r="C47" s="284"/>
      <c r="D47" s="284"/>
      <c r="E47" s="284"/>
      <c r="F47" s="284"/>
      <c r="G47" s="285"/>
      <c r="H47" s="282">
        <f>SUM(H44:H46)</f>
        <v>0</v>
      </c>
      <c r="I47" s="253">
        <f>SUM(I44:I46)</f>
        <v>5581.125</v>
      </c>
      <c r="J47" s="257">
        <f>SUM(J44:J46)</f>
        <v>5581.125</v>
      </c>
    </row>
    <row r="48" spans="1:10" ht="20.100000000000001" customHeight="1" x14ac:dyDescent="0.25"/>
    <row r="49" ht="20.100000000000001" customHeight="1" x14ac:dyDescent="0.25"/>
    <row r="50" ht="20.100000000000001" customHeight="1" x14ac:dyDescent="0.25"/>
  </sheetData>
  <mergeCells count="9">
    <mergeCell ref="A47:G47"/>
    <mergeCell ref="A44:G44"/>
    <mergeCell ref="A18:A21"/>
    <mergeCell ref="B18:E21"/>
    <mergeCell ref="F18:F21"/>
    <mergeCell ref="J18:J21"/>
    <mergeCell ref="G18:G21"/>
    <mergeCell ref="H18:H21"/>
    <mergeCell ref="I18:I21"/>
  </mergeCells>
  <printOptions horizontalCentered="1"/>
  <pageMargins left="0.25" right="0.25" top="0.25" bottom="0.5" header="0.25" footer="0.25"/>
  <pageSetup scale="70" orientation="portrait" horizontalDpi="4294967292" r:id="rId1"/>
  <headerFooter alignWithMargins="0"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view="pageBreakPreview" topLeftCell="A36" zoomScale="60" zoomScaleNormal="75" workbookViewId="0">
      <selection activeCell="C38" sqref="C38"/>
    </sheetView>
  </sheetViews>
  <sheetFormatPr defaultRowHeight="15" x14ac:dyDescent="0.25"/>
  <cols>
    <col min="1" max="1" width="3.81640625" customWidth="1"/>
    <col min="2" max="2" width="3.54296875" customWidth="1"/>
    <col min="3" max="3" width="11.81640625" customWidth="1"/>
    <col min="4" max="4" width="19.1796875" customWidth="1"/>
    <col min="5" max="6" width="8.81640625" customWidth="1"/>
    <col min="7" max="10" width="13.36328125" customWidth="1"/>
  </cols>
  <sheetData>
    <row r="1" spans="1:10" ht="21.6" thickTop="1" x14ac:dyDescent="0.4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10" ht="21" x14ac:dyDescent="0.4">
      <c r="A2" s="29" t="s">
        <v>0</v>
      </c>
      <c r="B2" s="22"/>
      <c r="C2" s="22"/>
      <c r="D2" s="22"/>
      <c r="E2" s="22"/>
      <c r="F2" s="22"/>
      <c r="G2" s="22"/>
      <c r="H2" s="22"/>
      <c r="I2" s="22"/>
      <c r="J2" s="23"/>
    </row>
    <row r="3" spans="1:10" x14ac:dyDescent="0.25">
      <c r="A3" s="18"/>
      <c r="B3" s="19"/>
      <c r="C3" s="19"/>
      <c r="D3" s="19"/>
      <c r="E3" s="19"/>
      <c r="F3" s="19"/>
      <c r="G3" s="19"/>
      <c r="H3" s="19"/>
      <c r="I3" s="19"/>
      <c r="J3" s="20"/>
    </row>
    <row r="4" spans="1:10" ht="17.399999999999999" x14ac:dyDescent="0.3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3"/>
    </row>
    <row r="5" spans="1:10" ht="17.399999999999999" x14ac:dyDescent="0.3">
      <c r="A5" s="24">
        <f ca="1">TODAY()</f>
        <v>36482</v>
      </c>
      <c r="B5" s="19"/>
      <c r="C5" s="19"/>
      <c r="D5" s="19"/>
      <c r="E5" s="19"/>
      <c r="F5" s="19"/>
      <c r="G5" s="19"/>
      <c r="H5" s="19"/>
      <c r="I5" s="19"/>
      <c r="J5" s="20"/>
    </row>
    <row r="6" spans="1:10" ht="15.6" thickBot="1" x14ac:dyDescent="0.3">
      <c r="A6" s="25"/>
      <c r="B6" s="26"/>
      <c r="C6" s="26"/>
      <c r="D6" s="26"/>
      <c r="E6" s="26"/>
      <c r="F6" s="26"/>
      <c r="G6" s="26"/>
      <c r="H6" s="26"/>
      <c r="I6" s="26"/>
      <c r="J6" s="27"/>
    </row>
    <row r="7" spans="1:10" ht="15.6" thickTop="1" x14ac:dyDescent="0.25">
      <c r="A7" s="153"/>
      <c r="B7" s="154"/>
      <c r="C7" s="154"/>
      <c r="D7" s="154"/>
      <c r="E7" s="154"/>
      <c r="F7" s="154"/>
      <c r="G7" s="154"/>
      <c r="H7" s="154"/>
      <c r="I7" s="154"/>
      <c r="J7" s="155"/>
    </row>
    <row r="8" spans="1:10" ht="18" customHeight="1" x14ac:dyDescent="0.3">
      <c r="A8" s="156"/>
      <c r="B8" s="8"/>
      <c r="C8" s="1"/>
      <c r="D8" s="7" t="s">
        <v>2</v>
      </c>
      <c r="E8" s="106" t="s">
        <v>3</v>
      </c>
      <c r="F8" s="121" t="s">
        <v>163</v>
      </c>
      <c r="G8" s="121"/>
      <c r="H8" s="31"/>
      <c r="I8" s="31"/>
      <c r="J8" s="61"/>
    </row>
    <row r="9" spans="1:10" ht="18" customHeight="1" x14ac:dyDescent="0.3">
      <c r="A9" s="156"/>
      <c r="B9" s="8"/>
      <c r="C9" s="1"/>
      <c r="D9" s="7" t="s">
        <v>4</v>
      </c>
      <c r="E9" s="106" t="s">
        <v>3</v>
      </c>
      <c r="F9" s="121" t="s">
        <v>180</v>
      </c>
      <c r="G9" s="121"/>
      <c r="H9" s="31"/>
      <c r="I9" s="31"/>
      <c r="J9" s="63"/>
    </row>
    <row r="10" spans="1:10" ht="18" customHeight="1" x14ac:dyDescent="0.3">
      <c r="A10" s="156"/>
      <c r="B10" s="8"/>
      <c r="C10" s="1"/>
      <c r="D10" s="7"/>
      <c r="E10" s="106"/>
      <c r="F10" s="121"/>
      <c r="G10" s="121" t="s">
        <v>167</v>
      </c>
      <c r="H10" s="31"/>
      <c r="I10" s="31"/>
      <c r="J10" s="63"/>
    </row>
    <row r="11" spans="1:10" ht="18" customHeight="1" x14ac:dyDescent="0.35">
      <c r="A11" s="156"/>
      <c r="B11" s="8"/>
      <c r="C11" s="1"/>
      <c r="D11" s="7" t="s">
        <v>5</v>
      </c>
      <c r="E11" s="106"/>
      <c r="F11" s="151" t="s">
        <v>6</v>
      </c>
      <c r="G11" s="121"/>
      <c r="H11" s="31"/>
      <c r="I11" s="31"/>
      <c r="J11" s="63"/>
    </row>
    <row r="12" spans="1:10" ht="18" customHeight="1" x14ac:dyDescent="0.3">
      <c r="A12" s="156"/>
      <c r="B12" s="8"/>
      <c r="C12" s="1"/>
      <c r="D12" s="7" t="s">
        <v>7</v>
      </c>
      <c r="E12" s="109" t="s">
        <v>3</v>
      </c>
      <c r="F12" s="121" t="s">
        <v>8</v>
      </c>
      <c r="G12" s="121"/>
      <c r="H12" s="31"/>
      <c r="I12" s="31" t="s">
        <v>168</v>
      </c>
      <c r="J12" s="63"/>
    </row>
    <row r="13" spans="1:10" ht="18" customHeight="1" x14ac:dyDescent="0.3">
      <c r="A13" s="156"/>
      <c r="B13" s="8"/>
      <c r="C13" s="1"/>
      <c r="D13" s="7" t="s">
        <v>9</v>
      </c>
      <c r="E13" s="107"/>
      <c r="F13" s="213"/>
      <c r="G13" s="4"/>
      <c r="H13" s="1"/>
      <c r="I13" s="1"/>
      <c r="J13" s="61"/>
    </row>
    <row r="14" spans="1:10" ht="15.6" thickBot="1" x14ac:dyDescent="0.3">
      <c r="A14" s="157"/>
      <c r="B14" s="158"/>
      <c r="C14" s="159"/>
      <c r="D14" s="160"/>
      <c r="E14" s="161"/>
      <c r="F14" s="161"/>
      <c r="G14" s="158"/>
      <c r="H14" s="158"/>
      <c r="I14" s="158"/>
      <c r="J14" s="162"/>
    </row>
    <row r="15" spans="1:10" ht="15.6" thickTop="1" x14ac:dyDescent="0.25">
      <c r="A15" s="72"/>
      <c r="B15" s="48"/>
      <c r="C15" s="73"/>
      <c r="D15" s="74"/>
      <c r="E15" s="75"/>
      <c r="F15" s="75"/>
      <c r="G15" s="48"/>
      <c r="H15" s="48"/>
      <c r="I15" s="48"/>
      <c r="J15" s="76"/>
    </row>
    <row r="16" spans="1:10" ht="17.399999999999999" x14ac:dyDescent="0.3">
      <c r="A16" s="80" t="s">
        <v>29</v>
      </c>
      <c r="B16" s="81"/>
      <c r="C16" s="82"/>
      <c r="D16" s="82"/>
      <c r="E16" s="83"/>
      <c r="F16" s="83"/>
      <c r="G16" s="81"/>
      <c r="H16" s="81"/>
      <c r="I16" s="81"/>
      <c r="J16" s="84"/>
    </row>
    <row r="17" spans="1:10" ht="15.6" thickBot="1" x14ac:dyDescent="0.3">
      <c r="A17" s="52"/>
      <c r="B17" s="50"/>
      <c r="C17" s="53"/>
      <c r="D17" s="54"/>
      <c r="E17" s="55"/>
      <c r="F17" s="55"/>
      <c r="G17" s="50"/>
      <c r="H17" s="50"/>
      <c r="I17" s="50"/>
      <c r="J17" s="51"/>
    </row>
    <row r="18" spans="1:10" x14ac:dyDescent="0.25">
      <c r="A18" s="316" t="s">
        <v>110</v>
      </c>
      <c r="B18" s="317"/>
      <c r="C18" s="317"/>
      <c r="D18" s="317"/>
      <c r="E18" s="313" t="s">
        <v>117</v>
      </c>
      <c r="F18" s="313" t="s">
        <v>118</v>
      </c>
      <c r="G18" s="313" t="s">
        <v>120</v>
      </c>
      <c r="H18" s="313" t="s">
        <v>127</v>
      </c>
      <c r="I18" s="313" t="s">
        <v>124</v>
      </c>
      <c r="J18" s="313" t="s">
        <v>122</v>
      </c>
    </row>
    <row r="19" spans="1:10" x14ac:dyDescent="0.25">
      <c r="A19" s="318"/>
      <c r="B19" s="294"/>
      <c r="C19" s="294"/>
      <c r="D19" s="294"/>
      <c r="E19" s="314"/>
      <c r="F19" s="314"/>
      <c r="G19" s="314"/>
      <c r="H19" s="314"/>
      <c r="I19" s="314"/>
      <c r="J19" s="314"/>
    </row>
    <row r="20" spans="1:10" x14ac:dyDescent="0.25">
      <c r="A20" s="318"/>
      <c r="B20" s="294"/>
      <c r="C20" s="294"/>
      <c r="D20" s="294"/>
      <c r="E20" s="314"/>
      <c r="F20" s="314"/>
      <c r="G20" s="314"/>
      <c r="H20" s="314"/>
      <c r="I20" s="314"/>
      <c r="J20" s="314"/>
    </row>
    <row r="21" spans="1:10" s="1" customFormat="1" ht="15.6" thickBot="1" x14ac:dyDescent="0.3">
      <c r="A21" s="319"/>
      <c r="B21" s="296"/>
      <c r="C21" s="296"/>
      <c r="D21" s="296"/>
      <c r="E21" s="315"/>
      <c r="F21" s="315"/>
      <c r="G21" s="315"/>
      <c r="H21" s="315"/>
      <c r="I21" s="315"/>
      <c r="J21" s="315"/>
    </row>
    <row r="22" spans="1:10" ht="24.9" customHeight="1" x14ac:dyDescent="0.3">
      <c r="A22" s="258" t="s">
        <v>30</v>
      </c>
      <c r="B22" s="140"/>
      <c r="C22" s="140"/>
      <c r="D22" s="140"/>
      <c r="E22" s="90"/>
      <c r="F22" s="90"/>
      <c r="G22" s="2"/>
      <c r="H22" s="2"/>
      <c r="I22" s="126"/>
      <c r="J22" s="127"/>
    </row>
    <row r="23" spans="1:10" ht="18" customHeight="1" x14ac:dyDescent="0.3">
      <c r="A23" s="70" t="s">
        <v>3</v>
      </c>
      <c r="B23" s="111" t="s">
        <v>128</v>
      </c>
      <c r="C23" s="3"/>
      <c r="D23" s="3"/>
      <c r="E23" s="91"/>
      <c r="F23" s="90" t="s">
        <v>31</v>
      </c>
      <c r="G23" s="2">
        <v>750</v>
      </c>
      <c r="H23" s="2">
        <f>SUM(G23*E23*0.5)</f>
        <v>0</v>
      </c>
      <c r="I23" s="126">
        <f>SUM(E23*G23*0.5)</f>
        <v>0</v>
      </c>
      <c r="J23" s="127">
        <f>SUM(H23:I23)</f>
        <v>0</v>
      </c>
    </row>
    <row r="24" spans="1:10" ht="17.399999999999999" x14ac:dyDescent="0.3">
      <c r="A24" s="70" t="s">
        <v>3</v>
      </c>
      <c r="B24" s="130" t="s">
        <v>32</v>
      </c>
      <c r="C24" s="3"/>
      <c r="D24" s="3"/>
      <c r="E24" s="91"/>
      <c r="F24" s="118"/>
      <c r="G24" s="124"/>
      <c r="H24" s="2"/>
      <c r="I24" s="125"/>
      <c r="J24" s="127"/>
    </row>
    <row r="25" spans="1:10" ht="16.8" x14ac:dyDescent="0.3">
      <c r="A25" s="70"/>
      <c r="B25" s="124"/>
      <c r="C25" s="131" t="s">
        <v>33</v>
      </c>
      <c r="D25" s="3"/>
      <c r="E25" s="91"/>
      <c r="F25" s="92" t="s">
        <v>34</v>
      </c>
      <c r="G25" s="2">
        <v>330</v>
      </c>
      <c r="H25" s="2">
        <f>SUM(E25*G25*0.5)</f>
        <v>0</v>
      </c>
      <c r="I25" s="125">
        <f>SUM(E25*G25*0.5)</f>
        <v>0</v>
      </c>
      <c r="J25" s="127">
        <f>SUM(H25:I25)</f>
        <v>0</v>
      </c>
    </row>
    <row r="26" spans="1:10" ht="16.8" x14ac:dyDescent="0.3">
      <c r="A26" s="70"/>
      <c r="B26" s="124"/>
      <c r="C26" s="131" t="s">
        <v>35</v>
      </c>
      <c r="D26" s="3"/>
      <c r="E26" s="91"/>
      <c r="F26" s="90" t="s">
        <v>34</v>
      </c>
      <c r="G26" s="2">
        <v>295</v>
      </c>
      <c r="H26" s="2">
        <f>SUM(G26*E26*0.5)</f>
        <v>0</v>
      </c>
      <c r="I26" s="125">
        <f>SUM(E26*G26*0.5)</f>
        <v>0</v>
      </c>
      <c r="J26" s="127">
        <f>SUM(H26:I26)</f>
        <v>0</v>
      </c>
    </row>
    <row r="27" spans="1:10" ht="16.8" x14ac:dyDescent="0.3">
      <c r="A27" s="70"/>
      <c r="B27" s="124"/>
      <c r="C27" s="132" t="s">
        <v>36</v>
      </c>
      <c r="D27" s="3"/>
      <c r="E27" s="91"/>
      <c r="F27" s="90" t="s">
        <v>34</v>
      </c>
      <c r="G27" s="2">
        <v>480</v>
      </c>
      <c r="H27" s="249">
        <f>SUM(E27*G27*0.5)</f>
        <v>0</v>
      </c>
      <c r="I27" s="125">
        <f>SUM(E27*G27*0.5)</f>
        <v>0</v>
      </c>
      <c r="J27" s="127">
        <f>SUM(H27:I27)</f>
        <v>0</v>
      </c>
    </row>
    <row r="28" spans="1:10" ht="17.399999999999999" x14ac:dyDescent="0.3">
      <c r="A28" s="70"/>
      <c r="B28" s="112" t="s">
        <v>96</v>
      </c>
      <c r="C28" s="3"/>
      <c r="D28" s="3"/>
      <c r="E28" s="91"/>
      <c r="F28" s="92" t="s">
        <v>34</v>
      </c>
      <c r="G28" s="2">
        <v>550</v>
      </c>
      <c r="H28" s="2">
        <f>SUM(G28*E28*0.5)</f>
        <v>0</v>
      </c>
      <c r="I28" s="125">
        <f>SUM(E28*G28*0.5)</f>
        <v>0</v>
      </c>
      <c r="J28" s="127">
        <f>SUM(H28:I28)</f>
        <v>0</v>
      </c>
    </row>
    <row r="29" spans="1:10" ht="17.399999999999999" x14ac:dyDescent="0.3">
      <c r="A29" s="70"/>
      <c r="B29" s="112" t="s">
        <v>114</v>
      </c>
      <c r="C29" s="3"/>
      <c r="D29" s="3"/>
      <c r="E29" s="91"/>
      <c r="F29" s="90" t="s">
        <v>115</v>
      </c>
      <c r="G29" s="2">
        <v>40</v>
      </c>
      <c r="H29" s="2">
        <f>SUM(E29*G29*0.5)</f>
        <v>0</v>
      </c>
      <c r="I29" s="125">
        <f>SUM(E29*G29*0.5)</f>
        <v>0</v>
      </c>
      <c r="J29" s="127">
        <f>SUM(H29:I29)</f>
        <v>0</v>
      </c>
    </row>
    <row r="30" spans="1:10" ht="17.399999999999999" x14ac:dyDescent="0.3">
      <c r="A30" s="70"/>
      <c r="B30" s="112" t="s">
        <v>156</v>
      </c>
      <c r="C30" s="3"/>
      <c r="D30" s="3"/>
      <c r="E30" s="91"/>
      <c r="F30" s="90" t="s">
        <v>24</v>
      </c>
      <c r="G30" s="2">
        <v>875</v>
      </c>
      <c r="H30" s="2">
        <f>SUM(E30*G30)</f>
        <v>0</v>
      </c>
      <c r="I30" s="125"/>
      <c r="J30" s="127"/>
    </row>
    <row r="31" spans="1:10" ht="16.2" thickBot="1" x14ac:dyDescent="0.35">
      <c r="A31" s="307" t="s">
        <v>37</v>
      </c>
      <c r="B31" s="308"/>
      <c r="C31" s="308"/>
      <c r="D31" s="308"/>
      <c r="E31" s="308"/>
      <c r="F31" s="308"/>
      <c r="G31" s="309"/>
      <c r="H31" s="207">
        <f>SUM(H23:H30)</f>
        <v>0</v>
      </c>
      <c r="I31" s="207">
        <f>SUM(I23:I30)</f>
        <v>0</v>
      </c>
      <c r="J31" s="259">
        <f>SUM(J23:J30)</f>
        <v>0</v>
      </c>
    </row>
    <row r="32" spans="1:10" ht="20.100000000000001" customHeight="1" x14ac:dyDescent="0.3">
      <c r="A32" s="60"/>
      <c r="B32" s="205"/>
      <c r="C32" s="205"/>
      <c r="D32" s="205"/>
      <c r="E32" s="206"/>
      <c r="F32" s="90"/>
      <c r="G32" s="2"/>
      <c r="H32" s="2"/>
      <c r="I32" s="2"/>
      <c r="J32" s="67"/>
    </row>
    <row r="33" spans="1:10" ht="24.9" customHeight="1" x14ac:dyDescent="0.3">
      <c r="A33" s="129" t="s">
        <v>38</v>
      </c>
      <c r="B33" s="136"/>
      <c r="C33" s="5"/>
      <c r="D33" s="5"/>
      <c r="E33" s="89"/>
      <c r="F33" s="90"/>
      <c r="G33" s="2"/>
      <c r="H33" s="2"/>
      <c r="I33" s="2"/>
      <c r="J33" s="67"/>
    </row>
    <row r="34" spans="1:10" ht="20.100000000000001" customHeight="1" x14ac:dyDescent="0.25">
      <c r="A34" s="70"/>
      <c r="B34" s="1" t="s">
        <v>157</v>
      </c>
      <c r="C34" s="3"/>
      <c r="D34" s="134"/>
      <c r="E34" s="91"/>
      <c r="F34" s="91"/>
      <c r="G34" s="137"/>
      <c r="H34" s="2"/>
      <c r="I34" s="2"/>
      <c r="J34" s="67"/>
    </row>
    <row r="35" spans="1:10" ht="20.100000000000001" customHeight="1" x14ac:dyDescent="0.25">
      <c r="A35" s="70"/>
      <c r="B35" s="141"/>
      <c r="C35" s="141" t="s">
        <v>95</v>
      </c>
      <c r="D35" s="6"/>
      <c r="E35" s="91"/>
      <c r="F35" s="90" t="s">
        <v>51</v>
      </c>
      <c r="G35" s="138">
        <v>42</v>
      </c>
      <c r="H35" s="2">
        <f>SUM(E35*G35)</f>
        <v>0</v>
      </c>
      <c r="I35" s="2"/>
      <c r="J35" s="67">
        <f>SUM(H35:I35)</f>
        <v>0</v>
      </c>
    </row>
    <row r="36" spans="1:10" ht="20.100000000000001" customHeight="1" x14ac:dyDescent="0.25">
      <c r="A36" s="70"/>
      <c r="B36" s="141"/>
      <c r="C36" s="141" t="s">
        <v>94</v>
      </c>
      <c r="D36" s="6"/>
      <c r="E36" s="91"/>
      <c r="F36" s="90" t="s">
        <v>51</v>
      </c>
      <c r="G36" s="138">
        <v>15</v>
      </c>
      <c r="H36" s="2">
        <f>SUM(E36*G36)</f>
        <v>0</v>
      </c>
      <c r="I36" s="2"/>
      <c r="J36" s="67">
        <f>SUM(H36:I36)</f>
        <v>0</v>
      </c>
    </row>
    <row r="37" spans="1:10" ht="20.100000000000001" customHeight="1" x14ac:dyDescent="0.25">
      <c r="A37" s="70"/>
      <c r="B37" s="141"/>
      <c r="C37" s="141" t="s">
        <v>165</v>
      </c>
      <c r="D37" s="6"/>
      <c r="E37" s="91">
        <v>10</v>
      </c>
      <c r="F37" s="90" t="s">
        <v>51</v>
      </c>
      <c r="G37" s="138">
        <v>18</v>
      </c>
      <c r="H37" s="2"/>
      <c r="I37" s="2">
        <f>SUM(E37*G37)</f>
        <v>180</v>
      </c>
      <c r="J37" s="67">
        <f>SUM(H37:I37)</f>
        <v>180</v>
      </c>
    </row>
    <row r="38" spans="1:10" ht="20.100000000000001" customHeight="1" x14ac:dyDescent="0.25">
      <c r="A38" s="70"/>
      <c r="B38" s="6"/>
      <c r="C38" s="141" t="s">
        <v>97</v>
      </c>
      <c r="D38" s="6"/>
      <c r="E38" s="91">
        <v>20</v>
      </c>
      <c r="F38" s="90" t="s">
        <v>51</v>
      </c>
      <c r="G38" s="138">
        <v>16</v>
      </c>
      <c r="H38" s="2"/>
      <c r="I38" s="2">
        <f>SUM(E38*G38)</f>
        <v>320</v>
      </c>
      <c r="J38" s="67">
        <f>SUM(H38:I38)</f>
        <v>320</v>
      </c>
    </row>
    <row r="39" spans="1:10" ht="20.100000000000001" customHeight="1" x14ac:dyDescent="0.25">
      <c r="A39" s="70"/>
      <c r="B39" s="6"/>
      <c r="C39" s="141"/>
      <c r="D39" s="6"/>
      <c r="E39" s="91"/>
      <c r="F39" s="90"/>
      <c r="G39" s="138"/>
      <c r="H39" s="2"/>
      <c r="I39" s="2"/>
      <c r="J39" s="67"/>
    </row>
    <row r="40" spans="1:10" ht="20.100000000000001" customHeight="1" x14ac:dyDescent="0.25">
      <c r="A40" s="70"/>
      <c r="B40" s="141" t="s">
        <v>105</v>
      </c>
      <c r="C40" s="6"/>
      <c r="D40" s="6"/>
      <c r="E40" s="91"/>
      <c r="F40" s="90"/>
      <c r="G40" s="138"/>
      <c r="H40" s="2"/>
      <c r="I40" s="2"/>
      <c r="J40" s="67"/>
    </row>
    <row r="41" spans="1:10" ht="20.100000000000001" customHeight="1" x14ac:dyDescent="0.25">
      <c r="A41" s="70"/>
      <c r="B41" s="6"/>
      <c r="C41" s="141" t="s">
        <v>104</v>
      </c>
      <c r="D41" s="6"/>
      <c r="E41" s="91"/>
      <c r="F41" s="90" t="s">
        <v>51</v>
      </c>
      <c r="G41" s="138">
        <v>65</v>
      </c>
      <c r="H41" s="2">
        <f>SUM(E41*G41*0.5)</f>
        <v>0</v>
      </c>
      <c r="I41" s="2">
        <f>SUM(E41*G41*0.5)</f>
        <v>0</v>
      </c>
      <c r="J41" s="67">
        <f>SUM(H41:I41)</f>
        <v>0</v>
      </c>
    </row>
    <row r="42" spans="1:10" ht="20.100000000000001" customHeight="1" x14ac:dyDescent="0.25">
      <c r="A42" s="70"/>
      <c r="B42" s="141"/>
      <c r="C42" s="141" t="s">
        <v>103</v>
      </c>
      <c r="D42" s="134"/>
      <c r="E42" s="91">
        <v>10</v>
      </c>
      <c r="F42" s="91" t="s">
        <v>51</v>
      </c>
      <c r="G42" s="137">
        <v>17</v>
      </c>
      <c r="H42" s="2"/>
      <c r="I42" s="2">
        <f>SUM(E42*G42)</f>
        <v>170</v>
      </c>
      <c r="J42" s="67">
        <f>SUM(H42:I42)</f>
        <v>170</v>
      </c>
    </row>
    <row r="43" spans="1:10" ht="20.100000000000001" customHeight="1" x14ac:dyDescent="0.25">
      <c r="A43" s="70"/>
      <c r="B43" s="141"/>
      <c r="C43" s="141" t="s">
        <v>166</v>
      </c>
      <c r="D43" s="3"/>
      <c r="E43" s="91"/>
      <c r="F43" s="90" t="s">
        <v>51</v>
      </c>
      <c r="G43" s="138">
        <v>15</v>
      </c>
      <c r="H43" s="2">
        <f>SUM(E43*G43*0.5)</f>
        <v>0</v>
      </c>
      <c r="I43" s="2">
        <f>SUM(E43*G43*0.5)</f>
        <v>0</v>
      </c>
      <c r="J43" s="67">
        <f>SUM(H43:I43)</f>
        <v>0</v>
      </c>
    </row>
    <row r="44" spans="1:10" ht="20.100000000000001" customHeight="1" x14ac:dyDescent="0.25">
      <c r="A44" s="70"/>
      <c r="B44" s="141"/>
      <c r="C44" s="141"/>
      <c r="D44" s="3"/>
      <c r="E44" s="91"/>
      <c r="F44" s="90"/>
      <c r="G44" s="138"/>
      <c r="H44" s="2"/>
      <c r="I44" s="2"/>
      <c r="J44" s="67"/>
    </row>
    <row r="45" spans="1:10" ht="20.100000000000001" customHeight="1" x14ac:dyDescent="0.25">
      <c r="A45" s="70"/>
      <c r="B45" s="141" t="s">
        <v>132</v>
      </c>
      <c r="C45" s="141"/>
      <c r="D45" s="3"/>
      <c r="E45" s="91"/>
      <c r="F45" s="90" t="s">
        <v>24</v>
      </c>
      <c r="G45" s="138">
        <v>1500</v>
      </c>
      <c r="H45" s="2"/>
      <c r="I45" s="2">
        <f>SUM(E45*G45)</f>
        <v>0</v>
      </c>
      <c r="J45" s="67">
        <f>SUM(H45:I45)</f>
        <v>0</v>
      </c>
    </row>
    <row r="46" spans="1:10" ht="20.100000000000001" customHeight="1" x14ac:dyDescent="0.25">
      <c r="A46" s="70"/>
      <c r="B46" s="141"/>
      <c r="C46" s="141"/>
      <c r="D46" s="3"/>
      <c r="E46" s="91"/>
      <c r="F46" s="90"/>
      <c r="G46" s="138"/>
      <c r="H46" s="2"/>
      <c r="I46" s="2"/>
      <c r="J46" s="67"/>
    </row>
    <row r="47" spans="1:10" ht="20.100000000000001" customHeight="1" x14ac:dyDescent="0.25">
      <c r="A47" s="70"/>
      <c r="B47" s="141" t="s">
        <v>131</v>
      </c>
      <c r="C47" s="141"/>
      <c r="D47" s="3"/>
      <c r="E47" s="91"/>
      <c r="F47" s="90" t="s">
        <v>24</v>
      </c>
      <c r="G47" s="138">
        <v>700</v>
      </c>
      <c r="H47" s="2">
        <f>SUM(E47*G47*0.5)</f>
        <v>0</v>
      </c>
      <c r="I47" s="2">
        <f>SUM(E47*G47*0.5)</f>
        <v>0</v>
      </c>
      <c r="J47" s="67">
        <f>SUM(H47:I47)</f>
        <v>0</v>
      </c>
    </row>
    <row r="48" spans="1:10" ht="20.100000000000001" customHeight="1" x14ac:dyDescent="0.25">
      <c r="A48" s="70"/>
      <c r="B48" s="141"/>
      <c r="C48" s="141"/>
      <c r="D48" s="3"/>
      <c r="E48" s="91"/>
      <c r="F48" s="90"/>
      <c r="G48" s="138"/>
      <c r="H48" s="2"/>
      <c r="I48" s="2"/>
      <c r="J48" s="67"/>
    </row>
    <row r="49" spans="1:10" ht="20.100000000000001" customHeight="1" x14ac:dyDescent="0.25">
      <c r="A49" s="70"/>
      <c r="B49" s="141" t="s">
        <v>155</v>
      </c>
      <c r="C49" s="6"/>
      <c r="D49" s="6"/>
      <c r="E49" s="91"/>
      <c r="F49" s="90"/>
      <c r="G49" s="138"/>
      <c r="H49" s="2"/>
      <c r="I49" s="2"/>
      <c r="J49" s="67"/>
    </row>
    <row r="50" spans="1:10" ht="20.100000000000001" customHeight="1" x14ac:dyDescent="0.25">
      <c r="A50" s="70"/>
      <c r="B50" s="141"/>
      <c r="C50" s="141" t="s">
        <v>159</v>
      </c>
      <c r="D50" s="6"/>
      <c r="E50" s="91"/>
      <c r="F50" s="90" t="s">
        <v>24</v>
      </c>
      <c r="G50" s="138">
        <v>500</v>
      </c>
      <c r="H50" s="2">
        <f>SUM(E50*G50*0.5)</f>
        <v>0</v>
      </c>
      <c r="I50" s="2">
        <f>SUM(E50*G50*0.5)</f>
        <v>0</v>
      </c>
      <c r="J50" s="67">
        <f>SUM(H50:I50)</f>
        <v>0</v>
      </c>
    </row>
    <row r="51" spans="1:10" ht="20.100000000000001" customHeight="1" x14ac:dyDescent="0.25">
      <c r="A51" s="68"/>
      <c r="B51" s="141"/>
      <c r="C51" s="141"/>
      <c r="D51" s="6"/>
      <c r="E51" s="91"/>
      <c r="F51" s="90"/>
      <c r="G51" s="138"/>
      <c r="H51" s="2"/>
      <c r="I51" s="2"/>
      <c r="J51" s="67"/>
    </row>
    <row r="52" spans="1:10" ht="20.100000000000001" customHeight="1" thickBot="1" x14ac:dyDescent="0.35">
      <c r="A52" s="307" t="s">
        <v>106</v>
      </c>
      <c r="B52" s="308"/>
      <c r="C52" s="308"/>
      <c r="D52" s="308"/>
      <c r="E52" s="308"/>
      <c r="F52" s="308"/>
      <c r="G52" s="309"/>
      <c r="H52" s="207">
        <f>SUM(H34:H51)</f>
        <v>0</v>
      </c>
      <c r="I52" s="207">
        <f>SUM(I35:I51)</f>
        <v>670</v>
      </c>
      <c r="J52" s="260">
        <f>SUM(J35:J51)</f>
        <v>670</v>
      </c>
    </row>
    <row r="53" spans="1:10" ht="20.100000000000001" customHeight="1" x14ac:dyDescent="0.25">
      <c r="A53" s="310"/>
      <c r="B53" s="311"/>
      <c r="C53" s="311"/>
      <c r="D53" s="311"/>
      <c r="E53" s="311"/>
      <c r="F53" s="311"/>
      <c r="G53" s="312"/>
      <c r="H53" s="2"/>
      <c r="I53" s="2"/>
      <c r="J53" s="67"/>
    </row>
    <row r="54" spans="1:10" ht="20.100000000000001" customHeight="1" thickBot="1" x14ac:dyDescent="0.35">
      <c r="A54" s="304" t="s">
        <v>39</v>
      </c>
      <c r="B54" s="305"/>
      <c r="C54" s="305"/>
      <c r="D54" s="305"/>
      <c r="E54" s="305"/>
      <c r="F54" s="305"/>
      <c r="G54" s="306"/>
      <c r="H54" s="195">
        <f>SUM(H31+H52)</f>
        <v>0</v>
      </c>
      <c r="I54" s="195">
        <f>SUM(I31+I52)</f>
        <v>670</v>
      </c>
      <c r="J54" s="261">
        <f>SUM(J31+J52)</f>
        <v>670</v>
      </c>
    </row>
    <row r="55" spans="1:10" ht="20.100000000000001" customHeight="1" x14ac:dyDescent="0.25">
      <c r="A55" s="310"/>
      <c r="B55" s="311"/>
      <c r="C55" s="311"/>
      <c r="D55" s="311"/>
      <c r="E55" s="311"/>
      <c r="F55" s="311"/>
      <c r="G55" s="312"/>
      <c r="H55" s="196"/>
      <c r="I55" s="85"/>
      <c r="J55" s="105"/>
    </row>
    <row r="56" spans="1:10" ht="20.100000000000001" customHeight="1" thickBot="1" x14ac:dyDescent="0.35">
      <c r="A56" s="304" t="s">
        <v>40</v>
      </c>
      <c r="B56" s="305"/>
      <c r="C56" s="305"/>
      <c r="D56" s="305"/>
      <c r="E56" s="305"/>
      <c r="F56" s="305"/>
      <c r="G56" s="306"/>
      <c r="H56" s="195">
        <f>SUM(H54+'M&amp;E Costs '!I47)</f>
        <v>5581.125</v>
      </c>
      <c r="I56" s="195">
        <f>SUM('M&amp;E Costs '!H47+'FD Costs'!I54)</f>
        <v>670</v>
      </c>
      <c r="J56" s="261">
        <f>SUM('M&amp;E Costs '!J47+'FD Costs'!J54)</f>
        <v>6251.125</v>
      </c>
    </row>
    <row r="57" spans="1:10" ht="20.100000000000001" customHeight="1" x14ac:dyDescent="0.25"/>
    <row r="58" spans="1:10" ht="20.100000000000001" customHeight="1" x14ac:dyDescent="0.25"/>
    <row r="59" spans="1:10" ht="20.100000000000001" customHeight="1" x14ac:dyDescent="0.25"/>
  </sheetData>
  <mergeCells count="13">
    <mergeCell ref="H18:H21"/>
    <mergeCell ref="I18:I21"/>
    <mergeCell ref="J18:J21"/>
    <mergeCell ref="A18:D21"/>
    <mergeCell ref="E18:E21"/>
    <mergeCell ref="F18:F21"/>
    <mergeCell ref="G18:G21"/>
    <mergeCell ref="A56:G56"/>
    <mergeCell ref="A54:G54"/>
    <mergeCell ref="A31:G31"/>
    <mergeCell ref="A52:G52"/>
    <mergeCell ref="A53:G53"/>
    <mergeCell ref="A55:G55"/>
  </mergeCells>
  <printOptions horizontalCentered="1"/>
  <pageMargins left="0.25" right="0.25" top="0.25" bottom="0.5" header="0.25" footer="0.25"/>
  <pageSetup scale="70" orientation="portrait" horizontalDpi="4294967292" r:id="rId1"/>
  <headerFooter alignWithMargins="0"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view="pageBreakPreview" topLeftCell="A17" zoomScale="60" zoomScaleNormal="75" workbookViewId="0">
      <selection activeCell="J38" sqref="J38"/>
    </sheetView>
  </sheetViews>
  <sheetFormatPr defaultRowHeight="15" x14ac:dyDescent="0.25"/>
  <cols>
    <col min="1" max="4" width="10.81640625" customWidth="1"/>
    <col min="5" max="5" width="5.453125" customWidth="1"/>
    <col min="6" max="6" width="7.453125" customWidth="1"/>
    <col min="7" max="7" width="10.81640625" customWidth="1"/>
    <col min="8" max="8" width="11.08984375" customWidth="1"/>
    <col min="9" max="10" width="10.81640625" customWidth="1"/>
    <col min="11" max="11" width="11" customWidth="1"/>
    <col min="13" max="13" width="10.453125" customWidth="1"/>
  </cols>
  <sheetData>
    <row r="1" spans="1:11" ht="21.6" thickTop="1" x14ac:dyDescent="0.4">
      <c r="A1" s="15"/>
      <c r="B1" s="16"/>
      <c r="C1" s="16"/>
      <c r="D1" s="16"/>
      <c r="E1" s="16"/>
      <c r="F1" s="16"/>
      <c r="G1" s="16"/>
      <c r="H1" s="16"/>
      <c r="I1" s="16"/>
      <c r="J1" s="16"/>
      <c r="K1" s="17"/>
    </row>
    <row r="2" spans="1:11" ht="21" x14ac:dyDescent="0.4">
      <c r="A2" s="29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ht="17.399999999999999" x14ac:dyDescent="0.3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3"/>
    </row>
    <row r="5" spans="1:11" ht="17.399999999999999" x14ac:dyDescent="0.3">
      <c r="A5" s="24">
        <f ca="1">TODAY()</f>
        <v>36482</v>
      </c>
      <c r="B5" s="19"/>
      <c r="C5" s="19"/>
      <c r="D5" s="19"/>
      <c r="E5" s="19"/>
      <c r="F5" s="19"/>
      <c r="G5" s="19"/>
      <c r="H5" s="19"/>
      <c r="I5" s="19"/>
      <c r="J5" s="19"/>
      <c r="K5" s="20"/>
    </row>
    <row r="6" spans="1:11" ht="15.6" thickBot="1" x14ac:dyDescent="0.3">
      <c r="A6" s="25"/>
      <c r="B6" s="26"/>
      <c r="C6" s="26"/>
      <c r="D6" s="26"/>
      <c r="E6" s="26"/>
      <c r="F6" s="26"/>
      <c r="G6" s="26"/>
      <c r="H6" s="26"/>
      <c r="I6" s="26"/>
      <c r="J6" s="26"/>
      <c r="K6" s="27"/>
    </row>
    <row r="7" spans="1:11" ht="15.6" thickTop="1" x14ac:dyDescent="0.25">
      <c r="A7" s="153"/>
      <c r="B7" s="154"/>
      <c r="C7" s="154"/>
      <c r="D7" s="154"/>
      <c r="E7" s="154"/>
      <c r="F7" s="154"/>
      <c r="G7" s="154"/>
      <c r="H7" s="154"/>
      <c r="I7" s="154"/>
      <c r="J7" s="154"/>
      <c r="K7" s="155"/>
    </row>
    <row r="8" spans="1:11" ht="18" customHeight="1" x14ac:dyDescent="0.3">
      <c r="A8" s="156" t="s">
        <v>3</v>
      </c>
      <c r="B8" s="8"/>
      <c r="C8" s="1"/>
      <c r="D8" s="7" t="s">
        <v>2</v>
      </c>
      <c r="E8" s="7"/>
      <c r="F8" s="121" t="s">
        <v>163</v>
      </c>
      <c r="G8" s="121"/>
      <c r="H8" s="31"/>
      <c r="I8" s="31"/>
      <c r="J8" s="31"/>
      <c r="K8" s="61"/>
    </row>
    <row r="9" spans="1:11" ht="18" customHeight="1" x14ac:dyDescent="0.3">
      <c r="A9" s="156"/>
      <c r="B9" s="8"/>
      <c r="C9" s="1"/>
      <c r="D9" s="7" t="s">
        <v>4</v>
      </c>
      <c r="E9" s="7"/>
      <c r="F9" s="121" t="s">
        <v>180</v>
      </c>
      <c r="G9" s="121"/>
      <c r="H9" s="31"/>
      <c r="I9" s="31"/>
      <c r="J9" s="31"/>
      <c r="K9" s="63"/>
    </row>
    <row r="10" spans="1:11" ht="18" customHeight="1" x14ac:dyDescent="0.3">
      <c r="A10" s="156"/>
      <c r="B10" s="8"/>
      <c r="C10" s="1"/>
      <c r="D10" s="7"/>
      <c r="E10" s="7"/>
      <c r="F10" s="121"/>
      <c r="G10" s="121" t="s">
        <v>167</v>
      </c>
      <c r="H10" s="31"/>
      <c r="I10" s="31"/>
      <c r="J10" s="31"/>
      <c r="K10" s="63"/>
    </row>
    <row r="11" spans="1:11" ht="18" customHeight="1" x14ac:dyDescent="0.35">
      <c r="A11" s="156"/>
      <c r="B11" s="8"/>
      <c r="C11" s="1"/>
      <c r="D11" s="7" t="s">
        <v>5</v>
      </c>
      <c r="E11" s="7"/>
      <c r="F11" s="151" t="s">
        <v>6</v>
      </c>
      <c r="G11" s="121"/>
      <c r="H11" s="31"/>
      <c r="I11" s="31"/>
      <c r="J11" s="31"/>
      <c r="K11" s="63"/>
    </row>
    <row r="12" spans="1:11" ht="18" customHeight="1" x14ac:dyDescent="0.3">
      <c r="A12" s="156"/>
      <c r="B12" s="8"/>
      <c r="C12" s="1"/>
      <c r="D12" s="7" t="s">
        <v>7</v>
      </c>
      <c r="E12" s="7"/>
      <c r="F12" s="121" t="s">
        <v>8</v>
      </c>
      <c r="G12" s="121"/>
      <c r="H12" s="31"/>
      <c r="I12" s="31" t="s">
        <v>168</v>
      </c>
      <c r="J12" s="31"/>
      <c r="K12" s="63"/>
    </row>
    <row r="13" spans="1:11" ht="18" customHeight="1" x14ac:dyDescent="0.3">
      <c r="A13" s="156"/>
      <c r="B13" s="8"/>
      <c r="C13" s="1"/>
      <c r="D13" s="7" t="s">
        <v>9</v>
      </c>
      <c r="E13" s="7"/>
      <c r="F13" s="213"/>
      <c r="G13" s="213"/>
      <c r="H13" s="1"/>
      <c r="I13" s="1"/>
      <c r="J13" s="1"/>
      <c r="K13" s="61"/>
    </row>
    <row r="14" spans="1:11" ht="15.6" thickBot="1" x14ac:dyDescent="0.3">
      <c r="A14" s="157"/>
      <c r="B14" s="158"/>
      <c r="C14" s="159"/>
      <c r="D14" s="160"/>
      <c r="E14" s="161"/>
      <c r="F14" s="161"/>
      <c r="G14" s="158"/>
      <c r="H14" s="158"/>
      <c r="I14" s="158"/>
      <c r="J14" s="158"/>
      <c r="K14" s="162"/>
    </row>
    <row r="15" spans="1:11" ht="15.6" thickTop="1" x14ac:dyDescent="0.25">
      <c r="A15" s="72"/>
      <c r="B15" s="48"/>
      <c r="C15" s="73"/>
      <c r="D15" s="74"/>
      <c r="E15" s="75"/>
      <c r="F15" s="75"/>
      <c r="G15" s="48"/>
      <c r="H15" s="48"/>
      <c r="I15" s="48"/>
      <c r="J15" s="48"/>
      <c r="K15" s="76"/>
    </row>
    <row r="16" spans="1:11" ht="17.399999999999999" x14ac:dyDescent="0.3">
      <c r="A16" s="80" t="s">
        <v>41</v>
      </c>
      <c r="B16" s="81"/>
      <c r="C16" s="82"/>
      <c r="D16" s="82"/>
      <c r="E16" s="83"/>
      <c r="F16" s="83"/>
      <c r="G16" s="81"/>
      <c r="H16" s="81"/>
      <c r="I16" s="81"/>
      <c r="J16" s="81"/>
      <c r="K16" s="84"/>
    </row>
    <row r="17" spans="1:13" ht="15.6" thickBot="1" x14ac:dyDescent="0.3">
      <c r="A17" s="52"/>
      <c r="B17" s="50"/>
      <c r="C17" s="53"/>
      <c r="D17" s="54"/>
      <c r="E17" s="55"/>
      <c r="F17" s="55"/>
      <c r="G17" s="50"/>
      <c r="H17" s="50"/>
      <c r="I17" s="50"/>
      <c r="J17" s="50"/>
      <c r="K17" s="51"/>
    </row>
    <row r="18" spans="1:13" x14ac:dyDescent="0.25">
      <c r="A18" s="329" t="s">
        <v>110</v>
      </c>
      <c r="B18" s="323"/>
      <c r="C18" s="323"/>
      <c r="D18" s="323"/>
      <c r="E18" s="323" t="s">
        <v>117</v>
      </c>
      <c r="F18" s="323" t="s">
        <v>118</v>
      </c>
      <c r="G18" s="323" t="s">
        <v>119</v>
      </c>
      <c r="H18" s="323" t="s">
        <v>129</v>
      </c>
      <c r="I18" s="323" t="s">
        <v>124</v>
      </c>
      <c r="J18" s="323" t="s">
        <v>122</v>
      </c>
      <c r="K18" s="326" t="s">
        <v>112</v>
      </c>
    </row>
    <row r="19" spans="1:13" x14ac:dyDescent="0.25">
      <c r="A19" s="330"/>
      <c r="B19" s="324"/>
      <c r="C19" s="324"/>
      <c r="D19" s="324"/>
      <c r="E19" s="324"/>
      <c r="F19" s="324"/>
      <c r="G19" s="324"/>
      <c r="H19" s="324"/>
      <c r="I19" s="324"/>
      <c r="J19" s="324"/>
      <c r="K19" s="327"/>
    </row>
    <row r="20" spans="1:13" x14ac:dyDescent="0.25">
      <c r="A20" s="330"/>
      <c r="B20" s="324"/>
      <c r="C20" s="324"/>
      <c r="D20" s="324"/>
      <c r="E20" s="324"/>
      <c r="F20" s="324"/>
      <c r="G20" s="324"/>
      <c r="H20" s="324"/>
      <c r="I20" s="324"/>
      <c r="J20" s="324"/>
      <c r="K20" s="327"/>
    </row>
    <row r="21" spans="1:13" ht="15.6" thickBot="1" x14ac:dyDescent="0.3">
      <c r="A21" s="331"/>
      <c r="B21" s="325"/>
      <c r="C21" s="325"/>
      <c r="D21" s="325"/>
      <c r="E21" s="325"/>
      <c r="F21" s="325"/>
      <c r="G21" s="325"/>
      <c r="H21" s="325"/>
      <c r="I21" s="325"/>
      <c r="J21" s="325"/>
      <c r="K21" s="328"/>
    </row>
    <row r="22" spans="1:13" ht="17.399999999999999" x14ac:dyDescent="0.3">
      <c r="A22" s="128" t="s">
        <v>42</v>
      </c>
      <c r="B22" s="124"/>
      <c r="C22" s="124"/>
      <c r="D22" s="124"/>
      <c r="E22" s="125"/>
      <c r="F22" s="125"/>
      <c r="G22" s="126"/>
      <c r="H22" s="125"/>
      <c r="I22" s="125"/>
      <c r="J22" s="125"/>
      <c r="K22" s="237"/>
    </row>
    <row r="23" spans="1:13" ht="15.6" x14ac:dyDescent="0.25">
      <c r="A23" s="152"/>
      <c r="B23" s="182" t="s">
        <v>43</v>
      </c>
      <c r="C23" s="124"/>
      <c r="D23" s="124"/>
      <c r="E23" s="92"/>
      <c r="F23" s="126" t="s">
        <v>24</v>
      </c>
      <c r="G23" s="126">
        <v>750</v>
      </c>
      <c r="H23" s="2">
        <f>SUM(E23*G23*0.5)</f>
        <v>0</v>
      </c>
      <c r="I23" s="2">
        <f>SUM(E23*G23*0.5)</f>
        <v>0</v>
      </c>
      <c r="J23" s="125">
        <f>SUM(H23:I23)</f>
        <v>0</v>
      </c>
      <c r="K23" s="237"/>
    </row>
    <row r="24" spans="1:13" ht="19.5" customHeight="1" x14ac:dyDescent="0.3">
      <c r="A24" s="68"/>
      <c r="B24" s="112" t="s">
        <v>126</v>
      </c>
      <c r="C24" s="3"/>
      <c r="D24" s="3"/>
      <c r="E24" s="91"/>
      <c r="F24" s="90" t="s">
        <v>24</v>
      </c>
      <c r="G24" s="2">
        <v>750</v>
      </c>
      <c r="H24" s="2">
        <f>SUM(E24*G24*0.5)</f>
        <v>0</v>
      </c>
      <c r="I24" s="2">
        <f>SUM(E24*G24*0.5)</f>
        <v>0</v>
      </c>
      <c r="J24" s="2">
        <f>SUM(H24:I24)</f>
        <v>0</v>
      </c>
      <c r="K24" s="238">
        <v>50540</v>
      </c>
    </row>
    <row r="25" spans="1:13" ht="20.100000000000001" customHeight="1" x14ac:dyDescent="0.3">
      <c r="A25" s="68"/>
      <c r="B25" s="130"/>
      <c r="C25" s="3"/>
      <c r="D25" s="3"/>
      <c r="E25" s="91"/>
      <c r="F25" s="90"/>
      <c r="G25" s="2"/>
      <c r="H25" s="2"/>
      <c r="I25" s="2"/>
      <c r="J25" s="2"/>
      <c r="K25" s="238"/>
      <c r="M25" s="103"/>
    </row>
    <row r="26" spans="1:13" ht="20.100000000000001" customHeight="1" thickBot="1" x14ac:dyDescent="0.35">
      <c r="A26" s="334" t="s">
        <v>44</v>
      </c>
      <c r="B26" s="287"/>
      <c r="C26" s="287"/>
      <c r="D26" s="287"/>
      <c r="E26" s="287"/>
      <c r="F26" s="287"/>
      <c r="G26" s="288"/>
      <c r="H26" s="183">
        <f>SUM(H23:H25)</f>
        <v>0</v>
      </c>
      <c r="I26" s="183">
        <f>SUM(I23:I25)</f>
        <v>0</v>
      </c>
      <c r="J26" s="184">
        <f>SUM(J23:J25)</f>
        <v>0</v>
      </c>
      <c r="K26" s="239"/>
    </row>
    <row r="27" spans="1:13" ht="20.100000000000001" customHeight="1" x14ac:dyDescent="0.3">
      <c r="A27" s="262" t="s">
        <v>45</v>
      </c>
      <c r="B27" s="124"/>
      <c r="C27" s="124"/>
      <c r="D27" s="124"/>
      <c r="E27" s="90"/>
      <c r="F27" s="90"/>
      <c r="G27" s="2"/>
      <c r="H27" s="2"/>
      <c r="I27" s="2"/>
      <c r="J27" s="2"/>
      <c r="K27" s="238"/>
    </row>
    <row r="28" spans="1:13" ht="20.100000000000001" customHeight="1" x14ac:dyDescent="0.3">
      <c r="A28" s="122"/>
      <c r="B28" s="124" t="s">
        <v>46</v>
      </c>
      <c r="C28" s="3"/>
      <c r="D28" s="3"/>
      <c r="E28" s="91"/>
      <c r="F28" s="90" t="s">
        <v>34</v>
      </c>
      <c r="G28" s="118">
        <v>350</v>
      </c>
      <c r="H28" s="2">
        <f>SUM(E28*G28*0.5)</f>
        <v>0</v>
      </c>
      <c r="I28" s="2">
        <f>SUM(E28*G28*0.5)</f>
        <v>0</v>
      </c>
      <c r="J28" s="2">
        <f>SUM(H28:I28)</f>
        <v>0</v>
      </c>
      <c r="K28" s="238">
        <v>90100</v>
      </c>
    </row>
    <row r="29" spans="1:13" ht="20.100000000000001" customHeight="1" x14ac:dyDescent="0.3">
      <c r="A29" s="122"/>
      <c r="B29" s="142" t="s">
        <v>107</v>
      </c>
      <c r="C29" s="3"/>
      <c r="D29" s="3"/>
      <c r="E29" s="91"/>
      <c r="F29" s="90" t="s">
        <v>24</v>
      </c>
      <c r="G29" s="118">
        <v>1000</v>
      </c>
      <c r="H29" s="2">
        <f>SUM(E29*G29*0.5)</f>
        <v>0</v>
      </c>
      <c r="I29" s="2">
        <f>SUM(E29*G29*0.5)</f>
        <v>0</v>
      </c>
      <c r="J29" s="2">
        <f>SUM(H29:I29)</f>
        <v>0</v>
      </c>
      <c r="K29" s="238">
        <v>90100</v>
      </c>
    </row>
    <row r="30" spans="1:13" ht="20.100000000000001" customHeight="1" x14ac:dyDescent="0.3">
      <c r="A30" s="122"/>
      <c r="B30" s="124" t="s">
        <v>47</v>
      </c>
      <c r="C30" s="3"/>
      <c r="D30" s="3"/>
      <c r="E30" s="91"/>
      <c r="F30" s="90" t="s">
        <v>24</v>
      </c>
      <c r="G30" s="118">
        <v>350</v>
      </c>
      <c r="H30" s="2">
        <f>SUM(E30*G30*0.5)</f>
        <v>0</v>
      </c>
      <c r="I30" s="2">
        <f>SUM(E30*G30*0.5)</f>
        <v>0</v>
      </c>
      <c r="J30" s="2">
        <f>SUM(H30:I30)</f>
        <v>0</v>
      </c>
      <c r="K30" s="238">
        <v>90100</v>
      </c>
    </row>
    <row r="31" spans="1:13" ht="19.5" customHeight="1" x14ac:dyDescent="0.3">
      <c r="A31" s="122"/>
      <c r="B31" s="124" t="s">
        <v>116</v>
      </c>
      <c r="C31" s="3"/>
      <c r="D31" s="3"/>
      <c r="E31" s="91"/>
      <c r="F31" s="90" t="s">
        <v>34</v>
      </c>
      <c r="G31" s="118">
        <v>350</v>
      </c>
      <c r="H31" s="2">
        <f>SUM(E31*G31*0.5)</f>
        <v>0</v>
      </c>
      <c r="I31" s="2">
        <f>SUM(E31*G31*0.5)</f>
        <v>0</v>
      </c>
      <c r="J31" s="2">
        <f>SUM(H31:I31)</f>
        <v>0</v>
      </c>
      <c r="K31" s="238">
        <v>90000</v>
      </c>
    </row>
    <row r="32" spans="1:13" ht="19.5" customHeight="1" thickBot="1" x14ac:dyDescent="0.35">
      <c r="A32" s="334" t="s">
        <v>48</v>
      </c>
      <c r="B32" s="287"/>
      <c r="C32" s="287"/>
      <c r="D32" s="287"/>
      <c r="E32" s="287"/>
      <c r="F32" s="287"/>
      <c r="G32" s="288"/>
      <c r="H32" s="184">
        <f>SUM(H28:H31)</f>
        <v>0</v>
      </c>
      <c r="I32" s="184">
        <f>SUM(I28:I31)</f>
        <v>0</v>
      </c>
      <c r="J32" s="184">
        <f>SUM(J28:J31)</f>
        <v>0</v>
      </c>
      <c r="K32" s="239"/>
    </row>
    <row r="33" spans="1:11" ht="19.5" customHeight="1" x14ac:dyDescent="0.3">
      <c r="A33" s="262"/>
      <c r="B33" s="187"/>
      <c r="C33" s="124"/>
      <c r="D33" s="263"/>
      <c r="E33" s="90"/>
      <c r="F33" s="90"/>
      <c r="G33" s="118"/>
      <c r="H33" s="218"/>
      <c r="I33" s="218"/>
      <c r="J33" s="219"/>
      <c r="K33" s="240"/>
    </row>
    <row r="34" spans="1:11" ht="20.100000000000001" customHeight="1" x14ac:dyDescent="0.3">
      <c r="A34" s="129" t="s">
        <v>49</v>
      </c>
      <c r="B34" s="104"/>
      <c r="C34" s="3"/>
      <c r="D34" s="124"/>
      <c r="E34" s="90"/>
      <c r="F34" s="90"/>
      <c r="G34" s="118"/>
      <c r="H34" s="2"/>
      <c r="I34" s="2"/>
      <c r="J34" s="108"/>
      <c r="K34" s="238"/>
    </row>
    <row r="35" spans="1:11" ht="20.100000000000001" customHeight="1" x14ac:dyDescent="0.3">
      <c r="A35" s="122"/>
      <c r="B35" s="229" t="s">
        <v>50</v>
      </c>
      <c r="C35" s="3"/>
      <c r="D35" s="3"/>
      <c r="E35" s="91">
        <v>20</v>
      </c>
      <c r="F35" s="93" t="s">
        <v>51</v>
      </c>
      <c r="G35" s="2">
        <v>35</v>
      </c>
      <c r="H35" s="2"/>
      <c r="I35" s="2"/>
      <c r="J35" s="2">
        <f>SUM(E35*G35)</f>
        <v>700</v>
      </c>
      <c r="K35" s="238">
        <v>90100</v>
      </c>
    </row>
    <row r="36" spans="1:11" ht="20.100000000000001" customHeight="1" x14ac:dyDescent="0.25">
      <c r="A36" s="70"/>
      <c r="B36" s="1"/>
      <c r="C36" s="3"/>
      <c r="D36" s="3"/>
      <c r="E36" s="91"/>
      <c r="F36" s="93" t="s">
        <v>3</v>
      </c>
      <c r="G36" s="2"/>
      <c r="H36" s="2"/>
      <c r="I36" s="2"/>
      <c r="J36" s="2"/>
      <c r="K36" s="238"/>
    </row>
    <row r="37" spans="1:11" ht="20.100000000000001" customHeight="1" x14ac:dyDescent="0.3">
      <c r="A37" s="123"/>
      <c r="B37" s="230" t="s">
        <v>52</v>
      </c>
      <c r="C37" s="3"/>
      <c r="D37" s="3"/>
      <c r="E37" s="91">
        <v>1</v>
      </c>
      <c r="F37" s="93" t="s">
        <v>31</v>
      </c>
      <c r="G37" s="2">
        <v>400</v>
      </c>
      <c r="H37" s="2"/>
      <c r="I37" s="2"/>
      <c r="J37" s="2">
        <f>SUM(E37*G37)</f>
        <v>400</v>
      </c>
      <c r="K37" s="238">
        <v>90100</v>
      </c>
    </row>
    <row r="38" spans="1:11" ht="20.100000000000001" customHeight="1" x14ac:dyDescent="0.3">
      <c r="A38" s="123"/>
      <c r="B38" s="1"/>
      <c r="C38" s="3"/>
      <c r="D38" s="3"/>
      <c r="E38" s="91"/>
      <c r="F38" s="93"/>
      <c r="G38" s="2"/>
      <c r="H38" s="2"/>
      <c r="I38" s="2"/>
      <c r="J38" s="2"/>
      <c r="K38" s="238"/>
    </row>
    <row r="39" spans="1:11" ht="20.100000000000001" customHeight="1" x14ac:dyDescent="0.3">
      <c r="A39" s="123"/>
      <c r="B39" s="230" t="s">
        <v>52</v>
      </c>
      <c r="C39" s="3"/>
      <c r="D39" s="3"/>
      <c r="E39" s="91"/>
      <c r="F39" s="93"/>
      <c r="G39" s="2"/>
      <c r="H39" s="2"/>
      <c r="I39" s="2"/>
      <c r="J39" s="2"/>
      <c r="K39" s="238"/>
    </row>
    <row r="40" spans="1:11" ht="20.100000000000001" customHeight="1" x14ac:dyDescent="0.3">
      <c r="A40" s="123"/>
      <c r="B40" s="187" t="s">
        <v>53</v>
      </c>
      <c r="C40" s="3"/>
      <c r="D40" s="3"/>
      <c r="E40" s="91"/>
      <c r="F40" s="93" t="s">
        <v>31</v>
      </c>
      <c r="G40" s="2">
        <v>400</v>
      </c>
      <c r="H40" s="2">
        <f>SUM(E40*G40*0.5)</f>
        <v>0</v>
      </c>
      <c r="I40" s="2">
        <f>SUM(E40*G40*0.5)</f>
        <v>0</v>
      </c>
      <c r="J40" s="2">
        <f>SUM(H40:I40)</f>
        <v>0</v>
      </c>
      <c r="K40" s="238">
        <v>90000</v>
      </c>
    </row>
    <row r="41" spans="1:11" ht="20.100000000000001" customHeight="1" thickBot="1" x14ac:dyDescent="0.35">
      <c r="A41" s="335" t="s">
        <v>54</v>
      </c>
      <c r="B41" s="336"/>
      <c r="C41" s="336"/>
      <c r="D41" s="336"/>
      <c r="E41" s="336"/>
      <c r="F41" s="336"/>
      <c r="G41" s="337"/>
      <c r="H41" s="183">
        <f>SUM(H35:H40)</f>
        <v>0</v>
      </c>
      <c r="I41" s="183">
        <f>SUM(I35:I40)</f>
        <v>0</v>
      </c>
      <c r="J41" s="184">
        <f>SUM(J35:J40)</f>
        <v>1100</v>
      </c>
      <c r="K41" s="239"/>
    </row>
    <row r="42" spans="1:11" ht="20.100000000000001" customHeight="1" x14ac:dyDescent="0.3">
      <c r="A42" s="186"/>
      <c r="B42" s="187"/>
      <c r="C42" s="149"/>
      <c r="D42" s="150"/>
      <c r="E42" s="2"/>
      <c r="F42" s="2"/>
      <c r="G42" s="2"/>
      <c r="H42" s="2"/>
      <c r="I42" s="2"/>
      <c r="J42" s="2"/>
      <c r="K42" s="238"/>
    </row>
    <row r="43" spans="1:11" ht="20.100000000000001" customHeight="1" x14ac:dyDescent="0.3">
      <c r="A43" s="123" t="s">
        <v>55</v>
      </c>
      <c r="B43" s="112"/>
      <c r="C43" s="3"/>
      <c r="D43" s="3"/>
      <c r="E43" s="91"/>
      <c r="F43" s="2" t="s">
        <v>56</v>
      </c>
      <c r="G43" s="2">
        <v>0</v>
      </c>
      <c r="H43" s="139">
        <f>SUM(E43*G43*0.5)</f>
        <v>0</v>
      </c>
      <c r="I43" s="139">
        <f>SUM(E43*G43*0.5)</f>
        <v>0</v>
      </c>
      <c r="J43" s="2">
        <f>SUM(H43:I43)</f>
        <v>0</v>
      </c>
      <c r="K43" s="238">
        <v>32500</v>
      </c>
    </row>
    <row r="44" spans="1:11" ht="20.100000000000001" customHeight="1" x14ac:dyDescent="0.3">
      <c r="A44" s="220"/>
      <c r="B44" s="221"/>
      <c r="C44" s="104"/>
      <c r="D44" s="104"/>
      <c r="E44" s="91"/>
      <c r="F44" s="85"/>
      <c r="G44" s="85"/>
      <c r="H44" s="222"/>
      <c r="I44" s="222"/>
      <c r="J44" s="85"/>
      <c r="K44" s="241"/>
    </row>
    <row r="45" spans="1:11" ht="20.100000000000001" customHeight="1" thickBot="1" x14ac:dyDescent="0.35">
      <c r="A45" s="304" t="s">
        <v>59</v>
      </c>
      <c r="B45" s="305"/>
      <c r="C45" s="305"/>
      <c r="D45" s="305"/>
      <c r="E45" s="305"/>
      <c r="F45" s="305"/>
      <c r="G45" s="306"/>
      <c r="H45" s="264">
        <f>SUM(H26+H32+H41+H43)</f>
        <v>0</v>
      </c>
      <c r="I45" s="264">
        <f>SUM(I26+I32+I41+I43)</f>
        <v>0</v>
      </c>
      <c r="J45" s="264">
        <f>SUM(J26+J32+J41+J43)</f>
        <v>1100</v>
      </c>
      <c r="K45" s="265"/>
    </row>
    <row r="46" spans="1:11" ht="20.100000000000001" customHeight="1" thickBot="1" x14ac:dyDescent="0.35">
      <c r="A46" s="266"/>
      <c r="B46" s="267"/>
      <c r="C46" s="267"/>
      <c r="D46" s="267"/>
      <c r="E46" s="267"/>
      <c r="F46" s="267"/>
      <c r="G46" s="267"/>
      <c r="H46" s="268"/>
      <c r="I46" s="268"/>
      <c r="J46" s="269"/>
      <c r="K46" s="270"/>
    </row>
    <row r="47" spans="1:11" ht="20.100000000000001" customHeight="1" thickBot="1" x14ac:dyDescent="0.35">
      <c r="A47" s="332" t="s">
        <v>92</v>
      </c>
      <c r="B47" s="333"/>
      <c r="C47" s="333"/>
      <c r="D47" s="333"/>
      <c r="E47" s="333"/>
      <c r="F47" s="333"/>
      <c r="G47" s="333"/>
      <c r="H47" s="189">
        <f>SUM('M&amp;E Costs '!H47+'FD Costs'!H54+'PS Costs'!H45)</f>
        <v>0</v>
      </c>
      <c r="I47" s="189">
        <f>SUM('M&amp;E Costs '!I47+'FD Costs'!I54+'PS Costs'!I45)</f>
        <v>6251.125</v>
      </c>
      <c r="J47" s="189">
        <f>SUM('M&amp;E Costs '!J47+'FD Costs'!J54+'PS Costs'!J45)</f>
        <v>7351.125</v>
      </c>
      <c r="K47" s="188"/>
    </row>
    <row r="48" spans="1:11" ht="20.100000000000001" customHeight="1" x14ac:dyDescent="0.3">
      <c r="A48" s="199"/>
      <c r="B48" s="200"/>
      <c r="C48" s="200"/>
      <c r="D48" s="200"/>
      <c r="E48" s="201"/>
      <c r="F48" s="201"/>
      <c r="G48" s="202"/>
      <c r="H48" s="203"/>
      <c r="I48" s="203"/>
      <c r="J48" s="202"/>
      <c r="K48" s="204"/>
    </row>
    <row r="49" spans="1:13" ht="20.100000000000001" customHeight="1" x14ac:dyDescent="0.3">
      <c r="A49" s="186" t="s">
        <v>57</v>
      </c>
      <c r="B49" s="187"/>
      <c r="C49" s="124"/>
      <c r="D49" s="124"/>
      <c r="E49" s="90"/>
      <c r="F49" s="93"/>
      <c r="G49" s="2"/>
      <c r="H49" s="250">
        <f>SUM(H47*0.25)</f>
        <v>0</v>
      </c>
      <c r="I49" s="250">
        <f>SUM(I47*0.25)</f>
        <v>1562.78125</v>
      </c>
      <c r="J49" s="250">
        <f>SUM(J47*0.25)</f>
        <v>1837.78125</v>
      </c>
      <c r="K49" s="272"/>
    </row>
    <row r="50" spans="1:13" ht="20.100000000000001" customHeight="1" x14ac:dyDescent="0.3">
      <c r="A50" s="123" t="s">
        <v>58</v>
      </c>
      <c r="B50" s="112"/>
      <c r="C50" s="3"/>
      <c r="D50" s="3"/>
      <c r="E50" s="91"/>
      <c r="F50" s="93"/>
      <c r="G50" s="2"/>
      <c r="H50" s="250">
        <f>SUM(H47*0.02)</f>
        <v>0</v>
      </c>
      <c r="I50" s="250">
        <f>SUM(I47*0.02)</f>
        <v>125.02250000000001</v>
      </c>
      <c r="J50" s="250">
        <f>SUM(J47*0.02)</f>
        <v>147.02250000000001</v>
      </c>
      <c r="K50" s="272">
        <v>90200</v>
      </c>
    </row>
    <row r="51" spans="1:13" ht="20.100000000000001" customHeight="1" x14ac:dyDescent="0.3">
      <c r="A51" s="123" t="s">
        <v>130</v>
      </c>
      <c r="B51" s="112"/>
      <c r="C51" s="3"/>
      <c r="D51" s="3"/>
      <c r="E51" s="91"/>
      <c r="F51" s="93"/>
      <c r="G51" s="2"/>
      <c r="H51" s="250">
        <f>SUM(H47*0.065*90/365)</f>
        <v>0</v>
      </c>
      <c r="I51" s="250">
        <f>SUM(I47*0.065*90/365)</f>
        <v>100.18926369863014</v>
      </c>
      <c r="J51" s="250">
        <f>SUM(J47*0.065*90/365)</f>
        <v>117.81940068493151</v>
      </c>
      <c r="K51" s="272">
        <v>99300</v>
      </c>
    </row>
    <row r="52" spans="1:13" ht="20.100000000000001" customHeight="1" x14ac:dyDescent="0.3">
      <c r="A52" s="123" t="s">
        <v>125</v>
      </c>
      <c r="B52" s="3"/>
      <c r="C52" s="104"/>
      <c r="D52" s="3"/>
      <c r="E52" s="91"/>
      <c r="F52" s="93"/>
      <c r="G52" s="2"/>
      <c r="H52" s="250">
        <f>SUM(H47*0.14)</f>
        <v>0</v>
      </c>
      <c r="I52" s="250">
        <f>SUM(I47*0.14)</f>
        <v>875.15750000000003</v>
      </c>
      <c r="J52" s="250">
        <f>SUM(J47*0.14)</f>
        <v>1029.1575</v>
      </c>
      <c r="K52" s="272">
        <v>99000</v>
      </c>
    </row>
    <row r="53" spans="1:13" ht="20.100000000000001" customHeight="1" thickBot="1" x14ac:dyDescent="0.35">
      <c r="A53" s="223"/>
      <c r="B53" s="224"/>
      <c r="C53" s="224"/>
      <c r="D53" s="228"/>
      <c r="E53" s="225"/>
      <c r="F53" s="225"/>
      <c r="G53" s="226"/>
      <c r="H53" s="271"/>
      <c r="I53" s="271"/>
      <c r="J53" s="271"/>
      <c r="K53" s="227"/>
    </row>
    <row r="54" spans="1:13" ht="20.100000000000001" customHeight="1" x14ac:dyDescent="0.25">
      <c r="A54" s="69"/>
      <c r="B54" s="147"/>
      <c r="C54" s="124"/>
      <c r="D54" s="3"/>
      <c r="E54" s="93"/>
      <c r="F54" s="93"/>
      <c r="G54" s="2"/>
      <c r="H54" s="2"/>
      <c r="I54" s="2"/>
      <c r="J54" s="2"/>
      <c r="K54" s="67"/>
    </row>
    <row r="55" spans="1:13" ht="20.100000000000001" customHeight="1" thickBot="1" x14ac:dyDescent="0.35">
      <c r="A55" s="320" t="s">
        <v>60</v>
      </c>
      <c r="B55" s="321"/>
      <c r="C55" s="321"/>
      <c r="D55" s="321"/>
      <c r="E55" s="321"/>
      <c r="F55" s="321"/>
      <c r="G55" s="322"/>
      <c r="H55" s="190">
        <f>SUM(H47:H53)</f>
        <v>0</v>
      </c>
      <c r="I55" s="190">
        <f>SUM(I47:I53)</f>
        <v>8914.2755136986307</v>
      </c>
      <c r="J55" s="190">
        <f>SUM(J47:J53)</f>
        <v>10482.90565068493</v>
      </c>
      <c r="K55" s="71"/>
    </row>
    <row r="56" spans="1:13" ht="20.100000000000001" customHeight="1" x14ac:dyDescent="0.25">
      <c r="M56" s="116"/>
    </row>
    <row r="57" spans="1:13" ht="20.100000000000001" customHeight="1" x14ac:dyDescent="0.25"/>
    <row r="58" spans="1:13" ht="20.100000000000001" customHeight="1" x14ac:dyDescent="0.25"/>
    <row r="59" spans="1:13" ht="20.100000000000001" customHeight="1" x14ac:dyDescent="0.25"/>
    <row r="60" spans="1:13" ht="20.100000000000001" customHeight="1" x14ac:dyDescent="0.25"/>
    <row r="61" spans="1:13" ht="20.100000000000001" customHeight="1" x14ac:dyDescent="0.25"/>
    <row r="62" spans="1:13" ht="20.100000000000001" customHeight="1" x14ac:dyDescent="0.25"/>
    <row r="63" spans="1:13" ht="20.100000000000001" customHeight="1" x14ac:dyDescent="0.25"/>
  </sheetData>
  <mergeCells count="14">
    <mergeCell ref="A32:G32"/>
    <mergeCell ref="A41:G41"/>
    <mergeCell ref="A45:G45"/>
    <mergeCell ref="G18:G21"/>
    <mergeCell ref="A55:G55"/>
    <mergeCell ref="H18:H21"/>
    <mergeCell ref="J18:J21"/>
    <mergeCell ref="K18:K21"/>
    <mergeCell ref="I18:I21"/>
    <mergeCell ref="A18:D21"/>
    <mergeCell ref="E18:E21"/>
    <mergeCell ref="F18:F21"/>
    <mergeCell ref="A47:G47"/>
    <mergeCell ref="A26:G26"/>
  </mergeCells>
  <printOptions horizontalCentered="1"/>
  <pageMargins left="0.25" right="0.25" top="0.25" bottom="0.5" header="0.25" footer="0.25"/>
  <pageSetup scale="70" orientation="portrait" horizontalDpi="4294967292" r:id="rId1"/>
  <headerFooter alignWithMargins="0">
    <oddFooter>&amp;CPage &amp;P of &amp;N</oddFooter>
  </headerFooter>
  <rowBreaks count="1" manualBreakCount="1">
    <brk id="59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view="pageBreakPreview" zoomScale="60" zoomScaleNormal="75" workbookViewId="0">
      <selection activeCell="F9" sqref="F9:I12"/>
    </sheetView>
  </sheetViews>
  <sheetFormatPr defaultRowHeight="15" x14ac:dyDescent="0.25"/>
  <cols>
    <col min="1" max="1" width="3.81640625" customWidth="1"/>
    <col min="2" max="2" width="12.81640625" customWidth="1"/>
    <col min="3" max="3" width="11.81640625" customWidth="1"/>
    <col min="4" max="4" width="18.81640625" customWidth="1"/>
    <col min="5" max="5" width="8.453125" customWidth="1"/>
    <col min="6" max="7" width="8.81640625" customWidth="1"/>
    <col min="8" max="9" width="14.81640625" customWidth="1"/>
    <col min="10" max="10" width="18.6328125" customWidth="1"/>
  </cols>
  <sheetData>
    <row r="1" spans="1:10" ht="21" x14ac:dyDescent="0.4">
      <c r="A1" s="163"/>
      <c r="B1" s="164"/>
      <c r="C1" s="164"/>
      <c r="D1" s="164"/>
      <c r="E1" s="164"/>
      <c r="F1" s="164"/>
      <c r="G1" s="164"/>
      <c r="H1" s="164"/>
      <c r="I1" s="164"/>
      <c r="J1" s="165"/>
    </row>
    <row r="2" spans="1:10" ht="21" x14ac:dyDescent="0.4">
      <c r="A2" s="166" t="s">
        <v>0</v>
      </c>
      <c r="B2" s="22"/>
      <c r="C2" s="22"/>
      <c r="D2" s="22"/>
      <c r="E2" s="22"/>
      <c r="F2" s="22"/>
      <c r="G2" s="22"/>
      <c r="H2" s="22"/>
      <c r="I2" s="22"/>
      <c r="J2" s="167"/>
    </row>
    <row r="3" spans="1:10" x14ac:dyDescent="0.25">
      <c r="A3" s="168"/>
      <c r="B3" s="19"/>
      <c r="C3" s="19"/>
      <c r="D3" s="19"/>
      <c r="E3" s="19"/>
      <c r="F3" s="19"/>
      <c r="G3" s="19"/>
      <c r="H3" s="19"/>
      <c r="I3" s="19"/>
      <c r="J3" s="169"/>
    </row>
    <row r="4" spans="1:10" ht="17.399999999999999" x14ac:dyDescent="0.3">
      <c r="A4" s="170" t="s">
        <v>1</v>
      </c>
      <c r="B4" s="22"/>
      <c r="C4" s="22"/>
      <c r="D4" s="22"/>
      <c r="E4" s="22"/>
      <c r="F4" s="22"/>
      <c r="G4" s="22"/>
      <c r="H4" s="22"/>
      <c r="I4" s="22"/>
      <c r="J4" s="167"/>
    </row>
    <row r="5" spans="1:10" ht="17.399999999999999" x14ac:dyDescent="0.3">
      <c r="A5" s="171">
        <f ca="1">TODAY()</f>
        <v>36482</v>
      </c>
      <c r="B5" s="19"/>
      <c r="C5" s="19"/>
      <c r="D5" s="19"/>
      <c r="E5" s="19"/>
      <c r="F5" s="19"/>
      <c r="G5" s="19"/>
      <c r="H5" s="19"/>
      <c r="I5" s="19"/>
      <c r="J5" s="169"/>
    </row>
    <row r="6" spans="1:10" ht="15.6" thickBot="1" x14ac:dyDescent="0.3">
      <c r="A6" s="172"/>
      <c r="B6" s="26"/>
      <c r="C6" s="26"/>
      <c r="D6" s="26"/>
      <c r="E6" s="26"/>
      <c r="F6" s="26"/>
      <c r="G6" s="26"/>
      <c r="H6" s="26"/>
      <c r="I6" s="26"/>
      <c r="J6" s="173"/>
    </row>
    <row r="7" spans="1:10" ht="15.6" thickTop="1" x14ac:dyDescent="0.25">
      <c r="A7" s="174"/>
      <c r="B7" s="50"/>
      <c r="C7" s="50"/>
      <c r="D7" s="50"/>
      <c r="E7" s="50"/>
      <c r="F7" s="50"/>
      <c r="G7" s="50"/>
      <c r="H7" s="50"/>
      <c r="I7" s="50"/>
      <c r="J7" s="175"/>
    </row>
    <row r="8" spans="1:10" ht="18" customHeight="1" x14ac:dyDescent="0.3">
      <c r="A8" s="156"/>
      <c r="B8" s="8"/>
      <c r="C8" s="1"/>
      <c r="D8" s="7" t="s">
        <v>2</v>
      </c>
      <c r="E8" s="106" t="s">
        <v>3</v>
      </c>
      <c r="F8" s="121" t="s">
        <v>163</v>
      </c>
      <c r="G8" s="121"/>
      <c r="H8" s="31"/>
      <c r="I8" s="31"/>
      <c r="J8" s="61"/>
    </row>
    <row r="9" spans="1:10" ht="18" customHeight="1" x14ac:dyDescent="0.3">
      <c r="A9" s="156"/>
      <c r="B9" s="8"/>
      <c r="C9" s="1"/>
      <c r="D9" s="7" t="s">
        <v>4</v>
      </c>
      <c r="E9" s="106" t="s">
        <v>3</v>
      </c>
      <c r="F9" s="121" t="s">
        <v>180</v>
      </c>
      <c r="G9" s="121"/>
      <c r="H9" s="31"/>
      <c r="I9" s="31"/>
      <c r="J9" s="63"/>
    </row>
    <row r="10" spans="1:10" ht="18" customHeight="1" x14ac:dyDescent="0.3">
      <c r="A10" s="156"/>
      <c r="B10" s="8"/>
      <c r="C10" s="1"/>
      <c r="D10" s="7"/>
      <c r="E10" s="106"/>
      <c r="F10" s="121"/>
      <c r="G10" s="121" t="s">
        <v>167</v>
      </c>
      <c r="H10" s="31"/>
      <c r="I10" s="31"/>
      <c r="J10" s="63"/>
    </row>
    <row r="11" spans="1:10" ht="18" customHeight="1" x14ac:dyDescent="0.35">
      <c r="A11" s="156"/>
      <c r="B11" s="8"/>
      <c r="C11" s="1"/>
      <c r="D11" s="7" t="s">
        <v>5</v>
      </c>
      <c r="E11" s="106"/>
      <c r="F11" s="151" t="s">
        <v>6</v>
      </c>
      <c r="G11" s="121"/>
      <c r="H11" s="31"/>
      <c r="I11" s="31"/>
      <c r="J11" s="63"/>
    </row>
    <row r="12" spans="1:10" ht="18" customHeight="1" x14ac:dyDescent="0.3">
      <c r="A12" s="156"/>
      <c r="B12" s="8"/>
      <c r="C12" s="1"/>
      <c r="D12" s="7" t="s">
        <v>7</v>
      </c>
      <c r="E12" s="109" t="s">
        <v>3</v>
      </c>
      <c r="F12" s="121" t="s">
        <v>8</v>
      </c>
      <c r="G12" s="121"/>
      <c r="H12" s="31"/>
      <c r="I12" s="31" t="s">
        <v>168</v>
      </c>
      <c r="J12" s="63"/>
    </row>
    <row r="13" spans="1:10" ht="18" customHeight="1" x14ac:dyDescent="0.3">
      <c r="A13" s="156"/>
      <c r="B13" s="8"/>
      <c r="C13" s="1"/>
      <c r="D13" s="7" t="s">
        <v>9</v>
      </c>
      <c r="E13" s="107"/>
      <c r="F13" s="213"/>
      <c r="G13" s="4"/>
      <c r="H13" s="1"/>
      <c r="I13" s="1"/>
      <c r="J13" s="61"/>
    </row>
    <row r="14" spans="1:10" ht="15.6" thickBot="1" x14ac:dyDescent="0.3">
      <c r="A14" s="176"/>
      <c r="B14" s="50"/>
      <c r="C14" s="53"/>
      <c r="D14" s="54"/>
      <c r="E14" s="55"/>
      <c r="F14" s="55"/>
      <c r="G14" s="50"/>
      <c r="H14" s="50"/>
      <c r="I14" s="50"/>
      <c r="J14" s="175"/>
    </row>
    <row r="15" spans="1:10" ht="15.6" thickTop="1" x14ac:dyDescent="0.25">
      <c r="A15" s="177"/>
      <c r="B15" s="9"/>
      <c r="C15" s="9"/>
      <c r="D15" s="9"/>
      <c r="E15" s="9"/>
      <c r="F15" s="9"/>
      <c r="G15" s="9"/>
      <c r="H15" s="9"/>
      <c r="I15" s="9"/>
      <c r="J15" s="178"/>
    </row>
    <row r="16" spans="1:10" ht="17.399999999999999" x14ac:dyDescent="0.3">
      <c r="A16" s="179" t="s">
        <v>61</v>
      </c>
      <c r="B16" s="22"/>
      <c r="C16" s="22"/>
      <c r="D16" s="22"/>
      <c r="E16" s="22"/>
      <c r="F16" s="22"/>
      <c r="G16" s="22"/>
      <c r="H16" s="22"/>
      <c r="I16" s="22"/>
      <c r="J16" s="167"/>
    </row>
    <row r="17" spans="1:10" ht="15.6" thickBot="1" x14ac:dyDescent="0.3">
      <c r="A17" s="180"/>
      <c r="B17" s="11"/>
      <c r="C17" s="11"/>
      <c r="D17" s="11"/>
      <c r="E17" s="11"/>
      <c r="F17" s="11"/>
      <c r="G17" s="11"/>
      <c r="H17" s="11"/>
      <c r="I17" s="11"/>
      <c r="J17" s="181"/>
    </row>
    <row r="18" spans="1:10" ht="20.100000000000001" customHeight="1" thickTop="1" x14ac:dyDescent="0.25">
      <c r="A18" s="57"/>
      <c r="B18" s="58"/>
      <c r="C18" s="58"/>
      <c r="D18" s="58"/>
      <c r="E18" s="58"/>
      <c r="F18" s="58"/>
      <c r="G18" s="58"/>
      <c r="H18" s="58"/>
      <c r="I18" s="58"/>
      <c r="J18" s="59"/>
    </row>
    <row r="19" spans="1:10" ht="20.100000000000001" customHeight="1" x14ac:dyDescent="0.25">
      <c r="A19" s="60"/>
      <c r="B19" s="1"/>
      <c r="C19" s="1"/>
      <c r="D19" s="1"/>
      <c r="E19" s="1"/>
      <c r="F19" s="1"/>
      <c r="G19" s="1"/>
      <c r="H19" s="1"/>
      <c r="I19" s="1"/>
      <c r="J19" s="61"/>
    </row>
    <row r="20" spans="1:10" ht="20.100000000000001" customHeight="1" x14ac:dyDescent="0.3">
      <c r="A20" s="62"/>
      <c r="B20" s="1"/>
      <c r="C20" s="1"/>
      <c r="D20" s="1"/>
      <c r="E20" s="1"/>
      <c r="F20" s="1"/>
      <c r="G20" s="1"/>
      <c r="H20" s="1"/>
      <c r="I20" s="1"/>
      <c r="J20" s="61"/>
    </row>
    <row r="21" spans="1:10" ht="17.399999999999999" x14ac:dyDescent="0.3">
      <c r="A21" s="62"/>
      <c r="B21" s="33"/>
      <c r="C21" s="34"/>
      <c r="D21" s="34"/>
      <c r="E21" s="31"/>
      <c r="F21" s="31"/>
      <c r="G21" s="31"/>
      <c r="H21" s="31"/>
      <c r="I21" s="31"/>
      <c r="J21" s="61"/>
    </row>
    <row r="22" spans="1:10" ht="17.399999999999999" x14ac:dyDescent="0.3">
      <c r="A22" s="62" t="s">
        <v>93</v>
      </c>
      <c r="B22" s="33"/>
      <c r="C22" s="34"/>
      <c r="D22" s="34"/>
      <c r="E22" s="31"/>
      <c r="F22" s="31"/>
      <c r="G22" s="31"/>
      <c r="H22" s="31"/>
      <c r="I22" s="31"/>
      <c r="J22" s="63"/>
    </row>
    <row r="23" spans="1:10" ht="17.399999999999999" x14ac:dyDescent="0.3">
      <c r="A23" s="62"/>
      <c r="B23" s="33"/>
      <c r="C23" s="34"/>
      <c r="D23" s="34"/>
      <c r="E23" s="31"/>
      <c r="F23" s="31"/>
      <c r="G23" s="31"/>
      <c r="H23" s="31"/>
      <c r="I23" s="31"/>
      <c r="J23" s="63"/>
    </row>
    <row r="24" spans="1:10" s="35" customFormat="1" ht="20.100000000000001" customHeight="1" x14ac:dyDescent="0.3">
      <c r="A24" s="117"/>
      <c r="B24" s="1"/>
      <c r="C24" s="34"/>
      <c r="D24" s="31"/>
      <c r="E24" s="31"/>
      <c r="F24" s="31"/>
      <c r="G24" s="31"/>
      <c r="H24" s="31"/>
      <c r="I24" s="31"/>
      <c r="J24" s="63"/>
    </row>
    <row r="25" spans="1:10" s="35" customFormat="1" ht="20.100000000000001" customHeight="1" x14ac:dyDescent="0.3">
      <c r="A25" s="117"/>
      <c r="B25" s="1"/>
      <c r="C25" s="34"/>
      <c r="D25" s="31"/>
      <c r="E25" s="31"/>
      <c r="F25" s="31"/>
      <c r="G25" s="31"/>
      <c r="H25" s="31"/>
      <c r="I25" s="31"/>
      <c r="J25" s="63"/>
    </row>
    <row r="26" spans="1:10" s="35" customFormat="1" ht="20.100000000000001" customHeight="1" x14ac:dyDescent="0.3">
      <c r="A26" s="62"/>
      <c r="B26" s="33"/>
      <c r="C26" s="31"/>
      <c r="D26" s="31"/>
      <c r="E26" s="31"/>
      <c r="F26" s="31"/>
      <c r="G26" s="31"/>
      <c r="H26" s="31"/>
      <c r="I26" s="31"/>
      <c r="J26" s="63"/>
    </row>
    <row r="27" spans="1:10" s="35" customFormat="1" ht="20.100000000000001" customHeight="1" x14ac:dyDescent="0.3">
      <c r="A27" s="62"/>
      <c r="B27" s="33"/>
      <c r="C27" s="1"/>
      <c r="D27" s="31"/>
      <c r="E27" s="31"/>
      <c r="F27" s="31"/>
      <c r="G27" s="31"/>
      <c r="H27" s="31"/>
      <c r="I27" s="31"/>
      <c r="J27" s="63"/>
    </row>
    <row r="28" spans="1:10" s="35" customFormat="1" ht="20.100000000000001" customHeight="1" x14ac:dyDescent="0.3">
      <c r="A28" s="62"/>
      <c r="B28" s="33"/>
      <c r="C28" s="1"/>
      <c r="D28" s="31"/>
      <c r="E28" s="31"/>
      <c r="F28" s="31"/>
      <c r="G28" s="31"/>
      <c r="H28" s="31"/>
      <c r="I28" s="31"/>
      <c r="J28" s="63"/>
    </row>
    <row r="29" spans="1:10" s="35" customFormat="1" ht="20.100000000000001" customHeight="1" x14ac:dyDescent="0.3">
      <c r="A29" s="62"/>
      <c r="B29" s="33"/>
      <c r="C29" s="31"/>
      <c r="D29" s="31"/>
      <c r="E29" s="31"/>
      <c r="F29" s="31"/>
      <c r="G29" s="31"/>
      <c r="H29" s="31"/>
      <c r="I29" s="31"/>
      <c r="J29" s="63"/>
    </row>
    <row r="30" spans="1:10" s="35" customFormat="1" ht="20.100000000000001" customHeight="1" x14ac:dyDescent="0.3">
      <c r="A30" s="62"/>
      <c r="B30" s="33"/>
      <c r="C30" s="1"/>
      <c r="D30" s="31"/>
      <c r="E30" s="31"/>
      <c r="F30" s="31"/>
      <c r="G30" s="31"/>
      <c r="H30" s="31"/>
      <c r="I30" s="31"/>
      <c r="J30" s="63"/>
    </row>
    <row r="31" spans="1:10" s="35" customFormat="1" ht="20.100000000000001" customHeight="1" x14ac:dyDescent="0.3">
      <c r="A31" s="62"/>
      <c r="B31" s="33"/>
      <c r="C31" s="1"/>
      <c r="D31" s="31"/>
      <c r="E31" s="31"/>
      <c r="F31" s="31"/>
      <c r="G31" s="31"/>
      <c r="H31" s="31"/>
      <c r="I31" s="31"/>
      <c r="J31" s="63"/>
    </row>
    <row r="32" spans="1:10" s="35" customFormat="1" ht="20.100000000000001" customHeight="1" x14ac:dyDescent="0.3">
      <c r="A32" s="62"/>
      <c r="B32" s="33"/>
      <c r="C32" s="1"/>
      <c r="D32" s="31"/>
      <c r="E32" s="31"/>
      <c r="F32" s="31"/>
      <c r="G32" s="31"/>
      <c r="H32" s="31"/>
      <c r="I32" s="31"/>
      <c r="J32" s="63"/>
    </row>
    <row r="33" spans="1:10" s="35" customFormat="1" ht="20.100000000000001" customHeight="1" x14ac:dyDescent="0.3">
      <c r="A33" s="62"/>
      <c r="B33" s="33"/>
      <c r="C33" s="1"/>
      <c r="D33" s="31"/>
      <c r="E33" s="31"/>
      <c r="F33" s="31"/>
      <c r="G33" s="31"/>
      <c r="H33" s="31"/>
      <c r="I33" s="31"/>
      <c r="J33" s="63"/>
    </row>
    <row r="34" spans="1:10" s="35" customFormat="1" ht="20.100000000000001" customHeight="1" x14ac:dyDescent="0.3">
      <c r="A34" s="62"/>
      <c r="B34" s="33"/>
      <c r="C34" s="1"/>
      <c r="D34" s="31"/>
      <c r="E34" s="31"/>
      <c r="F34" s="31"/>
      <c r="G34" s="31"/>
      <c r="H34" s="31"/>
      <c r="I34" s="31"/>
      <c r="J34" s="63"/>
    </row>
    <row r="35" spans="1:10" s="35" customFormat="1" ht="20.100000000000001" customHeight="1" x14ac:dyDescent="0.3">
      <c r="A35" s="62"/>
      <c r="B35" s="33"/>
      <c r="C35" s="1"/>
      <c r="D35" s="31"/>
      <c r="E35" s="31"/>
      <c r="F35" s="31"/>
      <c r="G35" s="31"/>
      <c r="H35" s="31"/>
      <c r="I35" s="31"/>
      <c r="J35" s="63"/>
    </row>
    <row r="36" spans="1:10" s="35" customFormat="1" ht="20.100000000000001" customHeight="1" x14ac:dyDescent="0.3">
      <c r="A36" s="62"/>
      <c r="B36" s="33"/>
      <c r="C36" s="1"/>
      <c r="D36" s="31"/>
      <c r="E36" s="31"/>
      <c r="F36" s="31"/>
      <c r="G36" s="31"/>
      <c r="H36" s="31"/>
      <c r="I36" s="31"/>
      <c r="J36" s="63"/>
    </row>
    <row r="37" spans="1:10" s="35" customFormat="1" ht="20.100000000000001" customHeight="1" x14ac:dyDescent="0.3">
      <c r="A37" s="62"/>
      <c r="B37" s="33"/>
      <c r="C37" s="1"/>
      <c r="D37" s="31"/>
      <c r="E37" s="31"/>
      <c r="F37" s="31"/>
      <c r="G37" s="31"/>
      <c r="H37" s="31"/>
      <c r="I37" s="31"/>
      <c r="J37" s="63"/>
    </row>
    <row r="38" spans="1:10" s="35" customFormat="1" ht="20.100000000000001" customHeight="1" x14ac:dyDescent="0.3">
      <c r="A38" s="62"/>
      <c r="B38" s="33"/>
      <c r="C38" s="1"/>
      <c r="D38" s="31"/>
      <c r="E38" s="31"/>
      <c r="F38" s="31"/>
      <c r="G38" s="31"/>
      <c r="H38" s="31"/>
      <c r="I38" s="31"/>
      <c r="J38" s="63"/>
    </row>
    <row r="39" spans="1:10" s="35" customFormat="1" ht="20.100000000000001" customHeight="1" x14ac:dyDescent="0.3">
      <c r="A39" s="62"/>
      <c r="B39" s="33"/>
      <c r="C39" s="1"/>
      <c r="D39" s="31"/>
      <c r="E39" s="31"/>
      <c r="F39" s="31"/>
      <c r="G39" s="31"/>
      <c r="H39" s="31"/>
      <c r="I39" s="31"/>
      <c r="J39" s="63"/>
    </row>
    <row r="40" spans="1:10" s="35" customFormat="1" ht="20.100000000000001" customHeight="1" x14ac:dyDescent="0.3">
      <c r="A40" s="62"/>
      <c r="B40" s="33"/>
      <c r="C40" s="1"/>
      <c r="D40" s="31"/>
      <c r="E40" s="31"/>
      <c r="F40" s="31"/>
      <c r="G40" s="31"/>
      <c r="H40" s="31"/>
      <c r="I40" s="31"/>
      <c r="J40" s="63"/>
    </row>
    <row r="41" spans="1:10" s="35" customFormat="1" ht="20.100000000000001" customHeight="1" x14ac:dyDescent="0.3">
      <c r="A41" s="62"/>
      <c r="B41" s="33"/>
      <c r="C41" s="1"/>
      <c r="D41" s="31"/>
      <c r="E41" s="31"/>
      <c r="F41" s="31"/>
      <c r="G41" s="31"/>
      <c r="H41" s="31"/>
      <c r="I41" s="31"/>
      <c r="J41" s="63"/>
    </row>
    <row r="42" spans="1:10" s="35" customFormat="1" ht="20.100000000000001" customHeight="1" x14ac:dyDescent="0.3">
      <c r="A42" s="62"/>
      <c r="B42" s="33"/>
      <c r="C42" s="31"/>
      <c r="D42" s="31"/>
      <c r="E42" s="31"/>
      <c r="F42" s="31"/>
      <c r="G42" s="31"/>
      <c r="H42" s="31"/>
      <c r="I42" s="31"/>
      <c r="J42" s="63"/>
    </row>
    <row r="43" spans="1:10" s="35" customFormat="1" ht="20.100000000000001" customHeight="1" x14ac:dyDescent="0.3">
      <c r="A43" s="62"/>
      <c r="B43" s="33"/>
      <c r="C43" s="31"/>
      <c r="D43" s="31"/>
      <c r="E43" s="31"/>
      <c r="F43" s="31"/>
      <c r="G43" s="31"/>
      <c r="H43" s="31"/>
      <c r="I43" s="31"/>
      <c r="J43" s="63"/>
    </row>
    <row r="44" spans="1:10" s="35" customFormat="1" ht="20.100000000000001" customHeight="1" x14ac:dyDescent="0.3">
      <c r="A44" s="62"/>
      <c r="B44" s="33"/>
      <c r="C44" s="31"/>
      <c r="D44" s="31"/>
      <c r="E44" s="31"/>
      <c r="F44" s="31"/>
      <c r="G44" s="31"/>
      <c r="H44" s="31"/>
      <c r="I44" s="31"/>
      <c r="J44" s="63"/>
    </row>
    <row r="45" spans="1:10" s="35" customFormat="1" ht="20.100000000000001" customHeight="1" x14ac:dyDescent="0.3">
      <c r="A45" s="62"/>
      <c r="B45" s="33"/>
      <c r="C45" s="31"/>
      <c r="D45" s="31"/>
      <c r="E45" s="31"/>
      <c r="F45" s="31"/>
      <c r="G45" s="31"/>
      <c r="H45" s="31"/>
      <c r="I45" s="31"/>
      <c r="J45" s="63"/>
    </row>
    <row r="46" spans="1:10" s="35" customFormat="1" ht="20.100000000000001" customHeight="1" x14ac:dyDescent="0.3">
      <c r="A46" s="62"/>
      <c r="B46" s="33"/>
      <c r="C46" s="31"/>
      <c r="D46" s="31"/>
      <c r="E46" s="31"/>
      <c r="F46" s="31"/>
      <c r="G46" s="31"/>
      <c r="H46" s="31"/>
      <c r="I46" s="31"/>
      <c r="J46" s="63"/>
    </row>
    <row r="47" spans="1:10" s="35" customFormat="1" ht="20.100000000000001" customHeight="1" x14ac:dyDescent="0.3">
      <c r="A47" s="62"/>
      <c r="B47" s="33"/>
      <c r="C47" s="31"/>
      <c r="D47" s="31"/>
      <c r="E47" s="31"/>
      <c r="F47" s="31"/>
      <c r="G47" s="31"/>
      <c r="H47" s="31"/>
      <c r="I47" s="31"/>
      <c r="J47" s="63"/>
    </row>
    <row r="48" spans="1:10" s="35" customFormat="1" ht="20.100000000000001" customHeight="1" x14ac:dyDescent="0.3">
      <c r="A48" s="62"/>
      <c r="B48" s="31"/>
      <c r="C48" s="31"/>
      <c r="D48" s="31"/>
      <c r="E48" s="31"/>
      <c r="F48" s="31"/>
      <c r="G48" s="31"/>
      <c r="H48" s="31"/>
      <c r="I48" s="31"/>
      <c r="J48" s="63"/>
    </row>
    <row r="49" spans="1:10" s="35" customFormat="1" ht="20.100000000000001" customHeight="1" thickBot="1" x14ac:dyDescent="0.35">
      <c r="A49" s="64"/>
      <c r="B49" s="65"/>
      <c r="C49" s="65"/>
      <c r="D49" s="65"/>
      <c r="E49" s="65"/>
      <c r="F49" s="65"/>
      <c r="G49" s="65"/>
      <c r="H49" s="65"/>
      <c r="I49" s="65"/>
      <c r="J49" s="66"/>
    </row>
  </sheetData>
  <printOptions horizontalCentered="1"/>
  <pageMargins left="0.25" right="0.25" top="0.25" bottom="0.5" header="0.25" footer="0.25"/>
  <pageSetup scale="70" fitToHeight="2" orientation="portrait" horizontalDpi="4294967292" r:id="rId1"/>
  <headerFooter alignWithMargins="0"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view="pageBreakPreview" topLeftCell="A25" zoomScale="60" zoomScaleNormal="75" workbookViewId="0">
      <selection activeCell="I37" sqref="I37"/>
    </sheetView>
  </sheetViews>
  <sheetFormatPr defaultRowHeight="15" x14ac:dyDescent="0.25"/>
  <cols>
    <col min="1" max="1" width="3.81640625" customWidth="1"/>
    <col min="2" max="2" width="8.81640625" customWidth="1"/>
    <col min="3" max="3" width="15.81640625" customWidth="1"/>
    <col min="4" max="5" width="14.81640625" customWidth="1"/>
    <col min="6" max="6" width="6.6328125" customWidth="1"/>
    <col min="7" max="7" width="15.81640625" customWidth="1"/>
    <col min="8" max="8" width="1.6328125" customWidth="1"/>
    <col min="9" max="9" width="15.81640625" customWidth="1"/>
    <col min="10" max="10" width="1.6328125" customWidth="1"/>
    <col min="11" max="11" width="15.81640625" customWidth="1"/>
    <col min="12" max="12" width="3.6328125" customWidth="1"/>
  </cols>
  <sheetData>
    <row r="1" spans="1:12" ht="21" thickTop="1" x14ac:dyDescent="0.35">
      <c r="A1" s="56"/>
      <c r="B1" s="16"/>
      <c r="C1" s="16"/>
      <c r="D1" s="16"/>
      <c r="E1" s="16"/>
      <c r="F1" s="16"/>
      <c r="G1" s="16"/>
      <c r="H1" s="16"/>
      <c r="I1" s="16"/>
      <c r="J1" s="16"/>
      <c r="K1" s="39"/>
      <c r="L1" s="40"/>
    </row>
    <row r="2" spans="1:12" ht="21" x14ac:dyDescent="0.4">
      <c r="A2" s="29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41"/>
      <c r="L2" s="42"/>
    </row>
    <row r="3" spans="1:12" x14ac:dyDescent="0.25">
      <c r="A3" s="37"/>
      <c r="B3" s="19"/>
      <c r="C3" s="19"/>
      <c r="D3" s="19"/>
      <c r="E3" s="19"/>
      <c r="F3" s="19"/>
      <c r="G3" s="19"/>
      <c r="H3" s="19"/>
      <c r="I3" s="19"/>
      <c r="J3" s="19"/>
      <c r="K3" s="41"/>
      <c r="L3" s="42"/>
    </row>
    <row r="4" spans="1:12" ht="17.399999999999999" x14ac:dyDescent="0.3">
      <c r="A4" s="38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41"/>
      <c r="L4" s="42"/>
    </row>
    <row r="5" spans="1:12" ht="17.399999999999999" x14ac:dyDescent="0.3">
      <c r="A5" s="24">
        <f ca="1">TODAY()</f>
        <v>36482</v>
      </c>
      <c r="B5" s="19"/>
      <c r="C5" s="19"/>
      <c r="D5" s="19"/>
      <c r="E5" s="19"/>
      <c r="F5" s="19"/>
      <c r="G5" s="19"/>
      <c r="H5" s="19"/>
      <c r="I5" s="19"/>
      <c r="J5" s="19"/>
      <c r="K5" s="41"/>
      <c r="L5" s="42"/>
    </row>
    <row r="6" spans="1:12" ht="15.6" thickBot="1" x14ac:dyDescent="0.3">
      <c r="A6" s="43"/>
      <c r="B6" s="44"/>
      <c r="C6" s="44"/>
      <c r="D6" s="44"/>
      <c r="E6" s="44"/>
      <c r="F6" s="44"/>
      <c r="G6" s="44"/>
      <c r="H6" s="44"/>
      <c r="I6" s="44"/>
      <c r="J6" s="44"/>
      <c r="K6" s="45"/>
      <c r="L6" s="46"/>
    </row>
    <row r="7" spans="1:12" ht="15.6" thickTop="1" x14ac:dyDescent="0.25">
      <c r="A7" s="47"/>
      <c r="B7" s="48"/>
      <c r="C7" s="48"/>
      <c r="D7" s="48"/>
      <c r="E7" s="48"/>
      <c r="F7" s="48"/>
      <c r="G7" s="48"/>
      <c r="H7" s="48"/>
      <c r="I7" s="48"/>
      <c r="J7" s="48"/>
      <c r="K7" s="9"/>
      <c r="L7" s="12"/>
    </row>
    <row r="8" spans="1:12" ht="18" customHeight="1" x14ac:dyDescent="0.3">
      <c r="A8" s="10"/>
      <c r="B8" s="8"/>
      <c r="C8" s="7" t="s">
        <v>2</v>
      </c>
      <c r="D8" s="106" t="str">
        <f>+'Project Scope'!E8</f>
        <v xml:space="preserve"> </v>
      </c>
      <c r="E8" s="121" t="s">
        <v>163</v>
      </c>
      <c r="F8" s="121"/>
      <c r="G8" s="31"/>
      <c r="H8" s="31"/>
      <c r="I8" s="31"/>
      <c r="J8" s="1"/>
      <c r="K8" s="1"/>
      <c r="L8" s="13"/>
    </row>
    <row r="9" spans="1:12" ht="18" customHeight="1" x14ac:dyDescent="0.3">
      <c r="A9" s="10"/>
      <c r="B9" s="8"/>
      <c r="C9" s="7" t="s">
        <v>4</v>
      </c>
      <c r="D9" s="106" t="str">
        <f>+'Project Scope'!E9</f>
        <v xml:space="preserve"> </v>
      </c>
      <c r="E9" s="121" t="s">
        <v>180</v>
      </c>
      <c r="F9" s="121"/>
      <c r="G9" s="31"/>
      <c r="H9" s="31"/>
      <c r="I9" s="31"/>
      <c r="J9" s="1"/>
      <c r="K9" s="1"/>
      <c r="L9" s="13"/>
    </row>
    <row r="10" spans="1:12" ht="18" customHeight="1" x14ac:dyDescent="0.3">
      <c r="A10" s="10"/>
      <c r="B10" s="8"/>
      <c r="C10" s="7"/>
      <c r="D10" s="106"/>
      <c r="E10" s="121"/>
      <c r="F10" s="121" t="s">
        <v>167</v>
      </c>
      <c r="G10" s="31"/>
      <c r="H10" s="31"/>
      <c r="I10" s="31"/>
      <c r="J10" s="1"/>
      <c r="K10" s="1"/>
      <c r="L10" s="13"/>
    </row>
    <row r="11" spans="1:12" ht="18" customHeight="1" x14ac:dyDescent="0.35">
      <c r="A11" s="10"/>
      <c r="B11" s="8"/>
      <c r="C11" s="7" t="s">
        <v>5</v>
      </c>
      <c r="D11" s="106"/>
      <c r="E11" s="151" t="s">
        <v>6</v>
      </c>
      <c r="F11" s="121"/>
      <c r="G11" s="31"/>
      <c r="H11" s="31"/>
      <c r="I11" s="31"/>
      <c r="J11" s="1"/>
      <c r="K11" s="1"/>
      <c r="L11" s="13"/>
    </row>
    <row r="12" spans="1:12" ht="18" customHeight="1" x14ac:dyDescent="0.3">
      <c r="A12" s="10"/>
      <c r="B12" s="8"/>
      <c r="C12" s="7" t="s">
        <v>7</v>
      </c>
      <c r="D12" s="106" t="str">
        <f>+'Project Scope'!E12</f>
        <v xml:space="preserve"> </v>
      </c>
      <c r="E12" s="121" t="s">
        <v>8</v>
      </c>
      <c r="F12" s="121"/>
      <c r="G12" s="31"/>
      <c r="H12" s="31" t="s">
        <v>168</v>
      </c>
      <c r="I12" s="31"/>
      <c r="J12" s="1"/>
      <c r="K12" s="1"/>
      <c r="L12" s="13"/>
    </row>
    <row r="13" spans="1:12" ht="18" customHeight="1" x14ac:dyDescent="0.3">
      <c r="A13" s="10"/>
      <c r="B13" s="8"/>
      <c r="C13" s="7" t="s">
        <v>9</v>
      </c>
      <c r="D13" s="106"/>
      <c r="E13" s="213"/>
      <c r="F13" s="4"/>
      <c r="G13" s="1"/>
      <c r="H13" s="1"/>
      <c r="I13" s="1"/>
      <c r="J13" s="1"/>
      <c r="K13" s="1"/>
      <c r="L13" s="13"/>
    </row>
    <row r="14" spans="1:12" ht="15.6" thickBot="1" x14ac:dyDescent="0.3">
      <c r="A14" s="3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4"/>
    </row>
    <row r="15" spans="1:12" ht="15.6" thickTop="1" x14ac:dyDescent="0.25">
      <c r="A15" s="28"/>
      <c r="B15" s="9"/>
      <c r="C15" s="9"/>
      <c r="D15" s="9"/>
      <c r="E15" s="9"/>
      <c r="F15" s="9"/>
      <c r="G15" s="9"/>
      <c r="H15" s="9"/>
      <c r="I15" s="9"/>
      <c r="J15" s="9"/>
      <c r="K15" s="9"/>
      <c r="L15" s="12"/>
    </row>
    <row r="16" spans="1:12" ht="17.399999999999999" x14ac:dyDescent="0.3">
      <c r="A16" s="32" t="s">
        <v>62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3"/>
    </row>
    <row r="17" spans="1:12" ht="15.6" thickBot="1" x14ac:dyDescent="0.3">
      <c r="A17" s="3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4"/>
    </row>
    <row r="18" spans="1:12" ht="24" customHeight="1" thickTop="1" x14ac:dyDescent="0.3">
      <c r="A18" s="94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6"/>
    </row>
    <row r="19" spans="1:12" ht="24" customHeight="1" x14ac:dyDescent="0.3">
      <c r="A19" s="6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63"/>
    </row>
    <row r="20" spans="1:12" ht="24" customHeight="1" x14ac:dyDescent="0.3">
      <c r="A20" s="62"/>
      <c r="B20" s="31"/>
      <c r="C20" s="31"/>
      <c r="D20" s="31"/>
      <c r="E20" s="31"/>
      <c r="F20" s="31"/>
      <c r="G20" s="114" t="s">
        <v>63</v>
      </c>
      <c r="H20" s="97"/>
      <c r="I20" s="114" t="s">
        <v>64</v>
      </c>
      <c r="J20" s="97"/>
      <c r="K20" s="114" t="s">
        <v>65</v>
      </c>
      <c r="L20" s="98"/>
    </row>
    <row r="21" spans="1:12" ht="24" customHeight="1" x14ac:dyDescent="0.3">
      <c r="A21" s="62"/>
      <c r="B21" s="31"/>
      <c r="C21" s="31"/>
      <c r="D21" s="31"/>
      <c r="E21" s="31"/>
      <c r="F21" s="31"/>
      <c r="G21" s="99"/>
      <c r="H21" s="97"/>
      <c r="I21" s="99"/>
      <c r="J21" s="97"/>
      <c r="K21" s="99"/>
      <c r="L21" s="98"/>
    </row>
    <row r="22" spans="1:12" ht="24" customHeight="1" x14ac:dyDescent="0.3">
      <c r="A22" s="62"/>
      <c r="B22" s="31" t="s">
        <v>8</v>
      </c>
      <c r="C22" s="1"/>
      <c r="D22" s="31" t="s">
        <v>66</v>
      </c>
      <c r="E22" s="1"/>
      <c r="F22" s="31"/>
      <c r="G22" s="99" t="s">
        <v>67</v>
      </c>
      <c r="H22" s="97"/>
      <c r="I22" s="99" t="s">
        <v>68</v>
      </c>
      <c r="J22" s="97"/>
      <c r="K22" s="99"/>
      <c r="L22" s="98"/>
    </row>
    <row r="23" spans="1:12" ht="24" customHeight="1" x14ac:dyDescent="0.3">
      <c r="A23" s="62"/>
      <c r="B23" s="31" t="s">
        <v>69</v>
      </c>
      <c r="C23" s="31"/>
      <c r="D23" s="31" t="s">
        <v>70</v>
      </c>
      <c r="E23" s="31"/>
      <c r="F23" s="31"/>
      <c r="G23" s="97" t="s">
        <v>71</v>
      </c>
      <c r="H23" s="97"/>
      <c r="I23" s="97" t="s">
        <v>72</v>
      </c>
      <c r="J23" s="97"/>
      <c r="K23" s="97" t="s">
        <v>73</v>
      </c>
      <c r="L23" s="98"/>
    </row>
    <row r="24" spans="1:12" ht="24" customHeight="1" x14ac:dyDescent="0.3">
      <c r="A24" s="62"/>
      <c r="B24" s="31" t="s">
        <v>74</v>
      </c>
      <c r="C24" s="1"/>
      <c r="D24" s="36" t="s">
        <v>75</v>
      </c>
      <c r="E24" s="1"/>
      <c r="F24" s="34"/>
      <c r="G24" s="34" t="s">
        <v>76</v>
      </c>
      <c r="H24" s="99"/>
      <c r="I24" s="34" t="s">
        <v>77</v>
      </c>
      <c r="J24" s="99"/>
      <c r="K24" s="34" t="s">
        <v>78</v>
      </c>
      <c r="L24" s="98"/>
    </row>
    <row r="25" spans="1:12" ht="24" customHeight="1" x14ac:dyDescent="0.3">
      <c r="A25" s="62"/>
      <c r="B25" s="31" t="s">
        <v>79</v>
      </c>
      <c r="C25" s="1"/>
      <c r="D25" s="36" t="s">
        <v>80</v>
      </c>
      <c r="E25" s="1"/>
      <c r="F25" s="34"/>
      <c r="G25" s="34" t="s">
        <v>81</v>
      </c>
      <c r="H25" s="99"/>
      <c r="I25" s="99" t="s">
        <v>82</v>
      </c>
      <c r="J25" s="99"/>
      <c r="K25" s="34"/>
      <c r="L25" s="98"/>
    </row>
    <row r="26" spans="1:12" ht="24" customHeight="1" x14ac:dyDescent="0.3">
      <c r="A26" s="62"/>
      <c r="B26" s="31"/>
      <c r="C26" s="1"/>
      <c r="D26" s="36"/>
      <c r="E26" s="1"/>
      <c r="F26" s="34"/>
      <c r="G26" s="34"/>
      <c r="H26" s="99"/>
      <c r="I26" s="99" t="s">
        <v>83</v>
      </c>
      <c r="J26" s="99"/>
      <c r="K26" s="34"/>
      <c r="L26" s="98"/>
    </row>
    <row r="27" spans="1:12" ht="24" customHeight="1" x14ac:dyDescent="0.3">
      <c r="A27" s="62"/>
      <c r="B27" s="31" t="s">
        <v>98</v>
      </c>
      <c r="C27" s="1"/>
      <c r="D27" s="36" t="s">
        <v>99</v>
      </c>
      <c r="E27" s="1"/>
      <c r="F27" s="34"/>
      <c r="G27" s="36" t="s">
        <v>160</v>
      </c>
      <c r="H27" s="99"/>
      <c r="I27" s="99" t="s">
        <v>161</v>
      </c>
      <c r="J27" s="99"/>
      <c r="K27" s="36" t="s">
        <v>100</v>
      </c>
      <c r="L27" s="98"/>
    </row>
    <row r="28" spans="1:12" ht="24" customHeight="1" x14ac:dyDescent="0.3">
      <c r="A28" s="62"/>
      <c r="B28" s="36"/>
      <c r="C28" s="1"/>
      <c r="D28" s="36"/>
      <c r="E28" s="1"/>
      <c r="F28" s="31"/>
      <c r="G28" s="36"/>
      <c r="H28" s="97"/>
      <c r="I28" s="36"/>
      <c r="J28" s="97"/>
      <c r="K28" s="36"/>
      <c r="L28" s="102"/>
    </row>
    <row r="29" spans="1:12" ht="24" customHeight="1" x14ac:dyDescent="0.3">
      <c r="A29" s="62"/>
      <c r="B29" s="36"/>
      <c r="C29" s="1"/>
      <c r="D29" s="36"/>
      <c r="E29" s="1"/>
      <c r="F29" s="31"/>
      <c r="G29" s="36"/>
      <c r="H29" s="97"/>
      <c r="I29" s="36"/>
      <c r="J29" s="97"/>
      <c r="K29" s="36"/>
      <c r="L29" s="102"/>
    </row>
    <row r="30" spans="1:12" ht="24" customHeight="1" x14ac:dyDescent="0.3">
      <c r="A30" s="62"/>
      <c r="B30" s="36"/>
      <c r="C30" s="1"/>
      <c r="D30" s="36"/>
      <c r="E30" s="1"/>
      <c r="F30" s="31"/>
      <c r="G30" s="36"/>
      <c r="H30" s="97"/>
      <c r="I30" s="36"/>
      <c r="J30" s="97"/>
      <c r="K30" s="36"/>
      <c r="L30" s="102"/>
    </row>
    <row r="31" spans="1:12" ht="24" customHeight="1" x14ac:dyDescent="0.3">
      <c r="A31" s="62"/>
      <c r="B31" s="36" t="s">
        <v>190</v>
      </c>
      <c r="C31" s="1"/>
      <c r="D31" s="36" t="s">
        <v>191</v>
      </c>
      <c r="E31" s="1"/>
      <c r="F31" s="31"/>
      <c r="G31" s="36" t="s">
        <v>192</v>
      </c>
      <c r="H31" s="97"/>
      <c r="I31" s="36" t="s">
        <v>193</v>
      </c>
      <c r="J31" s="97"/>
      <c r="K31" s="36" t="s">
        <v>194</v>
      </c>
      <c r="L31" s="102"/>
    </row>
    <row r="32" spans="1:12" ht="24" customHeight="1" x14ac:dyDescent="0.3">
      <c r="A32" s="62"/>
      <c r="B32" s="36"/>
      <c r="C32" s="1"/>
      <c r="D32" s="36"/>
      <c r="E32" s="1"/>
      <c r="F32" s="31"/>
      <c r="G32" s="36"/>
      <c r="H32" s="97"/>
      <c r="I32" s="36"/>
      <c r="J32" s="97"/>
      <c r="K32" s="36"/>
      <c r="L32" s="102"/>
    </row>
    <row r="33" spans="1:12" ht="24" customHeight="1" x14ac:dyDescent="0.3">
      <c r="A33" s="62"/>
      <c r="B33" s="31"/>
      <c r="C33" s="1"/>
      <c r="D33" s="115"/>
      <c r="E33" s="1"/>
      <c r="F33" s="31"/>
      <c r="G33" s="34"/>
      <c r="H33" s="97"/>
      <c r="I33" s="34"/>
      <c r="J33" s="97"/>
      <c r="K33" s="34"/>
      <c r="L33" s="102"/>
    </row>
    <row r="34" spans="1:12" ht="24" customHeight="1" x14ac:dyDescent="0.3">
      <c r="A34" s="62"/>
      <c r="B34" s="31" t="s">
        <v>84</v>
      </c>
      <c r="C34" s="31"/>
      <c r="D34" s="31" t="s">
        <v>85</v>
      </c>
      <c r="E34" s="31"/>
      <c r="F34" s="31"/>
      <c r="G34" s="36" t="s">
        <v>135</v>
      </c>
      <c r="H34" s="97"/>
      <c r="I34" s="34" t="s">
        <v>86</v>
      </c>
      <c r="J34" s="97"/>
      <c r="K34" s="34" t="s">
        <v>87</v>
      </c>
      <c r="L34" s="102"/>
    </row>
    <row r="35" spans="1:12" ht="24" customHeight="1" x14ac:dyDescent="0.3">
      <c r="A35" s="62"/>
      <c r="B35" s="31" t="s">
        <v>88</v>
      </c>
      <c r="C35" s="31"/>
      <c r="D35" s="31" t="s">
        <v>89</v>
      </c>
      <c r="E35" s="31"/>
      <c r="F35" s="31"/>
      <c r="G35" s="34" t="s">
        <v>136</v>
      </c>
      <c r="H35" s="97"/>
      <c r="I35" s="99"/>
      <c r="J35" s="97"/>
      <c r="K35" s="34"/>
      <c r="L35" s="102"/>
    </row>
    <row r="36" spans="1:12" ht="24" customHeight="1" x14ac:dyDescent="0.3">
      <c r="A36" s="62"/>
      <c r="B36" s="31" t="s">
        <v>90</v>
      </c>
      <c r="C36" s="31"/>
      <c r="D36" s="31" t="s">
        <v>91</v>
      </c>
      <c r="E36" s="31"/>
      <c r="F36" s="31"/>
      <c r="G36" s="97" t="s">
        <v>137</v>
      </c>
      <c r="H36" s="97"/>
      <c r="I36" s="97"/>
      <c r="J36" s="97"/>
      <c r="K36" s="97"/>
      <c r="L36" s="102"/>
    </row>
    <row r="37" spans="1:12" ht="24" customHeight="1" x14ac:dyDescent="0.6">
      <c r="A37" s="62"/>
      <c r="B37" s="280" t="s">
        <v>133</v>
      </c>
      <c r="C37" s="280"/>
      <c r="D37" s="280" t="s">
        <v>91</v>
      </c>
      <c r="E37" s="280"/>
      <c r="F37" s="280"/>
      <c r="G37" s="281" t="s">
        <v>139</v>
      </c>
      <c r="H37" s="97"/>
      <c r="I37" s="97"/>
      <c r="J37" s="97"/>
      <c r="K37" s="97"/>
      <c r="L37" s="102"/>
    </row>
    <row r="38" spans="1:12" ht="24" customHeight="1" x14ac:dyDescent="0.3">
      <c r="A38" s="62"/>
      <c r="B38" s="31" t="s">
        <v>134</v>
      </c>
      <c r="C38" s="31"/>
      <c r="D38" s="31" t="s">
        <v>91</v>
      </c>
      <c r="E38" s="31"/>
      <c r="F38" s="31"/>
      <c r="G38" s="99" t="s">
        <v>138</v>
      </c>
      <c r="H38" s="97"/>
      <c r="I38" s="97"/>
      <c r="J38" s="97"/>
      <c r="K38" s="97"/>
      <c r="L38" s="102"/>
    </row>
    <row r="39" spans="1:12" ht="24" customHeight="1" x14ac:dyDescent="0.3">
      <c r="A39" s="119"/>
      <c r="B39" s="31"/>
      <c r="C39" s="31"/>
      <c r="D39" s="31"/>
      <c r="E39" s="31"/>
      <c r="F39" s="31"/>
      <c r="G39" s="97"/>
      <c r="H39" s="97"/>
      <c r="I39" s="97"/>
      <c r="J39" s="97"/>
      <c r="K39" s="97"/>
      <c r="L39" s="102"/>
    </row>
    <row r="40" spans="1:12" ht="24" customHeight="1" x14ac:dyDescent="0.3">
      <c r="A40" s="62"/>
      <c r="B40" s="31"/>
      <c r="C40" s="31"/>
      <c r="D40" s="31"/>
      <c r="E40" s="31"/>
      <c r="F40" s="31"/>
      <c r="G40" s="97"/>
      <c r="H40" s="97"/>
      <c r="I40" s="97"/>
      <c r="J40" s="97"/>
      <c r="K40" s="97"/>
      <c r="L40" s="102"/>
    </row>
    <row r="41" spans="1:12" ht="24" customHeight="1" x14ac:dyDescent="0.3">
      <c r="A41" s="119"/>
      <c r="B41" s="110"/>
      <c r="C41" s="34"/>
      <c r="D41" s="34"/>
      <c r="E41" s="31"/>
      <c r="F41" s="31"/>
      <c r="G41" s="31"/>
      <c r="H41" s="31"/>
      <c r="I41" s="31"/>
      <c r="J41" s="31"/>
      <c r="K41" s="31"/>
      <c r="L41" s="102"/>
    </row>
    <row r="42" spans="1:12" ht="24" customHeight="1" x14ac:dyDescent="0.3">
      <c r="A42" s="119"/>
      <c r="B42" s="110"/>
      <c r="C42" s="34"/>
      <c r="D42" s="36"/>
      <c r="E42" s="31"/>
      <c r="F42" s="31"/>
      <c r="G42" s="31"/>
      <c r="H42" s="31"/>
      <c r="I42" s="31"/>
      <c r="J42" s="31"/>
      <c r="K42" s="31"/>
      <c r="L42" s="102"/>
    </row>
    <row r="43" spans="1:12" ht="22.5" customHeight="1" x14ac:dyDescent="0.3">
      <c r="A43" s="119"/>
      <c r="B43" s="31"/>
      <c r="C43" s="31"/>
      <c r="D43" s="31"/>
      <c r="E43" s="31"/>
      <c r="F43" s="31"/>
      <c r="G43" s="99"/>
      <c r="H43" s="99"/>
      <c r="I43" s="99"/>
      <c r="J43" s="99"/>
      <c r="K43" s="99"/>
      <c r="L43" s="98"/>
    </row>
    <row r="44" spans="1:12" ht="24" customHeight="1" x14ac:dyDescent="0.3">
      <c r="A44" s="119"/>
      <c r="B44" s="31"/>
      <c r="C44" s="31"/>
      <c r="D44" s="31"/>
      <c r="E44" s="31"/>
      <c r="F44" s="31"/>
      <c r="G44" s="31"/>
      <c r="H44" s="31"/>
      <c r="I44" s="99"/>
      <c r="J44" s="99"/>
      <c r="K44" s="99"/>
      <c r="L44" s="98"/>
    </row>
    <row r="45" spans="1:12" ht="24" customHeight="1" thickBot="1" x14ac:dyDescent="0.35">
      <c r="A45" s="120"/>
      <c r="B45" s="65"/>
      <c r="C45" s="65"/>
      <c r="D45" s="65"/>
      <c r="E45" s="65"/>
      <c r="F45" s="65"/>
      <c r="G45" s="100"/>
      <c r="H45" s="100"/>
      <c r="I45" s="100"/>
      <c r="J45" s="100"/>
      <c r="K45" s="100"/>
      <c r="L45" s="101"/>
    </row>
    <row r="46" spans="1:12" ht="24" customHeight="1" x14ac:dyDescent="0.3">
      <c r="B46" s="31"/>
      <c r="C46" s="31"/>
      <c r="D46" s="31"/>
      <c r="E46" s="31"/>
      <c r="F46" s="31"/>
      <c r="G46" s="99"/>
      <c r="H46" s="99"/>
      <c r="I46" s="99"/>
      <c r="J46" s="99"/>
      <c r="K46" s="99"/>
    </row>
    <row r="47" spans="1:12" ht="24" customHeight="1" x14ac:dyDescent="0.25"/>
    <row r="48" spans="1:12" ht="24" customHeight="1" x14ac:dyDescent="0.25"/>
  </sheetData>
  <printOptions horizontalCentered="1"/>
  <pageMargins left="0.25" right="0.25" top="0.25" bottom="0.5" header="0.25" footer="0.25"/>
  <pageSetup scale="70" orientation="portrait" horizontalDpi="4294967292" r:id="rId1"/>
  <headerFooter alignWithMargins="0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Project Scope</vt:lpstr>
      <vt:lpstr>Notes</vt:lpstr>
      <vt:lpstr>M&amp;E Costs </vt:lpstr>
      <vt:lpstr>FD Costs</vt:lpstr>
      <vt:lpstr>PS Costs</vt:lpstr>
      <vt:lpstr>Risk Factors</vt:lpstr>
      <vt:lpstr>Contact List</vt:lpstr>
      <vt:lpstr>'Contact List'!Print_Area</vt:lpstr>
      <vt:lpstr>'FD Costs'!Print_Area</vt:lpstr>
      <vt:lpstr>'M&amp;E Costs '!Print_Area</vt:lpstr>
      <vt:lpstr>Notes!Print_Area</vt:lpstr>
      <vt:lpstr>'Project Scope'!Print_Area</vt:lpstr>
      <vt:lpstr>'PS Costs'!Print_Area</vt:lpstr>
      <vt:lpstr>'Risk Factors'!Print_Area</vt:lpstr>
      <vt:lpstr>'FD Costs'!Print_Titles</vt:lpstr>
      <vt:lpstr>'M&amp;E Costs '!Print_Titles</vt:lpstr>
      <vt:lpstr>Notes!Print_Titles</vt:lpstr>
      <vt:lpstr>'Project Scope'!Print_Titles</vt:lpstr>
      <vt:lpstr>'PS Costs'!Print_Titles</vt:lpstr>
      <vt:lpstr>'Risk Factors'!Print_Titles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Camp, Bob</dc:creator>
  <cp:lastModifiedBy>Havlíček Jan</cp:lastModifiedBy>
  <cp:lastPrinted>1999-11-18T13:35:10Z</cp:lastPrinted>
  <dcterms:created xsi:type="dcterms:W3CDTF">1998-04-29T19:20:15Z</dcterms:created>
  <dcterms:modified xsi:type="dcterms:W3CDTF">2023-09-10T15:49:56Z</dcterms:modified>
</cp:coreProperties>
</file>