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DEC 00" sheetId="1" r:id="rId1"/>
  </sheets>
  <definedNames>
    <definedName name="_xlnm.Print_Area" localSheetId="0">'DEC 00'!$A$1:$AG$83</definedName>
    <definedName name="_xlnm.Print_Titles" localSheetId="0">'DEC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10" i="1"/>
  <c r="AG11" i="1"/>
  <c r="AG12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G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G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G16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G19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G22" i="1"/>
  <c r="AG24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G27" i="1"/>
  <c r="AG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G33" i="1"/>
  <c r="AG34" i="1"/>
  <c r="AG35" i="1"/>
  <c r="AG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G37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G39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G41" i="1"/>
  <c r="AG44" i="1"/>
  <c r="AG45" i="1"/>
  <c r="AG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G47" i="1"/>
  <c r="AG48" i="1"/>
  <c r="AG49" i="1"/>
  <c r="AG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G52" i="1"/>
  <c r="AG54" i="1"/>
  <c r="AG55" i="1"/>
  <c r="AG56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G58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G60" i="1"/>
  <c r="AG63" i="1"/>
  <c r="AG64" i="1"/>
  <c r="AG65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G67" i="1"/>
  <c r="AG70" i="1"/>
  <c r="AG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G73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G75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G77" i="1"/>
</calcChain>
</file>

<file path=xl/comments1.xml><?xml version="1.0" encoding="utf-8"?>
<comments xmlns="http://schemas.openxmlformats.org/spreadsheetml/2006/main">
  <authors>
    <author>hcamp</author>
  </authors>
  <commentList>
    <comment ref="AH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H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H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H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H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H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H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H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H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H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H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H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H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H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H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H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H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H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H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<sst xmlns="http://schemas.openxmlformats.org/spreadsheetml/2006/main" count="131" uniqueCount="81">
  <si>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</si>
  <si>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</si>
  <si>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</si>
  <si>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</si>
  <si>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</si>
  <si>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</si>
  <si>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</si>
  <si>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</si>
  <si>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</si>
  <si>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</si>
  <si>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</si>
  <si>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</si>
  <si>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</si>
  <si>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</si>
  <si>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</si>
  <si>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</si>
  <si>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</si>
  <si>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</si>
  <si>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</si>
  <si>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</si>
  <si>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</si>
  <si>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</si>
  <si>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</si>
  <si>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</si>
  <si>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</si>
  <si>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</si>
  <si>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</si>
  <si>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</si>
  <si>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</si>
  <si>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</si>
  <si>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</si>
  <si>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</si>
  <si>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</si>
  <si>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</si>
  <si>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</si>
  <si>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</si>
  <si>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</si>
  <si>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</si>
  <si>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</si>
  <si>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</si>
  <si>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</si>
  <si>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</si>
  <si>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</si>
  <si>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</si>
  <si>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</si>
  <si>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</si>
  <si>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</si>
  <si>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</si>
  <si>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</si>
  <si>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</si>
  <si>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</si>
  <si>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</si>
  <si>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</si>
  <si>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</si>
  <si>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</si>
  <si>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</si>
  <si>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</si>
  <si>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</si>
  <si>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</si>
  <si>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</si>
  <si>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</si>
  <si>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</si>
  <si>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</si>
  <si>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</si>
  <si>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</si>
  <si>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</si>
  <si>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</si>
  <si>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</si>
  <si>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</si>
  <si>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</si>
  <si>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</si>
  <si>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</si>
  <si>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</si>
  <si>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</si>
  <si>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</si>
  <si>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</si>
  <si>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</si>
  <si>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</si>
  <si>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</si>
  <si>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TEJAS THOMPSONVILLE From PanCanadian</t>
  </si>
  <si>
    <t>LUFKIN 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</si>
</sst>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0" fontId="14" fillId="0" borderId="0" xfId="0" applyFont="1" applyBorder="1" applyAlignment="1" applyProtection="1">
      <alignment horizontal="left"/>
    </xf>
    <xf numFmtId="3" fontId="4" fillId="0" borderId="3" xfId="0" applyNumberFormat="1" applyFont="1" applyBorder="1"/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H86"/>
  <sheetViews>
    <sheetView showGridLines="0" tabSelected="1" workbookViewId="0">
      <selection activeCell="AD10" sqref="AD10"/>
    </sheetView>
  </sheetViews>
  <sheetFormatPr defaultRowHeight="13.2" x14ac:dyDescent="0.25"/>
  <cols>
    <col min="1" max="1" width="30.44140625" bestFit="1" customWidth="1"/>
    <col min="2" max="2" width="39.109375" customWidth="1"/>
    <col min="3" max="3" width="17.5546875" customWidth="1"/>
    <col min="4" max="29" width="14.88671875" hidden="1" customWidth="1"/>
    <col min="30" max="31" width="14.88671875" customWidth="1"/>
    <col min="32" max="32" width="2" customWidth="1"/>
    <col min="33" max="33" width="18.5546875" style="40" customWidth="1"/>
  </cols>
  <sheetData>
    <row r="1" spans="1:33" ht="22.8" x14ac:dyDescent="0.4">
      <c r="C1" s="10" t="s">
        <v>23</v>
      </c>
    </row>
    <row r="2" spans="1:33" x14ac:dyDescent="0.25">
      <c r="C2" s="8" t="s">
        <v>32</v>
      </c>
    </row>
    <row r="3" spans="1:33" x14ac:dyDescent="0.25">
      <c r="C3" s="8" t="s">
        <v>50</v>
      </c>
    </row>
    <row r="5" spans="1:33" ht="17.399999999999999" x14ac:dyDescent="0.3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M5" s="21" t="s">
        <v>22</v>
      </c>
      <c r="N5" s="21" t="s">
        <v>22</v>
      </c>
      <c r="O5" s="21" t="s">
        <v>22</v>
      </c>
      <c r="P5" s="21" t="s">
        <v>22</v>
      </c>
      <c r="Q5" s="21" t="s">
        <v>22</v>
      </c>
      <c r="R5" s="21" t="s">
        <v>22</v>
      </c>
      <c r="S5" s="21" t="s">
        <v>22</v>
      </c>
      <c r="T5" s="21" t="s">
        <v>22</v>
      </c>
      <c r="U5" s="21" t="s">
        <v>22</v>
      </c>
      <c r="V5" s="21" t="s">
        <v>22</v>
      </c>
      <c r="W5" s="21" t="s">
        <v>22</v>
      </c>
      <c r="X5" s="21" t="s">
        <v>22</v>
      </c>
      <c r="Y5" s="21" t="s">
        <v>22</v>
      </c>
      <c r="Z5" s="21" t="s">
        <v>22</v>
      </c>
      <c r="AA5" s="21" t="s">
        <v>22</v>
      </c>
      <c r="AB5" s="21" t="s">
        <v>22</v>
      </c>
      <c r="AC5" s="21" t="s">
        <v>22</v>
      </c>
      <c r="AD5" s="21" t="s">
        <v>22</v>
      </c>
      <c r="AE5" s="21" t="s">
        <v>22</v>
      </c>
      <c r="AG5" s="41" t="s">
        <v>72</v>
      </c>
    </row>
    <row r="6" spans="1:33" ht="17.399999999999999" x14ac:dyDescent="0.3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3" ht="17.399999999999999" x14ac:dyDescent="0.3">
      <c r="A7" s="11" t="s">
        <v>24</v>
      </c>
      <c r="C7" s="24" t="s">
        <v>51</v>
      </c>
      <c r="D7" s="12">
        <v>36861</v>
      </c>
      <c r="E7" s="12">
        <f t="shared" ref="E7:K7" si="0">D7+1</f>
        <v>36862</v>
      </c>
      <c r="F7" s="12">
        <f t="shared" si="0"/>
        <v>36863</v>
      </c>
      <c r="G7" s="12">
        <f t="shared" si="0"/>
        <v>36864</v>
      </c>
      <c r="H7" s="12">
        <f t="shared" si="0"/>
        <v>36865</v>
      </c>
      <c r="I7" s="12">
        <f t="shared" si="0"/>
        <v>36866</v>
      </c>
      <c r="J7" s="12">
        <f t="shared" si="0"/>
        <v>36867</v>
      </c>
      <c r="K7" s="12">
        <f t="shared" si="0"/>
        <v>36868</v>
      </c>
      <c r="L7" s="12">
        <f t="shared" ref="L7:Q7" si="1">K7+1</f>
        <v>36869</v>
      </c>
      <c r="M7" s="12">
        <f t="shared" si="1"/>
        <v>36870</v>
      </c>
      <c r="N7" s="12">
        <f t="shared" si="1"/>
        <v>36871</v>
      </c>
      <c r="O7" s="12">
        <f t="shared" si="1"/>
        <v>36872</v>
      </c>
      <c r="P7" s="12">
        <f t="shared" si="1"/>
        <v>36873</v>
      </c>
      <c r="Q7" s="12">
        <f t="shared" si="1"/>
        <v>36874</v>
      </c>
      <c r="R7" s="12">
        <f t="shared" ref="R7:W7" si="2">Q7+1</f>
        <v>36875</v>
      </c>
      <c r="S7" s="12">
        <f t="shared" si="2"/>
        <v>36876</v>
      </c>
      <c r="T7" s="12">
        <f t="shared" si="2"/>
        <v>36877</v>
      </c>
      <c r="U7" s="12">
        <f t="shared" si="2"/>
        <v>36878</v>
      </c>
      <c r="V7" s="12">
        <f t="shared" si="2"/>
        <v>36879</v>
      </c>
      <c r="W7" s="12">
        <f t="shared" si="2"/>
        <v>36880</v>
      </c>
      <c r="X7" s="12">
        <f t="shared" ref="X7:AE7" si="3">W7+1</f>
        <v>36881</v>
      </c>
      <c r="Y7" s="12">
        <f t="shared" si="3"/>
        <v>36882</v>
      </c>
      <c r="Z7" s="12">
        <f t="shared" si="3"/>
        <v>36883</v>
      </c>
      <c r="AA7" s="12">
        <f t="shared" si="3"/>
        <v>36884</v>
      </c>
      <c r="AB7" s="12">
        <f t="shared" si="3"/>
        <v>36885</v>
      </c>
      <c r="AC7" s="12">
        <f t="shared" si="3"/>
        <v>36886</v>
      </c>
      <c r="AD7" s="12">
        <f t="shared" si="3"/>
        <v>36887</v>
      </c>
      <c r="AE7" s="12">
        <f t="shared" si="3"/>
        <v>36888</v>
      </c>
      <c r="AF7" s="12" t="e">
        <f>#REF!+1</f>
        <v>#REF!</v>
      </c>
    </row>
    <row r="8" spans="1:33" ht="17.399999999999999" x14ac:dyDescent="0.3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3" x14ac:dyDescent="0.25">
      <c r="A9" s="8" t="s">
        <v>20</v>
      </c>
    </row>
    <row r="10" spans="1:33" x14ac:dyDescent="0.25">
      <c r="A10">
        <v>982000</v>
      </c>
      <c r="C10" t="s">
        <v>52</v>
      </c>
      <c r="D10" s="27">
        <v>180000</v>
      </c>
      <c r="E10" s="27">
        <v>180000</v>
      </c>
      <c r="F10" s="27">
        <v>180000</v>
      </c>
      <c r="G10" s="27">
        <v>180000</v>
      </c>
      <c r="H10" s="39">
        <v>225000</v>
      </c>
      <c r="I10" s="38">
        <v>225000</v>
      </c>
      <c r="J10" s="38">
        <v>225000</v>
      </c>
      <c r="K10" s="38">
        <v>225000</v>
      </c>
      <c r="L10" s="38">
        <v>225000</v>
      </c>
      <c r="M10" s="38">
        <v>225000</v>
      </c>
      <c r="N10" s="38">
        <v>225000</v>
      </c>
      <c r="O10" s="39">
        <v>275000</v>
      </c>
      <c r="P10" s="39">
        <v>275000</v>
      </c>
      <c r="Q10" s="39">
        <v>275000</v>
      </c>
      <c r="R10" s="39">
        <v>225000</v>
      </c>
      <c r="S10" s="39">
        <v>225000</v>
      </c>
      <c r="T10" s="39">
        <v>225000</v>
      </c>
      <c r="U10" s="39">
        <v>225000</v>
      </c>
      <c r="V10" s="39">
        <v>225000</v>
      </c>
      <c r="W10" s="39">
        <v>275000</v>
      </c>
      <c r="X10" s="39">
        <v>275000</v>
      </c>
      <c r="Y10" s="39">
        <v>275000</v>
      </c>
      <c r="Z10" s="39">
        <v>230000</v>
      </c>
      <c r="AA10" s="39">
        <v>230000</v>
      </c>
      <c r="AB10" s="39">
        <v>230000</v>
      </c>
      <c r="AC10" s="39">
        <v>230000</v>
      </c>
      <c r="AD10" s="39">
        <v>280000</v>
      </c>
      <c r="AE10" s="39">
        <v>280000</v>
      </c>
      <c r="AG10" s="42">
        <f t="shared" ref="AG10:AG16" si="4">SUM(D10:AF10)</f>
        <v>6550000</v>
      </c>
    </row>
    <row r="11" spans="1:33" x14ac:dyDescent="0.25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0</v>
      </c>
      <c r="J11" s="38">
        <v>0</v>
      </c>
      <c r="K11" s="39">
        <v>5000</v>
      </c>
      <c r="L11" s="38">
        <v>5000</v>
      </c>
      <c r="M11" s="38">
        <v>5000</v>
      </c>
      <c r="N11" s="38">
        <v>5000</v>
      </c>
      <c r="O11" s="38">
        <v>5000</v>
      </c>
      <c r="P11" s="38">
        <v>5000</v>
      </c>
      <c r="Q11" s="39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G11" s="42">
        <f t="shared" si="4"/>
        <v>55000</v>
      </c>
    </row>
    <row r="12" spans="1:33" x14ac:dyDescent="0.25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Z12" s="38">
        <v>4000</v>
      </c>
      <c r="AA12" s="38">
        <v>4000</v>
      </c>
      <c r="AB12" s="38">
        <v>4000</v>
      </c>
      <c r="AC12" s="38">
        <v>4000</v>
      </c>
      <c r="AD12" s="38">
        <v>4000</v>
      </c>
      <c r="AE12" s="38">
        <v>4000</v>
      </c>
      <c r="AG12" s="42">
        <f t="shared" si="4"/>
        <v>112000</v>
      </c>
    </row>
    <row r="13" spans="1:33" x14ac:dyDescent="0.25">
      <c r="A13">
        <v>981258</v>
      </c>
      <c r="B13" t="s">
        <v>49</v>
      </c>
      <c r="C13" s="47" t="s">
        <v>80</v>
      </c>
      <c r="D13" s="38"/>
      <c r="E13" s="38"/>
      <c r="F13" s="38"/>
      <c r="G13" s="38"/>
      <c r="H13" s="38"/>
      <c r="I13" s="38">
        <v>5000</v>
      </c>
      <c r="J13" s="38">
        <v>5000</v>
      </c>
      <c r="K13" s="39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9">
        <v>5000</v>
      </c>
      <c r="R13" s="38">
        <v>5000</v>
      </c>
      <c r="S13" s="38">
        <v>5000</v>
      </c>
      <c r="T13" s="38">
        <v>5000</v>
      </c>
      <c r="U13" s="38">
        <v>5000</v>
      </c>
      <c r="V13" s="38">
        <v>5000</v>
      </c>
      <c r="W13" s="38">
        <v>5000</v>
      </c>
      <c r="X13" s="38">
        <v>5000</v>
      </c>
      <c r="Y13" s="38">
        <v>5000</v>
      </c>
      <c r="Z13" s="38">
        <v>5000</v>
      </c>
      <c r="AA13" s="38">
        <v>5000</v>
      </c>
      <c r="AB13" s="38">
        <v>5000</v>
      </c>
      <c r="AC13" s="38">
        <v>5000</v>
      </c>
      <c r="AD13" s="38">
        <v>5000</v>
      </c>
      <c r="AE13" s="38">
        <v>5000</v>
      </c>
      <c r="AG13" s="42"/>
    </row>
    <row r="14" spans="1:33" x14ac:dyDescent="0.25">
      <c r="A14" s="2" t="s">
        <v>58</v>
      </c>
      <c r="B14" t="s">
        <v>62</v>
      </c>
      <c r="D14" s="27">
        <f t="shared" ref="D14:I14" si="5">+D36+D55+D56</f>
        <v>10800</v>
      </c>
      <c r="E14" s="27">
        <f t="shared" si="5"/>
        <v>10800</v>
      </c>
      <c r="F14" s="27">
        <f t="shared" si="5"/>
        <v>10800</v>
      </c>
      <c r="G14" s="27">
        <f t="shared" si="5"/>
        <v>10800</v>
      </c>
      <c r="H14" s="27">
        <f t="shared" si="5"/>
        <v>10800</v>
      </c>
      <c r="I14" s="38">
        <f t="shared" si="5"/>
        <v>10800</v>
      </c>
      <c r="J14" s="38">
        <f t="shared" ref="J14:O14" si="6">+J36+J55+J56</f>
        <v>10800</v>
      </c>
      <c r="K14" s="38">
        <f t="shared" si="6"/>
        <v>10800</v>
      </c>
      <c r="L14" s="38">
        <f t="shared" si="6"/>
        <v>10800</v>
      </c>
      <c r="M14" s="38">
        <f t="shared" si="6"/>
        <v>10800</v>
      </c>
      <c r="N14" s="38">
        <f t="shared" si="6"/>
        <v>10800</v>
      </c>
      <c r="O14" s="38">
        <f t="shared" si="6"/>
        <v>10800</v>
      </c>
      <c r="P14" s="38">
        <f t="shared" ref="P14:W14" si="7">+P36+P55+P56</f>
        <v>10800</v>
      </c>
      <c r="Q14" s="38">
        <f t="shared" si="7"/>
        <v>10800</v>
      </c>
      <c r="R14" s="38">
        <f t="shared" si="7"/>
        <v>10800</v>
      </c>
      <c r="S14" s="38">
        <f t="shared" si="7"/>
        <v>10800</v>
      </c>
      <c r="T14" s="38">
        <f t="shared" si="7"/>
        <v>10800</v>
      </c>
      <c r="U14" s="38">
        <f t="shared" si="7"/>
        <v>10800</v>
      </c>
      <c r="V14" s="38">
        <f t="shared" si="7"/>
        <v>10800</v>
      </c>
      <c r="W14" s="38">
        <f t="shared" si="7"/>
        <v>10800</v>
      </c>
      <c r="X14" s="38">
        <f t="shared" ref="X14:AE14" si="8">+X36+X55+X56</f>
        <v>10800</v>
      </c>
      <c r="Y14" s="38">
        <f t="shared" si="8"/>
        <v>10800</v>
      </c>
      <c r="Z14" s="38">
        <f t="shared" si="8"/>
        <v>10800</v>
      </c>
      <c r="AA14" s="38">
        <f t="shared" si="8"/>
        <v>10800</v>
      </c>
      <c r="AB14" s="38">
        <f t="shared" si="8"/>
        <v>10800</v>
      </c>
      <c r="AC14" s="38">
        <f t="shared" si="8"/>
        <v>10800</v>
      </c>
      <c r="AD14" s="38">
        <f t="shared" si="8"/>
        <v>10800</v>
      </c>
      <c r="AE14" s="38">
        <f t="shared" si="8"/>
        <v>10800</v>
      </c>
      <c r="AG14" s="42">
        <f t="shared" si="4"/>
        <v>302400</v>
      </c>
    </row>
    <row r="15" spans="1:33" x14ac:dyDescent="0.25">
      <c r="A15">
        <v>980073</v>
      </c>
      <c r="B15" t="s">
        <v>48</v>
      </c>
      <c r="D15" s="27">
        <f t="shared" ref="D15:I15" si="9">SUM(D63:D65)</f>
        <v>15500</v>
      </c>
      <c r="E15" s="27">
        <f t="shared" si="9"/>
        <v>15500</v>
      </c>
      <c r="F15" s="27">
        <f t="shared" si="9"/>
        <v>15500</v>
      </c>
      <c r="G15" s="27">
        <f t="shared" si="9"/>
        <v>15500</v>
      </c>
      <c r="H15" s="39">
        <f t="shared" si="9"/>
        <v>32000</v>
      </c>
      <c r="I15" s="39">
        <f t="shared" si="9"/>
        <v>41000</v>
      </c>
      <c r="J15" s="38">
        <f t="shared" ref="J15:O15" si="10">SUM(J63:J65)</f>
        <v>41000</v>
      </c>
      <c r="K15" s="38">
        <f t="shared" si="10"/>
        <v>41000</v>
      </c>
      <c r="L15" s="39">
        <f t="shared" si="10"/>
        <v>18000</v>
      </c>
      <c r="M15" s="38">
        <f t="shared" si="10"/>
        <v>18000</v>
      </c>
      <c r="N15" s="38">
        <f t="shared" si="10"/>
        <v>18000</v>
      </c>
      <c r="O15" s="39">
        <f t="shared" si="10"/>
        <v>56000</v>
      </c>
      <c r="P15" s="39">
        <f t="shared" ref="P15:W15" si="11">SUM(P63:P65)</f>
        <v>33000</v>
      </c>
      <c r="Q15" s="39">
        <f t="shared" si="11"/>
        <v>33000</v>
      </c>
      <c r="R15" s="39">
        <f t="shared" si="11"/>
        <v>33000</v>
      </c>
      <c r="S15" s="39">
        <f t="shared" si="11"/>
        <v>13000</v>
      </c>
      <c r="T15" s="39">
        <f t="shared" si="11"/>
        <v>13000</v>
      </c>
      <c r="U15" s="39">
        <f t="shared" si="11"/>
        <v>13000</v>
      </c>
      <c r="V15" s="39">
        <f t="shared" si="11"/>
        <v>13000</v>
      </c>
      <c r="W15" s="39">
        <f t="shared" si="11"/>
        <v>28000</v>
      </c>
      <c r="X15" s="39">
        <f t="shared" ref="X15:AE15" si="12">SUM(X63:X65)</f>
        <v>28000</v>
      </c>
      <c r="Y15" s="39">
        <f t="shared" si="12"/>
        <v>28000</v>
      </c>
      <c r="Z15" s="39">
        <f t="shared" si="12"/>
        <v>28000</v>
      </c>
      <c r="AA15" s="39">
        <f t="shared" si="12"/>
        <v>28000</v>
      </c>
      <c r="AB15" s="39">
        <f t="shared" si="12"/>
        <v>28000</v>
      </c>
      <c r="AC15" s="39">
        <f t="shared" si="12"/>
        <v>28000</v>
      </c>
      <c r="AD15" s="39">
        <f t="shared" si="12"/>
        <v>37850</v>
      </c>
      <c r="AE15" s="38">
        <f t="shared" si="12"/>
        <v>37850</v>
      </c>
      <c r="AG15" s="42">
        <f t="shared" si="4"/>
        <v>749700</v>
      </c>
    </row>
    <row r="16" spans="1:33" x14ac:dyDescent="0.25">
      <c r="A16" s="13" t="s">
        <v>26</v>
      </c>
      <c r="D16" s="28">
        <f t="shared" ref="D16:I16" si="13">SUM(D10:D15)</f>
        <v>215300</v>
      </c>
      <c r="E16" s="28">
        <f t="shared" si="13"/>
        <v>215300</v>
      </c>
      <c r="F16" s="28">
        <f t="shared" si="13"/>
        <v>215300</v>
      </c>
      <c r="G16" s="28">
        <f t="shared" si="13"/>
        <v>215300</v>
      </c>
      <c r="H16" s="28">
        <f t="shared" si="13"/>
        <v>276800</v>
      </c>
      <c r="I16" s="48">
        <f t="shared" si="13"/>
        <v>285800</v>
      </c>
      <c r="J16" s="48">
        <f t="shared" ref="J16:S16" si="14">SUM(J10:J15)</f>
        <v>285800</v>
      </c>
      <c r="K16" s="48">
        <f t="shared" si="14"/>
        <v>285800</v>
      </c>
      <c r="L16" s="48">
        <f t="shared" si="14"/>
        <v>262800</v>
      </c>
      <c r="M16" s="48">
        <f t="shared" si="14"/>
        <v>262800</v>
      </c>
      <c r="N16" s="48">
        <f t="shared" si="14"/>
        <v>262800</v>
      </c>
      <c r="O16" s="48">
        <f t="shared" si="14"/>
        <v>350800</v>
      </c>
      <c r="P16" s="48">
        <f t="shared" si="14"/>
        <v>327800</v>
      </c>
      <c r="Q16" s="48">
        <f t="shared" si="14"/>
        <v>327800</v>
      </c>
      <c r="R16" s="48">
        <f t="shared" si="14"/>
        <v>277800</v>
      </c>
      <c r="S16" s="48">
        <f t="shared" si="14"/>
        <v>257800</v>
      </c>
      <c r="T16" s="48">
        <f t="shared" ref="T16:Z16" si="15">SUM(T10:T15)</f>
        <v>257800</v>
      </c>
      <c r="U16" s="48">
        <f t="shared" si="15"/>
        <v>257800</v>
      </c>
      <c r="V16" s="48">
        <f t="shared" si="15"/>
        <v>257800</v>
      </c>
      <c r="W16" s="48">
        <f t="shared" si="15"/>
        <v>322800</v>
      </c>
      <c r="X16" s="48">
        <f t="shared" si="15"/>
        <v>322800</v>
      </c>
      <c r="Y16" s="48">
        <f t="shared" si="15"/>
        <v>322800</v>
      </c>
      <c r="Z16" s="48">
        <f t="shared" si="15"/>
        <v>277800</v>
      </c>
      <c r="AA16" s="48">
        <f>SUM(AA10:AA15)</f>
        <v>277800</v>
      </c>
      <c r="AB16" s="48">
        <f>SUM(AB10:AB15)</f>
        <v>277800</v>
      </c>
      <c r="AC16" s="48">
        <f>SUM(AC10:AC15)</f>
        <v>277800</v>
      </c>
      <c r="AD16" s="48">
        <f>SUM(AD10:AD15)</f>
        <v>337650</v>
      </c>
      <c r="AE16" s="48">
        <f>SUM(AE10:AE15)</f>
        <v>337650</v>
      </c>
      <c r="AG16" s="43">
        <f t="shared" si="4"/>
        <v>7854100</v>
      </c>
    </row>
    <row r="17" spans="1:34" x14ac:dyDescent="0.25">
      <c r="D17" s="27"/>
      <c r="E17" s="27"/>
      <c r="F17" s="27"/>
      <c r="G17" s="27"/>
      <c r="H17" s="27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G17" s="42"/>
    </row>
    <row r="18" spans="1:34" x14ac:dyDescent="0.25">
      <c r="A18" s="8" t="s">
        <v>21</v>
      </c>
      <c r="D18" s="38">
        <v>25000</v>
      </c>
      <c r="E18" s="38">
        <v>25000</v>
      </c>
      <c r="F18" s="38">
        <v>25000</v>
      </c>
      <c r="G18" s="38">
        <v>25000</v>
      </c>
      <c r="H18" s="38">
        <v>25000</v>
      </c>
      <c r="I18" s="38">
        <v>50000</v>
      </c>
      <c r="J18" s="38">
        <v>50000</v>
      </c>
      <c r="K18" s="38">
        <v>50000</v>
      </c>
      <c r="L18" s="38">
        <v>50000</v>
      </c>
      <c r="M18" s="38">
        <v>50000</v>
      </c>
      <c r="N18" s="38">
        <v>50000</v>
      </c>
      <c r="O18" s="39">
        <v>125000</v>
      </c>
      <c r="P18" s="39">
        <v>125000</v>
      </c>
      <c r="Q18" s="39">
        <v>125000</v>
      </c>
      <c r="R18" s="39">
        <v>90000</v>
      </c>
      <c r="S18" s="39">
        <v>90000</v>
      </c>
      <c r="T18" s="39">
        <v>90000</v>
      </c>
      <c r="U18" s="39">
        <v>90000</v>
      </c>
      <c r="V18" s="39">
        <v>90000</v>
      </c>
      <c r="W18" s="39">
        <v>125000</v>
      </c>
      <c r="X18" s="39">
        <v>125000</v>
      </c>
      <c r="Y18" s="39">
        <v>125000</v>
      </c>
      <c r="Z18" s="39">
        <v>100000</v>
      </c>
      <c r="AA18" s="39">
        <v>100000</v>
      </c>
      <c r="AB18" s="39">
        <v>100000</v>
      </c>
      <c r="AC18" s="39">
        <v>100000</v>
      </c>
      <c r="AD18" s="38">
        <v>100000</v>
      </c>
      <c r="AE18" s="39">
        <v>125000</v>
      </c>
      <c r="AG18" s="42"/>
    </row>
    <row r="19" spans="1:34" x14ac:dyDescent="0.25">
      <c r="A19" s="13" t="s">
        <v>27</v>
      </c>
      <c r="D19" s="28">
        <f t="shared" ref="D19:I19" si="16">SUM(D18)</f>
        <v>25000</v>
      </c>
      <c r="E19" s="28">
        <f t="shared" si="16"/>
        <v>25000</v>
      </c>
      <c r="F19" s="28">
        <f t="shared" si="16"/>
        <v>25000</v>
      </c>
      <c r="G19" s="28">
        <f t="shared" si="16"/>
        <v>25000</v>
      </c>
      <c r="H19" s="28">
        <f t="shared" si="16"/>
        <v>25000</v>
      </c>
      <c r="I19" s="28">
        <f t="shared" si="16"/>
        <v>50000</v>
      </c>
      <c r="J19" s="28">
        <f t="shared" ref="J19:S19" si="17">SUM(J18)</f>
        <v>50000</v>
      </c>
      <c r="K19" s="28">
        <f t="shared" si="17"/>
        <v>50000</v>
      </c>
      <c r="L19" s="28">
        <f t="shared" si="17"/>
        <v>50000</v>
      </c>
      <c r="M19" s="28">
        <f t="shared" si="17"/>
        <v>50000</v>
      </c>
      <c r="N19" s="28">
        <f t="shared" si="17"/>
        <v>50000</v>
      </c>
      <c r="O19" s="28">
        <f t="shared" si="17"/>
        <v>125000</v>
      </c>
      <c r="P19" s="28">
        <f t="shared" si="17"/>
        <v>125000</v>
      </c>
      <c r="Q19" s="28">
        <f t="shared" si="17"/>
        <v>125000</v>
      </c>
      <c r="R19" s="28">
        <f t="shared" si="17"/>
        <v>90000</v>
      </c>
      <c r="S19" s="28">
        <f t="shared" si="17"/>
        <v>90000</v>
      </c>
      <c r="T19" s="28">
        <f t="shared" ref="T19:Z19" si="18">SUM(T18)</f>
        <v>90000</v>
      </c>
      <c r="U19" s="28">
        <f t="shared" si="18"/>
        <v>90000</v>
      </c>
      <c r="V19" s="28">
        <f t="shared" si="18"/>
        <v>90000</v>
      </c>
      <c r="W19" s="28">
        <f t="shared" si="18"/>
        <v>125000</v>
      </c>
      <c r="X19" s="28">
        <f t="shared" si="18"/>
        <v>125000</v>
      </c>
      <c r="Y19" s="28">
        <f t="shared" si="18"/>
        <v>125000</v>
      </c>
      <c r="Z19" s="28">
        <f t="shared" si="18"/>
        <v>100000</v>
      </c>
      <c r="AA19" s="28">
        <f>SUM(AA18)</f>
        <v>100000</v>
      </c>
      <c r="AB19" s="28">
        <f>SUM(AB18)</f>
        <v>100000</v>
      </c>
      <c r="AC19" s="28">
        <f>SUM(AC18)</f>
        <v>100000</v>
      </c>
      <c r="AD19" s="28">
        <f>SUM(AD18)</f>
        <v>100000</v>
      </c>
      <c r="AE19" s="28">
        <f>SUM(AE18)</f>
        <v>125000</v>
      </c>
      <c r="AG19" s="43">
        <f>SUM(D19:AF19)</f>
        <v>2250000</v>
      </c>
    </row>
    <row r="20" spans="1:34" x14ac:dyDescent="0.25">
      <c r="A20" s="13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G20" s="44"/>
    </row>
    <row r="21" spans="1:34" x14ac:dyDescent="0.25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M21" s="38">
        <v>1000</v>
      </c>
      <c r="N21" s="38">
        <v>1000</v>
      </c>
      <c r="O21" s="38">
        <v>1000</v>
      </c>
      <c r="P21" s="38">
        <v>1000</v>
      </c>
      <c r="Q21" s="38">
        <v>1000</v>
      </c>
      <c r="R21" s="38">
        <v>1000</v>
      </c>
      <c r="S21" s="38">
        <v>1000</v>
      </c>
      <c r="T21" s="38">
        <v>1000</v>
      </c>
      <c r="U21" s="38">
        <v>1000</v>
      </c>
      <c r="V21" s="38">
        <v>1000</v>
      </c>
      <c r="W21" s="38">
        <v>1000</v>
      </c>
      <c r="X21" s="38">
        <v>1000</v>
      </c>
      <c r="Y21" s="38">
        <v>1000</v>
      </c>
      <c r="Z21" s="38">
        <v>1000</v>
      </c>
      <c r="AA21" s="38">
        <v>1000</v>
      </c>
      <c r="AB21" s="38">
        <v>1000</v>
      </c>
      <c r="AC21" s="38">
        <v>1000</v>
      </c>
      <c r="AD21" s="38">
        <v>1000</v>
      </c>
      <c r="AE21" s="38">
        <v>1000</v>
      </c>
      <c r="AG21" s="42"/>
    </row>
    <row r="22" spans="1:34" x14ac:dyDescent="0.25">
      <c r="A22" s="13" t="s">
        <v>74</v>
      </c>
      <c r="D22" s="28">
        <f t="shared" ref="D22:I22" si="19">SUM(D21)</f>
        <v>1000</v>
      </c>
      <c r="E22" s="28">
        <f t="shared" si="19"/>
        <v>1000</v>
      </c>
      <c r="F22" s="28">
        <f t="shared" si="19"/>
        <v>1000</v>
      </c>
      <c r="G22" s="28">
        <f t="shared" si="19"/>
        <v>1000</v>
      </c>
      <c r="H22" s="28">
        <f t="shared" si="19"/>
        <v>1000</v>
      </c>
      <c r="I22" s="28">
        <f t="shared" si="19"/>
        <v>1000</v>
      </c>
      <c r="J22" s="28">
        <f t="shared" ref="J22:S22" si="20">SUM(J21)</f>
        <v>1000</v>
      </c>
      <c r="K22" s="28">
        <f t="shared" si="20"/>
        <v>1000</v>
      </c>
      <c r="L22" s="28">
        <f t="shared" si="20"/>
        <v>1000</v>
      </c>
      <c r="M22" s="28">
        <f t="shared" si="20"/>
        <v>1000</v>
      </c>
      <c r="N22" s="28">
        <f t="shared" si="20"/>
        <v>1000</v>
      </c>
      <c r="O22" s="28">
        <f t="shared" si="20"/>
        <v>1000</v>
      </c>
      <c r="P22" s="28">
        <f t="shared" si="20"/>
        <v>1000</v>
      </c>
      <c r="Q22" s="28">
        <f t="shared" si="20"/>
        <v>1000</v>
      </c>
      <c r="R22" s="28">
        <f t="shared" si="20"/>
        <v>1000</v>
      </c>
      <c r="S22" s="28">
        <f t="shared" si="20"/>
        <v>1000</v>
      </c>
      <c r="T22" s="28">
        <f t="shared" ref="T22:Z22" si="21">SUM(T21)</f>
        <v>1000</v>
      </c>
      <c r="U22" s="28">
        <f t="shared" si="21"/>
        <v>1000</v>
      </c>
      <c r="V22" s="28">
        <f t="shared" si="21"/>
        <v>1000</v>
      </c>
      <c r="W22" s="28">
        <f t="shared" si="21"/>
        <v>1000</v>
      </c>
      <c r="X22" s="28">
        <f t="shared" si="21"/>
        <v>1000</v>
      </c>
      <c r="Y22" s="28">
        <f t="shared" si="21"/>
        <v>1000</v>
      </c>
      <c r="Z22" s="28">
        <f t="shared" si="21"/>
        <v>1000</v>
      </c>
      <c r="AA22" s="28">
        <f>SUM(AA21)</f>
        <v>1000</v>
      </c>
      <c r="AB22" s="28">
        <f>SUM(AB21)</f>
        <v>1000</v>
      </c>
      <c r="AC22" s="28">
        <f>SUM(AC21)</f>
        <v>1000</v>
      </c>
      <c r="AD22" s="28">
        <f>SUM(AD21)</f>
        <v>1000</v>
      </c>
      <c r="AE22" s="28">
        <f>SUM(AE21)</f>
        <v>1000</v>
      </c>
      <c r="AG22" s="43">
        <f>SUM(D22:AF22)</f>
        <v>28000</v>
      </c>
    </row>
    <row r="23" spans="1:34" x14ac:dyDescent="0.25">
      <c r="A23" s="13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G23" s="44"/>
    </row>
    <row r="24" spans="1:34" x14ac:dyDescent="0.25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G24" s="43">
        <f>SUM(AF24:AF24)</f>
        <v>0</v>
      </c>
    </row>
    <row r="25" spans="1:34" x14ac:dyDescent="0.25">
      <c r="A25" s="13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G25" s="44"/>
    </row>
    <row r="26" spans="1:34" x14ac:dyDescent="0.25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G26" s="42"/>
    </row>
    <row r="27" spans="1:34" ht="21.6" thickBot="1" x14ac:dyDescent="0.45">
      <c r="A27" s="16" t="s">
        <v>25</v>
      </c>
      <c r="B27" s="17"/>
      <c r="C27" s="17"/>
      <c r="D27" s="30">
        <f t="shared" ref="D27:I27" si="22">D16+D19+D22+D24</f>
        <v>241300</v>
      </c>
      <c r="E27" s="30">
        <f t="shared" si="22"/>
        <v>241300</v>
      </c>
      <c r="F27" s="30">
        <f t="shared" si="22"/>
        <v>241300</v>
      </c>
      <c r="G27" s="30">
        <f t="shared" si="22"/>
        <v>241300</v>
      </c>
      <c r="H27" s="30">
        <f t="shared" si="22"/>
        <v>302800</v>
      </c>
      <c r="I27" s="30">
        <f t="shared" si="22"/>
        <v>336800</v>
      </c>
      <c r="J27" s="30">
        <f t="shared" ref="J27:O27" si="23">J16+J19+J22+J24</f>
        <v>336800</v>
      </c>
      <c r="K27" s="30">
        <f t="shared" si="23"/>
        <v>336800</v>
      </c>
      <c r="L27" s="30">
        <f t="shared" si="23"/>
        <v>313800</v>
      </c>
      <c r="M27" s="30">
        <f t="shared" si="23"/>
        <v>313800</v>
      </c>
      <c r="N27" s="30">
        <f t="shared" si="23"/>
        <v>313800</v>
      </c>
      <c r="O27" s="30">
        <f t="shared" si="23"/>
        <v>476800</v>
      </c>
      <c r="P27" s="30">
        <f t="shared" ref="P27:W27" si="24">P16+P19+P22+P24</f>
        <v>453800</v>
      </c>
      <c r="Q27" s="30">
        <f t="shared" si="24"/>
        <v>453800</v>
      </c>
      <c r="R27" s="30">
        <f t="shared" si="24"/>
        <v>368800</v>
      </c>
      <c r="S27" s="30">
        <f t="shared" si="24"/>
        <v>348800</v>
      </c>
      <c r="T27" s="30">
        <f t="shared" si="24"/>
        <v>348800</v>
      </c>
      <c r="U27" s="30">
        <f t="shared" si="24"/>
        <v>348800</v>
      </c>
      <c r="V27" s="30">
        <f t="shared" si="24"/>
        <v>348800</v>
      </c>
      <c r="W27" s="30">
        <f t="shared" si="24"/>
        <v>448800</v>
      </c>
      <c r="X27" s="30">
        <f t="shared" ref="X27:AE27" si="25">X16+X19+X22+X24</f>
        <v>448800</v>
      </c>
      <c r="Y27" s="30">
        <f t="shared" si="25"/>
        <v>448800</v>
      </c>
      <c r="Z27" s="30">
        <f t="shared" si="25"/>
        <v>378800</v>
      </c>
      <c r="AA27" s="30">
        <f t="shared" si="25"/>
        <v>378800</v>
      </c>
      <c r="AB27" s="30">
        <f t="shared" si="25"/>
        <v>378800</v>
      </c>
      <c r="AC27" s="30">
        <f t="shared" si="25"/>
        <v>378800</v>
      </c>
      <c r="AD27" s="30">
        <f t="shared" si="25"/>
        <v>438650</v>
      </c>
      <c r="AE27" s="30">
        <f t="shared" si="25"/>
        <v>463650</v>
      </c>
      <c r="AG27" s="30">
        <f>AG16+AG19+AG22+AG24</f>
        <v>10132100</v>
      </c>
    </row>
    <row r="28" spans="1:34" ht="13.8" thickTop="1" x14ac:dyDescent="0.25">
      <c r="A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G28" s="42"/>
    </row>
    <row r="29" spans="1:34" x14ac:dyDescent="0.25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G29" s="42"/>
    </row>
    <row r="30" spans="1:34" x14ac:dyDescent="0.25">
      <c r="A30" s="2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G30" s="42"/>
    </row>
    <row r="31" spans="1:34" x14ac:dyDescent="0.25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G31" s="42"/>
    </row>
    <row r="32" spans="1:34" x14ac:dyDescent="0.25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M32" s="27">
        <v>910</v>
      </c>
      <c r="N32" s="27">
        <v>910</v>
      </c>
      <c r="O32" s="27">
        <v>910</v>
      </c>
      <c r="P32" s="27">
        <v>910</v>
      </c>
      <c r="Q32" s="27">
        <v>910</v>
      </c>
      <c r="R32" s="27">
        <v>910</v>
      </c>
      <c r="S32" s="27">
        <v>910</v>
      </c>
      <c r="T32" s="27">
        <v>910</v>
      </c>
      <c r="U32" s="27">
        <v>910</v>
      </c>
      <c r="V32" s="27">
        <v>910</v>
      </c>
      <c r="W32" s="27">
        <v>910</v>
      </c>
      <c r="X32" s="27">
        <v>910</v>
      </c>
      <c r="Y32" s="27">
        <v>910</v>
      </c>
      <c r="Z32" s="27">
        <v>910</v>
      </c>
      <c r="AA32" s="27">
        <v>910</v>
      </c>
      <c r="AB32" s="27">
        <v>910</v>
      </c>
      <c r="AC32" s="27">
        <v>910</v>
      </c>
      <c r="AD32" s="27">
        <v>910</v>
      </c>
      <c r="AE32" s="27">
        <v>910</v>
      </c>
      <c r="AG32" s="42">
        <f t="shared" ref="AG32:AG37" si="26">SUM(D32:AF32)</f>
        <v>25480</v>
      </c>
    </row>
    <row r="33" spans="1:34" x14ac:dyDescent="0.25">
      <c r="A33" s="2" t="s">
        <v>33</v>
      </c>
      <c r="B33" s="23" t="s">
        <v>43</v>
      </c>
      <c r="C33" s="23" t="s">
        <v>38</v>
      </c>
      <c r="D33" s="27">
        <f t="shared" ref="D33:AE33" si="27">4000+0+2500+4000</f>
        <v>10500</v>
      </c>
      <c r="E33" s="27">
        <f t="shared" si="27"/>
        <v>10500</v>
      </c>
      <c r="F33" s="27">
        <f t="shared" si="27"/>
        <v>10500</v>
      </c>
      <c r="G33" s="27">
        <f t="shared" si="27"/>
        <v>10500</v>
      </c>
      <c r="H33" s="27">
        <f t="shared" si="27"/>
        <v>10500</v>
      </c>
      <c r="I33" s="27">
        <f t="shared" si="27"/>
        <v>10500</v>
      </c>
      <c r="J33" s="27">
        <f t="shared" si="27"/>
        <v>10500</v>
      </c>
      <c r="K33" s="27">
        <f t="shared" si="27"/>
        <v>10500</v>
      </c>
      <c r="L33" s="27">
        <f t="shared" si="27"/>
        <v>10500</v>
      </c>
      <c r="M33" s="27">
        <f t="shared" si="27"/>
        <v>10500</v>
      </c>
      <c r="N33" s="27">
        <f t="shared" si="27"/>
        <v>10500</v>
      </c>
      <c r="O33" s="27">
        <f t="shared" si="27"/>
        <v>10500</v>
      </c>
      <c r="P33" s="27">
        <f t="shared" si="27"/>
        <v>10500</v>
      </c>
      <c r="Q33" s="27">
        <f t="shared" si="27"/>
        <v>10500</v>
      </c>
      <c r="R33" s="27">
        <f t="shared" si="27"/>
        <v>10500</v>
      </c>
      <c r="S33" s="27">
        <f t="shared" si="27"/>
        <v>10500</v>
      </c>
      <c r="T33" s="27">
        <f t="shared" si="27"/>
        <v>10500</v>
      </c>
      <c r="U33" s="27">
        <f t="shared" si="27"/>
        <v>10500</v>
      </c>
      <c r="V33" s="27">
        <f t="shared" si="27"/>
        <v>10500</v>
      </c>
      <c r="W33" s="27">
        <f t="shared" si="27"/>
        <v>10500</v>
      </c>
      <c r="X33" s="27">
        <f t="shared" si="27"/>
        <v>10500</v>
      </c>
      <c r="Y33" s="27">
        <f t="shared" si="27"/>
        <v>10500</v>
      </c>
      <c r="Z33" s="27">
        <f t="shared" si="27"/>
        <v>10500</v>
      </c>
      <c r="AA33" s="27">
        <f t="shared" si="27"/>
        <v>10500</v>
      </c>
      <c r="AB33" s="27">
        <f t="shared" si="27"/>
        <v>10500</v>
      </c>
      <c r="AC33" s="27">
        <f t="shared" si="27"/>
        <v>10500</v>
      </c>
      <c r="AD33" s="27">
        <f t="shared" si="27"/>
        <v>10500</v>
      </c>
      <c r="AE33" s="27">
        <f t="shared" si="27"/>
        <v>10500</v>
      </c>
      <c r="AG33" s="42">
        <f t="shared" si="26"/>
        <v>294000</v>
      </c>
    </row>
    <row r="34" spans="1:34" hidden="1" x14ac:dyDescent="0.25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G34" s="42">
        <f t="shared" si="26"/>
        <v>0</v>
      </c>
    </row>
    <row r="35" spans="1:34" x14ac:dyDescent="0.25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M35" s="27">
        <v>250</v>
      </c>
      <c r="N35" s="27">
        <v>250</v>
      </c>
      <c r="O35" s="27">
        <v>250</v>
      </c>
      <c r="P35" s="27">
        <v>250</v>
      </c>
      <c r="Q35" s="27">
        <v>250</v>
      </c>
      <c r="R35" s="27">
        <v>250</v>
      </c>
      <c r="S35" s="27">
        <v>250</v>
      </c>
      <c r="T35" s="27">
        <v>250</v>
      </c>
      <c r="U35" s="27">
        <v>250</v>
      </c>
      <c r="V35" s="27">
        <v>250</v>
      </c>
      <c r="W35" s="27">
        <v>250</v>
      </c>
      <c r="X35" s="27">
        <v>250</v>
      </c>
      <c r="Y35" s="27">
        <v>250</v>
      </c>
      <c r="Z35" s="27">
        <v>250</v>
      </c>
      <c r="AA35" s="27">
        <v>250</v>
      </c>
      <c r="AB35" s="27">
        <v>250</v>
      </c>
      <c r="AC35" s="27">
        <v>250</v>
      </c>
      <c r="AD35" s="27">
        <v>250</v>
      </c>
      <c r="AE35" s="27">
        <v>250</v>
      </c>
      <c r="AG35" s="42">
        <f t="shared" si="26"/>
        <v>7000</v>
      </c>
    </row>
    <row r="36" spans="1:34" x14ac:dyDescent="0.25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G36" s="42">
        <f t="shared" si="26"/>
        <v>0</v>
      </c>
    </row>
    <row r="37" spans="1:34" x14ac:dyDescent="0.25">
      <c r="A37" s="2"/>
      <c r="B37" s="13" t="s">
        <v>31</v>
      </c>
      <c r="C37" s="13"/>
      <c r="D37" s="28">
        <f t="shared" ref="D37:I37" si="28">SUM(D32:D36)</f>
        <v>11660</v>
      </c>
      <c r="E37" s="28">
        <f t="shared" si="28"/>
        <v>11660</v>
      </c>
      <c r="F37" s="28">
        <f t="shared" si="28"/>
        <v>11660</v>
      </c>
      <c r="G37" s="28">
        <f t="shared" si="28"/>
        <v>11660</v>
      </c>
      <c r="H37" s="28">
        <f t="shared" si="28"/>
        <v>11660</v>
      </c>
      <c r="I37" s="28">
        <f t="shared" si="28"/>
        <v>11660</v>
      </c>
      <c r="J37" s="28">
        <f t="shared" ref="J37:S37" si="29">SUM(J32:J36)</f>
        <v>11660</v>
      </c>
      <c r="K37" s="28">
        <f t="shared" si="29"/>
        <v>11660</v>
      </c>
      <c r="L37" s="28">
        <f t="shared" si="29"/>
        <v>11660</v>
      </c>
      <c r="M37" s="28">
        <f t="shared" si="29"/>
        <v>11660</v>
      </c>
      <c r="N37" s="28">
        <f t="shared" si="29"/>
        <v>11660</v>
      </c>
      <c r="O37" s="28">
        <f t="shared" si="29"/>
        <v>11660</v>
      </c>
      <c r="P37" s="28">
        <f t="shared" si="29"/>
        <v>11660</v>
      </c>
      <c r="Q37" s="28">
        <f t="shared" si="29"/>
        <v>11660</v>
      </c>
      <c r="R37" s="28">
        <f t="shared" si="29"/>
        <v>11660</v>
      </c>
      <c r="S37" s="28">
        <f t="shared" si="29"/>
        <v>11660</v>
      </c>
      <c r="T37" s="28">
        <f t="shared" ref="T37:Z37" si="30">SUM(T32:T36)</f>
        <v>11660</v>
      </c>
      <c r="U37" s="28">
        <f t="shared" si="30"/>
        <v>11660</v>
      </c>
      <c r="V37" s="28">
        <f t="shared" si="30"/>
        <v>11660</v>
      </c>
      <c r="W37" s="28">
        <f t="shared" si="30"/>
        <v>11660</v>
      </c>
      <c r="X37" s="28">
        <f t="shared" si="30"/>
        <v>11660</v>
      </c>
      <c r="Y37" s="28">
        <f t="shared" si="30"/>
        <v>11660</v>
      </c>
      <c r="Z37" s="28">
        <f t="shared" si="30"/>
        <v>11660</v>
      </c>
      <c r="AA37" s="28">
        <f>SUM(AA32:AA36)</f>
        <v>11660</v>
      </c>
      <c r="AB37" s="28">
        <f>SUM(AB32:AB36)</f>
        <v>11660</v>
      </c>
      <c r="AC37" s="28">
        <f>SUM(AC32:AC36)</f>
        <v>11660</v>
      </c>
      <c r="AD37" s="28">
        <f>SUM(AD32:AD36)</f>
        <v>11660</v>
      </c>
      <c r="AE37" s="28">
        <f>SUM(AE32:AE36)</f>
        <v>11660</v>
      </c>
      <c r="AG37" s="43">
        <f t="shared" si="26"/>
        <v>326480</v>
      </c>
    </row>
    <row r="38" spans="1:34" x14ac:dyDescent="0.25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G38" s="42"/>
    </row>
    <row r="39" spans="1:34" x14ac:dyDescent="0.25">
      <c r="A39" s="2" t="s">
        <v>33</v>
      </c>
      <c r="B39" t="s">
        <v>65</v>
      </c>
      <c r="C39" s="2" t="s">
        <v>38</v>
      </c>
      <c r="D39" s="32">
        <f t="shared" ref="D39:I39" si="31">D27-D37-D60-D67-D73</f>
        <v>151750</v>
      </c>
      <c r="E39" s="32">
        <f t="shared" si="31"/>
        <v>151750</v>
      </c>
      <c r="F39" s="32">
        <f t="shared" si="31"/>
        <v>151750</v>
      </c>
      <c r="G39" s="32">
        <f t="shared" si="31"/>
        <v>151750</v>
      </c>
      <c r="H39" s="32">
        <f t="shared" si="31"/>
        <v>196750</v>
      </c>
      <c r="I39" s="32">
        <f t="shared" si="31"/>
        <v>221750</v>
      </c>
      <c r="J39" s="32">
        <f t="shared" ref="J39:O39" si="32">J27-J37-J60-J67-J73</f>
        <v>221750</v>
      </c>
      <c r="K39" s="32">
        <f t="shared" si="32"/>
        <v>221750</v>
      </c>
      <c r="L39" s="32">
        <f t="shared" si="32"/>
        <v>221750</v>
      </c>
      <c r="M39" s="32">
        <f t="shared" si="32"/>
        <v>221750</v>
      </c>
      <c r="N39" s="32">
        <f t="shared" si="32"/>
        <v>221750</v>
      </c>
      <c r="O39" s="32">
        <f t="shared" si="32"/>
        <v>346750</v>
      </c>
      <c r="P39" s="32">
        <f t="shared" ref="P39:W39" si="33">P27-P37-P60-P67-P73</f>
        <v>346750</v>
      </c>
      <c r="Q39" s="32">
        <f t="shared" si="33"/>
        <v>346750</v>
      </c>
      <c r="R39" s="32">
        <f t="shared" si="33"/>
        <v>261750</v>
      </c>
      <c r="S39" s="32">
        <f t="shared" si="33"/>
        <v>261750</v>
      </c>
      <c r="T39" s="32">
        <f t="shared" si="33"/>
        <v>261750</v>
      </c>
      <c r="U39" s="32">
        <f t="shared" si="33"/>
        <v>261750</v>
      </c>
      <c r="V39" s="32">
        <f t="shared" si="33"/>
        <v>261750</v>
      </c>
      <c r="W39" s="32">
        <f t="shared" si="33"/>
        <v>346750</v>
      </c>
      <c r="X39" s="32">
        <f t="shared" ref="X39:AE39" si="34">X27-X37-X60-X67-X73</f>
        <v>346750</v>
      </c>
      <c r="Y39" s="32">
        <f t="shared" si="34"/>
        <v>346750</v>
      </c>
      <c r="Z39" s="32">
        <f t="shared" si="34"/>
        <v>276750</v>
      </c>
      <c r="AA39" s="32">
        <f t="shared" si="34"/>
        <v>276750</v>
      </c>
      <c r="AB39" s="32">
        <f t="shared" si="34"/>
        <v>276750</v>
      </c>
      <c r="AC39" s="32">
        <f t="shared" si="34"/>
        <v>276750</v>
      </c>
      <c r="AD39" s="32">
        <f t="shared" si="34"/>
        <v>326750</v>
      </c>
      <c r="AE39" s="32">
        <f t="shared" si="34"/>
        <v>351750</v>
      </c>
      <c r="AG39" s="42">
        <f>SUM(D39:AF39)</f>
        <v>7309000</v>
      </c>
    </row>
    <row r="40" spans="1:34" x14ac:dyDescent="0.25">
      <c r="A40" s="2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G40" s="42"/>
    </row>
    <row r="41" spans="1:34" ht="15.6" x14ac:dyDescent="0.3">
      <c r="A41" s="3" t="s">
        <v>6</v>
      </c>
      <c r="B41" s="4"/>
      <c r="C41" s="4"/>
      <c r="D41" s="33">
        <f t="shared" ref="D41:I41" si="35">D37+D39</f>
        <v>163410</v>
      </c>
      <c r="E41" s="33">
        <f t="shared" si="35"/>
        <v>163410</v>
      </c>
      <c r="F41" s="33">
        <f t="shared" si="35"/>
        <v>163410</v>
      </c>
      <c r="G41" s="33">
        <f t="shared" si="35"/>
        <v>163410</v>
      </c>
      <c r="H41" s="33">
        <f t="shared" si="35"/>
        <v>208410</v>
      </c>
      <c r="I41" s="33">
        <f t="shared" si="35"/>
        <v>233410</v>
      </c>
      <c r="J41" s="33">
        <f t="shared" ref="J41:O41" si="36">J37+J39</f>
        <v>233410</v>
      </c>
      <c r="K41" s="33">
        <f t="shared" si="36"/>
        <v>233410</v>
      </c>
      <c r="L41" s="33">
        <f t="shared" si="36"/>
        <v>233410</v>
      </c>
      <c r="M41" s="33">
        <f t="shared" si="36"/>
        <v>233410</v>
      </c>
      <c r="N41" s="33">
        <f t="shared" si="36"/>
        <v>233410</v>
      </c>
      <c r="O41" s="33">
        <f t="shared" si="36"/>
        <v>358410</v>
      </c>
      <c r="P41" s="33">
        <f t="shared" ref="P41:W41" si="37">P37+P39</f>
        <v>358410</v>
      </c>
      <c r="Q41" s="33">
        <f t="shared" si="37"/>
        <v>358410</v>
      </c>
      <c r="R41" s="33">
        <f t="shared" si="37"/>
        <v>273410</v>
      </c>
      <c r="S41" s="33">
        <f t="shared" si="37"/>
        <v>273410</v>
      </c>
      <c r="T41" s="33">
        <f t="shared" si="37"/>
        <v>273410</v>
      </c>
      <c r="U41" s="33">
        <f t="shared" si="37"/>
        <v>273410</v>
      </c>
      <c r="V41" s="33">
        <f t="shared" si="37"/>
        <v>273410</v>
      </c>
      <c r="W41" s="33">
        <f t="shared" si="37"/>
        <v>358410</v>
      </c>
      <c r="X41" s="33">
        <f t="shared" ref="X41:AE41" si="38">X37+X39</f>
        <v>358410</v>
      </c>
      <c r="Y41" s="33">
        <f t="shared" si="38"/>
        <v>358410</v>
      </c>
      <c r="Z41" s="33">
        <f t="shared" si="38"/>
        <v>288410</v>
      </c>
      <c r="AA41" s="33">
        <f t="shared" si="38"/>
        <v>288410</v>
      </c>
      <c r="AB41" s="33">
        <f t="shared" si="38"/>
        <v>288410</v>
      </c>
      <c r="AC41" s="33">
        <f t="shared" si="38"/>
        <v>288410</v>
      </c>
      <c r="AD41" s="33">
        <f t="shared" si="38"/>
        <v>338410</v>
      </c>
      <c r="AE41" s="33">
        <f t="shared" si="38"/>
        <v>363410</v>
      </c>
      <c r="AG41" s="42">
        <f>SUM(D41:AF41)</f>
        <v>7635480</v>
      </c>
    </row>
    <row r="42" spans="1:34" x14ac:dyDescent="0.25">
      <c r="A42" s="2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G42" s="42"/>
    </row>
    <row r="43" spans="1:34" x14ac:dyDescent="0.25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G43" s="42"/>
    </row>
    <row r="44" spans="1:34" x14ac:dyDescent="0.25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M44" s="27">
        <v>90</v>
      </c>
      <c r="N44" s="27">
        <v>90</v>
      </c>
      <c r="O44" s="27">
        <v>90</v>
      </c>
      <c r="P44" s="27">
        <v>90</v>
      </c>
      <c r="Q44" s="27">
        <v>90</v>
      </c>
      <c r="R44" s="27">
        <v>90</v>
      </c>
      <c r="S44" s="27">
        <v>90</v>
      </c>
      <c r="T44" s="27">
        <v>90</v>
      </c>
      <c r="U44" s="27">
        <v>90</v>
      </c>
      <c r="V44" s="27">
        <v>90</v>
      </c>
      <c r="W44" s="27">
        <v>90</v>
      </c>
      <c r="X44" s="27">
        <v>90</v>
      </c>
      <c r="Y44" s="27">
        <v>90</v>
      </c>
      <c r="Z44" s="27">
        <v>90</v>
      </c>
      <c r="AA44" s="27">
        <v>90</v>
      </c>
      <c r="AB44" s="27">
        <v>90</v>
      </c>
      <c r="AC44" s="27">
        <v>90</v>
      </c>
      <c r="AD44" s="27">
        <v>90</v>
      </c>
      <c r="AE44" s="27">
        <v>90</v>
      </c>
      <c r="AG44" s="42">
        <f t="shared" ref="AG44:AG50" si="39">SUM(D44:AF44)</f>
        <v>2520</v>
      </c>
    </row>
    <row r="45" spans="1:34" hidden="1" x14ac:dyDescent="0.25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0</v>
      </c>
      <c r="V45" s="39">
        <v>0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0</v>
      </c>
      <c r="AC45" s="39">
        <v>0</v>
      </c>
      <c r="AD45" s="39">
        <v>0</v>
      </c>
      <c r="AE45" s="39">
        <v>0</v>
      </c>
      <c r="AG45" s="42">
        <f t="shared" si="39"/>
        <v>0</v>
      </c>
    </row>
    <row r="46" spans="1:34" x14ac:dyDescent="0.25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M46" s="27">
        <v>21000</v>
      </c>
      <c r="N46" s="27">
        <v>21000</v>
      </c>
      <c r="O46" s="27">
        <v>21000</v>
      </c>
      <c r="P46" s="27">
        <v>21000</v>
      </c>
      <c r="Q46" s="27">
        <v>21000</v>
      </c>
      <c r="R46" s="27">
        <v>21000</v>
      </c>
      <c r="S46" s="27">
        <v>21000</v>
      </c>
      <c r="T46" s="27">
        <v>21000</v>
      </c>
      <c r="U46" s="27">
        <v>21000</v>
      </c>
      <c r="V46" s="27">
        <v>21000</v>
      </c>
      <c r="W46" s="27">
        <v>21000</v>
      </c>
      <c r="X46" s="27">
        <v>21000</v>
      </c>
      <c r="Y46" s="27">
        <v>21000</v>
      </c>
      <c r="Z46" s="27">
        <v>21000</v>
      </c>
      <c r="AA46" s="27">
        <v>21000</v>
      </c>
      <c r="AB46" s="27">
        <v>21000</v>
      </c>
      <c r="AC46" s="27">
        <v>21000</v>
      </c>
      <c r="AD46" s="27">
        <v>21000</v>
      </c>
      <c r="AE46" s="27">
        <v>21000</v>
      </c>
      <c r="AG46" s="42">
        <f t="shared" si="39"/>
        <v>588000</v>
      </c>
    </row>
    <row r="47" spans="1:34" x14ac:dyDescent="0.25">
      <c r="A47" s="2" t="s">
        <v>60</v>
      </c>
      <c r="B47" t="s">
        <v>68</v>
      </c>
      <c r="C47" t="s">
        <v>10</v>
      </c>
      <c r="D47" s="27">
        <f t="shared" ref="D47:AE47" si="40">7000+2000</f>
        <v>9000</v>
      </c>
      <c r="E47" s="27">
        <f t="shared" si="40"/>
        <v>9000</v>
      </c>
      <c r="F47" s="27">
        <f t="shared" si="40"/>
        <v>9000</v>
      </c>
      <c r="G47" s="27">
        <f t="shared" si="40"/>
        <v>9000</v>
      </c>
      <c r="H47" s="27">
        <f t="shared" si="40"/>
        <v>9000</v>
      </c>
      <c r="I47" s="27">
        <f t="shared" si="40"/>
        <v>9000</v>
      </c>
      <c r="J47" s="27">
        <f t="shared" si="40"/>
        <v>9000</v>
      </c>
      <c r="K47" s="27">
        <f t="shared" si="40"/>
        <v>9000</v>
      </c>
      <c r="L47" s="27">
        <f t="shared" si="40"/>
        <v>9000</v>
      </c>
      <c r="M47" s="27">
        <f t="shared" si="40"/>
        <v>9000</v>
      </c>
      <c r="N47" s="27">
        <f t="shared" si="40"/>
        <v>9000</v>
      </c>
      <c r="O47" s="27">
        <f t="shared" si="40"/>
        <v>9000</v>
      </c>
      <c r="P47" s="27">
        <f t="shared" si="40"/>
        <v>9000</v>
      </c>
      <c r="Q47" s="27">
        <f t="shared" si="40"/>
        <v>9000</v>
      </c>
      <c r="R47" s="27">
        <f t="shared" si="40"/>
        <v>9000</v>
      </c>
      <c r="S47" s="27">
        <f t="shared" si="40"/>
        <v>9000</v>
      </c>
      <c r="T47" s="27">
        <f t="shared" si="40"/>
        <v>9000</v>
      </c>
      <c r="U47" s="27">
        <f t="shared" si="40"/>
        <v>9000</v>
      </c>
      <c r="V47" s="27">
        <f t="shared" si="40"/>
        <v>9000</v>
      </c>
      <c r="W47" s="27">
        <f t="shared" si="40"/>
        <v>9000</v>
      </c>
      <c r="X47" s="27">
        <f t="shared" si="40"/>
        <v>9000</v>
      </c>
      <c r="Y47" s="27">
        <f t="shared" si="40"/>
        <v>9000</v>
      </c>
      <c r="Z47" s="27">
        <f t="shared" si="40"/>
        <v>9000</v>
      </c>
      <c r="AA47" s="27">
        <f t="shared" si="40"/>
        <v>9000</v>
      </c>
      <c r="AB47" s="27">
        <f t="shared" si="40"/>
        <v>9000</v>
      </c>
      <c r="AC47" s="27">
        <f t="shared" si="40"/>
        <v>9000</v>
      </c>
      <c r="AD47" s="27">
        <f t="shared" si="40"/>
        <v>9000</v>
      </c>
      <c r="AE47" s="27">
        <f t="shared" si="40"/>
        <v>9000</v>
      </c>
      <c r="AG47" s="42">
        <f t="shared" si="39"/>
        <v>252000</v>
      </c>
    </row>
    <row r="48" spans="1:34" x14ac:dyDescent="0.25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M48" s="27">
        <v>7000</v>
      </c>
      <c r="N48" s="27">
        <v>7000</v>
      </c>
      <c r="O48" s="27">
        <v>7000</v>
      </c>
      <c r="P48" s="27">
        <v>7000</v>
      </c>
      <c r="Q48" s="27">
        <v>7000</v>
      </c>
      <c r="R48" s="27">
        <v>7000</v>
      </c>
      <c r="S48" s="27">
        <v>7000</v>
      </c>
      <c r="T48" s="27">
        <v>7000</v>
      </c>
      <c r="U48" s="27">
        <v>7000</v>
      </c>
      <c r="V48" s="27">
        <v>7000</v>
      </c>
      <c r="W48" s="27">
        <v>7000</v>
      </c>
      <c r="X48" s="27">
        <v>7000</v>
      </c>
      <c r="Y48" s="27">
        <v>7000</v>
      </c>
      <c r="Z48" s="27">
        <v>7000</v>
      </c>
      <c r="AA48" s="27">
        <v>7000</v>
      </c>
      <c r="AB48" s="27">
        <v>7000</v>
      </c>
      <c r="AC48" s="27">
        <v>7000</v>
      </c>
      <c r="AD48" s="27">
        <v>7000</v>
      </c>
      <c r="AE48" s="27">
        <v>7000</v>
      </c>
      <c r="AG48" s="42">
        <f t="shared" si="39"/>
        <v>196000</v>
      </c>
    </row>
    <row r="49" spans="1:34" x14ac:dyDescent="0.25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M49" s="27">
        <v>500</v>
      </c>
      <c r="N49" s="27">
        <v>500</v>
      </c>
      <c r="O49" s="27">
        <v>500</v>
      </c>
      <c r="P49" s="27">
        <v>500</v>
      </c>
      <c r="Q49" s="27">
        <v>500</v>
      </c>
      <c r="R49" s="27">
        <v>500</v>
      </c>
      <c r="S49" s="27">
        <v>500</v>
      </c>
      <c r="T49" s="27">
        <v>500</v>
      </c>
      <c r="U49" s="27">
        <v>500</v>
      </c>
      <c r="V49" s="27">
        <v>500</v>
      </c>
      <c r="W49" s="27">
        <v>500</v>
      </c>
      <c r="X49" s="27">
        <v>500</v>
      </c>
      <c r="Y49" s="27">
        <v>500</v>
      </c>
      <c r="Z49" s="27">
        <v>500</v>
      </c>
      <c r="AA49" s="27">
        <v>500</v>
      </c>
      <c r="AB49" s="27">
        <v>500</v>
      </c>
      <c r="AC49" s="27">
        <v>500</v>
      </c>
      <c r="AD49" s="27">
        <v>500</v>
      </c>
      <c r="AE49" s="27">
        <v>500</v>
      </c>
      <c r="AG49" s="42">
        <f t="shared" si="39"/>
        <v>14000</v>
      </c>
    </row>
    <row r="50" spans="1:34" hidden="1" x14ac:dyDescent="0.25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</v>
      </c>
      <c r="S50" s="39">
        <v>0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0</v>
      </c>
      <c r="AD50" s="39">
        <v>0</v>
      </c>
      <c r="AE50" s="39">
        <v>0</v>
      </c>
      <c r="AG50" s="42">
        <f t="shared" si="39"/>
        <v>0</v>
      </c>
    </row>
    <row r="51" spans="1:34" x14ac:dyDescent="0.25">
      <c r="A51" s="2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G51" s="42"/>
    </row>
    <row r="52" spans="1:34" x14ac:dyDescent="0.25">
      <c r="A52" s="1" t="s">
        <v>11</v>
      </c>
      <c r="D52" s="34">
        <f t="shared" ref="D52:I52" si="41">SUM(D44:D51)</f>
        <v>37590</v>
      </c>
      <c r="E52" s="34">
        <f t="shared" si="41"/>
        <v>37590</v>
      </c>
      <c r="F52" s="34">
        <f t="shared" si="41"/>
        <v>37590</v>
      </c>
      <c r="G52" s="34">
        <f t="shared" si="41"/>
        <v>37590</v>
      </c>
      <c r="H52" s="34">
        <f t="shared" si="41"/>
        <v>37590</v>
      </c>
      <c r="I52" s="34">
        <f t="shared" si="41"/>
        <v>37590</v>
      </c>
      <c r="J52" s="34">
        <f t="shared" ref="J52:S52" si="42">SUM(J44:J51)</f>
        <v>37590</v>
      </c>
      <c r="K52" s="34">
        <f t="shared" si="42"/>
        <v>37590</v>
      </c>
      <c r="L52" s="34">
        <f t="shared" si="42"/>
        <v>37590</v>
      </c>
      <c r="M52" s="34">
        <f t="shared" si="42"/>
        <v>37590</v>
      </c>
      <c r="N52" s="34">
        <f t="shared" si="42"/>
        <v>37590</v>
      </c>
      <c r="O52" s="34">
        <f t="shared" si="42"/>
        <v>37590</v>
      </c>
      <c r="P52" s="34">
        <f t="shared" si="42"/>
        <v>37590</v>
      </c>
      <c r="Q52" s="34">
        <f t="shared" si="42"/>
        <v>37590</v>
      </c>
      <c r="R52" s="34">
        <f t="shared" si="42"/>
        <v>37590</v>
      </c>
      <c r="S52" s="34">
        <f t="shared" si="42"/>
        <v>37590</v>
      </c>
      <c r="T52" s="34">
        <f t="shared" ref="T52:Z52" si="43">SUM(T44:T51)</f>
        <v>37590</v>
      </c>
      <c r="U52" s="34">
        <f t="shared" si="43"/>
        <v>37590</v>
      </c>
      <c r="V52" s="34">
        <f t="shared" si="43"/>
        <v>37590</v>
      </c>
      <c r="W52" s="34">
        <f t="shared" si="43"/>
        <v>37590</v>
      </c>
      <c r="X52" s="34">
        <f t="shared" si="43"/>
        <v>37590</v>
      </c>
      <c r="Y52" s="34">
        <f t="shared" si="43"/>
        <v>37590</v>
      </c>
      <c r="Z52" s="34">
        <f t="shared" si="43"/>
        <v>37590</v>
      </c>
      <c r="AA52" s="34">
        <f>SUM(AA44:AA51)</f>
        <v>37590</v>
      </c>
      <c r="AB52" s="34">
        <f>SUM(AB44:AB51)</f>
        <v>37590</v>
      </c>
      <c r="AC52" s="34">
        <f>SUM(AC44:AC51)</f>
        <v>37590</v>
      </c>
      <c r="AD52" s="34">
        <f>SUM(AD44:AD51)</f>
        <v>37590</v>
      </c>
      <c r="AE52" s="34">
        <f>SUM(AE44:AE51)</f>
        <v>37590</v>
      </c>
      <c r="AG52" s="42">
        <f>SUM(D52:AF52)</f>
        <v>1052520</v>
      </c>
    </row>
    <row r="53" spans="1:34" x14ac:dyDescent="0.25">
      <c r="A53" s="1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G53" s="42"/>
    </row>
    <row r="54" spans="1:34" x14ac:dyDescent="0.25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M54" s="27">
        <v>4000</v>
      </c>
      <c r="N54" s="27">
        <v>4000</v>
      </c>
      <c r="O54" s="27">
        <v>4000</v>
      </c>
      <c r="P54" s="27">
        <v>4000</v>
      </c>
      <c r="Q54" s="27">
        <v>4000</v>
      </c>
      <c r="R54" s="27">
        <v>4000</v>
      </c>
      <c r="S54" s="27">
        <v>4000</v>
      </c>
      <c r="T54" s="27">
        <v>4000</v>
      </c>
      <c r="U54" s="27">
        <v>4000</v>
      </c>
      <c r="V54" s="27">
        <v>4000</v>
      </c>
      <c r="W54" s="27">
        <v>4000</v>
      </c>
      <c r="X54" s="27">
        <v>4000</v>
      </c>
      <c r="Y54" s="27">
        <v>4000</v>
      </c>
      <c r="Z54" s="27">
        <v>4000</v>
      </c>
      <c r="AA54" s="27">
        <v>4000</v>
      </c>
      <c r="AB54" s="27">
        <v>4000</v>
      </c>
      <c r="AC54" s="27">
        <v>4000</v>
      </c>
      <c r="AD54" s="27">
        <v>4000</v>
      </c>
      <c r="AE54" s="27">
        <v>4000</v>
      </c>
      <c r="AG54" s="42">
        <f>SUM(D54:AF54)</f>
        <v>112000</v>
      </c>
    </row>
    <row r="55" spans="1:34" x14ac:dyDescent="0.25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M55" s="27">
        <v>8000</v>
      </c>
      <c r="N55" s="27">
        <v>8000</v>
      </c>
      <c r="O55" s="27">
        <v>8000</v>
      </c>
      <c r="P55" s="27">
        <v>8000</v>
      </c>
      <c r="Q55" s="27">
        <v>8000</v>
      </c>
      <c r="R55" s="27">
        <v>8000</v>
      </c>
      <c r="S55" s="27">
        <v>8000</v>
      </c>
      <c r="T55" s="27">
        <v>8000</v>
      </c>
      <c r="U55" s="27">
        <v>8000</v>
      </c>
      <c r="V55" s="27">
        <v>8000</v>
      </c>
      <c r="W55" s="27">
        <v>8000</v>
      </c>
      <c r="X55" s="27">
        <v>8000</v>
      </c>
      <c r="Y55" s="27">
        <v>8000</v>
      </c>
      <c r="Z55" s="27">
        <v>8000</v>
      </c>
      <c r="AA55" s="27">
        <v>8000</v>
      </c>
      <c r="AB55" s="27">
        <v>8000</v>
      </c>
      <c r="AC55" s="27">
        <v>8000</v>
      </c>
      <c r="AD55" s="27">
        <v>8000</v>
      </c>
      <c r="AE55" s="27">
        <v>8000</v>
      </c>
      <c r="AG55" s="42">
        <f>SUM(D55:AF55)</f>
        <v>224000</v>
      </c>
    </row>
    <row r="56" spans="1:34" x14ac:dyDescent="0.25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M56" s="27">
        <v>2800</v>
      </c>
      <c r="N56" s="27">
        <v>2800</v>
      </c>
      <c r="O56" s="27">
        <v>2800</v>
      </c>
      <c r="P56" s="27">
        <v>2800</v>
      </c>
      <c r="Q56" s="27">
        <v>2800</v>
      </c>
      <c r="R56" s="27">
        <v>2800</v>
      </c>
      <c r="S56" s="27">
        <v>2800</v>
      </c>
      <c r="T56" s="27">
        <v>2800</v>
      </c>
      <c r="U56" s="27">
        <v>2800</v>
      </c>
      <c r="V56" s="27">
        <v>2800</v>
      </c>
      <c r="W56" s="27">
        <v>2800</v>
      </c>
      <c r="X56" s="27">
        <v>2800</v>
      </c>
      <c r="Y56" s="27">
        <v>2800</v>
      </c>
      <c r="Z56" s="27">
        <v>2800</v>
      </c>
      <c r="AA56" s="27">
        <v>2800</v>
      </c>
      <c r="AB56" s="27">
        <v>2800</v>
      </c>
      <c r="AC56" s="27">
        <v>2800</v>
      </c>
      <c r="AD56" s="27">
        <v>2800</v>
      </c>
      <c r="AE56" s="27">
        <v>2800</v>
      </c>
      <c r="AG56" s="42">
        <f>SUM(D56:AF56)</f>
        <v>78400</v>
      </c>
    </row>
    <row r="57" spans="1:34" x14ac:dyDescent="0.25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G57" s="42"/>
    </row>
    <row r="58" spans="1:34" x14ac:dyDescent="0.25">
      <c r="A58" s="1" t="s">
        <v>14</v>
      </c>
      <c r="D58" s="34">
        <f t="shared" ref="D58:I58" si="44">SUM(D54:D57)</f>
        <v>14800</v>
      </c>
      <c r="E58" s="34">
        <f t="shared" si="44"/>
        <v>14800</v>
      </c>
      <c r="F58" s="34">
        <f t="shared" si="44"/>
        <v>14800</v>
      </c>
      <c r="G58" s="34">
        <f t="shared" si="44"/>
        <v>14800</v>
      </c>
      <c r="H58" s="34">
        <f t="shared" si="44"/>
        <v>14800</v>
      </c>
      <c r="I58" s="34">
        <f t="shared" si="44"/>
        <v>14800</v>
      </c>
      <c r="J58" s="34">
        <f t="shared" ref="J58:S58" si="45">SUM(J54:J57)</f>
        <v>14800</v>
      </c>
      <c r="K58" s="34">
        <f t="shared" si="45"/>
        <v>14800</v>
      </c>
      <c r="L58" s="34">
        <f t="shared" si="45"/>
        <v>14800</v>
      </c>
      <c r="M58" s="34">
        <f t="shared" si="45"/>
        <v>14800</v>
      </c>
      <c r="N58" s="34">
        <f t="shared" si="45"/>
        <v>14800</v>
      </c>
      <c r="O58" s="34">
        <f t="shared" si="45"/>
        <v>14800</v>
      </c>
      <c r="P58" s="34">
        <f t="shared" si="45"/>
        <v>14800</v>
      </c>
      <c r="Q58" s="34">
        <f t="shared" si="45"/>
        <v>14800</v>
      </c>
      <c r="R58" s="34">
        <f t="shared" si="45"/>
        <v>14800</v>
      </c>
      <c r="S58" s="34">
        <f t="shared" si="45"/>
        <v>14800</v>
      </c>
      <c r="T58" s="34">
        <f t="shared" ref="T58:Z58" si="46">SUM(T54:T57)</f>
        <v>14800</v>
      </c>
      <c r="U58" s="34">
        <f t="shared" si="46"/>
        <v>14800</v>
      </c>
      <c r="V58" s="34">
        <f t="shared" si="46"/>
        <v>14800</v>
      </c>
      <c r="W58" s="34">
        <f t="shared" si="46"/>
        <v>14800</v>
      </c>
      <c r="X58" s="34">
        <f t="shared" si="46"/>
        <v>14800</v>
      </c>
      <c r="Y58" s="34">
        <f t="shared" si="46"/>
        <v>14800</v>
      </c>
      <c r="Z58" s="34">
        <f t="shared" si="46"/>
        <v>14800</v>
      </c>
      <c r="AA58" s="34">
        <f>SUM(AA54:AA57)</f>
        <v>14800</v>
      </c>
      <c r="AB58" s="34">
        <f>SUM(AB54:AB57)</f>
        <v>14800</v>
      </c>
      <c r="AC58" s="34">
        <f>SUM(AC54:AC57)</f>
        <v>14800</v>
      </c>
      <c r="AD58" s="34">
        <f>SUM(AD54:AD57)</f>
        <v>14800</v>
      </c>
      <c r="AE58" s="34">
        <f>SUM(AE54:AE57)</f>
        <v>14800</v>
      </c>
      <c r="AG58" s="42">
        <f>SUM(D58:AF58)</f>
        <v>414400</v>
      </c>
    </row>
    <row r="59" spans="1:34" x14ac:dyDescent="0.25">
      <c r="A59" s="2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G59" s="42"/>
    </row>
    <row r="60" spans="1:34" ht="15.6" x14ac:dyDescent="0.3">
      <c r="A60" s="3" t="s">
        <v>15</v>
      </c>
      <c r="B60" s="4"/>
      <c r="C60" s="4"/>
      <c r="D60" s="33">
        <f t="shared" ref="D60:I60" si="47">D52+D58</f>
        <v>52390</v>
      </c>
      <c r="E60" s="33">
        <f t="shared" si="47"/>
        <v>52390</v>
      </c>
      <c r="F60" s="33">
        <f t="shared" si="47"/>
        <v>52390</v>
      </c>
      <c r="G60" s="33">
        <f t="shared" si="47"/>
        <v>52390</v>
      </c>
      <c r="H60" s="33">
        <f t="shared" si="47"/>
        <v>52390</v>
      </c>
      <c r="I60" s="33">
        <f t="shared" si="47"/>
        <v>52390</v>
      </c>
      <c r="J60" s="33">
        <f t="shared" ref="J60:O60" si="48">J52+J58</f>
        <v>52390</v>
      </c>
      <c r="K60" s="33">
        <f t="shared" si="48"/>
        <v>52390</v>
      </c>
      <c r="L60" s="33">
        <f t="shared" si="48"/>
        <v>52390</v>
      </c>
      <c r="M60" s="33">
        <f t="shared" si="48"/>
        <v>52390</v>
      </c>
      <c r="N60" s="33">
        <f t="shared" si="48"/>
        <v>52390</v>
      </c>
      <c r="O60" s="33">
        <f t="shared" si="48"/>
        <v>52390</v>
      </c>
      <c r="P60" s="33">
        <f t="shared" ref="P60:W60" si="49">P52+P58</f>
        <v>52390</v>
      </c>
      <c r="Q60" s="33">
        <f t="shared" si="49"/>
        <v>52390</v>
      </c>
      <c r="R60" s="33">
        <f t="shared" si="49"/>
        <v>52390</v>
      </c>
      <c r="S60" s="33">
        <f t="shared" si="49"/>
        <v>52390</v>
      </c>
      <c r="T60" s="33">
        <f t="shared" si="49"/>
        <v>52390</v>
      </c>
      <c r="U60" s="33">
        <f t="shared" si="49"/>
        <v>52390</v>
      </c>
      <c r="V60" s="33">
        <f t="shared" si="49"/>
        <v>52390</v>
      </c>
      <c r="W60" s="33">
        <f t="shared" si="49"/>
        <v>52390</v>
      </c>
      <c r="X60" s="33">
        <f t="shared" ref="X60:AE60" si="50">X52+X58</f>
        <v>52390</v>
      </c>
      <c r="Y60" s="33">
        <f t="shared" si="50"/>
        <v>52390</v>
      </c>
      <c r="Z60" s="33">
        <f t="shared" si="50"/>
        <v>52390</v>
      </c>
      <c r="AA60" s="33">
        <f t="shared" si="50"/>
        <v>52390</v>
      </c>
      <c r="AB60" s="33">
        <f t="shared" si="50"/>
        <v>52390</v>
      </c>
      <c r="AC60" s="33">
        <f t="shared" si="50"/>
        <v>52390</v>
      </c>
      <c r="AD60" s="33">
        <f t="shared" si="50"/>
        <v>52390</v>
      </c>
      <c r="AE60" s="33">
        <f t="shared" si="50"/>
        <v>52390</v>
      </c>
      <c r="AG60" s="42">
        <f>SUM(D60:AF60)</f>
        <v>1466920</v>
      </c>
    </row>
    <row r="61" spans="1:34" x14ac:dyDescent="0.25">
      <c r="A61" s="2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G61" s="42"/>
    </row>
    <row r="62" spans="1:34" x14ac:dyDescent="0.25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G62" s="42"/>
    </row>
    <row r="63" spans="1:34" x14ac:dyDescent="0.25">
      <c r="A63" s="2" t="s">
        <v>33</v>
      </c>
      <c r="B63" t="s">
        <v>54</v>
      </c>
      <c r="D63" s="38">
        <v>3500</v>
      </c>
      <c r="E63" s="38">
        <v>3500</v>
      </c>
      <c r="F63" s="38">
        <v>3500</v>
      </c>
      <c r="G63" s="38">
        <v>3500</v>
      </c>
      <c r="H63" s="38">
        <v>7000</v>
      </c>
      <c r="I63" s="38">
        <v>9000</v>
      </c>
      <c r="J63" s="38">
        <v>9000</v>
      </c>
      <c r="K63" s="38">
        <v>9000</v>
      </c>
      <c r="L63" s="38">
        <v>2000</v>
      </c>
      <c r="M63" s="38">
        <v>2000</v>
      </c>
      <c r="N63" s="38">
        <v>2000</v>
      </c>
      <c r="O63" s="38">
        <v>17000</v>
      </c>
      <c r="P63" s="38">
        <v>4000</v>
      </c>
      <c r="Q63" s="38">
        <v>4000</v>
      </c>
      <c r="R63" s="38">
        <v>4000</v>
      </c>
      <c r="S63" s="38">
        <v>500</v>
      </c>
      <c r="T63" s="38">
        <v>500</v>
      </c>
      <c r="U63" s="38">
        <v>500</v>
      </c>
      <c r="V63" s="38">
        <v>500</v>
      </c>
      <c r="W63" s="38">
        <v>4000</v>
      </c>
      <c r="X63" s="38">
        <v>4000</v>
      </c>
      <c r="Y63" s="38">
        <v>4000</v>
      </c>
      <c r="Z63" s="38">
        <v>4000</v>
      </c>
      <c r="AA63" s="38">
        <v>4000</v>
      </c>
      <c r="AB63" s="38">
        <v>4000</v>
      </c>
      <c r="AC63" s="38">
        <v>4000</v>
      </c>
      <c r="AD63" s="39">
        <v>5000</v>
      </c>
      <c r="AE63" s="38">
        <v>5000</v>
      </c>
      <c r="AG63" s="42">
        <f>SUM(D63:AF63)</f>
        <v>123000</v>
      </c>
    </row>
    <row r="64" spans="1:34" x14ac:dyDescent="0.25">
      <c r="A64" s="2" t="s">
        <v>33</v>
      </c>
      <c r="B64" t="s">
        <v>55</v>
      </c>
      <c r="D64" s="38">
        <v>12000</v>
      </c>
      <c r="E64" s="38">
        <v>12000</v>
      </c>
      <c r="F64" s="38">
        <v>12000</v>
      </c>
      <c r="G64" s="38">
        <v>12000</v>
      </c>
      <c r="H64" s="38">
        <v>18000</v>
      </c>
      <c r="I64" s="38">
        <v>23000</v>
      </c>
      <c r="J64" s="38">
        <v>23000</v>
      </c>
      <c r="K64" s="38">
        <v>23000</v>
      </c>
      <c r="L64" s="38">
        <v>11000</v>
      </c>
      <c r="M64" s="38">
        <v>11000</v>
      </c>
      <c r="N64" s="38">
        <v>11000</v>
      </c>
      <c r="O64" s="38">
        <v>25000</v>
      </c>
      <c r="P64" s="38">
        <v>19000</v>
      </c>
      <c r="Q64" s="38">
        <v>19000</v>
      </c>
      <c r="R64" s="38">
        <v>19000</v>
      </c>
      <c r="S64" s="38">
        <v>9500</v>
      </c>
      <c r="T64" s="38">
        <v>9500</v>
      </c>
      <c r="U64" s="38">
        <v>9500</v>
      </c>
      <c r="V64" s="38">
        <v>9500</v>
      </c>
      <c r="W64" s="38">
        <v>16000</v>
      </c>
      <c r="X64" s="38">
        <v>16000</v>
      </c>
      <c r="Y64" s="38">
        <v>16000</v>
      </c>
      <c r="Z64" s="38">
        <v>16000</v>
      </c>
      <c r="AA64" s="38">
        <v>16000</v>
      </c>
      <c r="AB64" s="38">
        <v>16000</v>
      </c>
      <c r="AC64" s="38">
        <v>16000</v>
      </c>
      <c r="AD64" s="39">
        <v>20850</v>
      </c>
      <c r="AE64" s="38">
        <v>20850</v>
      </c>
      <c r="AG64" s="42">
        <f>SUM(D64:AF64)</f>
        <v>441700</v>
      </c>
    </row>
    <row r="65" spans="1:34" x14ac:dyDescent="0.25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7000</v>
      </c>
      <c r="I65" s="38">
        <v>9000</v>
      </c>
      <c r="J65" s="38">
        <v>9000</v>
      </c>
      <c r="K65" s="38">
        <v>9000</v>
      </c>
      <c r="L65" s="38">
        <v>5000</v>
      </c>
      <c r="M65" s="38">
        <v>5000</v>
      </c>
      <c r="N65" s="38">
        <v>5000</v>
      </c>
      <c r="O65" s="38">
        <v>14000</v>
      </c>
      <c r="P65" s="38">
        <v>10000</v>
      </c>
      <c r="Q65" s="38">
        <v>10000</v>
      </c>
      <c r="R65" s="38">
        <v>10000</v>
      </c>
      <c r="S65" s="38">
        <v>3000</v>
      </c>
      <c r="T65" s="38">
        <v>3000</v>
      </c>
      <c r="U65" s="38">
        <v>3000</v>
      </c>
      <c r="V65" s="38">
        <v>3000</v>
      </c>
      <c r="W65" s="38">
        <v>8000</v>
      </c>
      <c r="X65" s="38">
        <v>8000</v>
      </c>
      <c r="Y65" s="38">
        <v>8000</v>
      </c>
      <c r="Z65" s="38">
        <v>8000</v>
      </c>
      <c r="AA65" s="38">
        <v>8000</v>
      </c>
      <c r="AB65" s="38">
        <v>8000</v>
      </c>
      <c r="AC65" s="38">
        <v>8000</v>
      </c>
      <c r="AD65" s="39">
        <v>12000</v>
      </c>
      <c r="AE65" s="38">
        <v>12000</v>
      </c>
      <c r="AG65" s="42">
        <f>SUM(D65:AF65)</f>
        <v>185000</v>
      </c>
    </row>
    <row r="66" spans="1:34" x14ac:dyDescent="0.25"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G66" s="42"/>
    </row>
    <row r="67" spans="1:34" ht="15.6" x14ac:dyDescent="0.3">
      <c r="A67" s="3" t="s">
        <v>17</v>
      </c>
      <c r="B67" s="5"/>
      <c r="C67" s="5"/>
      <c r="D67" s="33">
        <f t="shared" ref="D67:I67" si="51">SUM(D63:D66)</f>
        <v>15500</v>
      </c>
      <c r="E67" s="33">
        <f t="shared" si="51"/>
        <v>15500</v>
      </c>
      <c r="F67" s="33">
        <f t="shared" si="51"/>
        <v>15500</v>
      </c>
      <c r="G67" s="33">
        <f t="shared" si="51"/>
        <v>15500</v>
      </c>
      <c r="H67" s="33">
        <f t="shared" si="51"/>
        <v>32000</v>
      </c>
      <c r="I67" s="33">
        <f t="shared" si="51"/>
        <v>41000</v>
      </c>
      <c r="J67" s="33">
        <f t="shared" ref="J67:S67" si="52">SUM(J63:J66)</f>
        <v>41000</v>
      </c>
      <c r="K67" s="33">
        <f t="shared" si="52"/>
        <v>41000</v>
      </c>
      <c r="L67" s="33">
        <f t="shared" si="52"/>
        <v>18000</v>
      </c>
      <c r="M67" s="33">
        <f t="shared" si="52"/>
        <v>18000</v>
      </c>
      <c r="N67" s="33">
        <f t="shared" si="52"/>
        <v>18000</v>
      </c>
      <c r="O67" s="33">
        <f t="shared" si="52"/>
        <v>56000</v>
      </c>
      <c r="P67" s="33">
        <f t="shared" si="52"/>
        <v>33000</v>
      </c>
      <c r="Q67" s="33">
        <f t="shared" si="52"/>
        <v>33000</v>
      </c>
      <c r="R67" s="33">
        <f t="shared" si="52"/>
        <v>33000</v>
      </c>
      <c r="S67" s="33">
        <f t="shared" si="52"/>
        <v>13000</v>
      </c>
      <c r="T67" s="33">
        <f t="shared" ref="T67:Z67" si="53">SUM(T63:T66)</f>
        <v>13000</v>
      </c>
      <c r="U67" s="33">
        <f t="shared" si="53"/>
        <v>13000</v>
      </c>
      <c r="V67" s="33">
        <f t="shared" si="53"/>
        <v>13000</v>
      </c>
      <c r="W67" s="33">
        <f t="shared" si="53"/>
        <v>28000</v>
      </c>
      <c r="X67" s="33">
        <f t="shared" si="53"/>
        <v>28000</v>
      </c>
      <c r="Y67" s="33">
        <f t="shared" si="53"/>
        <v>28000</v>
      </c>
      <c r="Z67" s="33">
        <f t="shared" si="53"/>
        <v>28000</v>
      </c>
      <c r="AA67" s="33">
        <f>SUM(AA63:AA66)</f>
        <v>28000</v>
      </c>
      <c r="AB67" s="33">
        <f>SUM(AB63:AB66)</f>
        <v>28000</v>
      </c>
      <c r="AC67" s="33">
        <f>SUM(AC63:AC66)</f>
        <v>28000</v>
      </c>
      <c r="AD67" s="33">
        <f>SUM(AD63:AD66)</f>
        <v>37850</v>
      </c>
      <c r="AE67" s="33">
        <f>SUM(AE63:AE66)</f>
        <v>37850</v>
      </c>
      <c r="AG67" s="42">
        <f>SUM(D67:AF67)</f>
        <v>749700</v>
      </c>
    </row>
    <row r="68" spans="1:34" x14ac:dyDescent="0.25">
      <c r="A68" s="2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G68" s="42"/>
    </row>
    <row r="69" spans="1:34" x14ac:dyDescent="0.25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G69" s="42"/>
    </row>
    <row r="70" spans="1:34" x14ac:dyDescent="0.25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v>0</v>
      </c>
      <c r="AC70" s="27">
        <v>0</v>
      </c>
      <c r="AD70" s="27">
        <v>0</v>
      </c>
      <c r="AE70" s="27">
        <v>0</v>
      </c>
      <c r="AG70" s="42">
        <f>SUM(D70:AF70)</f>
        <v>0</v>
      </c>
    </row>
    <row r="71" spans="1:34" x14ac:dyDescent="0.25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M71" s="27">
        <v>10000</v>
      </c>
      <c r="N71" s="27">
        <v>10000</v>
      </c>
      <c r="O71" s="27">
        <v>10000</v>
      </c>
      <c r="P71" s="27">
        <v>10000</v>
      </c>
      <c r="Q71" s="27">
        <v>10000</v>
      </c>
      <c r="R71" s="27">
        <v>10000</v>
      </c>
      <c r="S71" s="27">
        <v>10000</v>
      </c>
      <c r="T71" s="27">
        <v>10000</v>
      </c>
      <c r="U71" s="27">
        <v>10000</v>
      </c>
      <c r="V71" s="27">
        <v>10000</v>
      </c>
      <c r="W71" s="27">
        <v>10000</v>
      </c>
      <c r="X71" s="27">
        <v>10000</v>
      </c>
      <c r="Y71" s="27">
        <v>10000</v>
      </c>
      <c r="Z71" s="27">
        <v>10000</v>
      </c>
      <c r="AA71" s="27">
        <v>10000</v>
      </c>
      <c r="AB71" s="27">
        <v>10000</v>
      </c>
      <c r="AC71" s="27">
        <v>10000</v>
      </c>
      <c r="AD71" s="27">
        <v>10000</v>
      </c>
      <c r="AE71" s="27">
        <v>10000</v>
      </c>
      <c r="AG71" s="42">
        <f>SUM(D71:AF71)</f>
        <v>280000</v>
      </c>
    </row>
    <row r="72" spans="1:34" x14ac:dyDescent="0.25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G72" s="42"/>
    </row>
    <row r="73" spans="1:34" ht="15.6" x14ac:dyDescent="0.3">
      <c r="A73" s="3" t="s">
        <v>19</v>
      </c>
      <c r="B73" s="5"/>
      <c r="C73" s="5"/>
      <c r="D73" s="33">
        <f t="shared" ref="D73:I73" si="54">SUM(D70:D72)</f>
        <v>10000</v>
      </c>
      <c r="E73" s="33">
        <f t="shared" si="54"/>
        <v>10000</v>
      </c>
      <c r="F73" s="33">
        <f t="shared" si="54"/>
        <v>10000</v>
      </c>
      <c r="G73" s="33">
        <f t="shared" si="54"/>
        <v>10000</v>
      </c>
      <c r="H73" s="33">
        <f t="shared" si="54"/>
        <v>10000</v>
      </c>
      <c r="I73" s="33">
        <f t="shared" si="54"/>
        <v>10000</v>
      </c>
      <c r="J73" s="33">
        <f t="shared" ref="J73:S73" si="55">SUM(J70:J72)</f>
        <v>10000</v>
      </c>
      <c r="K73" s="33">
        <f t="shared" si="55"/>
        <v>10000</v>
      </c>
      <c r="L73" s="33">
        <f t="shared" si="55"/>
        <v>10000</v>
      </c>
      <c r="M73" s="33">
        <f t="shared" si="55"/>
        <v>10000</v>
      </c>
      <c r="N73" s="33">
        <f t="shared" si="55"/>
        <v>10000</v>
      </c>
      <c r="O73" s="33">
        <f t="shared" si="55"/>
        <v>10000</v>
      </c>
      <c r="P73" s="33">
        <f t="shared" si="55"/>
        <v>10000</v>
      </c>
      <c r="Q73" s="33">
        <f t="shared" si="55"/>
        <v>10000</v>
      </c>
      <c r="R73" s="33">
        <f t="shared" si="55"/>
        <v>10000</v>
      </c>
      <c r="S73" s="33">
        <f t="shared" si="55"/>
        <v>10000</v>
      </c>
      <c r="T73" s="33">
        <f t="shared" ref="T73:Z73" si="56">SUM(T70:T72)</f>
        <v>10000</v>
      </c>
      <c r="U73" s="33">
        <f t="shared" si="56"/>
        <v>10000</v>
      </c>
      <c r="V73" s="33">
        <f t="shared" si="56"/>
        <v>10000</v>
      </c>
      <c r="W73" s="33">
        <f t="shared" si="56"/>
        <v>10000</v>
      </c>
      <c r="X73" s="33">
        <f t="shared" si="56"/>
        <v>10000</v>
      </c>
      <c r="Y73" s="33">
        <f t="shared" si="56"/>
        <v>10000</v>
      </c>
      <c r="Z73" s="33">
        <f t="shared" si="56"/>
        <v>10000</v>
      </c>
      <c r="AA73" s="33">
        <f>SUM(AA70:AA72)</f>
        <v>10000</v>
      </c>
      <c r="AB73" s="33">
        <f>SUM(AB70:AB72)</f>
        <v>10000</v>
      </c>
      <c r="AC73" s="33">
        <f>SUM(AC70:AC72)</f>
        <v>10000</v>
      </c>
      <c r="AD73" s="33">
        <f>SUM(AD70:AD72)</f>
        <v>10000</v>
      </c>
      <c r="AE73" s="33">
        <f>SUM(AE70:AE72)</f>
        <v>10000</v>
      </c>
      <c r="AG73" s="42">
        <f>SUM(D73:AF73)</f>
        <v>280000</v>
      </c>
    </row>
    <row r="74" spans="1:34" x14ac:dyDescent="0.25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G74" s="42"/>
    </row>
    <row r="75" spans="1:34" ht="21.6" thickBot="1" x14ac:dyDescent="0.45">
      <c r="A75" s="16" t="s">
        <v>28</v>
      </c>
      <c r="B75" s="18"/>
      <c r="C75" s="18"/>
      <c r="D75" s="35">
        <f t="shared" ref="D75:I75" si="57">D73+D67+D60+D41</f>
        <v>241300</v>
      </c>
      <c r="E75" s="35">
        <f t="shared" si="57"/>
        <v>241300</v>
      </c>
      <c r="F75" s="35">
        <f t="shared" si="57"/>
        <v>241300</v>
      </c>
      <c r="G75" s="35">
        <f t="shared" si="57"/>
        <v>241300</v>
      </c>
      <c r="H75" s="35">
        <f t="shared" si="57"/>
        <v>302800</v>
      </c>
      <c r="I75" s="35">
        <f t="shared" si="57"/>
        <v>336800</v>
      </c>
      <c r="J75" s="35">
        <f t="shared" ref="J75:O75" si="58">J73+J67+J60+J41</f>
        <v>336800</v>
      </c>
      <c r="K75" s="35">
        <f t="shared" si="58"/>
        <v>336800</v>
      </c>
      <c r="L75" s="35">
        <f t="shared" si="58"/>
        <v>313800</v>
      </c>
      <c r="M75" s="35">
        <f t="shared" si="58"/>
        <v>313800</v>
      </c>
      <c r="N75" s="35">
        <f t="shared" si="58"/>
        <v>313800</v>
      </c>
      <c r="O75" s="35">
        <f t="shared" si="58"/>
        <v>476800</v>
      </c>
      <c r="P75" s="35">
        <f t="shared" ref="P75:W75" si="59">P73+P67+P60+P41</f>
        <v>453800</v>
      </c>
      <c r="Q75" s="35">
        <f t="shared" si="59"/>
        <v>453800</v>
      </c>
      <c r="R75" s="35">
        <f t="shared" si="59"/>
        <v>368800</v>
      </c>
      <c r="S75" s="35">
        <f t="shared" si="59"/>
        <v>348800</v>
      </c>
      <c r="T75" s="35">
        <f t="shared" si="59"/>
        <v>348800</v>
      </c>
      <c r="U75" s="35">
        <f t="shared" si="59"/>
        <v>348800</v>
      </c>
      <c r="V75" s="35">
        <f t="shared" si="59"/>
        <v>348800</v>
      </c>
      <c r="W75" s="35">
        <f t="shared" si="59"/>
        <v>448800</v>
      </c>
      <c r="X75" s="35">
        <f t="shared" ref="X75:AE75" si="60">X73+X67+X60+X41</f>
        <v>448800</v>
      </c>
      <c r="Y75" s="35">
        <f t="shared" si="60"/>
        <v>448800</v>
      </c>
      <c r="Z75" s="35">
        <f t="shared" si="60"/>
        <v>378800</v>
      </c>
      <c r="AA75" s="35">
        <f t="shared" si="60"/>
        <v>378800</v>
      </c>
      <c r="AB75" s="35">
        <f t="shared" si="60"/>
        <v>378800</v>
      </c>
      <c r="AC75" s="35">
        <f t="shared" si="60"/>
        <v>378800</v>
      </c>
      <c r="AD75" s="35">
        <f t="shared" si="60"/>
        <v>438650</v>
      </c>
      <c r="AE75" s="35">
        <f t="shared" si="60"/>
        <v>463650</v>
      </c>
      <c r="AG75" s="45">
        <f>SUM(D75:AF75)</f>
        <v>10132100</v>
      </c>
    </row>
    <row r="76" spans="1:34" ht="13.8" thickTop="1" x14ac:dyDescent="0.25"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G76" s="42"/>
    </row>
    <row r="77" spans="1:34" ht="13.8" thickBot="1" x14ac:dyDescent="0.3">
      <c r="A77" s="19" t="s">
        <v>30</v>
      </c>
      <c r="B77" s="20"/>
      <c r="C77" s="20"/>
      <c r="D77" s="36">
        <f t="shared" ref="D77:I77" si="61">D75-D27</f>
        <v>0</v>
      </c>
      <c r="E77" s="36">
        <f t="shared" si="61"/>
        <v>0</v>
      </c>
      <c r="F77" s="36">
        <f t="shared" si="61"/>
        <v>0</v>
      </c>
      <c r="G77" s="36">
        <f t="shared" si="61"/>
        <v>0</v>
      </c>
      <c r="H77" s="36">
        <f t="shared" si="61"/>
        <v>0</v>
      </c>
      <c r="I77" s="36">
        <f t="shared" si="61"/>
        <v>0</v>
      </c>
      <c r="J77" s="36">
        <f t="shared" ref="J77:O77" si="62">J75-J27</f>
        <v>0</v>
      </c>
      <c r="K77" s="36">
        <f t="shared" si="62"/>
        <v>0</v>
      </c>
      <c r="L77" s="36">
        <f t="shared" si="62"/>
        <v>0</v>
      </c>
      <c r="M77" s="36">
        <f t="shared" si="62"/>
        <v>0</v>
      </c>
      <c r="N77" s="36">
        <f t="shared" si="62"/>
        <v>0</v>
      </c>
      <c r="O77" s="36">
        <f t="shared" si="62"/>
        <v>0</v>
      </c>
      <c r="P77" s="36">
        <f t="shared" ref="P77:W77" si="63">P75-P27</f>
        <v>0</v>
      </c>
      <c r="Q77" s="36">
        <f t="shared" si="63"/>
        <v>0</v>
      </c>
      <c r="R77" s="36">
        <f t="shared" si="63"/>
        <v>0</v>
      </c>
      <c r="S77" s="36">
        <f t="shared" si="63"/>
        <v>0</v>
      </c>
      <c r="T77" s="36">
        <f t="shared" si="63"/>
        <v>0</v>
      </c>
      <c r="U77" s="36">
        <f t="shared" si="63"/>
        <v>0</v>
      </c>
      <c r="V77" s="36">
        <f t="shared" si="63"/>
        <v>0</v>
      </c>
      <c r="W77" s="36">
        <f t="shared" si="63"/>
        <v>0</v>
      </c>
      <c r="X77" s="36">
        <f t="shared" ref="X77:AE77" si="64">X75-X27</f>
        <v>0</v>
      </c>
      <c r="Y77" s="36">
        <f t="shared" si="64"/>
        <v>0</v>
      </c>
      <c r="Z77" s="36">
        <f t="shared" si="64"/>
        <v>0</v>
      </c>
      <c r="AA77" s="36">
        <f t="shared" si="64"/>
        <v>0</v>
      </c>
      <c r="AB77" s="36">
        <f t="shared" si="64"/>
        <v>0</v>
      </c>
      <c r="AC77" s="36">
        <f t="shared" si="64"/>
        <v>0</v>
      </c>
      <c r="AD77" s="36">
        <f t="shared" si="64"/>
        <v>0</v>
      </c>
      <c r="AE77" s="36">
        <f t="shared" si="64"/>
        <v>0</v>
      </c>
      <c r="AG77" s="46">
        <f>SUM(D77:AF77)</f>
        <v>0</v>
      </c>
    </row>
    <row r="78" spans="1:34" ht="13.8" thickTop="1" x14ac:dyDescent="0.25"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G78" s="42"/>
    </row>
    <row r="79" spans="1:34" x14ac:dyDescent="0.25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G79" s="42"/>
    </row>
    <row r="80" spans="1:34" x14ac:dyDescent="0.25">
      <c r="A80" s="7" t="s">
        <v>36</v>
      </c>
      <c r="B80" t="s">
        <v>79</v>
      </c>
      <c r="C80">
        <v>6351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M80" s="27">
        <v>10000</v>
      </c>
      <c r="N80" s="27">
        <v>10000</v>
      </c>
      <c r="O80" s="27">
        <v>10000</v>
      </c>
      <c r="P80" s="27">
        <v>10000</v>
      </c>
      <c r="Q80" s="27">
        <v>10000</v>
      </c>
      <c r="R80" s="27">
        <v>10000</v>
      </c>
      <c r="S80" s="27">
        <v>10000</v>
      </c>
      <c r="T80" s="27">
        <v>10000</v>
      </c>
      <c r="U80" s="27">
        <v>10000</v>
      </c>
      <c r="V80" s="27">
        <v>10000</v>
      </c>
      <c r="W80" s="27">
        <v>10000</v>
      </c>
      <c r="X80" s="27">
        <v>10000</v>
      </c>
      <c r="Y80" s="27">
        <v>10000</v>
      </c>
      <c r="Z80" s="27">
        <v>10000</v>
      </c>
      <c r="AA80" s="27">
        <v>10000</v>
      </c>
      <c r="AB80" s="27">
        <v>10000</v>
      </c>
      <c r="AC80" s="27">
        <v>10000</v>
      </c>
      <c r="AD80" s="27">
        <v>10000</v>
      </c>
      <c r="AE80" s="27">
        <v>10000</v>
      </c>
      <c r="AG80" s="42"/>
    </row>
    <row r="81" spans="1:33" hidden="1" x14ac:dyDescent="0.25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M81" s="27">
        <v>5000</v>
      </c>
      <c r="N81" s="27">
        <v>5000</v>
      </c>
      <c r="O81" s="27">
        <v>5000</v>
      </c>
      <c r="P81" s="27">
        <v>5000</v>
      </c>
      <c r="Q81" s="27">
        <v>5000</v>
      </c>
      <c r="R81" s="27">
        <v>5000</v>
      </c>
      <c r="S81" s="27">
        <v>5000</v>
      </c>
      <c r="T81" s="27">
        <v>5000</v>
      </c>
      <c r="U81" s="27">
        <v>5000</v>
      </c>
      <c r="V81" s="27">
        <v>5000</v>
      </c>
      <c r="W81" s="27">
        <v>5000</v>
      </c>
      <c r="X81" s="27">
        <v>5000</v>
      </c>
      <c r="Y81" s="27">
        <v>5000</v>
      </c>
      <c r="Z81" s="27">
        <v>5000</v>
      </c>
      <c r="AA81" s="27">
        <v>5000</v>
      </c>
      <c r="AB81" s="27">
        <v>5000</v>
      </c>
      <c r="AC81" s="27">
        <v>5000</v>
      </c>
      <c r="AD81" s="27">
        <v>5000</v>
      </c>
      <c r="AE81" s="27">
        <v>5000</v>
      </c>
      <c r="AG81" s="49"/>
    </row>
    <row r="82" spans="1:33" hidden="1" x14ac:dyDescent="0.25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M82" s="27">
        <v>10000</v>
      </c>
      <c r="N82" s="27">
        <v>10000</v>
      </c>
      <c r="O82" s="27">
        <v>10000</v>
      </c>
      <c r="P82" s="27">
        <v>10000</v>
      </c>
      <c r="Q82" s="27">
        <v>10000</v>
      </c>
      <c r="R82" s="27">
        <v>10000</v>
      </c>
      <c r="S82" s="27">
        <v>10000</v>
      </c>
      <c r="T82" s="27">
        <v>10000</v>
      </c>
      <c r="U82" s="27">
        <v>10000</v>
      </c>
      <c r="V82" s="27">
        <v>10000</v>
      </c>
      <c r="W82" s="27">
        <v>10000</v>
      </c>
      <c r="X82" s="27">
        <v>10000</v>
      </c>
      <c r="Y82" s="27">
        <v>10000</v>
      </c>
      <c r="Z82" s="27">
        <v>10000</v>
      </c>
      <c r="AA82" s="27">
        <v>10000</v>
      </c>
      <c r="AB82" s="27">
        <v>10000</v>
      </c>
      <c r="AC82" s="27">
        <v>10000</v>
      </c>
      <c r="AD82" s="27">
        <v>10000</v>
      </c>
      <c r="AE82" s="27">
        <v>10000</v>
      </c>
      <c r="AG82" s="49"/>
    </row>
    <row r="83" spans="1:33" hidden="1" x14ac:dyDescent="0.25"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G83" s="49"/>
    </row>
    <row r="84" spans="1:33" x14ac:dyDescent="0.25"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G84" s="42"/>
    </row>
    <row r="85" spans="1:33" x14ac:dyDescent="0.25"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G85" s="42"/>
    </row>
    <row r="86" spans="1:33" x14ac:dyDescent="0.25"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G86" s="42"/>
    </row>
  </sheetData>
  <mergeCells count="1">
    <mergeCell ref="AG81:AG83"/>
  </mergeCells>
  <printOptions horizontalCentered="1" verticalCentered="1"/>
  <pageMargins left="0.5" right="0.5" top="0.25" bottom="0.25" header="0.5" footer="0.5"/>
  <pageSetup scale="67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 00</vt:lpstr>
      <vt:lpstr>'DEC 00'!Print_Area</vt:lpstr>
      <vt:lpstr>'DEC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2000-12-05T21:43:34Z</cp:lastPrinted>
  <dcterms:created xsi:type="dcterms:W3CDTF">1999-06-11T18:07:23Z</dcterms:created>
  <dcterms:modified xsi:type="dcterms:W3CDTF">2023-09-10T15:50:38Z</dcterms:modified>
</cp:coreProperties>
</file>