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960" yWindow="516" windowWidth="13692" windowHeight="8400"/>
  </bookViews>
  <sheets>
    <sheet name="Agua Dulce_d" sheetId="1" r:id="rId1"/>
  </sheets>
  <definedNames>
    <definedName name="_xlnm.Print_Area" localSheetId="0">'Agua Dulce_d'!$A$1:$R$337</definedName>
  </definedNames>
  <calcPr calcId="92512"/>
</workbook>
</file>

<file path=xl/calcChain.xml><?xml version="1.0" encoding="utf-8"?>
<calcChain xmlns="http://schemas.openxmlformats.org/spreadsheetml/2006/main">
  <c r="E4" i="1" l="1"/>
  <c r="F4" i="1"/>
  <c r="G4" i="1"/>
  <c r="H4" i="1"/>
  <c r="I4" i="1"/>
  <c r="J4" i="1"/>
  <c r="K4" i="1"/>
  <c r="L4" i="1"/>
  <c r="M4" i="1"/>
  <c r="N4" i="1"/>
  <c r="O4" i="1"/>
  <c r="P4" i="1"/>
  <c r="Q4" i="1"/>
  <c r="R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E92" i="1"/>
  <c r="E93" i="1"/>
  <c r="E94" i="1"/>
  <c r="E95" i="1"/>
  <c r="E96" i="1"/>
  <c r="E97" i="1"/>
  <c r="E98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D149" i="1"/>
  <c r="E149" i="1"/>
  <c r="F149" i="1"/>
  <c r="G149" i="1"/>
  <c r="H149" i="1"/>
  <c r="I149" i="1"/>
  <c r="J149" i="1"/>
  <c r="K149" i="1"/>
  <c r="L149" i="1"/>
  <c r="M149" i="1"/>
  <c r="N149" i="1"/>
  <c r="O149" i="1"/>
  <c r="P149" i="1"/>
  <c r="Q149" i="1"/>
  <c r="R149" i="1"/>
  <c r="E150" i="1"/>
  <c r="F150" i="1"/>
  <c r="G150" i="1"/>
  <c r="H150" i="1"/>
  <c r="I150" i="1"/>
  <c r="J150" i="1"/>
  <c r="K150" i="1"/>
  <c r="L150" i="1"/>
  <c r="M150" i="1"/>
  <c r="N150" i="1"/>
  <c r="O150" i="1"/>
  <c r="P150" i="1"/>
  <c r="Q150" i="1"/>
  <c r="R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D231" i="1"/>
  <c r="E231" i="1"/>
  <c r="F231" i="1"/>
  <c r="G231" i="1"/>
  <c r="H231" i="1"/>
  <c r="I231" i="1"/>
  <c r="J231" i="1"/>
  <c r="K231" i="1"/>
  <c r="L231" i="1"/>
  <c r="M231" i="1"/>
  <c r="N231" i="1"/>
  <c r="O231" i="1"/>
  <c r="P231" i="1"/>
  <c r="Q231" i="1"/>
  <c r="R231" i="1"/>
  <c r="E232" i="1"/>
  <c r="E233" i="1"/>
  <c r="F233" i="1"/>
  <c r="G233" i="1"/>
  <c r="H233" i="1"/>
  <c r="I233" i="1"/>
  <c r="J233" i="1"/>
  <c r="K233" i="1"/>
  <c r="L233" i="1"/>
  <c r="M233" i="1"/>
  <c r="N233" i="1"/>
  <c r="O233" i="1"/>
  <c r="P233" i="1"/>
  <c r="Q233" i="1"/>
  <c r="R233" i="1"/>
  <c r="E234" i="1"/>
  <c r="E235" i="1"/>
  <c r="E236" i="1"/>
  <c r="E237" i="1"/>
  <c r="E238" i="1"/>
  <c r="E239" i="1"/>
  <c r="D240" i="1"/>
  <c r="E240" i="1"/>
  <c r="F240" i="1"/>
  <c r="G240" i="1"/>
  <c r="H240" i="1"/>
  <c r="I240" i="1"/>
  <c r="J240" i="1"/>
  <c r="K240" i="1"/>
  <c r="L240" i="1"/>
  <c r="M240" i="1"/>
  <c r="N240" i="1"/>
  <c r="O240" i="1"/>
  <c r="P240" i="1"/>
  <c r="Q240" i="1"/>
  <c r="R240" i="1"/>
  <c r="E241" i="1"/>
  <c r="E242" i="1"/>
  <c r="F242" i="1"/>
  <c r="G242" i="1"/>
  <c r="H242" i="1"/>
  <c r="I242" i="1"/>
  <c r="J242" i="1"/>
  <c r="K242" i="1"/>
  <c r="L242" i="1"/>
  <c r="M242" i="1"/>
  <c r="N242" i="1"/>
  <c r="O242" i="1"/>
  <c r="P242" i="1"/>
  <c r="Q242" i="1"/>
  <c r="R242" i="1"/>
  <c r="E243" i="1"/>
  <c r="D244" i="1"/>
  <c r="E244" i="1"/>
  <c r="F244" i="1"/>
  <c r="G244" i="1"/>
  <c r="H244" i="1"/>
  <c r="I244" i="1"/>
  <c r="J244" i="1"/>
  <c r="K244" i="1"/>
  <c r="L244" i="1"/>
  <c r="M244" i="1"/>
  <c r="N244" i="1"/>
  <c r="O244" i="1"/>
  <c r="P244" i="1"/>
  <c r="Q244" i="1"/>
  <c r="R244" i="1"/>
  <c r="E245" i="1"/>
  <c r="F245" i="1"/>
  <c r="G245" i="1"/>
  <c r="H245" i="1"/>
  <c r="I245" i="1"/>
  <c r="J245" i="1"/>
  <c r="K245" i="1"/>
  <c r="L245" i="1"/>
  <c r="M245" i="1"/>
  <c r="N245" i="1"/>
  <c r="O245" i="1"/>
  <c r="P245" i="1"/>
  <c r="Q245" i="1"/>
  <c r="R245" i="1"/>
  <c r="E246" i="1"/>
  <c r="E247" i="1"/>
  <c r="E248" i="1"/>
  <c r="E249" i="1"/>
  <c r="E250" i="1"/>
  <c r="E251" i="1"/>
  <c r="E252" i="1"/>
  <c r="E253" i="1"/>
  <c r="E254" i="1"/>
  <c r="E255" i="1"/>
  <c r="E256" i="1"/>
  <c r="D257" i="1"/>
  <c r="E257" i="1"/>
  <c r="F257" i="1"/>
  <c r="G257" i="1"/>
  <c r="H257" i="1"/>
  <c r="I257" i="1"/>
  <c r="J257" i="1"/>
  <c r="K257" i="1"/>
  <c r="L257" i="1"/>
  <c r="M257" i="1"/>
  <c r="N257" i="1"/>
  <c r="O257" i="1"/>
  <c r="P257" i="1"/>
  <c r="Q257" i="1"/>
  <c r="R257" i="1"/>
  <c r="E258" i="1"/>
  <c r="F258" i="1"/>
  <c r="G258" i="1"/>
  <c r="H258" i="1"/>
  <c r="I258" i="1"/>
  <c r="J258" i="1"/>
  <c r="K258" i="1"/>
  <c r="L258" i="1"/>
  <c r="M258" i="1"/>
  <c r="N258" i="1"/>
  <c r="O258" i="1"/>
  <c r="P258" i="1"/>
  <c r="Q258" i="1"/>
  <c r="R258" i="1"/>
  <c r="E259" i="1"/>
  <c r="E260" i="1"/>
  <c r="E261" i="1"/>
  <c r="E262" i="1"/>
  <c r="E263" i="1"/>
  <c r="E264" i="1"/>
  <c r="E265" i="1"/>
  <c r="E266" i="1"/>
  <c r="E267" i="1"/>
  <c r="D268" i="1"/>
  <c r="E268" i="1"/>
  <c r="F268" i="1"/>
  <c r="G268" i="1"/>
  <c r="H268" i="1"/>
  <c r="I268" i="1"/>
  <c r="J268" i="1"/>
  <c r="K268" i="1"/>
  <c r="L268" i="1"/>
  <c r="M268" i="1"/>
  <c r="N268" i="1"/>
  <c r="O268" i="1"/>
  <c r="P268" i="1"/>
  <c r="Q268" i="1"/>
  <c r="R268" i="1"/>
  <c r="E269" i="1"/>
  <c r="F269" i="1"/>
  <c r="G269" i="1"/>
  <c r="H269" i="1"/>
  <c r="I269" i="1"/>
  <c r="J269" i="1"/>
  <c r="K269" i="1"/>
  <c r="L269" i="1"/>
  <c r="M269" i="1"/>
  <c r="N269" i="1"/>
  <c r="O269" i="1"/>
  <c r="P269" i="1"/>
  <c r="Q269" i="1"/>
  <c r="R269" i="1"/>
  <c r="E270" i="1"/>
  <c r="E271" i="1"/>
  <c r="E272" i="1"/>
  <c r="E273" i="1"/>
  <c r="E274" i="1"/>
  <c r="E275" i="1"/>
  <c r="E276" i="1"/>
  <c r="E277" i="1"/>
  <c r="D278" i="1"/>
  <c r="E278" i="1"/>
  <c r="F278" i="1"/>
  <c r="G278" i="1"/>
  <c r="H278" i="1"/>
  <c r="I278" i="1"/>
  <c r="J278" i="1"/>
  <c r="K278" i="1"/>
  <c r="L278" i="1"/>
  <c r="M278" i="1"/>
  <c r="N278" i="1"/>
  <c r="O278" i="1"/>
  <c r="P278" i="1"/>
  <c r="Q278" i="1"/>
  <c r="R278" i="1"/>
  <c r="E279" i="1"/>
  <c r="E280" i="1"/>
  <c r="E281" i="1"/>
  <c r="F281" i="1"/>
  <c r="G281" i="1"/>
  <c r="H281" i="1"/>
  <c r="I281" i="1"/>
  <c r="J281" i="1"/>
  <c r="K281" i="1"/>
  <c r="L281" i="1"/>
  <c r="M281" i="1"/>
  <c r="N281" i="1"/>
  <c r="O281" i="1"/>
  <c r="P281" i="1"/>
  <c r="Q281" i="1"/>
  <c r="R281" i="1"/>
  <c r="E282" i="1"/>
  <c r="D283" i="1"/>
  <c r="E283" i="1"/>
  <c r="F283" i="1"/>
  <c r="G283" i="1"/>
  <c r="H283" i="1"/>
  <c r="I283" i="1"/>
  <c r="J283" i="1"/>
  <c r="K283" i="1"/>
  <c r="L283" i="1"/>
  <c r="M283" i="1"/>
  <c r="N283" i="1"/>
  <c r="O283" i="1"/>
  <c r="P283" i="1"/>
  <c r="Q283" i="1"/>
  <c r="R283" i="1"/>
  <c r="E284" i="1"/>
  <c r="F284" i="1"/>
  <c r="G284" i="1"/>
  <c r="H284" i="1"/>
  <c r="I284" i="1"/>
  <c r="J284" i="1"/>
  <c r="K284" i="1"/>
  <c r="L284" i="1"/>
  <c r="M284" i="1"/>
  <c r="N284" i="1"/>
  <c r="O284" i="1"/>
  <c r="P284" i="1"/>
  <c r="Q284" i="1"/>
  <c r="R284" i="1"/>
  <c r="E285" i="1"/>
  <c r="E286" i="1"/>
  <c r="E287" i="1"/>
  <c r="D288" i="1"/>
  <c r="E288" i="1"/>
  <c r="F288" i="1"/>
  <c r="G288" i="1"/>
  <c r="H288" i="1"/>
  <c r="I288" i="1"/>
  <c r="J288" i="1"/>
  <c r="K288" i="1"/>
  <c r="L288" i="1"/>
  <c r="M288" i="1"/>
  <c r="N288" i="1"/>
  <c r="O288" i="1"/>
  <c r="P288" i="1"/>
  <c r="Q288" i="1"/>
  <c r="R288" i="1"/>
  <c r="E289" i="1"/>
  <c r="F289" i="1"/>
  <c r="G289" i="1"/>
  <c r="H289" i="1"/>
  <c r="I289" i="1"/>
  <c r="J289" i="1"/>
  <c r="K289" i="1"/>
  <c r="L289" i="1"/>
  <c r="M289" i="1"/>
  <c r="N289" i="1"/>
  <c r="O289" i="1"/>
  <c r="P289" i="1"/>
  <c r="Q289" i="1"/>
  <c r="R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F309" i="1"/>
  <c r="G309" i="1"/>
  <c r="H309" i="1"/>
  <c r="I309" i="1"/>
  <c r="J309" i="1"/>
  <c r="K309" i="1"/>
  <c r="L309" i="1"/>
  <c r="M309" i="1"/>
  <c r="N309" i="1"/>
  <c r="O309" i="1"/>
  <c r="P309" i="1"/>
  <c r="Q309" i="1"/>
  <c r="R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D325" i="1"/>
  <c r="E325" i="1"/>
  <c r="F325" i="1"/>
  <c r="G325" i="1"/>
  <c r="H325" i="1"/>
  <c r="I325" i="1"/>
  <c r="J325" i="1"/>
  <c r="K325" i="1"/>
  <c r="L325" i="1"/>
  <c r="M325" i="1"/>
  <c r="N325" i="1"/>
  <c r="O325" i="1"/>
  <c r="P325" i="1"/>
  <c r="Q325" i="1"/>
  <c r="R325" i="1"/>
  <c r="E326" i="1"/>
  <c r="F326" i="1"/>
  <c r="G326" i="1"/>
  <c r="H326" i="1"/>
  <c r="I326" i="1"/>
  <c r="J326" i="1"/>
  <c r="K326" i="1"/>
  <c r="L326" i="1"/>
  <c r="M326" i="1"/>
  <c r="N326" i="1"/>
  <c r="O326" i="1"/>
  <c r="P326" i="1"/>
  <c r="Q326" i="1"/>
  <c r="R326" i="1"/>
  <c r="E327" i="1"/>
  <c r="E328" i="1"/>
  <c r="E329" i="1"/>
  <c r="D330" i="1"/>
  <c r="E330" i="1"/>
  <c r="F330" i="1"/>
  <c r="G330" i="1"/>
  <c r="H330" i="1"/>
  <c r="I330" i="1"/>
  <c r="J330" i="1"/>
  <c r="K330" i="1"/>
  <c r="L330" i="1"/>
  <c r="M330" i="1"/>
  <c r="N330" i="1"/>
  <c r="O330" i="1"/>
  <c r="P330" i="1"/>
  <c r="Q330" i="1"/>
  <c r="R330" i="1"/>
  <c r="E331" i="1"/>
  <c r="E332" i="1"/>
  <c r="E333" i="1"/>
  <c r="E334" i="1"/>
  <c r="E335" i="1"/>
  <c r="D336" i="1"/>
  <c r="E336" i="1"/>
  <c r="F336" i="1"/>
  <c r="G336" i="1"/>
  <c r="H336" i="1"/>
  <c r="I336" i="1"/>
  <c r="J336" i="1"/>
  <c r="K336" i="1"/>
  <c r="L336" i="1"/>
  <c r="M336" i="1"/>
  <c r="N336" i="1"/>
  <c r="O336" i="1"/>
  <c r="P336" i="1"/>
  <c r="Q336" i="1"/>
  <c r="R336" i="1"/>
  <c r="E337" i="1"/>
</calcChain>
</file>

<file path=xl/sharedStrings.xml><?xml version="1.0" encoding="utf-8"?>
<sst xmlns="http://schemas.openxmlformats.org/spreadsheetml/2006/main" count="410" uniqueCount="333">
  <si>
    <t>Maximum</t>
  </si>
  <si>
    <t>Mon</t>
  </si>
  <si>
    <t>Sun</t>
  </si>
  <si>
    <t>Sat</t>
  </si>
  <si>
    <t>Fri</t>
  </si>
  <si>
    <t>Thu</t>
  </si>
  <si>
    <t>Wed</t>
  </si>
  <si>
    <t>Tue</t>
  </si>
  <si>
    <t>MTD Avg</t>
  </si>
  <si>
    <t>Prior Mo Avg</t>
  </si>
  <si>
    <t>Month-2 Avg</t>
  </si>
  <si>
    <t>End</t>
  </si>
  <si>
    <t>Capacity</t>
  </si>
  <si>
    <t>Change</t>
  </si>
  <si>
    <t>Koch</t>
  </si>
  <si>
    <t>Production</t>
  </si>
  <si>
    <t>Production Other*</t>
  </si>
  <si>
    <t>7071.5-NORTH WILLMAN/TET</t>
  </si>
  <si>
    <t>ALFRED FIELD C.P.</t>
  </si>
  <si>
    <t>BANQUETE FIELD C.P.</t>
  </si>
  <si>
    <t>CABEZA CREEK C.P. #3</t>
  </si>
  <si>
    <t>CORE EXPLORATION &amp; PRODUCTION</t>
  </si>
  <si>
    <t>J J ELLIFF #5 &amp; 11-C WELLS</t>
  </si>
  <si>
    <t>JACK BUTLER #1 WELL</t>
  </si>
  <si>
    <t>KNOLLE-THOMAS C.P.</t>
  </si>
  <si>
    <t>MAEDGEN FIELD C.P.</t>
  </si>
  <si>
    <t>MARY TOM HEFTE C.P.</t>
  </si>
  <si>
    <t>NEW ANGELITA FIELD C.P.</t>
  </si>
  <si>
    <t>NORGAS: ORANGE GROVE C.P.</t>
  </si>
  <si>
    <t>ODEM</t>
  </si>
  <si>
    <t>ORANGE GROVE C.P.</t>
  </si>
  <si>
    <t>ORANGE GROVE FIELD C.P.</t>
  </si>
  <si>
    <t>ORVILLE DENISE #1 WELL</t>
  </si>
  <si>
    <t>RAMIRENA ETAL C.P. #1</t>
  </si>
  <si>
    <t>RAND MORGAN EAST FIELD C.P. #1</t>
  </si>
  <si>
    <t>RED FISH BAY-MUSTANG ISLAND FIELD C.P.</t>
  </si>
  <si>
    <t>na</t>
  </si>
  <si>
    <t>REHMET C.P. #1</t>
  </si>
  <si>
    <t>RICHARD KING LEASE C.P.</t>
  </si>
  <si>
    <t>RIVERSIDE FIELD C.P.</t>
  </si>
  <si>
    <t>SAXET-WHITE POINT C.P. #1</t>
  </si>
  <si>
    <t>SOUTH MILLER RANCH COMMON POINT</t>
  </si>
  <si>
    <t>TRIPLE A FIELD C.P.</t>
  </si>
  <si>
    <t>WADE C.P.</t>
  </si>
  <si>
    <t>WADE CITY C.P. #1</t>
  </si>
  <si>
    <t>WADE CITY FIELD C.P. #1</t>
  </si>
  <si>
    <t>WELDER C.P.</t>
  </si>
  <si>
    <t>WEST PUERTO BAY C.P. #1</t>
  </si>
  <si>
    <t>WEST SINTON FIELD C.P.</t>
  </si>
  <si>
    <t>WHITE POINT DEVELOPMENT CO #1 &amp; 2 WELLS</t>
  </si>
  <si>
    <t>WILLMANN C.P.</t>
  </si>
  <si>
    <t>A J KLEPAC #1-A WELL</t>
  </si>
  <si>
    <t>ANTARS LANE #1 WELL</t>
  </si>
  <si>
    <t>B GROENVELD #1 WELL</t>
  </si>
  <si>
    <t>BERTHA CHOTE #1 WELL</t>
  </si>
  <si>
    <t>BROWN GAS UNIT #1</t>
  </si>
  <si>
    <t>DORNBURG FIELD C.P.</t>
  </si>
  <si>
    <t>EWING #1 WELL</t>
  </si>
  <si>
    <t>F H STOUT #1 PRICE WELL</t>
  </si>
  <si>
    <t>FROST #1 WELL</t>
  </si>
  <si>
    <t>GENTRY POWELL #1 WELL</t>
  </si>
  <si>
    <t>GONZALES MILLS #1 WELL</t>
  </si>
  <si>
    <t>H JONES #1 WELL</t>
  </si>
  <si>
    <t>HARTZENDORF #1 WELL</t>
  </si>
  <si>
    <t>HOLLAN #3 WELL</t>
  </si>
  <si>
    <t>J F WELDER F-4 WELL</t>
  </si>
  <si>
    <t>J J ELLIFF #7 WELL</t>
  </si>
  <si>
    <t>JARVIS #1 WELL</t>
  </si>
  <si>
    <t>JC INGRAM ETAL B1</t>
  </si>
  <si>
    <t>M T HEFTE ETAL #1 WELL</t>
  </si>
  <si>
    <t>MAEDGEN #1 WELL</t>
  </si>
  <si>
    <t>MAYFIELD #1 WELL (SAN PATRICIO)</t>
  </si>
  <si>
    <t>MOBIL</t>
  </si>
  <si>
    <t>NORTH MATHIS FIELD C.P.</t>
  </si>
  <si>
    <t>OLA MC CANN #1 WELL</t>
  </si>
  <si>
    <t>RED FISH BAY PLATFORM #3</t>
  </si>
  <si>
    <t>RED FISH BAY PLATFORM #444</t>
  </si>
  <si>
    <t>RED FISH BAY PLATFORM 348</t>
  </si>
  <si>
    <t>SWEASEY #2 WELL</t>
  </si>
  <si>
    <t>W C RIVERS #1 WELL</t>
  </si>
  <si>
    <t>WELDER 44 #1 WELL</t>
  </si>
  <si>
    <t>WELDER WILDLIFE FOUNDATION #4 WELL</t>
  </si>
  <si>
    <t>WHATLEY #1 WELL</t>
  </si>
  <si>
    <t>DUDERSTADT-FROMME #1 WELL</t>
  </si>
  <si>
    <t>RED FISH BAY GAS PLT</t>
  </si>
  <si>
    <t>UPRC/GULF PLAINS PLANT RECEIPT SYSTEM 01</t>
  </si>
  <si>
    <t>UPRC/GULF PLAINS RECEIPT (SYSTEM 01-01)</t>
  </si>
  <si>
    <t>GROVE 12" TO UPRC PLANT @ GULF PLAINS</t>
  </si>
  <si>
    <t>Interconnect Rec</t>
  </si>
  <si>
    <t>Interconnect Rec Other*</t>
  </si>
  <si>
    <t>AGUA DULCE COMPRESSOR STATION</t>
  </si>
  <si>
    <t>AGUA DULCE (TRANSAMERICA TO TRUNKLINE)</t>
  </si>
  <si>
    <t>CONSOLIDATED TO UGPL (SINTON FLD REC)</t>
  </si>
  <si>
    <t>TRANSFER @ AGUA DULCE (LOBO)</t>
  </si>
  <si>
    <t>2004.0-M.L.P.A. #9</t>
  </si>
  <si>
    <t>7062.0-ALFRED</t>
  </si>
  <si>
    <t>AGUA DULCE TRANSFER</t>
  </si>
  <si>
    <t>BANQUETE (FRM CCGT)</t>
  </si>
  <si>
    <t>NUECES COUNTY HPL (CHANNEL)</t>
  </si>
  <si>
    <t>NUECES COUNTY TRANSPORT RECEIVED ( ESPE</t>
  </si>
  <si>
    <t>SINTON (FROM PG&amp;E TEXAS)</t>
  </si>
  <si>
    <t>PERRY BASS 390 31 AND #2 TO TENN</t>
  </si>
  <si>
    <t>AGUA DULCE (FROM LOBO)</t>
  </si>
  <si>
    <t>Total</t>
  </si>
  <si>
    <t>Interconnect Del</t>
  </si>
  <si>
    <t>Interconnect Del Other*</t>
  </si>
  <si>
    <t>AGUA DULCE-TANG HPL</t>
  </si>
  <si>
    <t>BANQUETE ( KGPC TO CORPUS CHRISTI )</t>
  </si>
  <si>
    <t>BRUNI AGGREGATE - MIDCOAST</t>
  </si>
  <si>
    <t>DELHI: BANQUETE ( KGPC TO DELHI )</t>
  </si>
  <si>
    <t>INGLESIDE - UGPL TO HPL</t>
  </si>
  <si>
    <t>NUECES COUNTY (TO MID-COAST)</t>
  </si>
  <si>
    <t>PI ENERGY TRANSPORT DELIVERY</t>
  </si>
  <si>
    <t>To End Users</t>
  </si>
  <si>
    <t>To End Users Other*</t>
  </si>
  <si>
    <t>AGUA DULCE FARM TAPS</t>
  </si>
  <si>
    <t>PVR @ GULF PLAINS PLANT</t>
  </si>
  <si>
    <t>SINTON FARM TAPS ICL</t>
  </si>
  <si>
    <t>AGUA DULCE AGGREGATE SLN - ENTEX</t>
  </si>
  <si>
    <t>AGUA DULCE CITY GATE</t>
  </si>
  <si>
    <t>ARANSAS PASS AGGREGATE SLN - ENTEX</t>
  </si>
  <si>
    <t>ARANSAS PASS FARM TAPS OCL</t>
  </si>
  <si>
    <t>ARANSAS PASS FARM TAPS-WHITE PT LINE</t>
  </si>
  <si>
    <t>ARANSAS PASS HWY 35 AT AVE B</t>
  </si>
  <si>
    <t>ARANSAS PASS RURALS</t>
  </si>
  <si>
    <t>ARANSAS PASS RURALS ICL</t>
  </si>
  <si>
    <t>ARANSAS PASS RURALS OCL</t>
  </si>
  <si>
    <t>ARANSAS PASS T.B.S.</t>
  </si>
  <si>
    <t>GREGORY T.B.S.</t>
  </si>
  <si>
    <t>INGLESIDE FARM TAPS - WHITE LINE</t>
  </si>
  <si>
    <t>INGLESIDE FARM TAPS INCL-MUSTANG LINE</t>
  </si>
  <si>
    <t>INGLESIDE FARM TAPS OCL - WHITE PT LINE</t>
  </si>
  <si>
    <t>INGLESIDE RURALS - MUSTANG LINE</t>
  </si>
  <si>
    <t>INGLESIDE RURALS ICL-MUSTANG LINE</t>
  </si>
  <si>
    <t>INGLESIDE RURALS ICL-WHITE PT LINE</t>
  </si>
  <si>
    <t>INGLESIDE T.B.S.</t>
  </si>
  <si>
    <t>MATHIS CITY GATE</t>
  </si>
  <si>
    <t>MATHIS FARM TAP</t>
  </si>
  <si>
    <t>MATHIS FARM TAPS-BRUNI LINE</t>
  </si>
  <si>
    <t>MATHIS RURALS OCL</t>
  </si>
  <si>
    <t>ODEM FARM TAPS</t>
  </si>
  <si>
    <t>ODEM FARM TAPS-AGUA DULCE 24</t>
  </si>
  <si>
    <t>ODEM T.B.S.</t>
  </si>
  <si>
    <t>ORANGE GROVE CITY GATE</t>
  </si>
  <si>
    <t>ORANGE GROVE FARM TAPS</t>
  </si>
  <si>
    <t>PORTLAND CITY GATE</t>
  </si>
  <si>
    <t>PORTLAND FARM TAPS ICL-</t>
  </si>
  <si>
    <t>PORTLAND FARM TAPS OCL</t>
  </si>
  <si>
    <t>PORTLAND RURALS ICL</t>
  </si>
  <si>
    <t>PORTLAND RURALS OCL</t>
  </si>
  <si>
    <t>SAN DIEGO FARM TAPS</t>
  </si>
  <si>
    <t>SINTON FARM TAPS OCL</t>
  </si>
  <si>
    <t>SINTON RURALS</t>
  </si>
  <si>
    <t>SINTON RURALS OCL</t>
  </si>
  <si>
    <t>SINTON RURALS WHITE PT 16</t>
  </si>
  <si>
    <t>SINTON T.B.S.</t>
  </si>
  <si>
    <t>TAFT CITY GATE</t>
  </si>
  <si>
    <t>TAFT FARM TAPS</t>
  </si>
  <si>
    <t>TAFT FARM TAPS OCL</t>
  </si>
  <si>
    <t>TAFT RURALS OCL</t>
  </si>
  <si>
    <t>Koch Total</t>
  </si>
  <si>
    <t>Tennessee</t>
  </si>
  <si>
    <t>ABRAXAS - PORTILLA DEHYD</t>
  </si>
  <si>
    <t>ABRAXAS-S ALICE DEHYD</t>
  </si>
  <si>
    <t>ABTEX-E ALICE DEHYD</t>
  </si>
  <si>
    <t>AMERICAN-RIVERSIDE O'NEIL WELL</t>
  </si>
  <si>
    <t>BANQUETTE TRANSPORT</t>
  </si>
  <si>
    <t>BETTIS - S. ALICE DEHY</t>
  </si>
  <si>
    <t>BIG 6 - CALALLEN WELL</t>
  </si>
  <si>
    <t>BRIGHT AND SCHIFF-INGLESIDE DEHYD</t>
  </si>
  <si>
    <t>BRISTOL-MUSTANG IS 1 DEHYD</t>
  </si>
  <si>
    <t>COASTAL-TEXACO-LA GLORIA DEHYD EXCH</t>
  </si>
  <si>
    <t>CORPUS - NORTH ODEM TRANSPORT</t>
  </si>
  <si>
    <t>COUGAR - RIVERSIDE DEHYD</t>
  </si>
  <si>
    <t>DAVIS-ROBSTOWN PLT DEHYD</t>
  </si>
  <si>
    <t>DOMINION - RIVERSIDE DEHYD</t>
  </si>
  <si>
    <t>EAST RIVERSIDE</t>
  </si>
  <si>
    <t>ESPERANZA-NUGGET INGLESIDE DEHYD</t>
  </si>
  <si>
    <t>FINA-AGUA DULCE DEHYD</t>
  </si>
  <si>
    <t>FINA-AQUA DULCE WELL</t>
  </si>
  <si>
    <t>FINA-MAGNOLIA CITY DEHYD</t>
  </si>
  <si>
    <t>FINA-RIVERSIDE CALALLEN WELL</t>
  </si>
  <si>
    <t>GAS MARKETING - JIM WELLS EXCHANGE</t>
  </si>
  <si>
    <t>H &amp; D - E RIVERSIDE DEHYD</t>
  </si>
  <si>
    <t>HAMILL-NW SINTON DEHYD</t>
  </si>
  <si>
    <t>HURD- YORBA #1 DEHY</t>
  </si>
  <si>
    <t>INTERCITY - PLYMOUTH DEHYD</t>
  </si>
  <si>
    <t>INTERCITY-PLYMOUTH DEHYD</t>
  </si>
  <si>
    <t>JOSE GARCIA #1 TRANSPORT</t>
  </si>
  <si>
    <t>LL&amp;E-MUSTANG ISLAND BLK 883-S</t>
  </si>
  <si>
    <t>MARQUEE - MINNIE BOCK DEHYD.</t>
  </si>
  <si>
    <t>MJG-SGPL-JOSE GARCIA #2 TRANSP</t>
  </si>
  <si>
    <t>MOBIL-RED FISH BAY DEHYD</t>
  </si>
  <si>
    <t>MOBIL-SEELIGSON PLT</t>
  </si>
  <si>
    <t>MOBIL-STEDMAN IS DEHYD</t>
  </si>
  <si>
    <t>MUSTANG</t>
  </si>
  <si>
    <t>MUSTANG ISLAND</t>
  </si>
  <si>
    <t>MUSTANG ISLAND S&amp;D PLANT</t>
  </si>
  <si>
    <t>NORTH - REDFISH BAY TRANSPORT</t>
  </si>
  <si>
    <t>NORTH ODEM</t>
  </si>
  <si>
    <t>PLYMOUTH FIELD DEHYDRATION</t>
  </si>
  <si>
    <t>RINCON - NORTH ODEM DEHYD</t>
  </si>
  <si>
    <t>RISIEN-W MAGNOLIA DEHYD</t>
  </si>
  <si>
    <t>ROBSTOWN PLANT</t>
  </si>
  <si>
    <t>SCANA - SAN PATRICIO DEHYD.</t>
  </si>
  <si>
    <t>SMITH - PLYMOUTH DEHYD</t>
  </si>
  <si>
    <t>SOUTH-AGUA DULCE PLT DEHYD</t>
  </si>
  <si>
    <t>STATE TRACT 434 (MUSTANG IS.)</t>
  </si>
  <si>
    <t>STATION 1 INTERCONNECT</t>
  </si>
  <si>
    <t>TEJAS-PLYMOUTH AND SPARTAN DEHYD</t>
  </si>
  <si>
    <t>TEXAS - ALICE #1 DEHYD</t>
  </si>
  <si>
    <t>TEXAS - N MAGNOLIA CITY DEHYD</t>
  </si>
  <si>
    <t>TOM GRAHAM</t>
  </si>
  <si>
    <t>UNION- WARDNER COASTAL PLT DEHYD</t>
  </si>
  <si>
    <t>VALLEY-ALICE DEHYD</t>
  </si>
  <si>
    <t>VALLEY-LYTLE WILSON DEHYD</t>
  </si>
  <si>
    <t>VALLEY-PETRONELLA DEHYD</t>
  </si>
  <si>
    <t>VALLEY-TOM GRAHAM DEHYD</t>
  </si>
  <si>
    <t>VICTORIA - NORTH BRAYTON DEHYD</t>
  </si>
  <si>
    <t>W C TILLER #1</t>
  </si>
  <si>
    <t>WARDER COASTAL PLANT DEHYD</t>
  </si>
  <si>
    <t>WELDER FIELD</t>
  </si>
  <si>
    <t>WRIGHT-TOM GRAHAM DEHYD</t>
  </si>
  <si>
    <t>ARCO-MUSTANG IS 4 DEHYD</t>
  </si>
  <si>
    <t>BRISTOL - JOHN T. CERTAIN #1</t>
  </si>
  <si>
    <t>DURST-GOLDAPP #2 DEHY</t>
  </si>
  <si>
    <t>ENCINA WELDER  H  NO 1</t>
  </si>
  <si>
    <t>GAS - RIVERSIDE WILSON #1</t>
  </si>
  <si>
    <t>INDEPENDENT - LOVETT #1 GAS UNIT</t>
  </si>
  <si>
    <t>MESTENA - LLOPCO WELL NO.1</t>
  </si>
  <si>
    <t>WELDER RANCH</t>
  </si>
  <si>
    <t>YORBA #1</t>
  </si>
  <si>
    <t>MAGNOLIA CITY</t>
  </si>
  <si>
    <t>RED FISH BAY PLANT</t>
  </si>
  <si>
    <t>SEELIGSON</t>
  </si>
  <si>
    <t>TEXACO - ODEM DEHYD</t>
  </si>
  <si>
    <t>TEXACO-PORTILLA DEHYD</t>
  </si>
  <si>
    <t>TENNECO - MAGNOLIA CITY PLT INLET</t>
  </si>
  <si>
    <t>KING RANCH</t>
  </si>
  <si>
    <t>CHANNEL-AGUA DULCE EXCH</t>
  </si>
  <si>
    <t>STATION 1 AQUA DULCE, TEXAS</t>
  </si>
  <si>
    <t>ESPERANZA-PENNISULA N ODEM DEHYD</t>
  </si>
  <si>
    <t>TIJERINA DEHYDRATION</t>
  </si>
  <si>
    <t>TRANSCO - FALFURRIAS TRANSPORT</t>
  </si>
  <si>
    <t>CORPUS - BANQUETE TRANSPORT</t>
  </si>
  <si>
    <t>TRANSAMERICAN - TRANSAMER. INTERCONNECT</t>
  </si>
  <si>
    <t>TENNESSEE - CIG - AQUA DULCE DELIVERY</t>
  </si>
  <si>
    <t>SOUTHERN-BANQUETE SALES</t>
  </si>
  <si>
    <t>BANQUETTE SALES</t>
  </si>
  <si>
    <t>CELANESE-KINGSVILLE TEX A TRANS</t>
  </si>
  <si>
    <t>MAGNOLIA CITY PTR</t>
  </si>
  <si>
    <t>OCCIDENTAL - ALKALI PLANT SALES</t>
  </si>
  <si>
    <t>REYNOLDS</t>
  </si>
  <si>
    <t>TENNECO - MAGNOLIA PLANT SHRINKAGE</t>
  </si>
  <si>
    <t>TENNECO-MAGNOLIA PLANT PTR MAKE UP</t>
  </si>
  <si>
    <t>CORPUS - INGELSIDE BIG 3 TRANSPORT</t>
  </si>
  <si>
    <t>GULF-INGLESIDE SALES</t>
  </si>
  <si>
    <t>HOMEPORT - INGLESIDE SALES</t>
  </si>
  <si>
    <t>SMITH - PLYMOUTH SALES</t>
  </si>
  <si>
    <t>Tennessee Total</t>
  </si>
  <si>
    <t>Trunkline</t>
  </si>
  <si>
    <t>G.M.T. COMPANY, INC.</t>
  </si>
  <si>
    <t>GULF ENERGY PIPELINE</t>
  </si>
  <si>
    <t>HYQUEST (EGGERT)</t>
  </si>
  <si>
    <t>ROBERT E KIBBE</t>
  </si>
  <si>
    <t>SALVATION ARMY - W. M. LAUGHLIN</t>
  </si>
  <si>
    <t>ADAMS-HOUGHTON #1-SANDALWOOD</t>
  </si>
  <si>
    <t>LAUGHLIN ESTATE #2 - KIBBE</t>
  </si>
  <si>
    <t>LAGLORIA - INLET - MOBIL</t>
  </si>
  <si>
    <t>LAGLORIA  - MOBIL</t>
  </si>
  <si>
    <t>PREMONT STATION #8</t>
  </si>
  <si>
    <t>CORPUS CHRISTI</t>
  </si>
  <si>
    <t>FALFURRIAS INTERCONNECT - PG&amp;E</t>
  </si>
  <si>
    <t>LAGLORIA - TRANSCO</t>
  </si>
  <si>
    <t>PREMONT INTERCONNECT - GULF ENERGY</t>
  </si>
  <si>
    <t>TRANSAMERICAN #2</t>
  </si>
  <si>
    <t>LOBO PIPELINE</t>
  </si>
  <si>
    <t>TRANS-TEXAS #2 - PG&amp;E</t>
  </si>
  <si>
    <t>TRANSAMERICAN (ALICE)</t>
  </si>
  <si>
    <t>VANDERBILT - MOBIL</t>
  </si>
  <si>
    <t>IRR. TX - LOS JABONCILLOS RANCH</t>
  </si>
  <si>
    <t>TOWN OF ALICE-EMER. - HOUSTON P/L</t>
  </si>
  <si>
    <t>SAN PATRICIO CO - COKINOS</t>
  </si>
  <si>
    <t>Trunkline Total</t>
  </si>
  <si>
    <t>NGPL</t>
  </si>
  <si>
    <t>ENDEVCO/NGPL ENCINO SAN PATRICIO</t>
  </si>
  <si>
    <t>CC TRANS @ JIM WELLS</t>
  </si>
  <si>
    <t>HUMBLGAS @ KLEBERG</t>
  </si>
  <si>
    <t>MARATHON/NGPL INTER #1 SAN PATRICIO</t>
  </si>
  <si>
    <t>MTPC/NGPL WILLAMAR JIM WELLS</t>
  </si>
  <si>
    <t>KMTP @ JIM WELLS</t>
  </si>
  <si>
    <t>DUKEENGY @ JIM WELLS</t>
  </si>
  <si>
    <t>SABINAL/NGPL AMARGOSA JIM WELLS</t>
  </si>
  <si>
    <t>SCANA/NGPL  SAN PATRICIO</t>
  </si>
  <si>
    <t>CHANNEL @ JIM WELLS</t>
  </si>
  <si>
    <t>TEXACO/NGPL SHAEFFER RNCH JIM WELLS</t>
  </si>
  <si>
    <t>VALGAS/NGPL E MATHIS SAN PATRICIO</t>
  </si>
  <si>
    <t>EXXON/KING RANCH</t>
  </si>
  <si>
    <t>LA GLORIA MOBIL/NGPL JIM WELLS</t>
  </si>
  <si>
    <t>LUBY PETRONILLA AMOCO/NGPL NUECES</t>
  </si>
  <si>
    <t>TEXACO/NGPL TIJERINA JIM WELLS</t>
  </si>
  <si>
    <t>WELDER</t>
  </si>
  <si>
    <t>PG&amp;E Gas@JimWells</t>
  </si>
  <si>
    <t>KMTP @ NUECES</t>
  </si>
  <si>
    <t>CC TRANS/NGPL  JIM WELLS</t>
  </si>
  <si>
    <t>COMPRESSOR STATION C341</t>
  </si>
  <si>
    <t>RIVERSIDE</t>
  </si>
  <si>
    <t>CC TRANS/NGPL  NUECES</t>
  </si>
  <si>
    <t>CELANESE/NGPL  KLEBERG</t>
  </si>
  <si>
    <t>VALEROLP/NGPL RECEIPT NUECES</t>
  </si>
  <si>
    <t>CHANNEL/NGPL  JIM WELLS</t>
  </si>
  <si>
    <t>SAXET</t>
  </si>
  <si>
    <t>TRANSAM/NGPL CELANESE NUECES</t>
  </si>
  <si>
    <t>VALGAS/NGPL REYNOLDS JIM WELLS</t>
  </si>
  <si>
    <t>VALINTER/NGPL LA GLORIA JIM WELLS</t>
  </si>
  <si>
    <t>HPL/NGPL RIVERSIDE NUECES</t>
  </si>
  <si>
    <t>HUMBLGAS/NGPL KING RANCH KLEBERG</t>
  </si>
  <si>
    <t>MTPC/NGPL SOUTH TEXAS P/L NUECES</t>
  </si>
  <si>
    <t>TRANSAM/NGPL AGUA DULCE NUECES</t>
  </si>
  <si>
    <t>SOUTH CLARA DRISCOLL</t>
  </si>
  <si>
    <t>VALEROLP/NGPL DELIVERY NUECES</t>
  </si>
  <si>
    <t>None</t>
  </si>
  <si>
    <t>NGPL Total</t>
  </si>
  <si>
    <t>TETCO</t>
  </si>
  <si>
    <t>Thruput</t>
  </si>
  <si>
    <t>Angleton</t>
  </si>
  <si>
    <t>Blessing</t>
  </si>
  <si>
    <t>Tivoli</t>
  </si>
  <si>
    <t>Petronilla</t>
  </si>
  <si>
    <t>Santa Fe</t>
  </si>
  <si>
    <t>TETCO Total</t>
  </si>
  <si>
    <t>Agua Dulce Total</t>
  </si>
  <si>
    <t>Agua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</si>
</sst>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7" formatCode="mmmm\ d\,\ yyyy"/>
  </numFmts>
  <fonts count="5" x14ac:knownFonts="1">
    <font>
      <sz val="10"/>
      <name val="Arial"/>
    </font>
    <font>
      <sz val="8"/>
      <name val="Arial"/>
      <family val="2"/>
    </font>
    <font>
      <b/>
      <sz val="8"/>
      <name val="Arial"/>
      <family val="2"/>
    </font>
    <font>
      <b/>
      <sz val="14"/>
      <name val="Arial"/>
      <family val="2"/>
    </font>
    <font>
      <sz val="8"/>
      <color indexed="12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</fills>
  <borders count="14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1" fillId="0" borderId="0" xfId="0" applyNumberFormat="1" applyFont="1" applyFill="1" applyAlignment="1">
      <alignment horizontal="center"/>
    </xf>
    <xf numFmtId="0" fontId="1" fillId="0" borderId="0" xfId="0" applyFont="1" applyAlignment="1"/>
    <xf numFmtId="0" fontId="2" fillId="0" borderId="0" xfId="0" applyNumberFormat="1" applyFont="1" applyFill="1" applyAlignment="1">
      <alignment horizontal="center"/>
    </xf>
    <xf numFmtId="0" fontId="2" fillId="0" borderId="1" xfId="0" applyNumberFormat="1" applyFont="1" applyFill="1" applyBorder="1" applyAlignment="1">
      <alignment horizontal="center"/>
    </xf>
    <xf numFmtId="0" fontId="2" fillId="0" borderId="2" xfId="0" applyNumberFormat="1" applyFont="1" applyFill="1" applyBorder="1" applyAlignment="1">
      <alignment horizontal="center"/>
    </xf>
    <xf numFmtId="0" fontId="2" fillId="0" borderId="3" xfId="0" applyNumberFormat="1" applyFont="1" applyFill="1" applyBorder="1" applyAlignment="1">
      <alignment horizontal="center"/>
    </xf>
    <xf numFmtId="38" fontId="2" fillId="0" borderId="3" xfId="0" applyNumberFormat="1" applyFont="1" applyFill="1" applyBorder="1" applyAlignment="1">
      <alignment horizontal="center"/>
    </xf>
    <xf numFmtId="38" fontId="2" fillId="0" borderId="0" xfId="0" applyNumberFormat="1" applyFont="1" applyFill="1" applyAlignment="1">
      <alignment horizontal="center"/>
    </xf>
    <xf numFmtId="38" fontId="2" fillId="0" borderId="4" xfId="0" applyNumberFormat="1" applyFont="1" applyFill="1" applyBorder="1" applyAlignment="1">
      <alignment horizontal="center"/>
    </xf>
    <xf numFmtId="0" fontId="2" fillId="0" borderId="5" xfId="0" applyNumberFormat="1" applyFont="1" applyFill="1" applyBorder="1" applyAlignment="1">
      <alignment horizontal="center"/>
    </xf>
    <xf numFmtId="0" fontId="2" fillId="0" borderId="6" xfId="0" applyNumberFormat="1" applyFont="1" applyFill="1" applyBorder="1" applyAlignment="1">
      <alignment horizontal="center"/>
    </xf>
    <xf numFmtId="0" fontId="2" fillId="0" borderId="7" xfId="0" applyNumberFormat="1" applyFont="1" applyFill="1" applyBorder="1" applyAlignment="1">
      <alignment horizontal="center"/>
    </xf>
    <xf numFmtId="38" fontId="2" fillId="0" borderId="7" xfId="0" applyNumberFormat="1" applyFont="1" applyFill="1" applyBorder="1" applyAlignment="1">
      <alignment horizontal="center"/>
    </xf>
    <xf numFmtId="16" fontId="2" fillId="0" borderId="6" xfId="0" applyNumberFormat="1" applyFont="1" applyFill="1" applyBorder="1" applyAlignment="1">
      <alignment horizontal="center"/>
    </xf>
    <xf numFmtId="16" fontId="2" fillId="0" borderId="7" xfId="0" applyNumberFormat="1" applyFont="1" applyFill="1" applyBorder="1" applyAlignment="1">
      <alignment horizontal="center"/>
    </xf>
    <xf numFmtId="17" fontId="2" fillId="0" borderId="6" xfId="0" applyNumberFormat="1" applyFont="1" applyFill="1" applyBorder="1" applyAlignment="1">
      <alignment horizontal="center"/>
    </xf>
    <xf numFmtId="17" fontId="2" fillId="0" borderId="8" xfId="0" applyNumberFormat="1" applyFont="1" applyFill="1" applyBorder="1" applyAlignment="1">
      <alignment horizontal="center"/>
    </xf>
    <xf numFmtId="17" fontId="2" fillId="0" borderId="7" xfId="0" applyNumberFormat="1" applyFont="1" applyFill="1" applyBorder="1" applyAlignment="1">
      <alignment horizontal="center"/>
    </xf>
    <xf numFmtId="0" fontId="2" fillId="2" borderId="4" xfId="0" applyNumberFormat="1" applyFont="1" applyFill="1" applyBorder="1" applyAlignment="1">
      <alignment horizontal="center"/>
    </xf>
    <xf numFmtId="0" fontId="1" fillId="0" borderId="3" xfId="0" applyNumberFormat="1" applyFont="1" applyFill="1" applyBorder="1" applyAlignment="1">
      <alignment horizontal="center"/>
    </xf>
    <xf numFmtId="38" fontId="1" fillId="0" borderId="3" xfId="0" applyNumberFormat="1" applyFont="1" applyFill="1" applyBorder="1" applyAlignment="1">
      <alignment horizontal="center"/>
    </xf>
    <xf numFmtId="38" fontId="1" fillId="0" borderId="0" xfId="0" applyNumberFormat="1" applyFont="1" applyFill="1" applyAlignment="1">
      <alignment horizontal="center"/>
    </xf>
    <xf numFmtId="38" fontId="1" fillId="0" borderId="2" xfId="0" applyNumberFormat="1" applyFont="1" applyFill="1" applyBorder="1" applyAlignment="1">
      <alignment horizontal="center"/>
    </xf>
    <xf numFmtId="0" fontId="1" fillId="2" borderId="4" xfId="0" applyNumberFormat="1" applyFont="1" applyFill="1" applyBorder="1" applyAlignment="1">
      <alignment horizontal="center"/>
    </xf>
    <xf numFmtId="0" fontId="4" fillId="0" borderId="3" xfId="0" applyNumberFormat="1" applyFont="1" applyFill="1" applyBorder="1" applyAlignment="1">
      <alignment horizontal="center"/>
    </xf>
    <xf numFmtId="0" fontId="1" fillId="0" borderId="7" xfId="0" applyNumberFormat="1" applyFont="1" applyFill="1" applyBorder="1" applyAlignment="1">
      <alignment horizontal="center"/>
    </xf>
    <xf numFmtId="0" fontId="4" fillId="0" borderId="7" xfId="0" applyNumberFormat="1" applyFont="1" applyFill="1" applyBorder="1" applyAlignment="1">
      <alignment horizontal="center"/>
    </xf>
    <xf numFmtId="38" fontId="1" fillId="0" borderId="7" xfId="0" applyNumberFormat="1" applyFont="1" applyFill="1" applyBorder="1" applyAlignment="1">
      <alignment horizontal="center"/>
    </xf>
    <xf numFmtId="38" fontId="1" fillId="0" borderId="6" xfId="0" applyNumberFormat="1" applyFont="1" applyFill="1" applyBorder="1" applyAlignment="1">
      <alignment horizontal="center"/>
    </xf>
    <xf numFmtId="38" fontId="1" fillId="0" borderId="5" xfId="0" applyNumberFormat="1" applyFont="1" applyFill="1" applyBorder="1" applyAlignment="1">
      <alignment horizontal="center"/>
    </xf>
    <xf numFmtId="38" fontId="2" fillId="0" borderId="6" xfId="0" applyNumberFormat="1" applyFont="1" applyFill="1" applyBorder="1" applyAlignment="1">
      <alignment horizontal="center"/>
    </xf>
    <xf numFmtId="38" fontId="2" fillId="0" borderId="5" xfId="0" applyNumberFormat="1" applyFont="1" applyFill="1" applyBorder="1" applyAlignment="1">
      <alignment horizontal="center"/>
    </xf>
    <xf numFmtId="0" fontId="1" fillId="2" borderId="8" xfId="0" applyNumberFormat="1" applyFont="1" applyFill="1" applyBorder="1" applyAlignment="1">
      <alignment horizontal="center"/>
    </xf>
    <xf numFmtId="0" fontId="2" fillId="2" borderId="6" xfId="0" applyNumberFormat="1" applyFont="1" applyFill="1" applyBorder="1" applyAlignment="1">
      <alignment horizontal="center"/>
    </xf>
    <xf numFmtId="0" fontId="2" fillId="2" borderId="7" xfId="0" applyNumberFormat="1" applyFont="1" applyFill="1" applyBorder="1" applyAlignment="1">
      <alignment horizontal="center"/>
    </xf>
    <xf numFmtId="38" fontId="2" fillId="2" borderId="7" xfId="0" applyNumberFormat="1" applyFont="1" applyFill="1" applyBorder="1" applyAlignment="1">
      <alignment horizontal="center"/>
    </xf>
    <xf numFmtId="38" fontId="2" fillId="2" borderId="6" xfId="0" applyNumberFormat="1" applyFont="1" applyFill="1" applyBorder="1" applyAlignment="1">
      <alignment horizontal="center"/>
    </xf>
    <xf numFmtId="38" fontId="2" fillId="2" borderId="5" xfId="0" applyNumberFormat="1" applyFont="1" applyFill="1" applyBorder="1" applyAlignment="1">
      <alignment horizontal="center"/>
    </xf>
    <xf numFmtId="0" fontId="2" fillId="3" borderId="4" xfId="0" applyNumberFormat="1" applyFont="1" applyFill="1" applyBorder="1" applyAlignment="1">
      <alignment horizontal="center"/>
    </xf>
    <xf numFmtId="0" fontId="1" fillId="3" borderId="4" xfId="0" applyNumberFormat="1" applyFont="1" applyFill="1" applyBorder="1" applyAlignment="1">
      <alignment horizontal="center"/>
    </xf>
    <xf numFmtId="0" fontId="1" fillId="3" borderId="8" xfId="0" applyNumberFormat="1" applyFont="1" applyFill="1" applyBorder="1" applyAlignment="1">
      <alignment horizontal="center"/>
    </xf>
    <xf numFmtId="0" fontId="2" fillId="3" borderId="6" xfId="0" applyNumberFormat="1" applyFont="1" applyFill="1" applyBorder="1" applyAlignment="1">
      <alignment horizontal="center"/>
    </xf>
    <xf numFmtId="0" fontId="2" fillId="3" borderId="7" xfId="0" applyNumberFormat="1" applyFont="1" applyFill="1" applyBorder="1" applyAlignment="1">
      <alignment horizontal="center"/>
    </xf>
    <xf numFmtId="38" fontId="2" fillId="3" borderId="7" xfId="0" applyNumberFormat="1" applyFont="1" applyFill="1" applyBorder="1" applyAlignment="1">
      <alignment horizontal="center"/>
    </xf>
    <xf numFmtId="38" fontId="2" fillId="3" borderId="6" xfId="0" applyNumberFormat="1" applyFont="1" applyFill="1" applyBorder="1" applyAlignment="1">
      <alignment horizontal="center"/>
    </xf>
    <xf numFmtId="38" fontId="2" fillId="3" borderId="5" xfId="0" applyNumberFormat="1" applyFont="1" applyFill="1" applyBorder="1" applyAlignment="1">
      <alignment horizontal="center"/>
    </xf>
    <xf numFmtId="0" fontId="2" fillId="4" borderId="4" xfId="0" applyNumberFormat="1" applyFont="1" applyFill="1" applyBorder="1" applyAlignment="1">
      <alignment horizontal="center"/>
    </xf>
    <xf numFmtId="0" fontId="1" fillId="4" borderId="4" xfId="0" applyNumberFormat="1" applyFont="1" applyFill="1" applyBorder="1" applyAlignment="1">
      <alignment horizontal="center"/>
    </xf>
    <xf numFmtId="0" fontId="1" fillId="4" borderId="8" xfId="0" applyNumberFormat="1" applyFont="1" applyFill="1" applyBorder="1" applyAlignment="1">
      <alignment horizontal="center"/>
    </xf>
    <xf numFmtId="0" fontId="2" fillId="4" borderId="6" xfId="0" applyNumberFormat="1" applyFont="1" applyFill="1" applyBorder="1" applyAlignment="1">
      <alignment horizontal="center"/>
    </xf>
    <xf numFmtId="0" fontId="2" fillId="4" borderId="7" xfId="0" applyNumberFormat="1" applyFont="1" applyFill="1" applyBorder="1" applyAlignment="1">
      <alignment horizontal="center"/>
    </xf>
    <xf numFmtId="38" fontId="2" fillId="4" borderId="7" xfId="0" applyNumberFormat="1" applyFont="1" applyFill="1" applyBorder="1" applyAlignment="1">
      <alignment horizontal="center"/>
    </xf>
    <xf numFmtId="38" fontId="2" fillId="4" borderId="6" xfId="0" applyNumberFormat="1" applyFont="1" applyFill="1" applyBorder="1" applyAlignment="1">
      <alignment horizontal="center"/>
    </xf>
    <xf numFmtId="38" fontId="2" fillId="4" borderId="5" xfId="0" applyNumberFormat="1" applyFont="1" applyFill="1" applyBorder="1" applyAlignment="1">
      <alignment horizontal="center"/>
    </xf>
    <xf numFmtId="0" fontId="2" fillId="5" borderId="4" xfId="0" applyNumberFormat="1" applyFont="1" applyFill="1" applyBorder="1" applyAlignment="1">
      <alignment horizontal="center"/>
    </xf>
    <xf numFmtId="0" fontId="1" fillId="5" borderId="4" xfId="0" applyNumberFormat="1" applyFont="1" applyFill="1" applyBorder="1" applyAlignment="1">
      <alignment horizontal="center"/>
    </xf>
    <xf numFmtId="0" fontId="1" fillId="5" borderId="8" xfId="0" applyNumberFormat="1" applyFont="1" applyFill="1" applyBorder="1" applyAlignment="1">
      <alignment horizontal="center"/>
    </xf>
    <xf numFmtId="0" fontId="2" fillId="5" borderId="6" xfId="0" applyNumberFormat="1" applyFont="1" applyFill="1" applyBorder="1" applyAlignment="1">
      <alignment horizontal="center"/>
    </xf>
    <xf numFmtId="0" fontId="2" fillId="5" borderId="7" xfId="0" applyNumberFormat="1" applyFont="1" applyFill="1" applyBorder="1" applyAlignment="1">
      <alignment horizontal="center"/>
    </xf>
    <xf numFmtId="38" fontId="2" fillId="5" borderId="7" xfId="0" applyNumberFormat="1" applyFont="1" applyFill="1" applyBorder="1" applyAlignment="1">
      <alignment horizontal="center"/>
    </xf>
    <xf numFmtId="38" fontId="2" fillId="5" borderId="6" xfId="0" applyNumberFormat="1" applyFont="1" applyFill="1" applyBorder="1" applyAlignment="1">
      <alignment horizontal="center"/>
    </xf>
    <xf numFmtId="38" fontId="2" fillId="5" borderId="5" xfId="0" applyNumberFormat="1" applyFont="1" applyFill="1" applyBorder="1" applyAlignment="1">
      <alignment horizontal="center"/>
    </xf>
    <xf numFmtId="0" fontId="2" fillId="6" borderId="4" xfId="0" applyNumberFormat="1" applyFont="1" applyFill="1" applyBorder="1" applyAlignment="1">
      <alignment horizontal="center"/>
    </xf>
    <xf numFmtId="0" fontId="1" fillId="6" borderId="4" xfId="0" applyNumberFormat="1" applyFont="1" applyFill="1" applyBorder="1" applyAlignment="1">
      <alignment horizontal="center"/>
    </xf>
    <xf numFmtId="0" fontId="1" fillId="6" borderId="8" xfId="0" applyNumberFormat="1" applyFont="1" applyFill="1" applyBorder="1" applyAlignment="1">
      <alignment horizontal="center"/>
    </xf>
    <xf numFmtId="0" fontId="2" fillId="6" borderId="6" xfId="0" applyNumberFormat="1" applyFont="1" applyFill="1" applyBorder="1" applyAlignment="1">
      <alignment horizontal="center"/>
    </xf>
    <xf numFmtId="0" fontId="2" fillId="6" borderId="7" xfId="0" applyNumberFormat="1" applyFont="1" applyFill="1" applyBorder="1" applyAlignment="1">
      <alignment horizontal="center"/>
    </xf>
    <xf numFmtId="38" fontId="2" fillId="6" borderId="7" xfId="0" applyNumberFormat="1" applyFont="1" applyFill="1" applyBorder="1" applyAlignment="1">
      <alignment horizontal="center"/>
    </xf>
    <xf numFmtId="38" fontId="2" fillId="6" borderId="6" xfId="0" applyNumberFormat="1" applyFont="1" applyFill="1" applyBorder="1" applyAlignment="1">
      <alignment horizontal="center"/>
    </xf>
    <xf numFmtId="0" fontId="2" fillId="7" borderId="7" xfId="0" applyNumberFormat="1" applyFont="1" applyFill="1" applyBorder="1" applyAlignment="1">
      <alignment horizontal="center"/>
    </xf>
    <xf numFmtId="38" fontId="2" fillId="7" borderId="7" xfId="0" applyNumberFormat="1" applyFont="1" applyFill="1" applyBorder="1" applyAlignment="1">
      <alignment horizontal="center"/>
    </xf>
    <xf numFmtId="38" fontId="2" fillId="7" borderId="6" xfId="0" applyNumberFormat="1" applyFont="1" applyFill="1" applyBorder="1" applyAlignment="1">
      <alignment horizontal="center"/>
    </xf>
    <xf numFmtId="38" fontId="2" fillId="7" borderId="5" xfId="0" applyNumberFormat="1" applyFont="1" applyFill="1" applyBorder="1" applyAlignment="1">
      <alignment horizontal="center"/>
    </xf>
    <xf numFmtId="38" fontId="1" fillId="0" borderId="0" xfId="0" applyNumberFormat="1" applyFont="1" applyFill="1" applyBorder="1" applyAlignment="1">
      <alignment horizontal="center"/>
    </xf>
    <xf numFmtId="38" fontId="2" fillId="6" borderId="9" xfId="0" applyNumberFormat="1" applyFont="1" applyFill="1" applyBorder="1" applyAlignment="1">
      <alignment horizontal="center"/>
    </xf>
    <xf numFmtId="38" fontId="2" fillId="6" borderId="10" xfId="0" applyNumberFormat="1" applyFont="1" applyFill="1" applyBorder="1" applyAlignment="1">
      <alignment horizontal="center"/>
    </xf>
    <xf numFmtId="38" fontId="2" fillId="6" borderId="11" xfId="0" applyNumberFormat="1" applyFont="1" applyFill="1" applyBorder="1" applyAlignment="1">
      <alignment horizontal="center"/>
    </xf>
    <xf numFmtId="167" fontId="2" fillId="0" borderId="9" xfId="0" applyNumberFormat="1" applyFont="1" applyFill="1" applyBorder="1" applyAlignment="1">
      <alignment horizontal="center"/>
    </xf>
    <xf numFmtId="167" fontId="2" fillId="0" borderId="10" xfId="0" applyNumberFormat="1" applyFont="1" applyFill="1" applyBorder="1" applyAlignment="1">
      <alignment horizontal="center"/>
    </xf>
    <xf numFmtId="167" fontId="2" fillId="0" borderId="12" xfId="0" applyNumberFormat="1" applyFont="1" applyFill="1" applyBorder="1" applyAlignment="1">
      <alignment horizontal="center"/>
    </xf>
    <xf numFmtId="38" fontId="3" fillId="0" borderId="13" xfId="0" applyNumberFormat="1" applyFont="1" applyFill="1" applyBorder="1" applyAlignment="1">
      <alignment horizontal="center"/>
    </xf>
    <xf numFmtId="38" fontId="3" fillId="0" borderId="10" xfId="0" applyNumberFormat="1" applyFont="1" applyFill="1" applyBorder="1" applyAlignment="1">
      <alignment horizontal="center"/>
    </xf>
    <xf numFmtId="0" fontId="2" fillId="7" borderId="9" xfId="0" applyNumberFormat="1" applyFont="1" applyFill="1" applyBorder="1" applyAlignment="1">
      <alignment horizontal="left"/>
    </xf>
    <xf numFmtId="0" fontId="2" fillId="7" borderId="10" xfId="0" applyNumberFormat="1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X338"/>
  <sheetViews>
    <sheetView showGridLines="0" tabSelected="1" workbookViewId="0">
      <selection activeCell="D239" sqref="D239"/>
    </sheetView>
  </sheetViews>
  <sheetFormatPr defaultRowHeight="13.2" x14ac:dyDescent="0.25"/>
  <cols>
    <col min="1" max="2" width="12.6640625" style="1" customWidth="1"/>
    <col min="3" max="3" width="35.33203125" style="1" customWidth="1"/>
    <col min="4" max="4" width="8.6640625" style="1" customWidth="1"/>
    <col min="5" max="5" width="7" style="1" hidden="1" customWidth="1"/>
    <col min="6" max="16" width="8.44140625" style="1" hidden="1" customWidth="1"/>
    <col min="17" max="17" width="11.109375" style="1" hidden="1" customWidth="1"/>
    <col min="18" max="18" width="10.88671875" style="1" hidden="1" customWidth="1"/>
    <col min="19" max="19" width="1.6640625" style="1" customWidth="1"/>
    <col min="20" max="102" width="9.109375" style="1" customWidth="1"/>
  </cols>
  <sheetData>
    <row r="1" spans="1:102" s="2" customFormat="1" ht="18" customHeight="1" x14ac:dyDescent="0.3">
      <c r="A1" s="78">
        <v>37102</v>
      </c>
      <c r="B1" s="79"/>
      <c r="C1" s="80"/>
      <c r="D1" s="81" t="s">
        <v>332</v>
      </c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4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</row>
    <row r="2" spans="1:102" s="2" customFormat="1" ht="11.25" customHeight="1" x14ac:dyDescent="0.2">
      <c r="A2" s="5"/>
      <c r="B2" s="3"/>
      <c r="C2" s="6"/>
      <c r="D2" s="7" t="s">
        <v>0</v>
      </c>
      <c r="E2" s="7"/>
      <c r="F2" s="8" t="s">
        <v>1</v>
      </c>
      <c r="G2" s="8" t="s">
        <v>2</v>
      </c>
      <c r="H2" s="8" t="s">
        <v>3</v>
      </c>
      <c r="I2" s="8" t="s">
        <v>4</v>
      </c>
      <c r="J2" s="8" t="s">
        <v>5</v>
      </c>
      <c r="K2" s="8" t="s">
        <v>6</v>
      </c>
      <c r="L2" s="8" t="s">
        <v>7</v>
      </c>
      <c r="M2" s="8" t="s">
        <v>1</v>
      </c>
      <c r="N2" s="8" t="s">
        <v>2</v>
      </c>
      <c r="O2" s="7" t="s">
        <v>3</v>
      </c>
      <c r="P2" s="8" t="s">
        <v>8</v>
      </c>
      <c r="Q2" s="9" t="s">
        <v>9</v>
      </c>
      <c r="R2" s="7" t="s">
        <v>10</v>
      </c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 t="s">
        <v>11</v>
      </c>
    </row>
    <row r="3" spans="1:102" s="2" customFormat="1" ht="11.25" customHeight="1" x14ac:dyDescent="0.2">
      <c r="A3" s="10"/>
      <c r="B3" s="11"/>
      <c r="C3" s="12"/>
      <c r="D3" s="13" t="s">
        <v>12</v>
      </c>
      <c r="E3" s="13" t="s">
        <v>13</v>
      </c>
      <c r="F3" s="14">
        <v>37102</v>
      </c>
      <c r="G3" s="14">
        <v>37101</v>
      </c>
      <c r="H3" s="14">
        <v>37100</v>
      </c>
      <c r="I3" s="14">
        <v>37099</v>
      </c>
      <c r="J3" s="14">
        <v>37098</v>
      </c>
      <c r="K3" s="14">
        <v>37097</v>
      </c>
      <c r="L3" s="14">
        <v>37096</v>
      </c>
      <c r="M3" s="14">
        <v>37095</v>
      </c>
      <c r="N3" s="14">
        <v>37094</v>
      </c>
      <c r="O3" s="15">
        <v>37093</v>
      </c>
      <c r="P3" s="16">
        <v>37102</v>
      </c>
      <c r="Q3" s="17">
        <v>37072</v>
      </c>
      <c r="R3" s="18">
        <v>37041</v>
      </c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</row>
    <row r="4" spans="1:102" s="2" customFormat="1" ht="11.25" customHeight="1" x14ac:dyDescent="0.2">
      <c r="A4" s="19" t="s">
        <v>14</v>
      </c>
      <c r="B4" s="20" t="s">
        <v>15</v>
      </c>
      <c r="C4" s="20" t="s">
        <v>16</v>
      </c>
      <c r="D4" s="21"/>
      <c r="E4" s="22">
        <f t="shared" ref="E4:E67" si="0">IF(ISERROR($F4-$G4), "na", ($F4-$G4))</f>
        <v>0</v>
      </c>
      <c r="F4" s="23">
        <f t="shared" ref="F4:R4" si="1">SUM(F$5:F$75)</f>
        <v>2084</v>
      </c>
      <c r="G4" s="22">
        <f t="shared" si="1"/>
        <v>2084</v>
      </c>
      <c r="H4" s="22">
        <f t="shared" si="1"/>
        <v>2084</v>
      </c>
      <c r="I4" s="22">
        <f t="shared" si="1"/>
        <v>2084</v>
      </c>
      <c r="J4" s="22">
        <f t="shared" si="1"/>
        <v>2084</v>
      </c>
      <c r="K4" s="22">
        <f t="shared" si="1"/>
        <v>2084</v>
      </c>
      <c r="L4" s="22">
        <f t="shared" si="1"/>
        <v>2084</v>
      </c>
      <c r="M4" s="22">
        <f t="shared" si="1"/>
        <v>2084</v>
      </c>
      <c r="N4" s="22">
        <f t="shared" si="1"/>
        <v>2084</v>
      </c>
      <c r="O4" s="21">
        <f t="shared" si="1"/>
        <v>2084</v>
      </c>
      <c r="P4" s="21">
        <f t="shared" si="1"/>
        <v>2260</v>
      </c>
      <c r="Q4" s="21">
        <f t="shared" si="1"/>
        <v>3554</v>
      </c>
      <c r="R4" s="21">
        <f t="shared" si="1"/>
        <v>2188</v>
      </c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</row>
    <row r="5" spans="1:102" s="2" customFormat="1" ht="10.199999999999999" hidden="1" x14ac:dyDescent="0.2">
      <c r="A5" s="24"/>
      <c r="B5" s="20"/>
      <c r="C5" s="25" t="s">
        <v>17</v>
      </c>
      <c r="D5" s="21"/>
      <c r="E5" s="22">
        <f t="shared" si="0"/>
        <v>0</v>
      </c>
      <c r="F5" s="23"/>
      <c r="G5" s="22"/>
      <c r="H5" s="22"/>
      <c r="I5" s="22"/>
      <c r="J5" s="22"/>
      <c r="K5" s="22"/>
      <c r="L5" s="22"/>
      <c r="M5" s="22"/>
      <c r="N5" s="22"/>
      <c r="O5" s="21"/>
      <c r="P5" s="21"/>
      <c r="Q5" s="21"/>
      <c r="R5" s="2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</row>
    <row r="6" spans="1:102" s="2" customFormat="1" ht="10.199999999999999" hidden="1" x14ac:dyDescent="0.2">
      <c r="A6" s="24"/>
      <c r="B6" s="20"/>
      <c r="C6" s="25" t="s">
        <v>18</v>
      </c>
      <c r="D6" s="21"/>
      <c r="E6" s="22">
        <f t="shared" si="0"/>
        <v>0</v>
      </c>
      <c r="F6" s="23"/>
      <c r="G6" s="22"/>
      <c r="H6" s="22"/>
      <c r="I6" s="22"/>
      <c r="J6" s="22"/>
      <c r="K6" s="22"/>
      <c r="L6" s="22"/>
      <c r="M6" s="22"/>
      <c r="N6" s="22"/>
      <c r="O6" s="21"/>
      <c r="P6" s="21"/>
      <c r="Q6" s="21"/>
      <c r="R6" s="2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</row>
    <row r="7" spans="1:102" s="2" customFormat="1" ht="10.199999999999999" hidden="1" x14ac:dyDescent="0.2">
      <c r="A7" s="24"/>
      <c r="B7" s="20"/>
      <c r="C7" s="25" t="s">
        <v>19</v>
      </c>
      <c r="D7" s="21"/>
      <c r="E7" s="22">
        <f t="shared" si="0"/>
        <v>0</v>
      </c>
      <c r="F7" s="23"/>
      <c r="G7" s="22"/>
      <c r="H7" s="22"/>
      <c r="I7" s="22"/>
      <c r="J7" s="22"/>
      <c r="K7" s="22"/>
      <c r="L7" s="22"/>
      <c r="M7" s="22"/>
      <c r="N7" s="22"/>
      <c r="O7" s="21"/>
      <c r="P7" s="21"/>
      <c r="Q7" s="21"/>
      <c r="R7" s="2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</row>
    <row r="8" spans="1:102" s="2" customFormat="1" ht="10.199999999999999" hidden="1" x14ac:dyDescent="0.2">
      <c r="A8" s="24"/>
      <c r="B8" s="20"/>
      <c r="C8" s="25" t="s">
        <v>20</v>
      </c>
      <c r="D8" s="21"/>
      <c r="E8" s="22">
        <f t="shared" si="0"/>
        <v>0</v>
      </c>
      <c r="F8" s="23"/>
      <c r="G8" s="22"/>
      <c r="H8" s="22"/>
      <c r="I8" s="22"/>
      <c r="J8" s="22"/>
      <c r="K8" s="22"/>
      <c r="L8" s="22"/>
      <c r="M8" s="22"/>
      <c r="N8" s="22"/>
      <c r="O8" s="21"/>
      <c r="P8" s="21"/>
      <c r="Q8" s="21"/>
      <c r="R8" s="2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</row>
    <row r="9" spans="1:102" s="2" customFormat="1" ht="10.199999999999999" hidden="1" x14ac:dyDescent="0.2">
      <c r="A9" s="24"/>
      <c r="B9" s="20"/>
      <c r="C9" s="25" t="s">
        <v>21</v>
      </c>
      <c r="D9" s="21">
        <v>2309</v>
      </c>
      <c r="E9" s="22">
        <f t="shared" si="0"/>
        <v>0</v>
      </c>
      <c r="F9" s="23">
        <v>0</v>
      </c>
      <c r="G9" s="22">
        <v>0</v>
      </c>
      <c r="H9" s="22">
        <v>0</v>
      </c>
      <c r="I9" s="22">
        <v>0</v>
      </c>
      <c r="J9" s="22">
        <v>0</v>
      </c>
      <c r="K9" s="22">
        <v>0</v>
      </c>
      <c r="L9" s="22">
        <v>0</v>
      </c>
      <c r="M9" s="22">
        <v>0</v>
      </c>
      <c r="N9" s="22">
        <v>0</v>
      </c>
      <c r="O9" s="21">
        <v>0</v>
      </c>
      <c r="P9" s="21">
        <v>0</v>
      </c>
      <c r="Q9" s="21">
        <v>0</v>
      </c>
      <c r="R9" s="21">
        <v>0</v>
      </c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</row>
    <row r="10" spans="1:102" s="2" customFormat="1" ht="10.199999999999999" hidden="1" x14ac:dyDescent="0.2">
      <c r="A10" s="24"/>
      <c r="B10" s="20"/>
      <c r="C10" s="25" t="s">
        <v>22</v>
      </c>
      <c r="D10" s="21"/>
      <c r="E10" s="22">
        <f t="shared" si="0"/>
        <v>0</v>
      </c>
      <c r="F10" s="23"/>
      <c r="G10" s="22"/>
      <c r="H10" s="22"/>
      <c r="I10" s="22"/>
      <c r="J10" s="22"/>
      <c r="K10" s="22"/>
      <c r="L10" s="22"/>
      <c r="M10" s="22"/>
      <c r="N10" s="22"/>
      <c r="O10" s="21"/>
      <c r="P10" s="21"/>
      <c r="Q10" s="21"/>
      <c r="R10" s="2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</row>
    <row r="11" spans="1:102" s="2" customFormat="1" ht="10.199999999999999" hidden="1" x14ac:dyDescent="0.2">
      <c r="A11" s="24"/>
      <c r="B11" s="20"/>
      <c r="C11" s="25" t="s">
        <v>23</v>
      </c>
      <c r="D11" s="21"/>
      <c r="E11" s="22">
        <f t="shared" si="0"/>
        <v>0</v>
      </c>
      <c r="F11" s="23"/>
      <c r="G11" s="22"/>
      <c r="H11" s="22"/>
      <c r="I11" s="22"/>
      <c r="J11" s="22"/>
      <c r="K11" s="22"/>
      <c r="L11" s="22"/>
      <c r="M11" s="22"/>
      <c r="N11" s="22"/>
      <c r="O11" s="21"/>
      <c r="P11" s="21"/>
      <c r="Q11" s="21"/>
      <c r="R11" s="2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</row>
    <row r="12" spans="1:102" s="2" customFormat="1" ht="10.199999999999999" hidden="1" x14ac:dyDescent="0.2">
      <c r="A12" s="24"/>
      <c r="B12" s="20"/>
      <c r="C12" s="25" t="s">
        <v>24</v>
      </c>
      <c r="D12" s="21"/>
      <c r="E12" s="22">
        <f t="shared" si="0"/>
        <v>0</v>
      </c>
      <c r="F12" s="23"/>
      <c r="G12" s="22"/>
      <c r="H12" s="22"/>
      <c r="I12" s="22"/>
      <c r="J12" s="22"/>
      <c r="K12" s="22"/>
      <c r="L12" s="22"/>
      <c r="M12" s="22"/>
      <c r="N12" s="22"/>
      <c r="O12" s="21"/>
      <c r="P12" s="21"/>
      <c r="Q12" s="21"/>
      <c r="R12" s="2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</row>
    <row r="13" spans="1:102" s="2" customFormat="1" ht="10.199999999999999" hidden="1" x14ac:dyDescent="0.2">
      <c r="A13" s="24"/>
      <c r="B13" s="20"/>
      <c r="C13" s="25" t="s">
        <v>25</v>
      </c>
      <c r="D13" s="21"/>
      <c r="E13" s="22">
        <f t="shared" si="0"/>
        <v>0</v>
      </c>
      <c r="F13" s="23"/>
      <c r="G13" s="22"/>
      <c r="H13" s="22"/>
      <c r="I13" s="22"/>
      <c r="J13" s="22"/>
      <c r="K13" s="22"/>
      <c r="L13" s="22"/>
      <c r="M13" s="22"/>
      <c r="N13" s="22"/>
      <c r="O13" s="21"/>
      <c r="P13" s="21"/>
      <c r="Q13" s="21"/>
      <c r="R13" s="2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</row>
    <row r="14" spans="1:102" s="2" customFormat="1" ht="10.199999999999999" hidden="1" x14ac:dyDescent="0.2">
      <c r="A14" s="24"/>
      <c r="B14" s="20"/>
      <c r="C14" s="25" t="s">
        <v>25</v>
      </c>
      <c r="D14" s="21"/>
      <c r="E14" s="22">
        <f t="shared" si="0"/>
        <v>0</v>
      </c>
      <c r="F14" s="23"/>
      <c r="G14" s="22"/>
      <c r="H14" s="22"/>
      <c r="I14" s="22"/>
      <c r="J14" s="22"/>
      <c r="K14" s="22"/>
      <c r="L14" s="22"/>
      <c r="M14" s="22"/>
      <c r="N14" s="22"/>
      <c r="O14" s="21"/>
      <c r="P14" s="21"/>
      <c r="Q14" s="21"/>
      <c r="R14" s="2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</row>
    <row r="15" spans="1:102" s="2" customFormat="1" ht="10.199999999999999" hidden="1" x14ac:dyDescent="0.2">
      <c r="A15" s="24"/>
      <c r="B15" s="20"/>
      <c r="C15" s="25" t="s">
        <v>26</v>
      </c>
      <c r="D15" s="21"/>
      <c r="E15" s="22">
        <f t="shared" si="0"/>
        <v>0</v>
      </c>
      <c r="F15" s="23"/>
      <c r="G15" s="22"/>
      <c r="H15" s="22"/>
      <c r="I15" s="22"/>
      <c r="J15" s="22"/>
      <c r="K15" s="22"/>
      <c r="L15" s="22"/>
      <c r="M15" s="22"/>
      <c r="N15" s="22"/>
      <c r="O15" s="21"/>
      <c r="P15" s="21"/>
      <c r="Q15" s="21"/>
      <c r="R15" s="2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</row>
    <row r="16" spans="1:102" s="2" customFormat="1" ht="10.199999999999999" hidden="1" x14ac:dyDescent="0.2">
      <c r="A16" s="24"/>
      <c r="B16" s="20"/>
      <c r="C16" s="25" t="s">
        <v>27</v>
      </c>
      <c r="D16" s="21">
        <v>3342</v>
      </c>
      <c r="E16" s="22">
        <f t="shared" si="0"/>
        <v>0</v>
      </c>
      <c r="F16" s="23">
        <v>400</v>
      </c>
      <c r="G16" s="22">
        <v>400</v>
      </c>
      <c r="H16" s="22">
        <v>400</v>
      </c>
      <c r="I16" s="22">
        <v>400</v>
      </c>
      <c r="J16" s="22">
        <v>400</v>
      </c>
      <c r="K16" s="22">
        <v>400</v>
      </c>
      <c r="L16" s="22">
        <v>400</v>
      </c>
      <c r="M16" s="22">
        <v>400</v>
      </c>
      <c r="N16" s="22">
        <v>400</v>
      </c>
      <c r="O16" s="21">
        <v>400</v>
      </c>
      <c r="P16" s="21">
        <v>417</v>
      </c>
      <c r="Q16" s="21">
        <v>488</v>
      </c>
      <c r="R16" s="21">
        <v>445</v>
      </c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</row>
    <row r="17" spans="1:102" s="2" customFormat="1" ht="10.199999999999999" hidden="1" x14ac:dyDescent="0.2">
      <c r="A17" s="24"/>
      <c r="B17" s="20"/>
      <c r="C17" s="25" t="s">
        <v>28</v>
      </c>
      <c r="D17" s="21"/>
      <c r="E17" s="22">
        <f t="shared" si="0"/>
        <v>0</v>
      </c>
      <c r="F17" s="23"/>
      <c r="G17" s="22"/>
      <c r="H17" s="22"/>
      <c r="I17" s="22"/>
      <c r="J17" s="22"/>
      <c r="K17" s="22"/>
      <c r="L17" s="22"/>
      <c r="M17" s="22"/>
      <c r="N17" s="22"/>
      <c r="O17" s="21"/>
      <c r="P17" s="21"/>
      <c r="Q17" s="21"/>
      <c r="R17" s="2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</row>
    <row r="18" spans="1:102" s="2" customFormat="1" ht="10.199999999999999" hidden="1" x14ac:dyDescent="0.2">
      <c r="A18" s="24"/>
      <c r="B18" s="20"/>
      <c r="C18" s="25" t="s">
        <v>29</v>
      </c>
      <c r="D18" s="21"/>
      <c r="E18" s="22">
        <f t="shared" si="0"/>
        <v>0</v>
      </c>
      <c r="F18" s="23"/>
      <c r="G18" s="22"/>
      <c r="H18" s="22"/>
      <c r="I18" s="22"/>
      <c r="J18" s="22"/>
      <c r="K18" s="22"/>
      <c r="L18" s="22"/>
      <c r="M18" s="22"/>
      <c r="N18" s="22"/>
      <c r="O18" s="21"/>
      <c r="P18" s="21"/>
      <c r="Q18" s="21"/>
      <c r="R18" s="2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</row>
    <row r="19" spans="1:102" s="2" customFormat="1" ht="10.199999999999999" hidden="1" x14ac:dyDescent="0.2">
      <c r="A19" s="24"/>
      <c r="B19" s="20"/>
      <c r="C19" s="25" t="s">
        <v>30</v>
      </c>
      <c r="D19" s="21"/>
      <c r="E19" s="22">
        <f t="shared" si="0"/>
        <v>0</v>
      </c>
      <c r="F19" s="23"/>
      <c r="G19" s="22"/>
      <c r="H19" s="22"/>
      <c r="I19" s="22"/>
      <c r="J19" s="22"/>
      <c r="K19" s="22"/>
      <c r="L19" s="22"/>
      <c r="M19" s="22"/>
      <c r="N19" s="22"/>
      <c r="O19" s="21"/>
      <c r="P19" s="21"/>
      <c r="Q19" s="21"/>
      <c r="R19" s="2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</row>
    <row r="20" spans="1:102" s="2" customFormat="1" ht="10.199999999999999" hidden="1" x14ac:dyDescent="0.2">
      <c r="A20" s="24"/>
      <c r="B20" s="20"/>
      <c r="C20" s="25" t="s">
        <v>31</v>
      </c>
      <c r="D20" s="21"/>
      <c r="E20" s="22">
        <f t="shared" si="0"/>
        <v>0</v>
      </c>
      <c r="F20" s="23"/>
      <c r="G20" s="22"/>
      <c r="H20" s="22"/>
      <c r="I20" s="22"/>
      <c r="J20" s="22"/>
      <c r="K20" s="22"/>
      <c r="L20" s="22"/>
      <c r="M20" s="22"/>
      <c r="N20" s="22"/>
      <c r="O20" s="21"/>
      <c r="P20" s="21"/>
      <c r="Q20" s="21"/>
      <c r="R20" s="2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</row>
    <row r="21" spans="1:102" s="2" customFormat="1" ht="10.199999999999999" hidden="1" x14ac:dyDescent="0.2">
      <c r="A21" s="24"/>
      <c r="B21" s="20"/>
      <c r="C21" s="25" t="s">
        <v>32</v>
      </c>
      <c r="D21" s="21"/>
      <c r="E21" s="22">
        <f t="shared" si="0"/>
        <v>0</v>
      </c>
      <c r="F21" s="23"/>
      <c r="G21" s="22"/>
      <c r="H21" s="22"/>
      <c r="I21" s="22"/>
      <c r="J21" s="22"/>
      <c r="K21" s="22"/>
      <c r="L21" s="22"/>
      <c r="M21" s="22"/>
      <c r="N21" s="22"/>
      <c r="O21" s="21"/>
      <c r="P21" s="21"/>
      <c r="Q21" s="21"/>
      <c r="R21" s="2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</row>
    <row r="22" spans="1:102" s="2" customFormat="1" ht="10.199999999999999" hidden="1" x14ac:dyDescent="0.2">
      <c r="A22" s="24"/>
      <c r="B22" s="20"/>
      <c r="C22" s="25" t="s">
        <v>33</v>
      </c>
      <c r="D22" s="21"/>
      <c r="E22" s="22">
        <f t="shared" si="0"/>
        <v>0</v>
      </c>
      <c r="F22" s="23"/>
      <c r="G22" s="22"/>
      <c r="H22" s="22"/>
      <c r="I22" s="22"/>
      <c r="J22" s="22"/>
      <c r="K22" s="22"/>
      <c r="L22" s="22"/>
      <c r="M22" s="22"/>
      <c r="N22" s="22"/>
      <c r="O22" s="21"/>
      <c r="P22" s="21"/>
      <c r="Q22" s="21"/>
      <c r="R22" s="2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</row>
    <row r="23" spans="1:102" s="2" customFormat="1" ht="10.199999999999999" hidden="1" x14ac:dyDescent="0.2">
      <c r="A23" s="24"/>
      <c r="B23" s="20"/>
      <c r="C23" s="25" t="s">
        <v>34</v>
      </c>
      <c r="D23" s="21"/>
      <c r="E23" s="22">
        <f t="shared" si="0"/>
        <v>0</v>
      </c>
      <c r="F23" s="23"/>
      <c r="G23" s="22"/>
      <c r="H23" s="22"/>
      <c r="I23" s="22"/>
      <c r="J23" s="22"/>
      <c r="K23" s="22"/>
      <c r="L23" s="22"/>
      <c r="M23" s="22"/>
      <c r="N23" s="22"/>
      <c r="O23" s="21"/>
      <c r="P23" s="21"/>
      <c r="Q23" s="21"/>
      <c r="R23" s="2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</row>
    <row r="24" spans="1:102" s="2" customFormat="1" ht="10.199999999999999" hidden="1" x14ac:dyDescent="0.2">
      <c r="A24" s="24"/>
      <c r="B24" s="20"/>
      <c r="C24" s="25" t="s">
        <v>35</v>
      </c>
      <c r="D24" s="21" t="s">
        <v>36</v>
      </c>
      <c r="E24" s="22" t="str">
        <f t="shared" si="0"/>
        <v>na</v>
      </c>
      <c r="F24" s="23" t="s">
        <v>36</v>
      </c>
      <c r="G24" s="22" t="s">
        <v>36</v>
      </c>
      <c r="H24" s="22" t="s">
        <v>36</v>
      </c>
      <c r="I24" s="22" t="s">
        <v>36</v>
      </c>
      <c r="J24" s="22" t="s">
        <v>36</v>
      </c>
      <c r="K24" s="22" t="s">
        <v>36</v>
      </c>
      <c r="L24" s="22" t="s">
        <v>36</v>
      </c>
      <c r="M24" s="22" t="s">
        <v>36</v>
      </c>
      <c r="N24" s="22" t="s">
        <v>36</v>
      </c>
      <c r="O24" s="21" t="s">
        <v>36</v>
      </c>
      <c r="P24" s="21" t="s">
        <v>36</v>
      </c>
      <c r="Q24" s="21"/>
      <c r="R24" s="2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</row>
    <row r="25" spans="1:102" s="2" customFormat="1" ht="10.199999999999999" hidden="1" x14ac:dyDescent="0.2">
      <c r="A25" s="24"/>
      <c r="B25" s="20"/>
      <c r="C25" s="25" t="s">
        <v>37</v>
      </c>
      <c r="D25" s="21"/>
      <c r="E25" s="22">
        <f t="shared" si="0"/>
        <v>0</v>
      </c>
      <c r="F25" s="23"/>
      <c r="G25" s="22"/>
      <c r="H25" s="22"/>
      <c r="I25" s="22"/>
      <c r="J25" s="22"/>
      <c r="K25" s="22"/>
      <c r="L25" s="22"/>
      <c r="M25" s="22"/>
      <c r="N25" s="22"/>
      <c r="O25" s="21"/>
      <c r="P25" s="21"/>
      <c r="Q25" s="21"/>
      <c r="R25" s="2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</row>
    <row r="26" spans="1:102" s="2" customFormat="1" ht="10.199999999999999" hidden="1" x14ac:dyDescent="0.2">
      <c r="A26" s="24"/>
      <c r="B26" s="20"/>
      <c r="C26" s="25" t="s">
        <v>38</v>
      </c>
      <c r="D26" s="21"/>
      <c r="E26" s="22">
        <f t="shared" si="0"/>
        <v>0</v>
      </c>
      <c r="F26" s="23"/>
      <c r="G26" s="22"/>
      <c r="H26" s="22"/>
      <c r="I26" s="22"/>
      <c r="J26" s="22"/>
      <c r="K26" s="22"/>
      <c r="L26" s="22"/>
      <c r="M26" s="22"/>
      <c r="N26" s="22"/>
      <c r="O26" s="21"/>
      <c r="P26" s="21"/>
      <c r="Q26" s="21"/>
      <c r="R26" s="2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</row>
    <row r="27" spans="1:102" s="2" customFormat="1" ht="10.199999999999999" hidden="1" x14ac:dyDescent="0.2">
      <c r="A27" s="24"/>
      <c r="B27" s="20"/>
      <c r="C27" s="25" t="s">
        <v>39</v>
      </c>
      <c r="D27" s="21"/>
      <c r="E27" s="22">
        <f t="shared" si="0"/>
        <v>0</v>
      </c>
      <c r="F27" s="23"/>
      <c r="G27" s="22"/>
      <c r="H27" s="22"/>
      <c r="I27" s="22"/>
      <c r="J27" s="22"/>
      <c r="K27" s="22"/>
      <c r="L27" s="22"/>
      <c r="M27" s="22"/>
      <c r="N27" s="22"/>
      <c r="O27" s="21"/>
      <c r="P27" s="21"/>
      <c r="Q27" s="21"/>
      <c r="R27" s="2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</row>
    <row r="28" spans="1:102" s="2" customFormat="1" ht="10.199999999999999" hidden="1" x14ac:dyDescent="0.2">
      <c r="A28" s="24"/>
      <c r="B28" s="20"/>
      <c r="C28" s="25" t="s">
        <v>40</v>
      </c>
      <c r="D28" s="21"/>
      <c r="E28" s="22">
        <f t="shared" si="0"/>
        <v>0</v>
      </c>
      <c r="F28" s="23"/>
      <c r="G28" s="22"/>
      <c r="H28" s="22"/>
      <c r="I28" s="22"/>
      <c r="J28" s="22"/>
      <c r="K28" s="22"/>
      <c r="L28" s="22"/>
      <c r="M28" s="22"/>
      <c r="N28" s="22"/>
      <c r="O28" s="21"/>
      <c r="P28" s="21"/>
      <c r="Q28" s="21"/>
      <c r="R28" s="2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</row>
    <row r="29" spans="1:102" s="2" customFormat="1" ht="10.199999999999999" hidden="1" x14ac:dyDescent="0.2">
      <c r="A29" s="24"/>
      <c r="B29" s="20"/>
      <c r="C29" s="25" t="s">
        <v>41</v>
      </c>
      <c r="D29" s="21"/>
      <c r="E29" s="22">
        <f t="shared" si="0"/>
        <v>0</v>
      </c>
      <c r="F29" s="23"/>
      <c r="G29" s="22"/>
      <c r="H29" s="22"/>
      <c r="I29" s="22"/>
      <c r="J29" s="22"/>
      <c r="K29" s="22"/>
      <c r="L29" s="22"/>
      <c r="M29" s="22"/>
      <c r="N29" s="22"/>
      <c r="O29" s="21"/>
      <c r="P29" s="21"/>
      <c r="Q29" s="21"/>
      <c r="R29" s="2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</row>
    <row r="30" spans="1:102" s="2" customFormat="1" ht="10.199999999999999" hidden="1" x14ac:dyDescent="0.2">
      <c r="A30" s="24"/>
      <c r="B30" s="20"/>
      <c r="C30" s="25" t="s">
        <v>42</v>
      </c>
      <c r="D30" s="21"/>
      <c r="E30" s="22">
        <f t="shared" si="0"/>
        <v>0</v>
      </c>
      <c r="F30" s="23"/>
      <c r="G30" s="22"/>
      <c r="H30" s="22"/>
      <c r="I30" s="22"/>
      <c r="J30" s="22"/>
      <c r="K30" s="22"/>
      <c r="L30" s="22"/>
      <c r="M30" s="22"/>
      <c r="N30" s="22"/>
      <c r="O30" s="21"/>
      <c r="P30" s="21"/>
      <c r="Q30" s="21"/>
      <c r="R30" s="2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</row>
    <row r="31" spans="1:102" s="2" customFormat="1" ht="10.199999999999999" hidden="1" x14ac:dyDescent="0.2">
      <c r="A31" s="24"/>
      <c r="B31" s="20"/>
      <c r="C31" s="25" t="s">
        <v>43</v>
      </c>
      <c r="D31" s="21"/>
      <c r="E31" s="22">
        <f t="shared" si="0"/>
        <v>0</v>
      </c>
      <c r="F31" s="23"/>
      <c r="G31" s="22"/>
      <c r="H31" s="22"/>
      <c r="I31" s="22"/>
      <c r="J31" s="22"/>
      <c r="K31" s="22"/>
      <c r="L31" s="22"/>
      <c r="M31" s="22"/>
      <c r="N31" s="22"/>
      <c r="O31" s="21"/>
      <c r="P31" s="21"/>
      <c r="Q31" s="21"/>
      <c r="R31" s="2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</row>
    <row r="32" spans="1:102" s="2" customFormat="1" ht="10.199999999999999" hidden="1" x14ac:dyDescent="0.2">
      <c r="A32" s="24"/>
      <c r="B32" s="20"/>
      <c r="C32" s="25" t="s">
        <v>44</v>
      </c>
      <c r="D32" s="21"/>
      <c r="E32" s="22">
        <f t="shared" si="0"/>
        <v>0</v>
      </c>
      <c r="F32" s="23"/>
      <c r="G32" s="22"/>
      <c r="H32" s="22"/>
      <c r="I32" s="22"/>
      <c r="J32" s="22"/>
      <c r="K32" s="22"/>
      <c r="L32" s="22"/>
      <c r="M32" s="22"/>
      <c r="N32" s="22"/>
      <c r="O32" s="21"/>
      <c r="P32" s="21"/>
      <c r="Q32" s="21"/>
      <c r="R32" s="2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</row>
    <row r="33" spans="1:102" s="2" customFormat="1" ht="10.199999999999999" hidden="1" x14ac:dyDescent="0.2">
      <c r="A33" s="24"/>
      <c r="B33" s="20"/>
      <c r="C33" s="25" t="s">
        <v>45</v>
      </c>
      <c r="D33" s="21"/>
      <c r="E33" s="22">
        <f t="shared" si="0"/>
        <v>0</v>
      </c>
      <c r="F33" s="23"/>
      <c r="G33" s="22"/>
      <c r="H33" s="22"/>
      <c r="I33" s="22"/>
      <c r="J33" s="22"/>
      <c r="K33" s="22"/>
      <c r="L33" s="22"/>
      <c r="M33" s="22"/>
      <c r="N33" s="22"/>
      <c r="O33" s="21"/>
      <c r="P33" s="21"/>
      <c r="Q33" s="21"/>
      <c r="R33" s="2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</row>
    <row r="34" spans="1:102" s="2" customFormat="1" ht="10.199999999999999" hidden="1" x14ac:dyDescent="0.2">
      <c r="A34" s="24"/>
      <c r="B34" s="20"/>
      <c r="C34" s="25" t="s">
        <v>46</v>
      </c>
      <c r="D34" s="21"/>
      <c r="E34" s="22">
        <f t="shared" si="0"/>
        <v>0</v>
      </c>
      <c r="F34" s="23"/>
      <c r="G34" s="22"/>
      <c r="H34" s="22"/>
      <c r="I34" s="22"/>
      <c r="J34" s="22"/>
      <c r="K34" s="22"/>
      <c r="L34" s="22"/>
      <c r="M34" s="22"/>
      <c r="N34" s="22"/>
      <c r="O34" s="21"/>
      <c r="P34" s="21"/>
      <c r="Q34" s="21"/>
      <c r="R34" s="2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</row>
    <row r="35" spans="1:102" s="2" customFormat="1" ht="10.199999999999999" hidden="1" x14ac:dyDescent="0.2">
      <c r="A35" s="24"/>
      <c r="B35" s="20"/>
      <c r="C35" s="25" t="s">
        <v>47</v>
      </c>
      <c r="D35" s="21"/>
      <c r="E35" s="22">
        <f t="shared" si="0"/>
        <v>0</v>
      </c>
      <c r="F35" s="23"/>
      <c r="G35" s="22"/>
      <c r="H35" s="22"/>
      <c r="I35" s="22"/>
      <c r="J35" s="22"/>
      <c r="K35" s="22"/>
      <c r="L35" s="22"/>
      <c r="M35" s="22"/>
      <c r="N35" s="22"/>
      <c r="O35" s="21"/>
      <c r="P35" s="21"/>
      <c r="Q35" s="21"/>
      <c r="R35" s="2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</row>
    <row r="36" spans="1:102" s="2" customFormat="1" ht="10.199999999999999" hidden="1" x14ac:dyDescent="0.2">
      <c r="A36" s="24"/>
      <c r="B36" s="20"/>
      <c r="C36" s="25" t="s">
        <v>48</v>
      </c>
      <c r="D36" s="21"/>
      <c r="E36" s="22">
        <f t="shared" si="0"/>
        <v>0</v>
      </c>
      <c r="F36" s="23"/>
      <c r="G36" s="22"/>
      <c r="H36" s="22"/>
      <c r="I36" s="22"/>
      <c r="J36" s="22"/>
      <c r="K36" s="22"/>
      <c r="L36" s="22"/>
      <c r="M36" s="22"/>
      <c r="N36" s="22"/>
      <c r="O36" s="21"/>
      <c r="P36" s="21"/>
      <c r="Q36" s="21"/>
      <c r="R36" s="2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</row>
    <row r="37" spans="1:102" s="2" customFormat="1" ht="10.199999999999999" hidden="1" x14ac:dyDescent="0.2">
      <c r="A37" s="24"/>
      <c r="B37" s="20"/>
      <c r="C37" s="25" t="s">
        <v>49</v>
      </c>
      <c r="D37" s="21"/>
      <c r="E37" s="22">
        <f t="shared" si="0"/>
        <v>0</v>
      </c>
      <c r="F37" s="23"/>
      <c r="G37" s="22"/>
      <c r="H37" s="22"/>
      <c r="I37" s="22"/>
      <c r="J37" s="22"/>
      <c r="K37" s="22"/>
      <c r="L37" s="22"/>
      <c r="M37" s="22"/>
      <c r="N37" s="22"/>
      <c r="O37" s="21"/>
      <c r="P37" s="21"/>
      <c r="Q37" s="21"/>
      <c r="R37" s="2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</row>
    <row r="38" spans="1:102" s="2" customFormat="1" ht="10.199999999999999" hidden="1" x14ac:dyDescent="0.2">
      <c r="A38" s="24"/>
      <c r="B38" s="20"/>
      <c r="C38" s="25" t="s">
        <v>50</v>
      </c>
      <c r="D38" s="21"/>
      <c r="E38" s="22">
        <f t="shared" si="0"/>
        <v>0</v>
      </c>
      <c r="F38" s="23"/>
      <c r="G38" s="22"/>
      <c r="H38" s="22"/>
      <c r="I38" s="22"/>
      <c r="J38" s="22"/>
      <c r="K38" s="22"/>
      <c r="L38" s="22"/>
      <c r="M38" s="22"/>
      <c r="N38" s="22"/>
      <c r="O38" s="21"/>
      <c r="P38" s="21"/>
      <c r="Q38" s="21"/>
      <c r="R38" s="2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</row>
    <row r="39" spans="1:102" s="2" customFormat="1" ht="10.199999999999999" hidden="1" x14ac:dyDescent="0.2">
      <c r="A39" s="24"/>
      <c r="B39" s="20"/>
      <c r="C39" s="25" t="s">
        <v>51</v>
      </c>
      <c r="D39" s="21"/>
      <c r="E39" s="22">
        <f t="shared" si="0"/>
        <v>0</v>
      </c>
      <c r="F39" s="23"/>
      <c r="G39" s="22"/>
      <c r="H39" s="22"/>
      <c r="I39" s="22"/>
      <c r="J39" s="22"/>
      <c r="K39" s="22"/>
      <c r="L39" s="22"/>
      <c r="M39" s="22"/>
      <c r="N39" s="22"/>
      <c r="O39" s="21"/>
      <c r="P39" s="21"/>
      <c r="Q39" s="21"/>
      <c r="R39" s="2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</row>
    <row r="40" spans="1:102" s="2" customFormat="1" ht="10.199999999999999" hidden="1" x14ac:dyDescent="0.2">
      <c r="A40" s="24"/>
      <c r="B40" s="20"/>
      <c r="C40" s="25" t="s">
        <v>52</v>
      </c>
      <c r="D40" s="21">
        <v>2901</v>
      </c>
      <c r="E40" s="22">
        <f t="shared" si="0"/>
        <v>0</v>
      </c>
      <c r="F40" s="23">
        <v>135</v>
      </c>
      <c r="G40" s="22">
        <v>135</v>
      </c>
      <c r="H40" s="22">
        <v>135</v>
      </c>
      <c r="I40" s="22">
        <v>135</v>
      </c>
      <c r="J40" s="22">
        <v>135</v>
      </c>
      <c r="K40" s="22">
        <v>135</v>
      </c>
      <c r="L40" s="22">
        <v>135</v>
      </c>
      <c r="M40" s="22">
        <v>135</v>
      </c>
      <c r="N40" s="22">
        <v>135</v>
      </c>
      <c r="O40" s="21">
        <v>135</v>
      </c>
      <c r="P40" s="21">
        <v>135</v>
      </c>
      <c r="Q40" s="21">
        <v>115</v>
      </c>
      <c r="R40" s="21">
        <v>130</v>
      </c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</row>
    <row r="41" spans="1:102" s="2" customFormat="1" ht="10.199999999999999" hidden="1" x14ac:dyDescent="0.2">
      <c r="A41" s="24"/>
      <c r="B41" s="20"/>
      <c r="C41" s="25" t="s">
        <v>53</v>
      </c>
      <c r="D41" s="21"/>
      <c r="E41" s="22">
        <f t="shared" si="0"/>
        <v>0</v>
      </c>
      <c r="F41" s="23"/>
      <c r="G41" s="22"/>
      <c r="H41" s="22"/>
      <c r="I41" s="22"/>
      <c r="J41" s="22"/>
      <c r="K41" s="22"/>
      <c r="L41" s="22"/>
      <c r="M41" s="22"/>
      <c r="N41" s="22"/>
      <c r="O41" s="21"/>
      <c r="P41" s="21"/>
      <c r="Q41" s="21"/>
      <c r="R41" s="2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</row>
    <row r="42" spans="1:102" s="2" customFormat="1" ht="10.199999999999999" hidden="1" x14ac:dyDescent="0.2">
      <c r="A42" s="24"/>
      <c r="B42" s="20"/>
      <c r="C42" s="25" t="s">
        <v>54</v>
      </c>
      <c r="D42" s="21"/>
      <c r="E42" s="22">
        <f t="shared" si="0"/>
        <v>0</v>
      </c>
      <c r="F42" s="23"/>
      <c r="G42" s="22"/>
      <c r="H42" s="22"/>
      <c r="I42" s="22"/>
      <c r="J42" s="22"/>
      <c r="K42" s="22"/>
      <c r="L42" s="22"/>
      <c r="M42" s="22"/>
      <c r="N42" s="22"/>
      <c r="O42" s="21"/>
      <c r="P42" s="21"/>
      <c r="Q42" s="21"/>
      <c r="R42" s="2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</row>
    <row r="43" spans="1:102" s="2" customFormat="1" ht="10.199999999999999" hidden="1" x14ac:dyDescent="0.2">
      <c r="A43" s="24"/>
      <c r="B43" s="20"/>
      <c r="C43" s="25" t="s">
        <v>55</v>
      </c>
      <c r="D43" s="21">
        <v>8373</v>
      </c>
      <c r="E43" s="22">
        <f t="shared" si="0"/>
        <v>0</v>
      </c>
      <c r="F43" s="23">
        <v>380</v>
      </c>
      <c r="G43" s="22">
        <v>380</v>
      </c>
      <c r="H43" s="22">
        <v>380</v>
      </c>
      <c r="I43" s="22">
        <v>380</v>
      </c>
      <c r="J43" s="22">
        <v>380</v>
      </c>
      <c r="K43" s="22">
        <v>380</v>
      </c>
      <c r="L43" s="22">
        <v>380</v>
      </c>
      <c r="M43" s="22">
        <v>380</v>
      </c>
      <c r="N43" s="22">
        <v>380</v>
      </c>
      <c r="O43" s="21">
        <v>380</v>
      </c>
      <c r="P43" s="21">
        <v>380</v>
      </c>
      <c r="Q43" s="21">
        <v>380</v>
      </c>
      <c r="R43" s="21">
        <v>322</v>
      </c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</row>
    <row r="44" spans="1:102" s="2" customFormat="1" ht="10.199999999999999" hidden="1" x14ac:dyDescent="0.2">
      <c r="A44" s="24"/>
      <c r="B44" s="20"/>
      <c r="C44" s="25" t="s">
        <v>56</v>
      </c>
      <c r="D44" s="21"/>
      <c r="E44" s="22">
        <f t="shared" si="0"/>
        <v>0</v>
      </c>
      <c r="F44" s="23"/>
      <c r="G44" s="22"/>
      <c r="H44" s="22"/>
      <c r="I44" s="22"/>
      <c r="J44" s="22"/>
      <c r="K44" s="22"/>
      <c r="L44" s="22"/>
      <c r="M44" s="22"/>
      <c r="N44" s="22"/>
      <c r="O44" s="21"/>
      <c r="P44" s="21"/>
      <c r="Q44" s="21"/>
      <c r="R44" s="2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</row>
    <row r="45" spans="1:102" s="2" customFormat="1" ht="10.199999999999999" hidden="1" x14ac:dyDescent="0.2">
      <c r="A45" s="24"/>
      <c r="B45" s="20"/>
      <c r="C45" s="25" t="s">
        <v>57</v>
      </c>
      <c r="D45" s="21"/>
      <c r="E45" s="22">
        <f t="shared" si="0"/>
        <v>0</v>
      </c>
      <c r="F45" s="23"/>
      <c r="G45" s="22"/>
      <c r="H45" s="22"/>
      <c r="I45" s="22"/>
      <c r="J45" s="22"/>
      <c r="K45" s="22"/>
      <c r="L45" s="22"/>
      <c r="M45" s="22"/>
      <c r="N45" s="22"/>
      <c r="O45" s="21"/>
      <c r="P45" s="21"/>
      <c r="Q45" s="21"/>
      <c r="R45" s="2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</row>
    <row r="46" spans="1:102" s="2" customFormat="1" ht="10.199999999999999" hidden="1" x14ac:dyDescent="0.2">
      <c r="A46" s="24"/>
      <c r="B46" s="20"/>
      <c r="C46" s="25" t="s">
        <v>58</v>
      </c>
      <c r="D46" s="21"/>
      <c r="E46" s="22">
        <f t="shared" si="0"/>
        <v>0</v>
      </c>
      <c r="F46" s="23"/>
      <c r="G46" s="22"/>
      <c r="H46" s="22"/>
      <c r="I46" s="22"/>
      <c r="J46" s="22"/>
      <c r="K46" s="22"/>
      <c r="L46" s="22"/>
      <c r="M46" s="22"/>
      <c r="N46" s="22"/>
      <c r="O46" s="21"/>
      <c r="P46" s="21"/>
      <c r="Q46" s="21"/>
      <c r="R46" s="2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</row>
    <row r="47" spans="1:102" s="2" customFormat="1" ht="10.199999999999999" hidden="1" x14ac:dyDescent="0.2">
      <c r="A47" s="24"/>
      <c r="B47" s="20"/>
      <c r="C47" s="25" t="s">
        <v>59</v>
      </c>
      <c r="D47" s="21">
        <v>7337</v>
      </c>
      <c r="E47" s="22">
        <f t="shared" si="0"/>
        <v>0</v>
      </c>
      <c r="F47" s="23">
        <v>10</v>
      </c>
      <c r="G47" s="22">
        <v>10</v>
      </c>
      <c r="H47" s="22">
        <v>10</v>
      </c>
      <c r="I47" s="22">
        <v>10</v>
      </c>
      <c r="J47" s="22">
        <v>10</v>
      </c>
      <c r="K47" s="22">
        <v>10</v>
      </c>
      <c r="L47" s="22">
        <v>10</v>
      </c>
      <c r="M47" s="22">
        <v>10</v>
      </c>
      <c r="N47" s="22">
        <v>10</v>
      </c>
      <c r="O47" s="21">
        <v>10</v>
      </c>
      <c r="P47" s="21">
        <v>10</v>
      </c>
      <c r="Q47" s="21">
        <v>10</v>
      </c>
      <c r="R47" s="21">
        <v>10</v>
      </c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</row>
    <row r="48" spans="1:102" s="2" customFormat="1" ht="10.199999999999999" hidden="1" x14ac:dyDescent="0.2">
      <c r="A48" s="24"/>
      <c r="B48" s="20"/>
      <c r="C48" s="25" t="s">
        <v>60</v>
      </c>
      <c r="D48" s="21"/>
      <c r="E48" s="22">
        <f t="shared" si="0"/>
        <v>0</v>
      </c>
      <c r="F48" s="23"/>
      <c r="G48" s="22"/>
      <c r="H48" s="22"/>
      <c r="I48" s="22"/>
      <c r="J48" s="22"/>
      <c r="K48" s="22"/>
      <c r="L48" s="22"/>
      <c r="M48" s="22"/>
      <c r="N48" s="22"/>
      <c r="O48" s="21"/>
      <c r="P48" s="21"/>
      <c r="Q48" s="21"/>
      <c r="R48" s="2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</row>
    <row r="49" spans="1:102" s="2" customFormat="1" ht="10.199999999999999" hidden="1" x14ac:dyDescent="0.2">
      <c r="A49" s="24"/>
      <c r="B49" s="20"/>
      <c r="C49" s="25" t="s">
        <v>61</v>
      </c>
      <c r="D49" s="21"/>
      <c r="E49" s="22">
        <f t="shared" si="0"/>
        <v>0</v>
      </c>
      <c r="F49" s="23"/>
      <c r="G49" s="22"/>
      <c r="H49" s="22"/>
      <c r="I49" s="22"/>
      <c r="J49" s="22"/>
      <c r="K49" s="22"/>
      <c r="L49" s="22"/>
      <c r="M49" s="22"/>
      <c r="N49" s="22"/>
      <c r="O49" s="21"/>
      <c r="P49" s="21"/>
      <c r="Q49" s="21"/>
      <c r="R49" s="2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</row>
    <row r="50" spans="1:102" s="2" customFormat="1" ht="10.199999999999999" hidden="1" x14ac:dyDescent="0.2">
      <c r="A50" s="24"/>
      <c r="B50" s="20"/>
      <c r="C50" s="25" t="s">
        <v>62</v>
      </c>
      <c r="D50" s="21"/>
      <c r="E50" s="22">
        <f t="shared" si="0"/>
        <v>0</v>
      </c>
      <c r="F50" s="23"/>
      <c r="G50" s="22"/>
      <c r="H50" s="22"/>
      <c r="I50" s="22"/>
      <c r="J50" s="22"/>
      <c r="K50" s="22"/>
      <c r="L50" s="22"/>
      <c r="M50" s="22"/>
      <c r="N50" s="22"/>
      <c r="O50" s="21"/>
      <c r="P50" s="21"/>
      <c r="Q50" s="21"/>
      <c r="R50" s="2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</row>
    <row r="51" spans="1:102" s="2" customFormat="1" ht="10.199999999999999" hidden="1" x14ac:dyDescent="0.2">
      <c r="A51" s="24"/>
      <c r="B51" s="20"/>
      <c r="C51" s="25" t="s">
        <v>63</v>
      </c>
      <c r="D51" s="21"/>
      <c r="E51" s="22">
        <f t="shared" si="0"/>
        <v>0</v>
      </c>
      <c r="F51" s="23"/>
      <c r="G51" s="22"/>
      <c r="H51" s="22"/>
      <c r="I51" s="22"/>
      <c r="J51" s="22"/>
      <c r="K51" s="22"/>
      <c r="L51" s="22"/>
      <c r="M51" s="22"/>
      <c r="N51" s="22"/>
      <c r="O51" s="21"/>
      <c r="P51" s="21"/>
      <c r="Q51" s="21"/>
      <c r="R51" s="2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</row>
    <row r="52" spans="1:102" s="2" customFormat="1" ht="10.199999999999999" hidden="1" x14ac:dyDescent="0.2">
      <c r="A52" s="24"/>
      <c r="B52" s="20"/>
      <c r="C52" s="25" t="s">
        <v>64</v>
      </c>
      <c r="D52" s="21">
        <v>100</v>
      </c>
      <c r="E52" s="22">
        <f t="shared" si="0"/>
        <v>0</v>
      </c>
      <c r="F52" s="23">
        <v>0</v>
      </c>
      <c r="G52" s="22">
        <v>0</v>
      </c>
      <c r="H52" s="22">
        <v>0</v>
      </c>
      <c r="I52" s="22">
        <v>0</v>
      </c>
      <c r="J52" s="22">
        <v>0</v>
      </c>
      <c r="K52" s="22">
        <v>0</v>
      </c>
      <c r="L52" s="22">
        <v>0</v>
      </c>
      <c r="M52" s="22">
        <v>0</v>
      </c>
      <c r="N52" s="22">
        <v>0</v>
      </c>
      <c r="O52" s="21">
        <v>0</v>
      </c>
      <c r="P52" s="21">
        <v>0</v>
      </c>
      <c r="Q52" s="21">
        <v>0</v>
      </c>
      <c r="R52" s="21">
        <v>0</v>
      </c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</row>
    <row r="53" spans="1:102" s="2" customFormat="1" ht="10.199999999999999" hidden="1" x14ac:dyDescent="0.2">
      <c r="A53" s="24"/>
      <c r="B53" s="20"/>
      <c r="C53" s="25" t="s">
        <v>65</v>
      </c>
      <c r="D53" s="21"/>
      <c r="E53" s="22">
        <f t="shared" si="0"/>
        <v>0</v>
      </c>
      <c r="F53" s="23"/>
      <c r="G53" s="22"/>
      <c r="H53" s="22"/>
      <c r="I53" s="22"/>
      <c r="J53" s="22"/>
      <c r="K53" s="22"/>
      <c r="L53" s="22"/>
      <c r="M53" s="22"/>
      <c r="N53" s="22"/>
      <c r="O53" s="21"/>
      <c r="P53" s="21"/>
      <c r="Q53" s="21"/>
      <c r="R53" s="2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</row>
    <row r="54" spans="1:102" s="2" customFormat="1" ht="10.199999999999999" hidden="1" x14ac:dyDescent="0.2">
      <c r="A54" s="24"/>
      <c r="B54" s="20"/>
      <c r="C54" s="25" t="s">
        <v>66</v>
      </c>
      <c r="D54" s="21"/>
      <c r="E54" s="22">
        <f t="shared" si="0"/>
        <v>0</v>
      </c>
      <c r="F54" s="23"/>
      <c r="G54" s="22"/>
      <c r="H54" s="22"/>
      <c r="I54" s="22"/>
      <c r="J54" s="22"/>
      <c r="K54" s="22"/>
      <c r="L54" s="22"/>
      <c r="M54" s="22"/>
      <c r="N54" s="22"/>
      <c r="O54" s="21"/>
      <c r="P54" s="21"/>
      <c r="Q54" s="21"/>
      <c r="R54" s="2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</row>
    <row r="55" spans="1:102" s="2" customFormat="1" ht="10.199999999999999" hidden="1" x14ac:dyDescent="0.2">
      <c r="A55" s="24"/>
      <c r="B55" s="20"/>
      <c r="C55" s="25" t="s">
        <v>67</v>
      </c>
      <c r="D55" s="21"/>
      <c r="E55" s="22">
        <f t="shared" si="0"/>
        <v>0</v>
      </c>
      <c r="F55" s="23"/>
      <c r="G55" s="22"/>
      <c r="H55" s="22"/>
      <c r="I55" s="22"/>
      <c r="J55" s="22"/>
      <c r="K55" s="22"/>
      <c r="L55" s="22"/>
      <c r="M55" s="22"/>
      <c r="N55" s="22"/>
      <c r="O55" s="21"/>
      <c r="P55" s="21"/>
      <c r="Q55" s="21"/>
      <c r="R55" s="2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</row>
    <row r="56" spans="1:102" s="2" customFormat="1" ht="10.199999999999999" hidden="1" x14ac:dyDescent="0.2">
      <c r="A56" s="24"/>
      <c r="B56" s="20"/>
      <c r="C56" s="25" t="s">
        <v>68</v>
      </c>
      <c r="D56" s="21"/>
      <c r="E56" s="22">
        <f t="shared" si="0"/>
        <v>0</v>
      </c>
      <c r="F56" s="23"/>
      <c r="G56" s="22"/>
      <c r="H56" s="22"/>
      <c r="I56" s="22"/>
      <c r="J56" s="22"/>
      <c r="K56" s="22"/>
      <c r="L56" s="22"/>
      <c r="M56" s="22"/>
      <c r="N56" s="22"/>
      <c r="O56" s="21"/>
      <c r="P56" s="21"/>
      <c r="Q56" s="21"/>
      <c r="R56" s="2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</row>
    <row r="57" spans="1:102" s="2" customFormat="1" ht="10.199999999999999" hidden="1" x14ac:dyDescent="0.2">
      <c r="A57" s="24"/>
      <c r="B57" s="20"/>
      <c r="C57" s="25" t="s">
        <v>69</v>
      </c>
      <c r="D57" s="21"/>
      <c r="E57" s="22">
        <f t="shared" si="0"/>
        <v>0</v>
      </c>
      <c r="F57" s="23"/>
      <c r="G57" s="22"/>
      <c r="H57" s="22"/>
      <c r="I57" s="22"/>
      <c r="J57" s="22"/>
      <c r="K57" s="22"/>
      <c r="L57" s="22"/>
      <c r="M57" s="22"/>
      <c r="N57" s="22"/>
      <c r="O57" s="21"/>
      <c r="P57" s="21"/>
      <c r="Q57" s="21"/>
      <c r="R57" s="2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</row>
    <row r="58" spans="1:102" s="2" customFormat="1" ht="10.199999999999999" hidden="1" x14ac:dyDescent="0.2">
      <c r="A58" s="24"/>
      <c r="B58" s="20"/>
      <c r="C58" s="25" t="s">
        <v>70</v>
      </c>
      <c r="D58" s="21"/>
      <c r="E58" s="22">
        <f t="shared" si="0"/>
        <v>0</v>
      </c>
      <c r="F58" s="23"/>
      <c r="G58" s="22"/>
      <c r="H58" s="22"/>
      <c r="I58" s="22"/>
      <c r="J58" s="22"/>
      <c r="K58" s="22"/>
      <c r="L58" s="22"/>
      <c r="M58" s="22"/>
      <c r="N58" s="22"/>
      <c r="O58" s="21"/>
      <c r="P58" s="21"/>
      <c r="Q58" s="21"/>
      <c r="R58" s="2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</row>
    <row r="59" spans="1:102" s="2" customFormat="1" ht="10.199999999999999" hidden="1" x14ac:dyDescent="0.2">
      <c r="A59" s="24"/>
      <c r="B59" s="20"/>
      <c r="C59" s="25" t="s">
        <v>71</v>
      </c>
      <c r="D59" s="21">
        <v>2099</v>
      </c>
      <c r="E59" s="22">
        <f t="shared" si="0"/>
        <v>0</v>
      </c>
      <c r="F59" s="23">
        <v>235</v>
      </c>
      <c r="G59" s="22">
        <v>235</v>
      </c>
      <c r="H59" s="22">
        <v>235</v>
      </c>
      <c r="I59" s="22">
        <v>235</v>
      </c>
      <c r="J59" s="22">
        <v>235</v>
      </c>
      <c r="K59" s="22">
        <v>235</v>
      </c>
      <c r="L59" s="22">
        <v>235</v>
      </c>
      <c r="M59" s="22">
        <v>235</v>
      </c>
      <c r="N59" s="22">
        <v>235</v>
      </c>
      <c r="O59" s="21">
        <v>235</v>
      </c>
      <c r="P59" s="21">
        <v>235</v>
      </c>
      <c r="Q59" s="21">
        <v>277</v>
      </c>
      <c r="R59" s="21">
        <v>287</v>
      </c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</row>
    <row r="60" spans="1:102" s="2" customFormat="1" ht="10.199999999999999" hidden="1" x14ac:dyDescent="0.2">
      <c r="A60" s="24"/>
      <c r="B60" s="20"/>
      <c r="C60" s="25" t="s">
        <v>72</v>
      </c>
      <c r="D60" s="21">
        <v>342279</v>
      </c>
      <c r="E60" s="22">
        <f t="shared" si="0"/>
        <v>0</v>
      </c>
      <c r="F60" s="23">
        <v>0</v>
      </c>
      <c r="G60" s="22">
        <v>0</v>
      </c>
      <c r="H60" s="22">
        <v>0</v>
      </c>
      <c r="I60" s="22">
        <v>0</v>
      </c>
      <c r="J60" s="22">
        <v>0</v>
      </c>
      <c r="K60" s="22">
        <v>0</v>
      </c>
      <c r="L60" s="22">
        <v>0</v>
      </c>
      <c r="M60" s="22">
        <v>0</v>
      </c>
      <c r="N60" s="22">
        <v>0</v>
      </c>
      <c r="O60" s="21">
        <v>0</v>
      </c>
      <c r="P60" s="21">
        <v>0</v>
      </c>
      <c r="Q60" s="21">
        <v>1117</v>
      </c>
      <c r="R60" s="21">
        <v>0</v>
      </c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</row>
    <row r="61" spans="1:102" s="2" customFormat="1" ht="10.199999999999999" hidden="1" x14ac:dyDescent="0.2">
      <c r="A61" s="24"/>
      <c r="B61" s="20"/>
      <c r="C61" s="25" t="s">
        <v>73</v>
      </c>
      <c r="D61" s="21"/>
      <c r="E61" s="22">
        <f t="shared" si="0"/>
        <v>0</v>
      </c>
      <c r="F61" s="23"/>
      <c r="G61" s="22"/>
      <c r="H61" s="22"/>
      <c r="I61" s="22"/>
      <c r="J61" s="22"/>
      <c r="K61" s="22"/>
      <c r="L61" s="22"/>
      <c r="M61" s="22"/>
      <c r="N61" s="22"/>
      <c r="O61" s="21"/>
      <c r="P61" s="21"/>
      <c r="Q61" s="21"/>
      <c r="R61" s="2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</row>
    <row r="62" spans="1:102" s="2" customFormat="1" ht="10.199999999999999" hidden="1" x14ac:dyDescent="0.2">
      <c r="A62" s="24"/>
      <c r="B62" s="20"/>
      <c r="C62" s="25" t="s">
        <v>74</v>
      </c>
      <c r="D62" s="21">
        <v>8504</v>
      </c>
      <c r="E62" s="22">
        <f t="shared" si="0"/>
        <v>0</v>
      </c>
      <c r="F62" s="23">
        <v>875</v>
      </c>
      <c r="G62" s="22">
        <v>875</v>
      </c>
      <c r="H62" s="22">
        <v>875</v>
      </c>
      <c r="I62" s="22">
        <v>875</v>
      </c>
      <c r="J62" s="22">
        <v>875</v>
      </c>
      <c r="K62" s="22">
        <v>875</v>
      </c>
      <c r="L62" s="22">
        <v>875</v>
      </c>
      <c r="M62" s="22">
        <v>875</v>
      </c>
      <c r="N62" s="22">
        <v>875</v>
      </c>
      <c r="O62" s="21">
        <v>875</v>
      </c>
      <c r="P62" s="21">
        <v>875</v>
      </c>
      <c r="Q62" s="21">
        <v>875</v>
      </c>
      <c r="R62" s="21">
        <v>671</v>
      </c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</row>
    <row r="63" spans="1:102" s="2" customFormat="1" ht="10.199999999999999" hidden="1" x14ac:dyDescent="0.2">
      <c r="A63" s="24"/>
      <c r="B63" s="20"/>
      <c r="C63" s="25" t="s">
        <v>75</v>
      </c>
      <c r="D63" s="21"/>
      <c r="E63" s="22">
        <f t="shared" si="0"/>
        <v>0</v>
      </c>
      <c r="F63" s="23"/>
      <c r="G63" s="22"/>
      <c r="H63" s="22"/>
      <c r="I63" s="22"/>
      <c r="J63" s="22"/>
      <c r="K63" s="22"/>
      <c r="L63" s="22"/>
      <c r="M63" s="22"/>
      <c r="N63" s="22"/>
      <c r="O63" s="21"/>
      <c r="P63" s="21"/>
      <c r="Q63" s="21"/>
      <c r="R63" s="2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</row>
    <row r="64" spans="1:102" s="2" customFormat="1" ht="10.199999999999999" hidden="1" x14ac:dyDescent="0.2">
      <c r="A64" s="24"/>
      <c r="B64" s="20"/>
      <c r="C64" s="25" t="s">
        <v>76</v>
      </c>
      <c r="D64" s="21"/>
      <c r="E64" s="22">
        <f t="shared" si="0"/>
        <v>0</v>
      </c>
      <c r="F64" s="23"/>
      <c r="G64" s="22"/>
      <c r="H64" s="22"/>
      <c r="I64" s="22"/>
      <c r="J64" s="22"/>
      <c r="K64" s="22"/>
      <c r="L64" s="22"/>
      <c r="M64" s="22"/>
      <c r="N64" s="22"/>
      <c r="O64" s="21"/>
      <c r="P64" s="21"/>
      <c r="Q64" s="21"/>
      <c r="R64" s="2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</row>
    <row r="65" spans="1:102" s="2" customFormat="1" ht="10.199999999999999" hidden="1" x14ac:dyDescent="0.2">
      <c r="A65" s="24"/>
      <c r="B65" s="20"/>
      <c r="C65" s="25" t="s">
        <v>77</v>
      </c>
      <c r="D65" s="21"/>
      <c r="E65" s="22">
        <f t="shared" si="0"/>
        <v>0</v>
      </c>
      <c r="F65" s="23"/>
      <c r="G65" s="22"/>
      <c r="H65" s="22"/>
      <c r="I65" s="22"/>
      <c r="J65" s="22"/>
      <c r="K65" s="22"/>
      <c r="L65" s="22"/>
      <c r="M65" s="22"/>
      <c r="N65" s="22"/>
      <c r="O65" s="21"/>
      <c r="P65" s="21"/>
      <c r="Q65" s="21"/>
      <c r="R65" s="2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</row>
    <row r="66" spans="1:102" s="2" customFormat="1" ht="10.199999999999999" hidden="1" x14ac:dyDescent="0.2">
      <c r="A66" s="24"/>
      <c r="B66" s="20"/>
      <c r="C66" s="25" t="s">
        <v>78</v>
      </c>
      <c r="D66" s="21"/>
      <c r="E66" s="22">
        <f t="shared" si="0"/>
        <v>0</v>
      </c>
      <c r="F66" s="23"/>
      <c r="G66" s="22"/>
      <c r="H66" s="22"/>
      <c r="I66" s="22"/>
      <c r="J66" s="22"/>
      <c r="K66" s="22"/>
      <c r="L66" s="22"/>
      <c r="M66" s="22"/>
      <c r="N66" s="22"/>
      <c r="O66" s="21"/>
      <c r="P66" s="21"/>
      <c r="Q66" s="21"/>
      <c r="R66" s="2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</row>
    <row r="67" spans="1:102" s="2" customFormat="1" ht="10.199999999999999" hidden="1" x14ac:dyDescent="0.2">
      <c r="A67" s="24"/>
      <c r="B67" s="20"/>
      <c r="C67" s="25" t="s">
        <v>79</v>
      </c>
      <c r="D67" s="21"/>
      <c r="E67" s="22">
        <f t="shared" si="0"/>
        <v>0</v>
      </c>
      <c r="F67" s="23"/>
      <c r="G67" s="22"/>
      <c r="H67" s="22"/>
      <c r="I67" s="22"/>
      <c r="J67" s="22"/>
      <c r="K67" s="22"/>
      <c r="L67" s="22"/>
      <c r="M67" s="22"/>
      <c r="N67" s="22"/>
      <c r="O67" s="21"/>
      <c r="P67" s="21"/>
      <c r="Q67" s="21"/>
      <c r="R67" s="2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</row>
    <row r="68" spans="1:102" s="2" customFormat="1" ht="10.199999999999999" hidden="1" x14ac:dyDescent="0.2">
      <c r="A68" s="24"/>
      <c r="B68" s="20"/>
      <c r="C68" s="25" t="s">
        <v>80</v>
      </c>
      <c r="D68" s="21"/>
      <c r="E68" s="22">
        <f t="shared" ref="E68:E131" si="2">IF(ISERROR($F68-$G68), "na", ($F68-$G68))</f>
        <v>0</v>
      </c>
      <c r="F68" s="23"/>
      <c r="G68" s="22"/>
      <c r="H68" s="22"/>
      <c r="I68" s="22"/>
      <c r="J68" s="22"/>
      <c r="K68" s="22"/>
      <c r="L68" s="22"/>
      <c r="M68" s="22"/>
      <c r="N68" s="22"/>
      <c r="O68" s="21"/>
      <c r="P68" s="21"/>
      <c r="Q68" s="21"/>
      <c r="R68" s="2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</row>
    <row r="69" spans="1:102" s="2" customFormat="1" ht="10.199999999999999" hidden="1" x14ac:dyDescent="0.2">
      <c r="A69" s="24"/>
      <c r="B69" s="20"/>
      <c r="C69" s="25" t="s">
        <v>81</v>
      </c>
      <c r="D69" s="21">
        <v>0</v>
      </c>
      <c r="E69" s="22">
        <f t="shared" si="2"/>
        <v>0</v>
      </c>
      <c r="F69" s="23">
        <v>0</v>
      </c>
      <c r="G69" s="22">
        <v>0</v>
      </c>
      <c r="H69" s="22">
        <v>0</v>
      </c>
      <c r="I69" s="22">
        <v>0</v>
      </c>
      <c r="J69" s="22">
        <v>0</v>
      </c>
      <c r="K69" s="22">
        <v>0</v>
      </c>
      <c r="L69" s="22">
        <v>0</v>
      </c>
      <c r="M69" s="22">
        <v>0</v>
      </c>
      <c r="N69" s="22">
        <v>0</v>
      </c>
      <c r="O69" s="21">
        <v>0</v>
      </c>
      <c r="P69" s="21">
        <v>0</v>
      </c>
      <c r="Q69" s="21">
        <v>0</v>
      </c>
      <c r="R69" s="21">
        <v>0</v>
      </c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</row>
    <row r="70" spans="1:102" s="2" customFormat="1" ht="10.199999999999999" hidden="1" x14ac:dyDescent="0.2">
      <c r="A70" s="24"/>
      <c r="B70" s="20"/>
      <c r="C70" s="25" t="s">
        <v>82</v>
      </c>
      <c r="D70" s="21">
        <v>2472</v>
      </c>
      <c r="E70" s="22">
        <f t="shared" si="2"/>
        <v>0</v>
      </c>
      <c r="F70" s="23">
        <v>49</v>
      </c>
      <c r="G70" s="22">
        <v>49</v>
      </c>
      <c r="H70" s="22">
        <v>49</v>
      </c>
      <c r="I70" s="22">
        <v>49</v>
      </c>
      <c r="J70" s="22">
        <v>49</v>
      </c>
      <c r="K70" s="22">
        <v>49</v>
      </c>
      <c r="L70" s="22">
        <v>49</v>
      </c>
      <c r="M70" s="22">
        <v>49</v>
      </c>
      <c r="N70" s="22">
        <v>49</v>
      </c>
      <c r="O70" s="21">
        <v>49</v>
      </c>
      <c r="P70" s="21">
        <v>208</v>
      </c>
      <c r="Q70" s="21">
        <v>292</v>
      </c>
      <c r="R70" s="21">
        <v>323</v>
      </c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</row>
    <row r="71" spans="1:102" s="2" customFormat="1" ht="10.199999999999999" hidden="1" x14ac:dyDescent="0.2">
      <c r="A71" s="24"/>
      <c r="B71" s="20"/>
      <c r="C71" s="25" t="s">
        <v>83</v>
      </c>
      <c r="D71" s="21"/>
      <c r="E71" s="22">
        <f t="shared" si="2"/>
        <v>0</v>
      </c>
      <c r="F71" s="23"/>
      <c r="G71" s="22"/>
      <c r="H71" s="22"/>
      <c r="I71" s="22"/>
      <c r="J71" s="22"/>
      <c r="K71" s="22"/>
      <c r="L71" s="22"/>
      <c r="M71" s="22"/>
      <c r="N71" s="22"/>
      <c r="O71" s="21"/>
      <c r="P71" s="21"/>
      <c r="Q71" s="21"/>
      <c r="R71" s="2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</row>
    <row r="72" spans="1:102" s="2" customFormat="1" ht="10.199999999999999" hidden="1" x14ac:dyDescent="0.2">
      <c r="A72" s="24"/>
      <c r="B72" s="20"/>
      <c r="C72" s="25" t="s">
        <v>84</v>
      </c>
      <c r="D72" s="21"/>
      <c r="E72" s="22">
        <f t="shared" si="2"/>
        <v>0</v>
      </c>
      <c r="F72" s="23"/>
      <c r="G72" s="22"/>
      <c r="H72" s="22"/>
      <c r="I72" s="22"/>
      <c r="J72" s="22"/>
      <c r="K72" s="22"/>
      <c r="L72" s="22"/>
      <c r="M72" s="22"/>
      <c r="N72" s="22"/>
      <c r="O72" s="21"/>
      <c r="P72" s="21"/>
      <c r="Q72" s="21"/>
      <c r="R72" s="2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</row>
    <row r="73" spans="1:102" s="2" customFormat="1" ht="10.199999999999999" hidden="1" x14ac:dyDescent="0.2">
      <c r="A73" s="24"/>
      <c r="B73" s="20"/>
      <c r="C73" s="25" t="s">
        <v>85</v>
      </c>
      <c r="D73" s="21"/>
      <c r="E73" s="22">
        <f t="shared" si="2"/>
        <v>0</v>
      </c>
      <c r="F73" s="23"/>
      <c r="G73" s="22"/>
      <c r="H73" s="22"/>
      <c r="I73" s="22"/>
      <c r="J73" s="22"/>
      <c r="K73" s="22"/>
      <c r="L73" s="22"/>
      <c r="M73" s="22"/>
      <c r="N73" s="22"/>
      <c r="O73" s="21"/>
      <c r="P73" s="21"/>
      <c r="Q73" s="21"/>
      <c r="R73" s="2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</row>
    <row r="74" spans="1:102" s="2" customFormat="1" ht="10.199999999999999" hidden="1" x14ac:dyDescent="0.2">
      <c r="A74" s="24"/>
      <c r="B74" s="20"/>
      <c r="C74" s="25" t="s">
        <v>86</v>
      </c>
      <c r="D74" s="21"/>
      <c r="E74" s="22">
        <f t="shared" si="2"/>
        <v>0</v>
      </c>
      <c r="F74" s="23"/>
      <c r="G74" s="22"/>
      <c r="H74" s="22"/>
      <c r="I74" s="22"/>
      <c r="J74" s="22"/>
      <c r="K74" s="22"/>
      <c r="L74" s="22"/>
      <c r="M74" s="22"/>
      <c r="N74" s="22"/>
      <c r="O74" s="21"/>
      <c r="P74" s="21"/>
      <c r="Q74" s="21"/>
      <c r="R74" s="2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</row>
    <row r="75" spans="1:102" s="2" customFormat="1" ht="10.199999999999999" hidden="1" x14ac:dyDescent="0.2">
      <c r="A75" s="24"/>
      <c r="B75" s="26"/>
      <c r="C75" s="27" t="s">
        <v>87</v>
      </c>
      <c r="D75" s="28"/>
      <c r="E75" s="29">
        <f t="shared" si="2"/>
        <v>0</v>
      </c>
      <c r="F75" s="30"/>
      <c r="G75" s="29"/>
      <c r="H75" s="29"/>
      <c r="I75" s="29"/>
      <c r="J75" s="29"/>
      <c r="K75" s="29"/>
      <c r="L75" s="29"/>
      <c r="M75" s="29"/>
      <c r="N75" s="29"/>
      <c r="O75" s="28"/>
      <c r="P75" s="28"/>
      <c r="Q75" s="28"/>
      <c r="R75" s="28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</row>
    <row r="76" spans="1:102" s="2" customFormat="1" ht="11.25" customHeight="1" x14ac:dyDescent="0.2">
      <c r="A76" s="24"/>
      <c r="B76" s="20" t="s">
        <v>88</v>
      </c>
      <c r="C76" s="20" t="s">
        <v>89</v>
      </c>
      <c r="D76" s="21"/>
      <c r="E76" s="22">
        <f t="shared" si="2"/>
        <v>0</v>
      </c>
      <c r="F76" s="23">
        <f t="shared" ref="F76:R76" si="3">SUM(F$77:F$88)</f>
        <v>0</v>
      </c>
      <c r="G76" s="22">
        <f t="shared" si="3"/>
        <v>0</v>
      </c>
      <c r="H76" s="22">
        <f t="shared" si="3"/>
        <v>0</v>
      </c>
      <c r="I76" s="22">
        <f t="shared" si="3"/>
        <v>0</v>
      </c>
      <c r="J76" s="22">
        <f t="shared" si="3"/>
        <v>0</v>
      </c>
      <c r="K76" s="22">
        <f t="shared" si="3"/>
        <v>0</v>
      </c>
      <c r="L76" s="22">
        <f t="shared" si="3"/>
        <v>0</v>
      </c>
      <c r="M76" s="22">
        <f t="shared" si="3"/>
        <v>0</v>
      </c>
      <c r="N76" s="22">
        <f t="shared" si="3"/>
        <v>0</v>
      </c>
      <c r="O76" s="21">
        <f t="shared" si="3"/>
        <v>0</v>
      </c>
      <c r="P76" s="21">
        <f t="shared" si="3"/>
        <v>0</v>
      </c>
      <c r="Q76" s="21">
        <f t="shared" si="3"/>
        <v>0</v>
      </c>
      <c r="R76" s="21">
        <f t="shared" si="3"/>
        <v>0</v>
      </c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</row>
    <row r="77" spans="1:102" s="2" customFormat="1" ht="10.199999999999999" hidden="1" x14ac:dyDescent="0.2">
      <c r="A77" s="24"/>
      <c r="B77" s="20"/>
      <c r="C77" s="25" t="s">
        <v>90</v>
      </c>
      <c r="D77" s="21"/>
      <c r="E77" s="22">
        <f t="shared" si="2"/>
        <v>0</v>
      </c>
      <c r="F77" s="23"/>
      <c r="G77" s="22"/>
      <c r="H77" s="22"/>
      <c r="I77" s="22"/>
      <c r="J77" s="22"/>
      <c r="K77" s="22"/>
      <c r="L77" s="22"/>
      <c r="M77" s="22"/>
      <c r="N77" s="22"/>
      <c r="O77" s="21"/>
      <c r="P77" s="21"/>
      <c r="Q77" s="21"/>
      <c r="R77" s="2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</row>
    <row r="78" spans="1:102" s="2" customFormat="1" ht="10.199999999999999" hidden="1" x14ac:dyDescent="0.2">
      <c r="A78" s="24"/>
      <c r="B78" s="20"/>
      <c r="C78" s="25" t="s">
        <v>91</v>
      </c>
      <c r="D78" s="21"/>
      <c r="E78" s="22">
        <f t="shared" si="2"/>
        <v>0</v>
      </c>
      <c r="F78" s="23"/>
      <c r="G78" s="22"/>
      <c r="H78" s="22"/>
      <c r="I78" s="22"/>
      <c r="J78" s="22"/>
      <c r="K78" s="22"/>
      <c r="L78" s="22"/>
      <c r="M78" s="22"/>
      <c r="N78" s="22"/>
      <c r="O78" s="21"/>
      <c r="P78" s="21"/>
      <c r="Q78" s="21"/>
      <c r="R78" s="2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</row>
    <row r="79" spans="1:102" s="2" customFormat="1" ht="10.199999999999999" hidden="1" x14ac:dyDescent="0.2">
      <c r="A79" s="24"/>
      <c r="B79" s="20"/>
      <c r="C79" s="25" t="s">
        <v>92</v>
      </c>
      <c r="D79" s="21"/>
      <c r="E79" s="22">
        <f t="shared" si="2"/>
        <v>0</v>
      </c>
      <c r="F79" s="23"/>
      <c r="G79" s="22"/>
      <c r="H79" s="22"/>
      <c r="I79" s="22"/>
      <c r="J79" s="22"/>
      <c r="K79" s="22"/>
      <c r="L79" s="22"/>
      <c r="M79" s="22"/>
      <c r="N79" s="22"/>
      <c r="O79" s="21"/>
      <c r="P79" s="21"/>
      <c r="Q79" s="21"/>
      <c r="R79" s="2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</row>
    <row r="80" spans="1:102" s="2" customFormat="1" ht="10.199999999999999" hidden="1" x14ac:dyDescent="0.2">
      <c r="A80" s="24"/>
      <c r="B80" s="20"/>
      <c r="C80" s="25" t="s">
        <v>93</v>
      </c>
      <c r="D80" s="21"/>
      <c r="E80" s="22">
        <f t="shared" si="2"/>
        <v>0</v>
      </c>
      <c r="F80" s="23"/>
      <c r="G80" s="22"/>
      <c r="H80" s="22"/>
      <c r="I80" s="22"/>
      <c r="J80" s="22"/>
      <c r="K80" s="22"/>
      <c r="L80" s="22"/>
      <c r="M80" s="22"/>
      <c r="N80" s="22"/>
      <c r="O80" s="21"/>
      <c r="P80" s="21"/>
      <c r="Q80" s="21"/>
      <c r="R80" s="2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</row>
    <row r="81" spans="1:102" s="2" customFormat="1" ht="10.199999999999999" hidden="1" x14ac:dyDescent="0.2">
      <c r="A81" s="24"/>
      <c r="B81" s="20"/>
      <c r="C81" s="25" t="s">
        <v>94</v>
      </c>
      <c r="D81" s="21"/>
      <c r="E81" s="22">
        <f t="shared" si="2"/>
        <v>0</v>
      </c>
      <c r="F81" s="23"/>
      <c r="G81" s="22"/>
      <c r="H81" s="22"/>
      <c r="I81" s="22"/>
      <c r="J81" s="22"/>
      <c r="K81" s="22"/>
      <c r="L81" s="22"/>
      <c r="M81" s="22"/>
      <c r="N81" s="22"/>
      <c r="O81" s="21"/>
      <c r="P81" s="21"/>
      <c r="Q81" s="21"/>
      <c r="R81" s="2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</row>
    <row r="82" spans="1:102" s="2" customFormat="1" ht="10.199999999999999" hidden="1" x14ac:dyDescent="0.2">
      <c r="A82" s="24"/>
      <c r="B82" s="20"/>
      <c r="C82" s="25" t="s">
        <v>95</v>
      </c>
      <c r="D82" s="21"/>
      <c r="E82" s="22">
        <f t="shared" si="2"/>
        <v>0</v>
      </c>
      <c r="F82" s="23"/>
      <c r="G82" s="22"/>
      <c r="H82" s="22"/>
      <c r="I82" s="22"/>
      <c r="J82" s="22"/>
      <c r="K82" s="22"/>
      <c r="L82" s="22"/>
      <c r="M82" s="22"/>
      <c r="N82" s="22"/>
      <c r="O82" s="21"/>
      <c r="P82" s="21"/>
      <c r="Q82" s="21"/>
      <c r="R82" s="2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</row>
    <row r="83" spans="1:102" s="2" customFormat="1" ht="10.199999999999999" hidden="1" x14ac:dyDescent="0.2">
      <c r="A83" s="24"/>
      <c r="B83" s="20"/>
      <c r="C83" s="25" t="s">
        <v>96</v>
      </c>
      <c r="D83" s="21"/>
      <c r="E83" s="22">
        <f t="shared" si="2"/>
        <v>0</v>
      </c>
      <c r="F83" s="23"/>
      <c r="G83" s="22"/>
      <c r="H83" s="22"/>
      <c r="I83" s="22"/>
      <c r="J83" s="22"/>
      <c r="K83" s="22"/>
      <c r="L83" s="22"/>
      <c r="M83" s="22"/>
      <c r="N83" s="22"/>
      <c r="O83" s="21"/>
      <c r="P83" s="21"/>
      <c r="Q83" s="21"/>
      <c r="R83" s="2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</row>
    <row r="84" spans="1:102" s="2" customFormat="1" ht="10.199999999999999" hidden="1" x14ac:dyDescent="0.2">
      <c r="A84" s="24"/>
      <c r="B84" s="20"/>
      <c r="C84" s="25" t="s">
        <v>97</v>
      </c>
      <c r="D84" s="21">
        <v>56814</v>
      </c>
      <c r="E84" s="22">
        <f t="shared" si="2"/>
        <v>0</v>
      </c>
      <c r="F84" s="23">
        <v>0</v>
      </c>
      <c r="G84" s="22">
        <v>0</v>
      </c>
      <c r="H84" s="22">
        <v>0</v>
      </c>
      <c r="I84" s="22">
        <v>0</v>
      </c>
      <c r="J84" s="22">
        <v>0</v>
      </c>
      <c r="K84" s="22">
        <v>0</v>
      </c>
      <c r="L84" s="22">
        <v>0</v>
      </c>
      <c r="M84" s="22">
        <v>0</v>
      </c>
      <c r="N84" s="22">
        <v>0</v>
      </c>
      <c r="O84" s="21">
        <v>0</v>
      </c>
      <c r="P84" s="21">
        <v>0</v>
      </c>
      <c r="Q84" s="21">
        <v>0</v>
      </c>
      <c r="R84" s="21">
        <v>0</v>
      </c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</row>
    <row r="85" spans="1:102" s="2" customFormat="1" ht="10.199999999999999" hidden="1" x14ac:dyDescent="0.2">
      <c r="A85" s="24"/>
      <c r="B85" s="20"/>
      <c r="C85" s="25" t="s">
        <v>98</v>
      </c>
      <c r="D85" s="21"/>
      <c r="E85" s="22">
        <f t="shared" si="2"/>
        <v>0</v>
      </c>
      <c r="F85" s="23"/>
      <c r="G85" s="22"/>
      <c r="H85" s="22"/>
      <c r="I85" s="22"/>
      <c r="J85" s="22"/>
      <c r="K85" s="22"/>
      <c r="L85" s="22"/>
      <c r="M85" s="22"/>
      <c r="N85" s="22"/>
      <c r="O85" s="21"/>
      <c r="P85" s="21"/>
      <c r="Q85" s="21"/>
      <c r="R85" s="2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</row>
    <row r="86" spans="1:102" s="2" customFormat="1" ht="10.199999999999999" hidden="1" x14ac:dyDescent="0.2">
      <c r="A86" s="24"/>
      <c r="B86" s="20"/>
      <c r="C86" s="25" t="s">
        <v>99</v>
      </c>
      <c r="D86" s="21"/>
      <c r="E86" s="22">
        <f t="shared" si="2"/>
        <v>0</v>
      </c>
      <c r="F86" s="23"/>
      <c r="G86" s="22"/>
      <c r="H86" s="22"/>
      <c r="I86" s="22"/>
      <c r="J86" s="22"/>
      <c r="K86" s="22"/>
      <c r="L86" s="22"/>
      <c r="M86" s="22"/>
      <c r="N86" s="22"/>
      <c r="O86" s="21"/>
      <c r="P86" s="21"/>
      <c r="Q86" s="21"/>
      <c r="R86" s="2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</row>
    <row r="87" spans="1:102" s="2" customFormat="1" ht="10.199999999999999" hidden="1" x14ac:dyDescent="0.2">
      <c r="A87" s="24"/>
      <c r="B87" s="20"/>
      <c r="C87" s="25" t="s">
        <v>100</v>
      </c>
      <c r="D87" s="21"/>
      <c r="E87" s="22">
        <f t="shared" si="2"/>
        <v>0</v>
      </c>
      <c r="F87" s="23"/>
      <c r="G87" s="22"/>
      <c r="H87" s="22"/>
      <c r="I87" s="22"/>
      <c r="J87" s="22"/>
      <c r="K87" s="22"/>
      <c r="L87" s="22"/>
      <c r="M87" s="22"/>
      <c r="N87" s="22"/>
      <c r="O87" s="21"/>
      <c r="P87" s="21"/>
      <c r="Q87" s="21"/>
      <c r="R87" s="2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</row>
    <row r="88" spans="1:102" s="2" customFormat="1" ht="10.199999999999999" hidden="1" x14ac:dyDescent="0.2">
      <c r="A88" s="24"/>
      <c r="B88" s="20"/>
      <c r="C88" s="25" t="s">
        <v>101</v>
      </c>
      <c r="D88" s="21"/>
      <c r="E88" s="22">
        <f t="shared" si="2"/>
        <v>0</v>
      </c>
      <c r="F88" s="23"/>
      <c r="G88" s="22"/>
      <c r="H88" s="22"/>
      <c r="I88" s="22"/>
      <c r="J88" s="22"/>
      <c r="K88" s="22"/>
      <c r="L88" s="22"/>
      <c r="M88" s="22"/>
      <c r="N88" s="22"/>
      <c r="O88" s="21"/>
      <c r="P88" s="21"/>
      <c r="Q88" s="21"/>
      <c r="R88" s="2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</row>
    <row r="89" spans="1:102" s="2" customFormat="1" ht="11.25" customHeight="1" x14ac:dyDescent="0.2">
      <c r="A89" s="24"/>
      <c r="B89" s="20"/>
      <c r="C89" s="20" t="s">
        <v>102</v>
      </c>
      <c r="D89" s="21">
        <v>219766</v>
      </c>
      <c r="E89" s="22">
        <f t="shared" si="2"/>
        <v>0</v>
      </c>
      <c r="F89" s="23">
        <v>162699</v>
      </c>
      <c r="G89" s="22">
        <v>162699</v>
      </c>
      <c r="H89" s="22">
        <v>162699</v>
      </c>
      <c r="I89" s="22">
        <v>151248</v>
      </c>
      <c r="J89" s="22">
        <v>165038</v>
      </c>
      <c r="K89" s="22">
        <v>176325</v>
      </c>
      <c r="L89" s="22">
        <v>165911</v>
      </c>
      <c r="M89" s="22">
        <v>239223</v>
      </c>
      <c r="N89" s="22">
        <v>239224</v>
      </c>
      <c r="O89" s="21">
        <v>239224</v>
      </c>
      <c r="P89" s="21">
        <v>179359</v>
      </c>
      <c r="Q89" s="21">
        <v>182761</v>
      </c>
      <c r="R89" s="21">
        <v>187327</v>
      </c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</row>
    <row r="90" spans="1:102" s="2" customFormat="1" ht="11.25" customHeight="1" x14ac:dyDescent="0.2">
      <c r="A90" s="24"/>
      <c r="B90" s="26"/>
      <c r="C90" s="12" t="s">
        <v>103</v>
      </c>
      <c r="D90" s="13">
        <f>SUM(D$76,D$89)</f>
        <v>219766</v>
      </c>
      <c r="E90" s="31">
        <f t="shared" si="2"/>
        <v>0</v>
      </c>
      <c r="F90" s="32">
        <f t="shared" ref="F90:R90" si="4">SUM(F$76,F$89)</f>
        <v>162699</v>
      </c>
      <c r="G90" s="31">
        <f t="shared" si="4"/>
        <v>162699</v>
      </c>
      <c r="H90" s="31">
        <f t="shared" si="4"/>
        <v>162699</v>
      </c>
      <c r="I90" s="31">
        <f t="shared" si="4"/>
        <v>151248</v>
      </c>
      <c r="J90" s="31">
        <f t="shared" si="4"/>
        <v>165038</v>
      </c>
      <c r="K90" s="31">
        <f t="shared" si="4"/>
        <v>176325</v>
      </c>
      <c r="L90" s="31">
        <f t="shared" si="4"/>
        <v>165911</v>
      </c>
      <c r="M90" s="31">
        <f t="shared" si="4"/>
        <v>239223</v>
      </c>
      <c r="N90" s="31">
        <f t="shared" si="4"/>
        <v>239224</v>
      </c>
      <c r="O90" s="13">
        <f t="shared" si="4"/>
        <v>239224</v>
      </c>
      <c r="P90" s="13">
        <f t="shared" si="4"/>
        <v>179359</v>
      </c>
      <c r="Q90" s="13">
        <f t="shared" si="4"/>
        <v>182761</v>
      </c>
      <c r="R90" s="13">
        <f t="shared" si="4"/>
        <v>187327</v>
      </c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</row>
    <row r="91" spans="1:102" s="2" customFormat="1" ht="11.25" hidden="1" customHeight="1" x14ac:dyDescent="0.2">
      <c r="A91" s="24"/>
      <c r="B91" s="20" t="s">
        <v>104</v>
      </c>
      <c r="C91" s="20" t="s">
        <v>105</v>
      </c>
      <c r="D91" s="21"/>
      <c r="E91" s="22">
        <f t="shared" si="2"/>
        <v>0</v>
      </c>
      <c r="F91" s="23">
        <f t="shared" ref="F91:R91" si="5">SUM(F$92:F$98)</f>
        <v>0</v>
      </c>
      <c r="G91" s="22">
        <f t="shared" si="5"/>
        <v>0</v>
      </c>
      <c r="H91" s="22">
        <f t="shared" si="5"/>
        <v>0</v>
      </c>
      <c r="I91" s="22">
        <f t="shared" si="5"/>
        <v>0</v>
      </c>
      <c r="J91" s="22">
        <f t="shared" si="5"/>
        <v>0</v>
      </c>
      <c r="K91" s="22">
        <f t="shared" si="5"/>
        <v>0</v>
      </c>
      <c r="L91" s="22">
        <f t="shared" si="5"/>
        <v>0</v>
      </c>
      <c r="M91" s="22">
        <f t="shared" si="5"/>
        <v>0</v>
      </c>
      <c r="N91" s="22">
        <f t="shared" si="5"/>
        <v>0</v>
      </c>
      <c r="O91" s="21">
        <f t="shared" si="5"/>
        <v>0</v>
      </c>
      <c r="P91" s="21">
        <f t="shared" si="5"/>
        <v>0</v>
      </c>
      <c r="Q91" s="21">
        <f t="shared" si="5"/>
        <v>0</v>
      </c>
      <c r="R91" s="21">
        <f t="shared" si="5"/>
        <v>0</v>
      </c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</row>
    <row r="92" spans="1:102" s="2" customFormat="1" ht="10.199999999999999" hidden="1" x14ac:dyDescent="0.2">
      <c r="A92" s="24"/>
      <c r="B92" s="20"/>
      <c r="C92" s="25" t="s">
        <v>106</v>
      </c>
      <c r="D92" s="21"/>
      <c r="E92" s="22">
        <f t="shared" si="2"/>
        <v>0</v>
      </c>
      <c r="F92" s="23"/>
      <c r="G92" s="22"/>
      <c r="H92" s="22"/>
      <c r="I92" s="22"/>
      <c r="J92" s="22"/>
      <c r="K92" s="22"/>
      <c r="L92" s="22"/>
      <c r="M92" s="22"/>
      <c r="N92" s="22"/>
      <c r="O92" s="21"/>
      <c r="P92" s="21"/>
      <c r="Q92" s="21"/>
      <c r="R92" s="2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</row>
    <row r="93" spans="1:102" s="2" customFormat="1" ht="10.199999999999999" hidden="1" x14ac:dyDescent="0.2">
      <c r="A93" s="24"/>
      <c r="B93" s="20"/>
      <c r="C93" s="25" t="s">
        <v>107</v>
      </c>
      <c r="D93" s="21"/>
      <c r="E93" s="22">
        <f t="shared" si="2"/>
        <v>0</v>
      </c>
      <c r="F93" s="23"/>
      <c r="G93" s="22"/>
      <c r="H93" s="22"/>
      <c r="I93" s="22"/>
      <c r="J93" s="22"/>
      <c r="K93" s="22"/>
      <c r="L93" s="22"/>
      <c r="M93" s="22"/>
      <c r="N93" s="22"/>
      <c r="O93" s="21"/>
      <c r="P93" s="21"/>
      <c r="Q93" s="21"/>
      <c r="R93" s="2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</row>
    <row r="94" spans="1:102" s="2" customFormat="1" ht="10.199999999999999" hidden="1" x14ac:dyDescent="0.2">
      <c r="A94" s="24"/>
      <c r="B94" s="20"/>
      <c r="C94" s="25" t="s">
        <v>108</v>
      </c>
      <c r="D94" s="21"/>
      <c r="E94" s="22">
        <f t="shared" si="2"/>
        <v>0</v>
      </c>
      <c r="F94" s="23"/>
      <c r="G94" s="22"/>
      <c r="H94" s="22"/>
      <c r="I94" s="22"/>
      <c r="J94" s="22"/>
      <c r="K94" s="22"/>
      <c r="L94" s="22"/>
      <c r="M94" s="22"/>
      <c r="N94" s="22"/>
      <c r="O94" s="21"/>
      <c r="P94" s="21"/>
      <c r="Q94" s="21"/>
      <c r="R94" s="2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</row>
    <row r="95" spans="1:102" s="2" customFormat="1" ht="10.199999999999999" hidden="1" x14ac:dyDescent="0.2">
      <c r="A95" s="24"/>
      <c r="B95" s="20"/>
      <c r="C95" s="25" t="s">
        <v>109</v>
      </c>
      <c r="D95" s="21"/>
      <c r="E95" s="22">
        <f t="shared" si="2"/>
        <v>0</v>
      </c>
      <c r="F95" s="23"/>
      <c r="G95" s="22"/>
      <c r="H95" s="22"/>
      <c r="I95" s="22"/>
      <c r="J95" s="22"/>
      <c r="K95" s="22"/>
      <c r="L95" s="22"/>
      <c r="M95" s="22"/>
      <c r="N95" s="22"/>
      <c r="O95" s="21"/>
      <c r="P95" s="21"/>
      <c r="Q95" s="21"/>
      <c r="R95" s="2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</row>
    <row r="96" spans="1:102" s="2" customFormat="1" ht="10.199999999999999" hidden="1" x14ac:dyDescent="0.2">
      <c r="A96" s="24"/>
      <c r="B96" s="20"/>
      <c r="C96" s="25" t="s">
        <v>110</v>
      </c>
      <c r="D96" s="21"/>
      <c r="E96" s="22">
        <f t="shared" si="2"/>
        <v>0</v>
      </c>
      <c r="F96" s="23"/>
      <c r="G96" s="22"/>
      <c r="H96" s="22"/>
      <c r="I96" s="22"/>
      <c r="J96" s="22"/>
      <c r="K96" s="22"/>
      <c r="L96" s="22"/>
      <c r="M96" s="22"/>
      <c r="N96" s="22"/>
      <c r="O96" s="21"/>
      <c r="P96" s="21"/>
      <c r="Q96" s="21"/>
      <c r="R96" s="2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</row>
    <row r="97" spans="1:102" s="2" customFormat="1" ht="10.199999999999999" hidden="1" x14ac:dyDescent="0.2">
      <c r="A97" s="24"/>
      <c r="B97" s="20"/>
      <c r="C97" s="25" t="s">
        <v>111</v>
      </c>
      <c r="D97" s="21">
        <v>0</v>
      </c>
      <c r="E97" s="22">
        <f t="shared" si="2"/>
        <v>0</v>
      </c>
      <c r="F97" s="23">
        <v>0</v>
      </c>
      <c r="G97" s="22">
        <v>0</v>
      </c>
      <c r="H97" s="22">
        <v>0</v>
      </c>
      <c r="I97" s="22">
        <v>0</v>
      </c>
      <c r="J97" s="22">
        <v>0</v>
      </c>
      <c r="K97" s="22">
        <v>0</v>
      </c>
      <c r="L97" s="22">
        <v>0</v>
      </c>
      <c r="M97" s="22">
        <v>0</v>
      </c>
      <c r="N97" s="22">
        <v>0</v>
      </c>
      <c r="O97" s="21">
        <v>0</v>
      </c>
      <c r="P97" s="21">
        <v>0</v>
      </c>
      <c r="Q97" s="21">
        <v>0</v>
      </c>
      <c r="R97" s="21">
        <v>0</v>
      </c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</row>
    <row r="98" spans="1:102" s="2" customFormat="1" ht="10.199999999999999" hidden="1" x14ac:dyDescent="0.2">
      <c r="A98" s="24"/>
      <c r="B98" s="26"/>
      <c r="C98" s="27" t="s">
        <v>112</v>
      </c>
      <c r="D98" s="28"/>
      <c r="E98" s="29">
        <f t="shared" si="2"/>
        <v>0</v>
      </c>
      <c r="F98" s="30"/>
      <c r="G98" s="29"/>
      <c r="H98" s="29"/>
      <c r="I98" s="29"/>
      <c r="J98" s="29"/>
      <c r="K98" s="29"/>
      <c r="L98" s="29"/>
      <c r="M98" s="29"/>
      <c r="N98" s="29"/>
      <c r="O98" s="28"/>
      <c r="P98" s="28"/>
      <c r="Q98" s="28"/>
      <c r="R98" s="28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</row>
    <row r="99" spans="1:102" s="2" customFormat="1" ht="11.25" hidden="1" customHeight="1" x14ac:dyDescent="0.2">
      <c r="A99" s="24"/>
      <c r="B99" s="20" t="s">
        <v>113</v>
      </c>
      <c r="C99" s="20" t="s">
        <v>114</v>
      </c>
      <c r="D99" s="21"/>
      <c r="E99" s="22">
        <f t="shared" si="2"/>
        <v>0</v>
      </c>
      <c r="F99" s="23">
        <f t="shared" ref="F99:R99" si="6">SUM(F$100:F$148)</f>
        <v>0</v>
      </c>
      <c r="G99" s="22">
        <f t="shared" si="6"/>
        <v>0</v>
      </c>
      <c r="H99" s="22">
        <f t="shared" si="6"/>
        <v>0</v>
      </c>
      <c r="I99" s="22">
        <f t="shared" si="6"/>
        <v>0</v>
      </c>
      <c r="J99" s="22">
        <f t="shared" si="6"/>
        <v>0</v>
      </c>
      <c r="K99" s="22">
        <f t="shared" si="6"/>
        <v>0</v>
      </c>
      <c r="L99" s="22">
        <f t="shared" si="6"/>
        <v>0</v>
      </c>
      <c r="M99" s="22">
        <f t="shared" si="6"/>
        <v>0</v>
      </c>
      <c r="N99" s="22">
        <f t="shared" si="6"/>
        <v>0</v>
      </c>
      <c r="O99" s="21">
        <f t="shared" si="6"/>
        <v>0</v>
      </c>
      <c r="P99" s="21">
        <f t="shared" si="6"/>
        <v>0</v>
      </c>
      <c r="Q99" s="21">
        <f t="shared" si="6"/>
        <v>0</v>
      </c>
      <c r="R99" s="21">
        <f t="shared" si="6"/>
        <v>0</v>
      </c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</row>
    <row r="100" spans="1:102" s="2" customFormat="1" ht="10.199999999999999" hidden="1" x14ac:dyDescent="0.2">
      <c r="A100" s="24"/>
      <c r="B100" s="20"/>
      <c r="C100" s="25" t="s">
        <v>115</v>
      </c>
      <c r="D100" s="21"/>
      <c r="E100" s="22">
        <f t="shared" si="2"/>
        <v>0</v>
      </c>
      <c r="F100" s="23"/>
      <c r="G100" s="22"/>
      <c r="H100" s="22"/>
      <c r="I100" s="22"/>
      <c r="J100" s="22"/>
      <c r="K100" s="22"/>
      <c r="L100" s="22"/>
      <c r="M100" s="22"/>
      <c r="N100" s="22"/>
      <c r="O100" s="21"/>
      <c r="P100" s="21"/>
      <c r="Q100" s="21"/>
      <c r="R100" s="2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</row>
    <row r="101" spans="1:102" s="2" customFormat="1" ht="10.199999999999999" hidden="1" x14ac:dyDescent="0.2">
      <c r="A101" s="24"/>
      <c r="B101" s="20"/>
      <c r="C101" s="25" t="s">
        <v>116</v>
      </c>
      <c r="D101" s="21"/>
      <c r="E101" s="22">
        <f t="shared" si="2"/>
        <v>0</v>
      </c>
      <c r="F101" s="23"/>
      <c r="G101" s="22"/>
      <c r="H101" s="22"/>
      <c r="I101" s="22"/>
      <c r="J101" s="22"/>
      <c r="K101" s="22"/>
      <c r="L101" s="22"/>
      <c r="M101" s="22"/>
      <c r="N101" s="22"/>
      <c r="O101" s="21"/>
      <c r="P101" s="21"/>
      <c r="Q101" s="21"/>
      <c r="R101" s="2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</row>
    <row r="102" spans="1:102" s="2" customFormat="1" ht="10.199999999999999" hidden="1" x14ac:dyDescent="0.2">
      <c r="A102" s="24"/>
      <c r="B102" s="20"/>
      <c r="C102" s="25" t="s">
        <v>116</v>
      </c>
      <c r="D102" s="21"/>
      <c r="E102" s="22">
        <f t="shared" si="2"/>
        <v>0</v>
      </c>
      <c r="F102" s="23"/>
      <c r="G102" s="22"/>
      <c r="H102" s="22"/>
      <c r="I102" s="22"/>
      <c r="J102" s="22"/>
      <c r="K102" s="22"/>
      <c r="L102" s="22"/>
      <c r="M102" s="22"/>
      <c r="N102" s="22"/>
      <c r="O102" s="21"/>
      <c r="P102" s="21"/>
      <c r="Q102" s="21"/>
      <c r="R102" s="2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</row>
    <row r="103" spans="1:102" s="2" customFormat="1" ht="10.199999999999999" hidden="1" x14ac:dyDescent="0.2">
      <c r="A103" s="24"/>
      <c r="B103" s="20"/>
      <c r="C103" s="25" t="s">
        <v>117</v>
      </c>
      <c r="D103" s="21"/>
      <c r="E103" s="22">
        <f t="shared" si="2"/>
        <v>0</v>
      </c>
      <c r="F103" s="23"/>
      <c r="G103" s="22"/>
      <c r="H103" s="22"/>
      <c r="I103" s="22"/>
      <c r="J103" s="22"/>
      <c r="K103" s="22"/>
      <c r="L103" s="22"/>
      <c r="M103" s="22"/>
      <c r="N103" s="22"/>
      <c r="O103" s="21"/>
      <c r="P103" s="21"/>
      <c r="Q103" s="21"/>
      <c r="R103" s="2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</row>
    <row r="104" spans="1:102" s="2" customFormat="1" ht="10.199999999999999" hidden="1" x14ac:dyDescent="0.2">
      <c r="A104" s="24"/>
      <c r="B104" s="20"/>
      <c r="C104" s="25" t="s">
        <v>118</v>
      </c>
      <c r="D104" s="21"/>
      <c r="E104" s="22">
        <f t="shared" si="2"/>
        <v>0</v>
      </c>
      <c r="F104" s="23"/>
      <c r="G104" s="22"/>
      <c r="H104" s="22"/>
      <c r="I104" s="22"/>
      <c r="J104" s="22"/>
      <c r="K104" s="22"/>
      <c r="L104" s="22"/>
      <c r="M104" s="22"/>
      <c r="N104" s="22"/>
      <c r="O104" s="21"/>
      <c r="P104" s="21"/>
      <c r="Q104" s="21"/>
      <c r="R104" s="2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</row>
    <row r="105" spans="1:102" s="2" customFormat="1" ht="10.199999999999999" hidden="1" x14ac:dyDescent="0.2">
      <c r="A105" s="24"/>
      <c r="B105" s="20"/>
      <c r="C105" s="25" t="s">
        <v>118</v>
      </c>
      <c r="D105" s="21"/>
      <c r="E105" s="22">
        <f t="shared" si="2"/>
        <v>0</v>
      </c>
      <c r="F105" s="23"/>
      <c r="G105" s="22"/>
      <c r="H105" s="22"/>
      <c r="I105" s="22"/>
      <c r="J105" s="22"/>
      <c r="K105" s="22"/>
      <c r="L105" s="22"/>
      <c r="M105" s="22"/>
      <c r="N105" s="22"/>
      <c r="O105" s="21"/>
      <c r="P105" s="21"/>
      <c r="Q105" s="21"/>
      <c r="R105" s="2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</row>
    <row r="106" spans="1:102" s="2" customFormat="1" ht="10.199999999999999" hidden="1" x14ac:dyDescent="0.2">
      <c r="A106" s="24"/>
      <c r="B106" s="20"/>
      <c r="C106" s="25" t="s">
        <v>119</v>
      </c>
      <c r="D106" s="21"/>
      <c r="E106" s="22">
        <f t="shared" si="2"/>
        <v>0</v>
      </c>
      <c r="F106" s="23"/>
      <c r="G106" s="22"/>
      <c r="H106" s="22"/>
      <c r="I106" s="22"/>
      <c r="J106" s="22"/>
      <c r="K106" s="22"/>
      <c r="L106" s="22"/>
      <c r="M106" s="22"/>
      <c r="N106" s="22"/>
      <c r="O106" s="21"/>
      <c r="P106" s="21"/>
      <c r="Q106" s="21"/>
      <c r="R106" s="2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</row>
    <row r="107" spans="1:102" s="2" customFormat="1" ht="10.199999999999999" hidden="1" x14ac:dyDescent="0.2">
      <c r="A107" s="24"/>
      <c r="B107" s="20"/>
      <c r="C107" s="25" t="s">
        <v>120</v>
      </c>
      <c r="D107" s="21"/>
      <c r="E107" s="22">
        <f t="shared" si="2"/>
        <v>0</v>
      </c>
      <c r="F107" s="23"/>
      <c r="G107" s="22"/>
      <c r="H107" s="22"/>
      <c r="I107" s="22"/>
      <c r="J107" s="22"/>
      <c r="K107" s="22"/>
      <c r="L107" s="22"/>
      <c r="M107" s="22"/>
      <c r="N107" s="22"/>
      <c r="O107" s="21"/>
      <c r="P107" s="21"/>
      <c r="Q107" s="21"/>
      <c r="R107" s="2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</row>
    <row r="108" spans="1:102" s="2" customFormat="1" ht="10.199999999999999" hidden="1" x14ac:dyDescent="0.2">
      <c r="A108" s="24"/>
      <c r="B108" s="20"/>
      <c r="C108" s="25" t="s">
        <v>121</v>
      </c>
      <c r="D108" s="21"/>
      <c r="E108" s="22">
        <f t="shared" si="2"/>
        <v>0</v>
      </c>
      <c r="F108" s="23"/>
      <c r="G108" s="22"/>
      <c r="H108" s="22"/>
      <c r="I108" s="22"/>
      <c r="J108" s="22"/>
      <c r="K108" s="22"/>
      <c r="L108" s="22"/>
      <c r="M108" s="22"/>
      <c r="N108" s="22"/>
      <c r="O108" s="21"/>
      <c r="P108" s="21"/>
      <c r="Q108" s="21"/>
      <c r="R108" s="2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</row>
    <row r="109" spans="1:102" s="2" customFormat="1" ht="10.199999999999999" hidden="1" x14ac:dyDescent="0.2">
      <c r="A109" s="24"/>
      <c r="B109" s="20"/>
      <c r="C109" s="25" t="s">
        <v>122</v>
      </c>
      <c r="D109" s="21"/>
      <c r="E109" s="22">
        <f t="shared" si="2"/>
        <v>0</v>
      </c>
      <c r="F109" s="23"/>
      <c r="G109" s="22"/>
      <c r="H109" s="22"/>
      <c r="I109" s="22"/>
      <c r="J109" s="22"/>
      <c r="K109" s="22"/>
      <c r="L109" s="22"/>
      <c r="M109" s="22"/>
      <c r="N109" s="22"/>
      <c r="O109" s="21"/>
      <c r="P109" s="21"/>
      <c r="Q109" s="21"/>
      <c r="R109" s="2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</row>
    <row r="110" spans="1:102" s="2" customFormat="1" ht="10.199999999999999" hidden="1" x14ac:dyDescent="0.2">
      <c r="A110" s="24"/>
      <c r="B110" s="20"/>
      <c r="C110" s="25" t="s">
        <v>123</v>
      </c>
      <c r="D110" s="21"/>
      <c r="E110" s="22">
        <f t="shared" si="2"/>
        <v>0</v>
      </c>
      <c r="F110" s="23"/>
      <c r="G110" s="22"/>
      <c r="H110" s="22"/>
      <c r="I110" s="22"/>
      <c r="J110" s="22"/>
      <c r="K110" s="22"/>
      <c r="L110" s="22"/>
      <c r="M110" s="22"/>
      <c r="N110" s="22"/>
      <c r="O110" s="21"/>
      <c r="P110" s="21"/>
      <c r="Q110" s="21"/>
      <c r="R110" s="2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</row>
    <row r="111" spans="1:102" s="2" customFormat="1" ht="10.199999999999999" hidden="1" x14ac:dyDescent="0.2">
      <c r="A111" s="24"/>
      <c r="B111" s="20"/>
      <c r="C111" s="25" t="s">
        <v>124</v>
      </c>
      <c r="D111" s="21"/>
      <c r="E111" s="22">
        <f t="shared" si="2"/>
        <v>0</v>
      </c>
      <c r="F111" s="23"/>
      <c r="G111" s="22"/>
      <c r="H111" s="22"/>
      <c r="I111" s="22"/>
      <c r="J111" s="22"/>
      <c r="K111" s="22"/>
      <c r="L111" s="22"/>
      <c r="M111" s="22"/>
      <c r="N111" s="22"/>
      <c r="O111" s="21"/>
      <c r="P111" s="21"/>
      <c r="Q111" s="21"/>
      <c r="R111" s="2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</row>
    <row r="112" spans="1:102" s="2" customFormat="1" ht="10.199999999999999" hidden="1" x14ac:dyDescent="0.2">
      <c r="A112" s="24"/>
      <c r="B112" s="20"/>
      <c r="C112" s="25" t="s">
        <v>125</v>
      </c>
      <c r="D112" s="21"/>
      <c r="E112" s="22">
        <f t="shared" si="2"/>
        <v>0</v>
      </c>
      <c r="F112" s="23"/>
      <c r="G112" s="22"/>
      <c r="H112" s="22"/>
      <c r="I112" s="22"/>
      <c r="J112" s="22"/>
      <c r="K112" s="22"/>
      <c r="L112" s="22"/>
      <c r="M112" s="22"/>
      <c r="N112" s="22"/>
      <c r="O112" s="21"/>
      <c r="P112" s="21"/>
      <c r="Q112" s="21"/>
      <c r="R112" s="2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</row>
    <row r="113" spans="1:102" s="2" customFormat="1" ht="10.199999999999999" hidden="1" x14ac:dyDescent="0.2">
      <c r="A113" s="24"/>
      <c r="B113" s="20"/>
      <c r="C113" s="25" t="s">
        <v>126</v>
      </c>
      <c r="D113" s="21"/>
      <c r="E113" s="22">
        <f t="shared" si="2"/>
        <v>0</v>
      </c>
      <c r="F113" s="23"/>
      <c r="G113" s="22"/>
      <c r="H113" s="22"/>
      <c r="I113" s="22"/>
      <c r="J113" s="22"/>
      <c r="K113" s="22"/>
      <c r="L113" s="22"/>
      <c r="M113" s="22"/>
      <c r="N113" s="22"/>
      <c r="O113" s="21"/>
      <c r="P113" s="21"/>
      <c r="Q113" s="21"/>
      <c r="R113" s="2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</row>
    <row r="114" spans="1:102" s="2" customFormat="1" ht="10.199999999999999" hidden="1" x14ac:dyDescent="0.2">
      <c r="A114" s="24"/>
      <c r="B114" s="20"/>
      <c r="C114" s="25" t="s">
        <v>127</v>
      </c>
      <c r="D114" s="21"/>
      <c r="E114" s="22">
        <f t="shared" si="2"/>
        <v>0</v>
      </c>
      <c r="F114" s="23"/>
      <c r="G114" s="22"/>
      <c r="H114" s="22"/>
      <c r="I114" s="22"/>
      <c r="J114" s="22"/>
      <c r="K114" s="22"/>
      <c r="L114" s="22"/>
      <c r="M114" s="22"/>
      <c r="N114" s="22"/>
      <c r="O114" s="21"/>
      <c r="P114" s="21"/>
      <c r="Q114" s="21"/>
      <c r="R114" s="2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</row>
    <row r="115" spans="1:102" s="2" customFormat="1" ht="10.199999999999999" hidden="1" x14ac:dyDescent="0.2">
      <c r="A115" s="24"/>
      <c r="B115" s="20"/>
      <c r="C115" s="25" t="s">
        <v>128</v>
      </c>
      <c r="D115" s="21"/>
      <c r="E115" s="22">
        <f t="shared" si="2"/>
        <v>0</v>
      </c>
      <c r="F115" s="23"/>
      <c r="G115" s="22"/>
      <c r="H115" s="22"/>
      <c r="I115" s="22"/>
      <c r="J115" s="22"/>
      <c r="K115" s="22"/>
      <c r="L115" s="22"/>
      <c r="M115" s="22"/>
      <c r="N115" s="22"/>
      <c r="O115" s="21"/>
      <c r="P115" s="21"/>
      <c r="Q115" s="21"/>
      <c r="R115" s="2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</row>
    <row r="116" spans="1:102" s="2" customFormat="1" ht="10.199999999999999" hidden="1" x14ac:dyDescent="0.2">
      <c r="A116" s="24"/>
      <c r="B116" s="20"/>
      <c r="C116" s="25" t="s">
        <v>129</v>
      </c>
      <c r="D116" s="21"/>
      <c r="E116" s="22">
        <f t="shared" si="2"/>
        <v>0</v>
      </c>
      <c r="F116" s="23"/>
      <c r="G116" s="22"/>
      <c r="H116" s="22"/>
      <c r="I116" s="22"/>
      <c r="J116" s="22"/>
      <c r="K116" s="22"/>
      <c r="L116" s="22"/>
      <c r="M116" s="22"/>
      <c r="N116" s="22"/>
      <c r="O116" s="21"/>
      <c r="P116" s="21"/>
      <c r="Q116" s="21"/>
      <c r="R116" s="2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</row>
    <row r="117" spans="1:102" s="2" customFormat="1" ht="10.199999999999999" hidden="1" x14ac:dyDescent="0.2">
      <c r="A117" s="24"/>
      <c r="B117" s="20"/>
      <c r="C117" s="25" t="s">
        <v>130</v>
      </c>
      <c r="D117" s="21"/>
      <c r="E117" s="22">
        <f t="shared" si="2"/>
        <v>0</v>
      </c>
      <c r="F117" s="23"/>
      <c r="G117" s="22"/>
      <c r="H117" s="22"/>
      <c r="I117" s="22"/>
      <c r="J117" s="22"/>
      <c r="K117" s="22"/>
      <c r="L117" s="22"/>
      <c r="M117" s="22"/>
      <c r="N117" s="22"/>
      <c r="O117" s="21"/>
      <c r="P117" s="21"/>
      <c r="Q117" s="21"/>
      <c r="R117" s="2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</row>
    <row r="118" spans="1:102" s="2" customFormat="1" ht="10.199999999999999" hidden="1" x14ac:dyDescent="0.2">
      <c r="A118" s="24"/>
      <c r="B118" s="20"/>
      <c r="C118" s="25" t="s">
        <v>131</v>
      </c>
      <c r="D118" s="21"/>
      <c r="E118" s="22">
        <f t="shared" si="2"/>
        <v>0</v>
      </c>
      <c r="F118" s="23"/>
      <c r="G118" s="22"/>
      <c r="H118" s="22"/>
      <c r="I118" s="22"/>
      <c r="J118" s="22"/>
      <c r="K118" s="22"/>
      <c r="L118" s="22"/>
      <c r="M118" s="22"/>
      <c r="N118" s="22"/>
      <c r="O118" s="21"/>
      <c r="P118" s="21"/>
      <c r="Q118" s="21"/>
      <c r="R118" s="2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</row>
    <row r="119" spans="1:102" s="2" customFormat="1" ht="10.199999999999999" hidden="1" x14ac:dyDescent="0.2">
      <c r="A119" s="24"/>
      <c r="B119" s="20"/>
      <c r="C119" s="25" t="s">
        <v>132</v>
      </c>
      <c r="D119" s="21"/>
      <c r="E119" s="22">
        <f t="shared" si="2"/>
        <v>0</v>
      </c>
      <c r="F119" s="23"/>
      <c r="G119" s="22"/>
      <c r="H119" s="22"/>
      <c r="I119" s="22"/>
      <c r="J119" s="22"/>
      <c r="K119" s="22"/>
      <c r="L119" s="22"/>
      <c r="M119" s="22"/>
      <c r="N119" s="22"/>
      <c r="O119" s="21"/>
      <c r="P119" s="21"/>
      <c r="Q119" s="21"/>
      <c r="R119" s="2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</row>
    <row r="120" spans="1:102" s="2" customFormat="1" ht="10.199999999999999" hidden="1" x14ac:dyDescent="0.2">
      <c r="A120" s="24"/>
      <c r="B120" s="20"/>
      <c r="C120" s="25" t="s">
        <v>133</v>
      </c>
      <c r="D120" s="21"/>
      <c r="E120" s="22">
        <f t="shared" si="2"/>
        <v>0</v>
      </c>
      <c r="F120" s="23"/>
      <c r="G120" s="22"/>
      <c r="H120" s="22"/>
      <c r="I120" s="22"/>
      <c r="J120" s="22"/>
      <c r="K120" s="22"/>
      <c r="L120" s="22"/>
      <c r="M120" s="22"/>
      <c r="N120" s="22"/>
      <c r="O120" s="21"/>
      <c r="P120" s="21"/>
      <c r="Q120" s="21"/>
      <c r="R120" s="2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</row>
    <row r="121" spans="1:102" s="2" customFormat="1" ht="10.199999999999999" hidden="1" x14ac:dyDescent="0.2">
      <c r="A121" s="24"/>
      <c r="B121" s="20"/>
      <c r="C121" s="25" t="s">
        <v>134</v>
      </c>
      <c r="D121" s="21"/>
      <c r="E121" s="22">
        <f t="shared" si="2"/>
        <v>0</v>
      </c>
      <c r="F121" s="23"/>
      <c r="G121" s="22"/>
      <c r="H121" s="22"/>
      <c r="I121" s="22"/>
      <c r="J121" s="22"/>
      <c r="K121" s="22"/>
      <c r="L121" s="22"/>
      <c r="M121" s="22"/>
      <c r="N121" s="22"/>
      <c r="O121" s="21"/>
      <c r="P121" s="21"/>
      <c r="Q121" s="21"/>
      <c r="R121" s="2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</row>
    <row r="122" spans="1:102" s="2" customFormat="1" ht="10.199999999999999" hidden="1" x14ac:dyDescent="0.2">
      <c r="A122" s="24"/>
      <c r="B122" s="20"/>
      <c r="C122" s="25" t="s">
        <v>135</v>
      </c>
      <c r="D122" s="21"/>
      <c r="E122" s="22">
        <f t="shared" si="2"/>
        <v>0</v>
      </c>
      <c r="F122" s="23"/>
      <c r="G122" s="22"/>
      <c r="H122" s="22"/>
      <c r="I122" s="22"/>
      <c r="J122" s="22"/>
      <c r="K122" s="22"/>
      <c r="L122" s="22"/>
      <c r="M122" s="22"/>
      <c r="N122" s="22"/>
      <c r="O122" s="21"/>
      <c r="P122" s="21"/>
      <c r="Q122" s="21"/>
      <c r="R122" s="2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</row>
    <row r="123" spans="1:102" s="2" customFormat="1" ht="10.199999999999999" hidden="1" x14ac:dyDescent="0.2">
      <c r="A123" s="24"/>
      <c r="B123" s="20"/>
      <c r="C123" s="25" t="s">
        <v>136</v>
      </c>
      <c r="D123" s="21"/>
      <c r="E123" s="22">
        <f t="shared" si="2"/>
        <v>0</v>
      </c>
      <c r="F123" s="23"/>
      <c r="G123" s="22"/>
      <c r="H123" s="22"/>
      <c r="I123" s="22"/>
      <c r="J123" s="22"/>
      <c r="K123" s="22"/>
      <c r="L123" s="22"/>
      <c r="M123" s="22"/>
      <c r="N123" s="22"/>
      <c r="O123" s="21"/>
      <c r="P123" s="21"/>
      <c r="Q123" s="21"/>
      <c r="R123" s="2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</row>
    <row r="124" spans="1:102" s="2" customFormat="1" ht="10.199999999999999" hidden="1" x14ac:dyDescent="0.2">
      <c r="A124" s="24"/>
      <c r="B124" s="20"/>
      <c r="C124" s="25" t="s">
        <v>137</v>
      </c>
      <c r="D124" s="21"/>
      <c r="E124" s="22">
        <f t="shared" si="2"/>
        <v>0</v>
      </c>
      <c r="F124" s="23"/>
      <c r="G124" s="22"/>
      <c r="H124" s="22"/>
      <c r="I124" s="22"/>
      <c r="J124" s="22"/>
      <c r="K124" s="22"/>
      <c r="L124" s="22"/>
      <c r="M124" s="22"/>
      <c r="N124" s="22"/>
      <c r="O124" s="21"/>
      <c r="P124" s="21"/>
      <c r="Q124" s="21"/>
      <c r="R124" s="2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</row>
    <row r="125" spans="1:102" s="2" customFormat="1" ht="10.199999999999999" hidden="1" x14ac:dyDescent="0.2">
      <c r="A125" s="24"/>
      <c r="B125" s="20"/>
      <c r="C125" s="25" t="s">
        <v>138</v>
      </c>
      <c r="D125" s="21"/>
      <c r="E125" s="22">
        <f t="shared" si="2"/>
        <v>0</v>
      </c>
      <c r="F125" s="23"/>
      <c r="G125" s="22"/>
      <c r="H125" s="22"/>
      <c r="I125" s="22"/>
      <c r="J125" s="22"/>
      <c r="K125" s="22"/>
      <c r="L125" s="22"/>
      <c r="M125" s="22"/>
      <c r="N125" s="22"/>
      <c r="O125" s="21"/>
      <c r="P125" s="21"/>
      <c r="Q125" s="21"/>
      <c r="R125" s="2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</row>
    <row r="126" spans="1:102" s="2" customFormat="1" ht="10.199999999999999" hidden="1" x14ac:dyDescent="0.2">
      <c r="A126" s="24"/>
      <c r="B126" s="20"/>
      <c r="C126" s="25" t="s">
        <v>139</v>
      </c>
      <c r="D126" s="21"/>
      <c r="E126" s="22">
        <f t="shared" si="2"/>
        <v>0</v>
      </c>
      <c r="F126" s="23"/>
      <c r="G126" s="22"/>
      <c r="H126" s="22"/>
      <c r="I126" s="22"/>
      <c r="J126" s="22"/>
      <c r="K126" s="22"/>
      <c r="L126" s="22"/>
      <c r="M126" s="22"/>
      <c r="N126" s="22"/>
      <c r="O126" s="21"/>
      <c r="P126" s="21"/>
      <c r="Q126" s="21"/>
      <c r="R126" s="2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</row>
    <row r="127" spans="1:102" s="2" customFormat="1" ht="10.199999999999999" hidden="1" x14ac:dyDescent="0.2">
      <c r="A127" s="24"/>
      <c r="B127" s="20"/>
      <c r="C127" s="25" t="s">
        <v>140</v>
      </c>
      <c r="D127" s="21"/>
      <c r="E127" s="22">
        <f t="shared" si="2"/>
        <v>0</v>
      </c>
      <c r="F127" s="23"/>
      <c r="G127" s="22"/>
      <c r="H127" s="22"/>
      <c r="I127" s="22"/>
      <c r="J127" s="22"/>
      <c r="K127" s="22"/>
      <c r="L127" s="22"/>
      <c r="M127" s="22"/>
      <c r="N127" s="22"/>
      <c r="O127" s="21"/>
      <c r="P127" s="21"/>
      <c r="Q127" s="21"/>
      <c r="R127" s="2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</row>
    <row r="128" spans="1:102" s="2" customFormat="1" ht="10.199999999999999" hidden="1" x14ac:dyDescent="0.2">
      <c r="A128" s="24"/>
      <c r="B128" s="20"/>
      <c r="C128" s="25" t="s">
        <v>141</v>
      </c>
      <c r="D128" s="21"/>
      <c r="E128" s="22">
        <f t="shared" si="2"/>
        <v>0</v>
      </c>
      <c r="F128" s="23"/>
      <c r="G128" s="22"/>
      <c r="H128" s="22"/>
      <c r="I128" s="22"/>
      <c r="J128" s="22"/>
      <c r="K128" s="22"/>
      <c r="L128" s="22"/>
      <c r="M128" s="22"/>
      <c r="N128" s="22"/>
      <c r="O128" s="21"/>
      <c r="P128" s="21"/>
      <c r="Q128" s="21"/>
      <c r="R128" s="2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</row>
    <row r="129" spans="1:102" s="2" customFormat="1" ht="10.199999999999999" hidden="1" x14ac:dyDescent="0.2">
      <c r="A129" s="24"/>
      <c r="B129" s="20"/>
      <c r="C129" s="25" t="s">
        <v>142</v>
      </c>
      <c r="D129" s="21"/>
      <c r="E129" s="22">
        <f t="shared" si="2"/>
        <v>0</v>
      </c>
      <c r="F129" s="23"/>
      <c r="G129" s="22"/>
      <c r="H129" s="22"/>
      <c r="I129" s="22"/>
      <c r="J129" s="22"/>
      <c r="K129" s="22"/>
      <c r="L129" s="22"/>
      <c r="M129" s="22"/>
      <c r="N129" s="22"/>
      <c r="O129" s="21"/>
      <c r="P129" s="21"/>
      <c r="Q129" s="21"/>
      <c r="R129" s="2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</row>
    <row r="130" spans="1:102" s="2" customFormat="1" ht="10.199999999999999" hidden="1" x14ac:dyDescent="0.2">
      <c r="A130" s="24"/>
      <c r="B130" s="20"/>
      <c r="C130" s="25" t="s">
        <v>143</v>
      </c>
      <c r="D130" s="21"/>
      <c r="E130" s="22">
        <f t="shared" si="2"/>
        <v>0</v>
      </c>
      <c r="F130" s="23"/>
      <c r="G130" s="22"/>
      <c r="H130" s="22"/>
      <c r="I130" s="22"/>
      <c r="J130" s="22"/>
      <c r="K130" s="22"/>
      <c r="L130" s="22"/>
      <c r="M130" s="22"/>
      <c r="N130" s="22"/>
      <c r="O130" s="21"/>
      <c r="P130" s="21"/>
      <c r="Q130" s="21"/>
      <c r="R130" s="2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</row>
    <row r="131" spans="1:102" s="2" customFormat="1" ht="10.199999999999999" hidden="1" x14ac:dyDescent="0.2">
      <c r="A131" s="24"/>
      <c r="B131" s="20"/>
      <c r="C131" s="25" t="s">
        <v>144</v>
      </c>
      <c r="D131" s="21"/>
      <c r="E131" s="22">
        <f t="shared" si="2"/>
        <v>0</v>
      </c>
      <c r="F131" s="23"/>
      <c r="G131" s="22"/>
      <c r="H131" s="22"/>
      <c r="I131" s="22"/>
      <c r="J131" s="22"/>
      <c r="K131" s="22"/>
      <c r="L131" s="22"/>
      <c r="M131" s="22"/>
      <c r="N131" s="22"/>
      <c r="O131" s="21"/>
      <c r="P131" s="21"/>
      <c r="Q131" s="21"/>
      <c r="R131" s="2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</row>
    <row r="132" spans="1:102" s="2" customFormat="1" ht="10.199999999999999" hidden="1" x14ac:dyDescent="0.2">
      <c r="A132" s="24"/>
      <c r="B132" s="20"/>
      <c r="C132" s="25" t="s">
        <v>145</v>
      </c>
      <c r="D132" s="21"/>
      <c r="E132" s="22">
        <f t="shared" ref="E132:E195" si="7">IF(ISERROR($F132-$G132), "na", ($F132-$G132))</f>
        <v>0</v>
      </c>
      <c r="F132" s="23"/>
      <c r="G132" s="22"/>
      <c r="H132" s="22"/>
      <c r="I132" s="22"/>
      <c r="J132" s="22"/>
      <c r="K132" s="22"/>
      <c r="L132" s="22"/>
      <c r="M132" s="22"/>
      <c r="N132" s="22"/>
      <c r="O132" s="21"/>
      <c r="P132" s="21"/>
      <c r="Q132" s="21"/>
      <c r="R132" s="2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</row>
    <row r="133" spans="1:102" s="2" customFormat="1" ht="10.199999999999999" hidden="1" x14ac:dyDescent="0.2">
      <c r="A133" s="24"/>
      <c r="B133" s="20"/>
      <c r="C133" s="25" t="s">
        <v>146</v>
      </c>
      <c r="D133" s="21"/>
      <c r="E133" s="22">
        <f t="shared" si="7"/>
        <v>0</v>
      </c>
      <c r="F133" s="23"/>
      <c r="G133" s="22"/>
      <c r="H133" s="22"/>
      <c r="I133" s="22"/>
      <c r="J133" s="22"/>
      <c r="K133" s="22"/>
      <c r="L133" s="22"/>
      <c r="M133" s="22"/>
      <c r="N133" s="22"/>
      <c r="O133" s="21"/>
      <c r="P133" s="21"/>
      <c r="Q133" s="21"/>
      <c r="R133" s="2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</row>
    <row r="134" spans="1:102" s="2" customFormat="1" ht="10.199999999999999" hidden="1" x14ac:dyDescent="0.2">
      <c r="A134" s="24"/>
      <c r="B134" s="20"/>
      <c r="C134" s="25" t="s">
        <v>147</v>
      </c>
      <c r="D134" s="21"/>
      <c r="E134" s="22">
        <f t="shared" si="7"/>
        <v>0</v>
      </c>
      <c r="F134" s="23"/>
      <c r="G134" s="22"/>
      <c r="H134" s="22"/>
      <c r="I134" s="22"/>
      <c r="J134" s="22"/>
      <c r="K134" s="22"/>
      <c r="L134" s="22"/>
      <c r="M134" s="22"/>
      <c r="N134" s="22"/>
      <c r="O134" s="21"/>
      <c r="P134" s="21"/>
      <c r="Q134" s="21"/>
      <c r="R134" s="2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</row>
    <row r="135" spans="1:102" s="2" customFormat="1" ht="10.199999999999999" hidden="1" x14ac:dyDescent="0.2">
      <c r="A135" s="24"/>
      <c r="B135" s="20"/>
      <c r="C135" s="25" t="s">
        <v>148</v>
      </c>
      <c r="D135" s="21"/>
      <c r="E135" s="22">
        <f t="shared" si="7"/>
        <v>0</v>
      </c>
      <c r="F135" s="23"/>
      <c r="G135" s="22"/>
      <c r="H135" s="22"/>
      <c r="I135" s="22"/>
      <c r="J135" s="22"/>
      <c r="K135" s="22"/>
      <c r="L135" s="22"/>
      <c r="M135" s="22"/>
      <c r="N135" s="22"/>
      <c r="O135" s="21"/>
      <c r="P135" s="21"/>
      <c r="Q135" s="21"/>
      <c r="R135" s="2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</row>
    <row r="136" spans="1:102" s="2" customFormat="1" ht="10.199999999999999" hidden="1" x14ac:dyDescent="0.2">
      <c r="A136" s="24"/>
      <c r="B136" s="20"/>
      <c r="C136" s="25" t="s">
        <v>149</v>
      </c>
      <c r="D136" s="21"/>
      <c r="E136" s="22">
        <f t="shared" si="7"/>
        <v>0</v>
      </c>
      <c r="F136" s="23"/>
      <c r="G136" s="22"/>
      <c r="H136" s="22"/>
      <c r="I136" s="22"/>
      <c r="J136" s="22"/>
      <c r="K136" s="22"/>
      <c r="L136" s="22"/>
      <c r="M136" s="22"/>
      <c r="N136" s="22"/>
      <c r="O136" s="21"/>
      <c r="P136" s="21"/>
      <c r="Q136" s="21"/>
      <c r="R136" s="2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</row>
    <row r="137" spans="1:102" s="2" customFormat="1" ht="10.199999999999999" hidden="1" x14ac:dyDescent="0.2">
      <c r="A137" s="24"/>
      <c r="B137" s="20"/>
      <c r="C137" s="25" t="s">
        <v>150</v>
      </c>
      <c r="D137" s="21"/>
      <c r="E137" s="22">
        <f t="shared" si="7"/>
        <v>0</v>
      </c>
      <c r="F137" s="23"/>
      <c r="G137" s="22"/>
      <c r="H137" s="22"/>
      <c r="I137" s="22"/>
      <c r="J137" s="22"/>
      <c r="K137" s="22"/>
      <c r="L137" s="22"/>
      <c r="M137" s="22"/>
      <c r="N137" s="22"/>
      <c r="O137" s="21"/>
      <c r="P137" s="21"/>
      <c r="Q137" s="21"/>
      <c r="R137" s="2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</row>
    <row r="138" spans="1:102" s="2" customFormat="1" ht="10.199999999999999" hidden="1" x14ac:dyDescent="0.2">
      <c r="A138" s="24"/>
      <c r="B138" s="20"/>
      <c r="C138" s="25" t="s">
        <v>117</v>
      </c>
      <c r="D138" s="21"/>
      <c r="E138" s="22">
        <f t="shared" si="7"/>
        <v>0</v>
      </c>
      <c r="F138" s="23"/>
      <c r="G138" s="22"/>
      <c r="H138" s="22"/>
      <c r="I138" s="22"/>
      <c r="J138" s="22"/>
      <c r="K138" s="22"/>
      <c r="L138" s="22"/>
      <c r="M138" s="22"/>
      <c r="N138" s="22"/>
      <c r="O138" s="21"/>
      <c r="P138" s="21"/>
      <c r="Q138" s="21"/>
      <c r="R138" s="2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</row>
    <row r="139" spans="1:102" s="2" customFormat="1" ht="10.199999999999999" hidden="1" x14ac:dyDescent="0.2">
      <c r="A139" s="24"/>
      <c r="B139" s="20"/>
      <c r="C139" s="25" t="s">
        <v>151</v>
      </c>
      <c r="D139" s="21"/>
      <c r="E139" s="22">
        <f t="shared" si="7"/>
        <v>0</v>
      </c>
      <c r="F139" s="23"/>
      <c r="G139" s="22"/>
      <c r="H139" s="22"/>
      <c r="I139" s="22"/>
      <c r="J139" s="22"/>
      <c r="K139" s="22"/>
      <c r="L139" s="22"/>
      <c r="M139" s="22"/>
      <c r="N139" s="22"/>
      <c r="O139" s="21"/>
      <c r="P139" s="21"/>
      <c r="Q139" s="21"/>
      <c r="R139" s="2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</row>
    <row r="140" spans="1:102" s="2" customFormat="1" ht="10.199999999999999" hidden="1" x14ac:dyDescent="0.2">
      <c r="A140" s="24"/>
      <c r="B140" s="20"/>
      <c r="C140" s="25" t="s">
        <v>151</v>
      </c>
      <c r="D140" s="21"/>
      <c r="E140" s="22">
        <f t="shared" si="7"/>
        <v>0</v>
      </c>
      <c r="F140" s="23"/>
      <c r="G140" s="22"/>
      <c r="H140" s="22"/>
      <c r="I140" s="22"/>
      <c r="J140" s="22"/>
      <c r="K140" s="22"/>
      <c r="L140" s="22"/>
      <c r="M140" s="22"/>
      <c r="N140" s="22"/>
      <c r="O140" s="21"/>
      <c r="P140" s="21"/>
      <c r="Q140" s="21"/>
      <c r="R140" s="2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</row>
    <row r="141" spans="1:102" s="2" customFormat="1" ht="10.199999999999999" hidden="1" x14ac:dyDescent="0.2">
      <c r="A141" s="24"/>
      <c r="B141" s="20"/>
      <c r="C141" s="25" t="s">
        <v>152</v>
      </c>
      <c r="D141" s="21"/>
      <c r="E141" s="22">
        <f t="shared" si="7"/>
        <v>0</v>
      </c>
      <c r="F141" s="23"/>
      <c r="G141" s="22"/>
      <c r="H141" s="22"/>
      <c r="I141" s="22"/>
      <c r="J141" s="22"/>
      <c r="K141" s="22"/>
      <c r="L141" s="22"/>
      <c r="M141" s="22"/>
      <c r="N141" s="22"/>
      <c r="O141" s="21"/>
      <c r="P141" s="21"/>
      <c r="Q141" s="21"/>
      <c r="R141" s="2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</row>
    <row r="142" spans="1:102" s="2" customFormat="1" ht="10.199999999999999" hidden="1" x14ac:dyDescent="0.2">
      <c r="A142" s="24"/>
      <c r="B142" s="20"/>
      <c r="C142" s="25" t="s">
        <v>153</v>
      </c>
      <c r="D142" s="21"/>
      <c r="E142" s="22">
        <f t="shared" si="7"/>
        <v>0</v>
      </c>
      <c r="F142" s="23"/>
      <c r="G142" s="22"/>
      <c r="H142" s="22"/>
      <c r="I142" s="22"/>
      <c r="J142" s="22"/>
      <c r="K142" s="22"/>
      <c r="L142" s="22"/>
      <c r="M142" s="22"/>
      <c r="N142" s="22"/>
      <c r="O142" s="21"/>
      <c r="P142" s="21"/>
      <c r="Q142" s="21"/>
      <c r="R142" s="2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</row>
    <row r="143" spans="1:102" s="2" customFormat="1" ht="10.199999999999999" hidden="1" x14ac:dyDescent="0.2">
      <c r="A143" s="24"/>
      <c r="B143" s="20"/>
      <c r="C143" s="25" t="s">
        <v>154</v>
      </c>
      <c r="D143" s="21"/>
      <c r="E143" s="22">
        <f t="shared" si="7"/>
        <v>0</v>
      </c>
      <c r="F143" s="23"/>
      <c r="G143" s="22"/>
      <c r="H143" s="22"/>
      <c r="I143" s="22"/>
      <c r="J143" s="22"/>
      <c r="K143" s="22"/>
      <c r="L143" s="22"/>
      <c r="M143" s="22"/>
      <c r="N143" s="22"/>
      <c r="O143" s="21"/>
      <c r="P143" s="21"/>
      <c r="Q143" s="21"/>
      <c r="R143" s="2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</row>
    <row r="144" spans="1:102" s="2" customFormat="1" ht="10.199999999999999" hidden="1" x14ac:dyDescent="0.2">
      <c r="A144" s="24"/>
      <c r="B144" s="20"/>
      <c r="C144" s="25" t="s">
        <v>155</v>
      </c>
      <c r="D144" s="21"/>
      <c r="E144" s="22">
        <f t="shared" si="7"/>
        <v>0</v>
      </c>
      <c r="F144" s="23"/>
      <c r="G144" s="22"/>
      <c r="H144" s="22"/>
      <c r="I144" s="22"/>
      <c r="J144" s="22"/>
      <c r="K144" s="22"/>
      <c r="L144" s="22"/>
      <c r="M144" s="22"/>
      <c r="N144" s="22"/>
      <c r="O144" s="21"/>
      <c r="P144" s="21"/>
      <c r="Q144" s="21"/>
      <c r="R144" s="2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</row>
    <row r="145" spans="1:102" s="2" customFormat="1" ht="10.199999999999999" hidden="1" x14ac:dyDescent="0.2">
      <c r="A145" s="24"/>
      <c r="B145" s="20"/>
      <c r="C145" s="25" t="s">
        <v>156</v>
      </c>
      <c r="D145" s="21"/>
      <c r="E145" s="22">
        <f t="shared" si="7"/>
        <v>0</v>
      </c>
      <c r="F145" s="23"/>
      <c r="G145" s="22"/>
      <c r="H145" s="22"/>
      <c r="I145" s="22"/>
      <c r="J145" s="22"/>
      <c r="K145" s="22"/>
      <c r="L145" s="22"/>
      <c r="M145" s="22"/>
      <c r="N145" s="22"/>
      <c r="O145" s="21"/>
      <c r="P145" s="21"/>
      <c r="Q145" s="21"/>
      <c r="R145" s="2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</row>
    <row r="146" spans="1:102" s="2" customFormat="1" ht="10.199999999999999" hidden="1" x14ac:dyDescent="0.2">
      <c r="A146" s="24"/>
      <c r="B146" s="20"/>
      <c r="C146" s="25" t="s">
        <v>157</v>
      </c>
      <c r="D146" s="21"/>
      <c r="E146" s="22">
        <f t="shared" si="7"/>
        <v>0</v>
      </c>
      <c r="F146" s="23"/>
      <c r="G146" s="22"/>
      <c r="H146" s="22"/>
      <c r="I146" s="22"/>
      <c r="J146" s="22"/>
      <c r="K146" s="22"/>
      <c r="L146" s="22"/>
      <c r="M146" s="22"/>
      <c r="N146" s="22"/>
      <c r="O146" s="21"/>
      <c r="P146" s="21"/>
      <c r="Q146" s="21"/>
      <c r="R146" s="2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</row>
    <row r="147" spans="1:102" s="2" customFormat="1" ht="10.199999999999999" hidden="1" x14ac:dyDescent="0.2">
      <c r="A147" s="24"/>
      <c r="B147" s="20"/>
      <c r="C147" s="25" t="s">
        <v>158</v>
      </c>
      <c r="D147" s="21"/>
      <c r="E147" s="22">
        <f t="shared" si="7"/>
        <v>0</v>
      </c>
      <c r="F147" s="23"/>
      <c r="G147" s="22"/>
      <c r="H147" s="22"/>
      <c r="I147" s="22"/>
      <c r="J147" s="22"/>
      <c r="K147" s="22"/>
      <c r="L147" s="22"/>
      <c r="M147" s="22"/>
      <c r="N147" s="22"/>
      <c r="O147" s="21"/>
      <c r="P147" s="21"/>
      <c r="Q147" s="21"/>
      <c r="R147" s="2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</row>
    <row r="148" spans="1:102" s="2" customFormat="1" ht="10.199999999999999" hidden="1" x14ac:dyDescent="0.2">
      <c r="A148" s="24"/>
      <c r="B148" s="26"/>
      <c r="C148" s="27" t="s">
        <v>159</v>
      </c>
      <c r="D148" s="28"/>
      <c r="E148" s="29">
        <f t="shared" si="7"/>
        <v>0</v>
      </c>
      <c r="F148" s="30"/>
      <c r="G148" s="29"/>
      <c r="H148" s="29"/>
      <c r="I148" s="29"/>
      <c r="J148" s="29"/>
      <c r="K148" s="29"/>
      <c r="L148" s="29"/>
      <c r="M148" s="29"/>
      <c r="N148" s="29"/>
      <c r="O148" s="28"/>
      <c r="P148" s="28"/>
      <c r="Q148" s="28"/>
      <c r="R148" s="28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</row>
    <row r="149" spans="1:102" s="2" customFormat="1" ht="11.25" customHeight="1" x14ac:dyDescent="0.2">
      <c r="A149" s="33"/>
      <c r="B149" s="34" t="s">
        <v>160</v>
      </c>
      <c r="C149" s="35"/>
      <c r="D149" s="36">
        <f>SUM(D$4,D$76,D$89,D$91,D$99)</f>
        <v>219766</v>
      </c>
      <c r="E149" s="37">
        <f t="shared" si="7"/>
        <v>0</v>
      </c>
      <c r="F149" s="38">
        <f t="shared" ref="F149:R149" si="8">SUM(F$4,F$76,F$89,F$91,F$99)</f>
        <v>164783</v>
      </c>
      <c r="G149" s="37">
        <f t="shared" si="8"/>
        <v>164783</v>
      </c>
      <c r="H149" s="37">
        <f t="shared" si="8"/>
        <v>164783</v>
      </c>
      <c r="I149" s="37">
        <f t="shared" si="8"/>
        <v>153332</v>
      </c>
      <c r="J149" s="37">
        <f t="shared" si="8"/>
        <v>167122</v>
      </c>
      <c r="K149" s="37">
        <f t="shared" si="8"/>
        <v>178409</v>
      </c>
      <c r="L149" s="37">
        <f t="shared" si="8"/>
        <v>167995</v>
      </c>
      <c r="M149" s="37">
        <f t="shared" si="8"/>
        <v>241307</v>
      </c>
      <c r="N149" s="37">
        <f t="shared" si="8"/>
        <v>241308</v>
      </c>
      <c r="O149" s="36">
        <f t="shared" si="8"/>
        <v>241308</v>
      </c>
      <c r="P149" s="36">
        <f t="shared" si="8"/>
        <v>181619</v>
      </c>
      <c r="Q149" s="36">
        <f t="shared" si="8"/>
        <v>186315</v>
      </c>
      <c r="R149" s="36">
        <f t="shared" si="8"/>
        <v>189515</v>
      </c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1"/>
    </row>
    <row r="150" spans="1:102" s="2" customFormat="1" ht="11.25" customHeight="1" x14ac:dyDescent="0.2">
      <c r="A150" s="39" t="s">
        <v>161</v>
      </c>
      <c r="B150" s="20" t="s">
        <v>15</v>
      </c>
      <c r="C150" s="20" t="s">
        <v>16</v>
      </c>
      <c r="D150" s="21"/>
      <c r="E150" s="22">
        <f t="shared" si="7"/>
        <v>0</v>
      </c>
      <c r="F150" s="23">
        <f t="shared" ref="F150:R150" si="9">SUM(F$151:F$229)</f>
        <v>8426</v>
      </c>
      <c r="G150" s="22">
        <f t="shared" si="9"/>
        <v>8426</v>
      </c>
      <c r="H150" s="22">
        <f t="shared" si="9"/>
        <v>8426</v>
      </c>
      <c r="I150" s="22">
        <f t="shared" si="9"/>
        <v>6466</v>
      </c>
      <c r="J150" s="22">
        <f t="shared" si="9"/>
        <v>7446</v>
      </c>
      <c r="K150" s="22">
        <f t="shared" si="9"/>
        <v>6406</v>
      </c>
      <c r="L150" s="22">
        <f t="shared" si="9"/>
        <v>6406</v>
      </c>
      <c r="M150" s="22">
        <f t="shared" si="9"/>
        <v>6406</v>
      </c>
      <c r="N150" s="22">
        <f t="shared" si="9"/>
        <v>6406</v>
      </c>
      <c r="O150" s="21">
        <f t="shared" si="9"/>
        <v>6406</v>
      </c>
      <c r="P150" s="21">
        <f t="shared" si="9"/>
        <v>6656</v>
      </c>
      <c r="Q150" s="21">
        <f t="shared" si="9"/>
        <v>6865</v>
      </c>
      <c r="R150" s="21">
        <f t="shared" si="9"/>
        <v>7379</v>
      </c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</row>
    <row r="151" spans="1:102" s="2" customFormat="1" ht="10.199999999999999" hidden="1" x14ac:dyDescent="0.2">
      <c r="A151" s="40"/>
      <c r="B151" s="20"/>
      <c r="C151" s="25" t="s">
        <v>162</v>
      </c>
      <c r="D151" s="21">
        <v>23631</v>
      </c>
      <c r="E151" s="22">
        <f t="shared" si="7"/>
        <v>0</v>
      </c>
      <c r="F151" s="23">
        <v>3600</v>
      </c>
      <c r="G151" s="22">
        <v>3600</v>
      </c>
      <c r="H151" s="22">
        <v>3600</v>
      </c>
      <c r="I151" s="22">
        <v>1640</v>
      </c>
      <c r="J151" s="22">
        <v>2640</v>
      </c>
      <c r="K151" s="22">
        <v>1600</v>
      </c>
      <c r="L151" s="22">
        <v>1600</v>
      </c>
      <c r="M151" s="22">
        <v>1600</v>
      </c>
      <c r="N151" s="22">
        <v>1600</v>
      </c>
      <c r="O151" s="21">
        <v>1600</v>
      </c>
      <c r="P151" s="21">
        <v>1856</v>
      </c>
      <c r="Q151" s="21">
        <v>1907</v>
      </c>
      <c r="R151" s="21">
        <v>2054</v>
      </c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  <c r="CX151" s="1"/>
    </row>
    <row r="152" spans="1:102" s="2" customFormat="1" ht="10.199999999999999" hidden="1" x14ac:dyDescent="0.2">
      <c r="A152" s="40"/>
      <c r="B152" s="20"/>
      <c r="C152" s="25" t="s">
        <v>163</v>
      </c>
      <c r="D152" s="21"/>
      <c r="E152" s="22">
        <f t="shared" si="7"/>
        <v>0</v>
      </c>
      <c r="F152" s="23"/>
      <c r="G152" s="22"/>
      <c r="H152" s="22"/>
      <c r="I152" s="22"/>
      <c r="J152" s="22"/>
      <c r="K152" s="22"/>
      <c r="L152" s="22"/>
      <c r="M152" s="22"/>
      <c r="N152" s="22"/>
      <c r="O152" s="21"/>
      <c r="P152" s="21"/>
      <c r="Q152" s="21"/>
      <c r="R152" s="2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  <c r="CX152" s="1"/>
    </row>
    <row r="153" spans="1:102" s="2" customFormat="1" ht="10.199999999999999" hidden="1" x14ac:dyDescent="0.2">
      <c r="A153" s="40"/>
      <c r="B153" s="20"/>
      <c r="C153" s="25" t="s">
        <v>164</v>
      </c>
      <c r="D153" s="21"/>
      <c r="E153" s="22">
        <f t="shared" si="7"/>
        <v>0</v>
      </c>
      <c r="F153" s="23"/>
      <c r="G153" s="22"/>
      <c r="H153" s="22"/>
      <c r="I153" s="22"/>
      <c r="J153" s="22"/>
      <c r="K153" s="22"/>
      <c r="L153" s="22"/>
      <c r="M153" s="22"/>
      <c r="N153" s="22"/>
      <c r="O153" s="21"/>
      <c r="P153" s="21"/>
      <c r="Q153" s="21"/>
      <c r="R153" s="2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  <c r="CW153" s="1"/>
      <c r="CX153" s="1"/>
    </row>
    <row r="154" spans="1:102" s="2" customFormat="1" ht="10.199999999999999" hidden="1" x14ac:dyDescent="0.2">
      <c r="A154" s="40"/>
      <c r="B154" s="20"/>
      <c r="C154" s="25" t="s">
        <v>165</v>
      </c>
      <c r="D154" s="21">
        <v>6014</v>
      </c>
      <c r="E154" s="22">
        <f t="shared" si="7"/>
        <v>0</v>
      </c>
      <c r="F154" s="23">
        <v>0</v>
      </c>
      <c r="G154" s="22">
        <v>0</v>
      </c>
      <c r="H154" s="22">
        <v>0</v>
      </c>
      <c r="I154" s="22">
        <v>0</v>
      </c>
      <c r="J154" s="22">
        <v>0</v>
      </c>
      <c r="K154" s="22">
        <v>0</v>
      </c>
      <c r="L154" s="22">
        <v>0</v>
      </c>
      <c r="M154" s="22">
        <v>0</v>
      </c>
      <c r="N154" s="22">
        <v>0</v>
      </c>
      <c r="O154" s="21">
        <v>0</v>
      </c>
      <c r="P154" s="21">
        <v>0</v>
      </c>
      <c r="Q154" s="21">
        <v>0</v>
      </c>
      <c r="R154" s="21">
        <v>0</v>
      </c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  <c r="CX154" s="1"/>
    </row>
    <row r="155" spans="1:102" s="2" customFormat="1" ht="10.199999999999999" hidden="1" x14ac:dyDescent="0.2">
      <c r="A155" s="40"/>
      <c r="B155" s="20"/>
      <c r="C155" s="25" t="s">
        <v>166</v>
      </c>
      <c r="D155" s="21"/>
      <c r="E155" s="22">
        <f t="shared" si="7"/>
        <v>0</v>
      </c>
      <c r="F155" s="23"/>
      <c r="G155" s="22"/>
      <c r="H155" s="22"/>
      <c r="I155" s="22"/>
      <c r="J155" s="22"/>
      <c r="K155" s="22"/>
      <c r="L155" s="22"/>
      <c r="M155" s="22"/>
      <c r="N155" s="22"/>
      <c r="O155" s="21"/>
      <c r="P155" s="21"/>
      <c r="Q155" s="21"/>
      <c r="R155" s="2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1"/>
    </row>
    <row r="156" spans="1:102" s="2" customFormat="1" ht="10.199999999999999" hidden="1" x14ac:dyDescent="0.2">
      <c r="A156" s="40"/>
      <c r="B156" s="20"/>
      <c r="C156" s="25" t="s">
        <v>166</v>
      </c>
      <c r="D156" s="21"/>
      <c r="E156" s="22">
        <f t="shared" si="7"/>
        <v>0</v>
      </c>
      <c r="F156" s="23"/>
      <c r="G156" s="22"/>
      <c r="H156" s="22"/>
      <c r="I156" s="22"/>
      <c r="J156" s="22"/>
      <c r="K156" s="22"/>
      <c r="L156" s="22"/>
      <c r="M156" s="22"/>
      <c r="N156" s="22"/>
      <c r="O156" s="21"/>
      <c r="P156" s="21"/>
      <c r="Q156" s="21"/>
      <c r="R156" s="2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  <c r="CX156" s="1"/>
    </row>
    <row r="157" spans="1:102" s="2" customFormat="1" ht="10.199999999999999" hidden="1" x14ac:dyDescent="0.2">
      <c r="A157" s="40"/>
      <c r="B157" s="20"/>
      <c r="C157" s="25" t="s">
        <v>167</v>
      </c>
      <c r="D157" s="21"/>
      <c r="E157" s="22">
        <f t="shared" si="7"/>
        <v>0</v>
      </c>
      <c r="F157" s="23"/>
      <c r="G157" s="22"/>
      <c r="H157" s="22"/>
      <c r="I157" s="22"/>
      <c r="J157" s="22"/>
      <c r="K157" s="22"/>
      <c r="L157" s="22"/>
      <c r="M157" s="22"/>
      <c r="N157" s="22"/>
      <c r="O157" s="21"/>
      <c r="P157" s="21"/>
      <c r="Q157" s="21"/>
      <c r="R157" s="2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  <c r="CW157" s="1"/>
      <c r="CX157" s="1"/>
    </row>
    <row r="158" spans="1:102" s="2" customFormat="1" ht="10.199999999999999" hidden="1" x14ac:dyDescent="0.2">
      <c r="A158" s="40"/>
      <c r="B158" s="20"/>
      <c r="C158" s="25" t="s">
        <v>168</v>
      </c>
      <c r="D158" s="21">
        <v>6065</v>
      </c>
      <c r="E158" s="22">
        <f t="shared" si="7"/>
        <v>0</v>
      </c>
      <c r="F158" s="23">
        <v>0</v>
      </c>
      <c r="G158" s="22">
        <v>0</v>
      </c>
      <c r="H158" s="22">
        <v>0</v>
      </c>
      <c r="I158" s="22">
        <v>0</v>
      </c>
      <c r="J158" s="22">
        <v>0</v>
      </c>
      <c r="K158" s="22">
        <v>0</v>
      </c>
      <c r="L158" s="22">
        <v>0</v>
      </c>
      <c r="M158" s="22">
        <v>0</v>
      </c>
      <c r="N158" s="22">
        <v>0</v>
      </c>
      <c r="O158" s="21">
        <v>0</v>
      </c>
      <c r="P158" s="21">
        <v>0</v>
      </c>
      <c r="Q158" s="21">
        <v>0</v>
      </c>
      <c r="R158" s="21">
        <v>0</v>
      </c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  <c r="CX158" s="1"/>
    </row>
    <row r="159" spans="1:102" s="2" customFormat="1" ht="10.199999999999999" hidden="1" x14ac:dyDescent="0.2">
      <c r="A159" s="40"/>
      <c r="B159" s="20"/>
      <c r="C159" s="25" t="s">
        <v>169</v>
      </c>
      <c r="D159" s="21"/>
      <c r="E159" s="22">
        <f t="shared" si="7"/>
        <v>0</v>
      </c>
      <c r="F159" s="23"/>
      <c r="G159" s="22"/>
      <c r="H159" s="22"/>
      <c r="I159" s="22"/>
      <c r="J159" s="22"/>
      <c r="K159" s="22"/>
      <c r="L159" s="22"/>
      <c r="M159" s="22"/>
      <c r="N159" s="22"/>
      <c r="O159" s="21"/>
      <c r="P159" s="21"/>
      <c r="Q159" s="21"/>
      <c r="R159" s="2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  <c r="CT159" s="1"/>
      <c r="CU159" s="1"/>
      <c r="CV159" s="1"/>
      <c r="CW159" s="1"/>
      <c r="CX159" s="1"/>
    </row>
    <row r="160" spans="1:102" s="2" customFormat="1" ht="10.199999999999999" hidden="1" x14ac:dyDescent="0.2">
      <c r="A160" s="40"/>
      <c r="B160" s="20"/>
      <c r="C160" s="25" t="s">
        <v>170</v>
      </c>
      <c r="D160" s="21">
        <v>76206</v>
      </c>
      <c r="E160" s="22">
        <f t="shared" si="7"/>
        <v>0</v>
      </c>
      <c r="F160" s="23">
        <v>0</v>
      </c>
      <c r="G160" s="22">
        <v>0</v>
      </c>
      <c r="H160" s="22">
        <v>0</v>
      </c>
      <c r="I160" s="22">
        <v>0</v>
      </c>
      <c r="J160" s="22">
        <v>0</v>
      </c>
      <c r="K160" s="22">
        <v>0</v>
      </c>
      <c r="L160" s="22">
        <v>0</v>
      </c>
      <c r="M160" s="22">
        <v>0</v>
      </c>
      <c r="N160" s="22">
        <v>0</v>
      </c>
      <c r="O160" s="21">
        <v>0</v>
      </c>
      <c r="P160" s="21">
        <v>0</v>
      </c>
      <c r="Q160" s="21">
        <v>0</v>
      </c>
      <c r="R160" s="21">
        <v>0</v>
      </c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  <c r="CT160" s="1"/>
      <c r="CU160" s="1"/>
      <c r="CV160" s="1"/>
      <c r="CW160" s="1"/>
      <c r="CX160" s="1"/>
    </row>
    <row r="161" spans="1:102" s="2" customFormat="1" ht="10.199999999999999" hidden="1" x14ac:dyDescent="0.2">
      <c r="A161" s="40"/>
      <c r="B161" s="20"/>
      <c r="C161" s="25" t="s">
        <v>171</v>
      </c>
      <c r="D161" s="21"/>
      <c r="E161" s="22">
        <f t="shared" si="7"/>
        <v>0</v>
      </c>
      <c r="F161" s="23"/>
      <c r="G161" s="22"/>
      <c r="H161" s="22"/>
      <c r="I161" s="22"/>
      <c r="J161" s="22"/>
      <c r="K161" s="22"/>
      <c r="L161" s="22"/>
      <c r="M161" s="22"/>
      <c r="N161" s="22"/>
      <c r="O161" s="21"/>
      <c r="P161" s="21"/>
      <c r="Q161" s="21"/>
      <c r="R161" s="2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  <c r="CR161" s="1"/>
      <c r="CS161" s="1"/>
      <c r="CT161" s="1"/>
      <c r="CU161" s="1"/>
      <c r="CV161" s="1"/>
      <c r="CW161" s="1"/>
      <c r="CX161" s="1"/>
    </row>
    <row r="162" spans="1:102" s="2" customFormat="1" ht="10.199999999999999" hidden="1" x14ac:dyDescent="0.2">
      <c r="A162" s="40"/>
      <c r="B162" s="20"/>
      <c r="C162" s="25" t="s">
        <v>172</v>
      </c>
      <c r="D162" s="21">
        <v>2790</v>
      </c>
      <c r="E162" s="22">
        <f t="shared" si="7"/>
        <v>0</v>
      </c>
      <c r="F162" s="23">
        <v>0</v>
      </c>
      <c r="G162" s="22">
        <v>0</v>
      </c>
      <c r="H162" s="22">
        <v>0</v>
      </c>
      <c r="I162" s="22">
        <v>0</v>
      </c>
      <c r="J162" s="22">
        <v>0</v>
      </c>
      <c r="K162" s="22">
        <v>0</v>
      </c>
      <c r="L162" s="22">
        <v>0</v>
      </c>
      <c r="M162" s="22">
        <v>0</v>
      </c>
      <c r="N162" s="22">
        <v>0</v>
      </c>
      <c r="O162" s="21">
        <v>0</v>
      </c>
      <c r="P162" s="21">
        <v>0</v>
      </c>
      <c r="Q162" s="21">
        <v>0</v>
      </c>
      <c r="R162" s="21">
        <v>0</v>
      </c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  <c r="CT162" s="1"/>
      <c r="CU162" s="1"/>
      <c r="CV162" s="1"/>
      <c r="CW162" s="1"/>
      <c r="CX162" s="1"/>
    </row>
    <row r="163" spans="1:102" s="2" customFormat="1" ht="10.199999999999999" hidden="1" x14ac:dyDescent="0.2">
      <c r="A163" s="40"/>
      <c r="B163" s="20"/>
      <c r="C163" s="25" t="s">
        <v>173</v>
      </c>
      <c r="D163" s="21">
        <v>6319</v>
      </c>
      <c r="E163" s="22">
        <f t="shared" si="7"/>
        <v>0</v>
      </c>
      <c r="F163" s="23">
        <v>150</v>
      </c>
      <c r="G163" s="22">
        <v>150</v>
      </c>
      <c r="H163" s="22">
        <v>150</v>
      </c>
      <c r="I163" s="22">
        <v>150</v>
      </c>
      <c r="J163" s="22">
        <v>150</v>
      </c>
      <c r="K163" s="22">
        <v>150</v>
      </c>
      <c r="L163" s="22">
        <v>150</v>
      </c>
      <c r="M163" s="22">
        <v>150</v>
      </c>
      <c r="N163" s="22">
        <v>150</v>
      </c>
      <c r="O163" s="21">
        <v>150</v>
      </c>
      <c r="P163" s="21">
        <v>151</v>
      </c>
      <c r="Q163" s="21">
        <v>170</v>
      </c>
      <c r="R163" s="21">
        <v>185</v>
      </c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  <c r="CU163" s="1"/>
      <c r="CV163" s="1"/>
      <c r="CW163" s="1"/>
      <c r="CX163" s="1"/>
    </row>
    <row r="164" spans="1:102" s="2" customFormat="1" ht="10.199999999999999" hidden="1" x14ac:dyDescent="0.2">
      <c r="A164" s="40"/>
      <c r="B164" s="20"/>
      <c r="C164" s="25" t="s">
        <v>174</v>
      </c>
      <c r="D164" s="21">
        <v>50474</v>
      </c>
      <c r="E164" s="22">
        <f t="shared" si="7"/>
        <v>0</v>
      </c>
      <c r="F164" s="23">
        <v>0</v>
      </c>
      <c r="G164" s="22">
        <v>0</v>
      </c>
      <c r="H164" s="22">
        <v>0</v>
      </c>
      <c r="I164" s="22">
        <v>0</v>
      </c>
      <c r="J164" s="22">
        <v>0</v>
      </c>
      <c r="K164" s="22">
        <v>0</v>
      </c>
      <c r="L164" s="22">
        <v>0</v>
      </c>
      <c r="M164" s="22">
        <v>0</v>
      </c>
      <c r="N164" s="22">
        <v>0</v>
      </c>
      <c r="O164" s="21">
        <v>0</v>
      </c>
      <c r="P164" s="21">
        <v>0</v>
      </c>
      <c r="Q164" s="21">
        <v>0</v>
      </c>
      <c r="R164" s="21">
        <v>0</v>
      </c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Q164" s="1"/>
      <c r="CR164" s="1"/>
      <c r="CS164" s="1"/>
      <c r="CT164" s="1"/>
      <c r="CU164" s="1"/>
      <c r="CV164" s="1"/>
      <c r="CW164" s="1"/>
      <c r="CX164" s="1"/>
    </row>
    <row r="165" spans="1:102" s="2" customFormat="1" ht="10.199999999999999" hidden="1" x14ac:dyDescent="0.2">
      <c r="A165" s="40"/>
      <c r="B165" s="20"/>
      <c r="C165" s="25" t="s">
        <v>175</v>
      </c>
      <c r="D165" s="21">
        <v>10862</v>
      </c>
      <c r="E165" s="22">
        <f t="shared" si="7"/>
        <v>0</v>
      </c>
      <c r="F165" s="23">
        <v>100</v>
      </c>
      <c r="G165" s="22">
        <v>100</v>
      </c>
      <c r="H165" s="22">
        <v>100</v>
      </c>
      <c r="I165" s="22">
        <v>100</v>
      </c>
      <c r="J165" s="22">
        <v>100</v>
      </c>
      <c r="K165" s="22">
        <v>100</v>
      </c>
      <c r="L165" s="22">
        <v>100</v>
      </c>
      <c r="M165" s="22">
        <v>100</v>
      </c>
      <c r="N165" s="22">
        <v>100</v>
      </c>
      <c r="O165" s="21">
        <v>100</v>
      </c>
      <c r="P165" s="21">
        <v>100</v>
      </c>
      <c r="Q165" s="21">
        <v>100</v>
      </c>
      <c r="R165" s="21">
        <v>90</v>
      </c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Q165" s="1"/>
      <c r="CR165" s="1"/>
      <c r="CS165" s="1"/>
      <c r="CT165" s="1"/>
      <c r="CU165" s="1"/>
      <c r="CV165" s="1"/>
      <c r="CW165" s="1"/>
      <c r="CX165" s="1"/>
    </row>
    <row r="166" spans="1:102" s="2" customFormat="1" ht="10.199999999999999" hidden="1" x14ac:dyDescent="0.2">
      <c r="A166" s="40"/>
      <c r="B166" s="20"/>
      <c r="C166" s="25" t="s">
        <v>176</v>
      </c>
      <c r="D166" s="21"/>
      <c r="E166" s="22">
        <f t="shared" si="7"/>
        <v>0</v>
      </c>
      <c r="F166" s="23"/>
      <c r="G166" s="22"/>
      <c r="H166" s="22"/>
      <c r="I166" s="22"/>
      <c r="J166" s="22"/>
      <c r="K166" s="22"/>
      <c r="L166" s="22"/>
      <c r="M166" s="22"/>
      <c r="N166" s="22"/>
      <c r="O166" s="21"/>
      <c r="P166" s="21"/>
      <c r="Q166" s="21"/>
      <c r="R166" s="2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1"/>
      <c r="CR166" s="1"/>
      <c r="CS166" s="1"/>
      <c r="CT166" s="1"/>
      <c r="CU166" s="1"/>
      <c r="CV166" s="1"/>
      <c r="CW166" s="1"/>
      <c r="CX166" s="1"/>
    </row>
    <row r="167" spans="1:102" s="2" customFormat="1" ht="10.199999999999999" hidden="1" x14ac:dyDescent="0.2">
      <c r="A167" s="40"/>
      <c r="B167" s="20"/>
      <c r="C167" s="25" t="s">
        <v>177</v>
      </c>
      <c r="D167" s="21"/>
      <c r="E167" s="22">
        <f t="shared" si="7"/>
        <v>0</v>
      </c>
      <c r="F167" s="23"/>
      <c r="G167" s="22"/>
      <c r="H167" s="22"/>
      <c r="I167" s="22"/>
      <c r="J167" s="22"/>
      <c r="K167" s="22"/>
      <c r="L167" s="22"/>
      <c r="M167" s="22"/>
      <c r="N167" s="22"/>
      <c r="O167" s="21"/>
      <c r="P167" s="21"/>
      <c r="Q167" s="21"/>
      <c r="R167" s="2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  <c r="CT167" s="1"/>
      <c r="CU167" s="1"/>
      <c r="CV167" s="1"/>
      <c r="CW167" s="1"/>
      <c r="CX167" s="1"/>
    </row>
    <row r="168" spans="1:102" s="2" customFormat="1" ht="10.199999999999999" hidden="1" x14ac:dyDescent="0.2">
      <c r="A168" s="40"/>
      <c r="B168" s="20"/>
      <c r="C168" s="25" t="s">
        <v>178</v>
      </c>
      <c r="D168" s="21">
        <v>19203</v>
      </c>
      <c r="E168" s="22">
        <f t="shared" si="7"/>
        <v>0</v>
      </c>
      <c r="F168" s="23">
        <v>275</v>
      </c>
      <c r="G168" s="22">
        <v>275</v>
      </c>
      <c r="H168" s="22">
        <v>275</v>
      </c>
      <c r="I168" s="22">
        <v>275</v>
      </c>
      <c r="J168" s="22">
        <v>275</v>
      </c>
      <c r="K168" s="22">
        <v>275</v>
      </c>
      <c r="L168" s="22">
        <v>275</v>
      </c>
      <c r="M168" s="22">
        <v>275</v>
      </c>
      <c r="N168" s="22">
        <v>275</v>
      </c>
      <c r="O168" s="21">
        <v>275</v>
      </c>
      <c r="P168" s="21">
        <v>257</v>
      </c>
      <c r="Q168" s="21">
        <v>230</v>
      </c>
      <c r="R168" s="21">
        <v>261</v>
      </c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  <c r="CU168" s="1"/>
      <c r="CV168" s="1"/>
      <c r="CW168" s="1"/>
      <c r="CX168" s="1"/>
    </row>
    <row r="169" spans="1:102" s="2" customFormat="1" ht="10.199999999999999" hidden="1" x14ac:dyDescent="0.2">
      <c r="A169" s="40"/>
      <c r="B169" s="20"/>
      <c r="C169" s="25" t="s">
        <v>179</v>
      </c>
      <c r="D169" s="21">
        <v>2976</v>
      </c>
      <c r="E169" s="22">
        <f t="shared" si="7"/>
        <v>0</v>
      </c>
      <c r="F169" s="23">
        <v>0</v>
      </c>
      <c r="G169" s="22">
        <v>0</v>
      </c>
      <c r="H169" s="22">
        <v>0</v>
      </c>
      <c r="I169" s="22">
        <v>0</v>
      </c>
      <c r="J169" s="22">
        <v>0</v>
      </c>
      <c r="K169" s="22">
        <v>0</v>
      </c>
      <c r="L169" s="22">
        <v>0</v>
      </c>
      <c r="M169" s="22">
        <v>0</v>
      </c>
      <c r="N169" s="22">
        <v>0</v>
      </c>
      <c r="O169" s="21">
        <v>0</v>
      </c>
      <c r="P169" s="21">
        <v>0</v>
      </c>
      <c r="Q169" s="21">
        <v>0</v>
      </c>
      <c r="R169" s="21">
        <v>0</v>
      </c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  <c r="CU169" s="1"/>
      <c r="CV169" s="1"/>
      <c r="CW169" s="1"/>
      <c r="CX169" s="1"/>
    </row>
    <row r="170" spans="1:102" s="2" customFormat="1" ht="10.199999999999999" hidden="1" x14ac:dyDescent="0.2">
      <c r="A170" s="40"/>
      <c r="B170" s="20"/>
      <c r="C170" s="25" t="s">
        <v>180</v>
      </c>
      <c r="D170" s="21"/>
      <c r="E170" s="22">
        <f t="shared" si="7"/>
        <v>0</v>
      </c>
      <c r="F170" s="23"/>
      <c r="G170" s="22"/>
      <c r="H170" s="22"/>
      <c r="I170" s="22"/>
      <c r="J170" s="22"/>
      <c r="K170" s="22"/>
      <c r="L170" s="22"/>
      <c r="M170" s="22"/>
      <c r="N170" s="22"/>
      <c r="O170" s="21"/>
      <c r="P170" s="21"/>
      <c r="Q170" s="21"/>
      <c r="R170" s="2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R170" s="1"/>
      <c r="CS170" s="1"/>
      <c r="CT170" s="1"/>
      <c r="CU170" s="1"/>
      <c r="CV170" s="1"/>
      <c r="CW170" s="1"/>
      <c r="CX170" s="1"/>
    </row>
    <row r="171" spans="1:102" s="2" customFormat="1" ht="10.199999999999999" hidden="1" x14ac:dyDescent="0.2">
      <c r="A171" s="40"/>
      <c r="B171" s="20"/>
      <c r="C171" s="25" t="s">
        <v>181</v>
      </c>
      <c r="D171" s="21">
        <v>10308</v>
      </c>
      <c r="E171" s="22">
        <f t="shared" si="7"/>
        <v>0</v>
      </c>
      <c r="F171" s="23">
        <v>0</v>
      </c>
      <c r="G171" s="22">
        <v>0</v>
      </c>
      <c r="H171" s="22">
        <v>0</v>
      </c>
      <c r="I171" s="22">
        <v>0</v>
      </c>
      <c r="J171" s="22">
        <v>0</v>
      </c>
      <c r="K171" s="22">
        <v>0</v>
      </c>
      <c r="L171" s="22">
        <v>0</v>
      </c>
      <c r="M171" s="22">
        <v>0</v>
      </c>
      <c r="N171" s="22">
        <v>0</v>
      </c>
      <c r="O171" s="21">
        <v>0</v>
      </c>
      <c r="P171" s="21">
        <v>0</v>
      </c>
      <c r="Q171" s="21">
        <v>0</v>
      </c>
      <c r="R171" s="21">
        <v>0</v>
      </c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Q171" s="1"/>
      <c r="CR171" s="1"/>
      <c r="CS171" s="1"/>
      <c r="CT171" s="1"/>
      <c r="CU171" s="1"/>
      <c r="CV171" s="1"/>
      <c r="CW171" s="1"/>
      <c r="CX171" s="1"/>
    </row>
    <row r="172" spans="1:102" s="2" customFormat="1" ht="10.199999999999999" hidden="1" x14ac:dyDescent="0.2">
      <c r="A172" s="40"/>
      <c r="B172" s="20"/>
      <c r="C172" s="25" t="s">
        <v>182</v>
      </c>
      <c r="D172" s="21"/>
      <c r="E172" s="22">
        <f t="shared" si="7"/>
        <v>0</v>
      </c>
      <c r="F172" s="23"/>
      <c r="G172" s="22"/>
      <c r="H172" s="22"/>
      <c r="I172" s="22"/>
      <c r="J172" s="22"/>
      <c r="K172" s="22"/>
      <c r="L172" s="22"/>
      <c r="M172" s="22"/>
      <c r="N172" s="22"/>
      <c r="O172" s="21"/>
      <c r="P172" s="21"/>
      <c r="Q172" s="21"/>
      <c r="R172" s="2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Q172" s="1"/>
      <c r="CR172" s="1"/>
      <c r="CS172" s="1"/>
      <c r="CT172" s="1"/>
      <c r="CU172" s="1"/>
      <c r="CV172" s="1"/>
      <c r="CW172" s="1"/>
      <c r="CX172" s="1"/>
    </row>
    <row r="173" spans="1:102" s="2" customFormat="1" ht="10.199999999999999" hidden="1" x14ac:dyDescent="0.2">
      <c r="A173" s="40"/>
      <c r="B173" s="20"/>
      <c r="C173" s="25" t="s">
        <v>183</v>
      </c>
      <c r="D173" s="21">
        <v>10889</v>
      </c>
      <c r="E173" s="22">
        <f t="shared" si="7"/>
        <v>0</v>
      </c>
      <c r="F173" s="23">
        <v>320</v>
      </c>
      <c r="G173" s="22">
        <v>320</v>
      </c>
      <c r="H173" s="22">
        <v>320</v>
      </c>
      <c r="I173" s="22">
        <v>320</v>
      </c>
      <c r="J173" s="22">
        <v>250</v>
      </c>
      <c r="K173" s="22">
        <v>250</v>
      </c>
      <c r="L173" s="22">
        <v>250</v>
      </c>
      <c r="M173" s="22">
        <v>250</v>
      </c>
      <c r="N173" s="22">
        <v>250</v>
      </c>
      <c r="O173" s="21">
        <v>250</v>
      </c>
      <c r="P173" s="21">
        <v>250</v>
      </c>
      <c r="Q173" s="21">
        <v>243</v>
      </c>
      <c r="R173" s="21">
        <v>295</v>
      </c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Q173" s="1"/>
      <c r="CR173" s="1"/>
      <c r="CS173" s="1"/>
      <c r="CT173" s="1"/>
      <c r="CU173" s="1"/>
      <c r="CV173" s="1"/>
      <c r="CW173" s="1"/>
      <c r="CX173" s="1"/>
    </row>
    <row r="174" spans="1:102" s="2" customFormat="1" ht="10.199999999999999" hidden="1" x14ac:dyDescent="0.2">
      <c r="A174" s="40"/>
      <c r="B174" s="20"/>
      <c r="C174" s="25" t="s">
        <v>184</v>
      </c>
      <c r="D174" s="21">
        <v>10583</v>
      </c>
      <c r="E174" s="22">
        <f t="shared" si="7"/>
        <v>0</v>
      </c>
      <c r="F174" s="23">
        <v>0</v>
      </c>
      <c r="G174" s="22">
        <v>0</v>
      </c>
      <c r="H174" s="22">
        <v>0</v>
      </c>
      <c r="I174" s="22">
        <v>0</v>
      </c>
      <c r="J174" s="22">
        <v>0</v>
      </c>
      <c r="K174" s="22">
        <v>0</v>
      </c>
      <c r="L174" s="22">
        <v>0</v>
      </c>
      <c r="M174" s="22">
        <v>0</v>
      </c>
      <c r="N174" s="22">
        <v>0</v>
      </c>
      <c r="O174" s="21">
        <v>0</v>
      </c>
      <c r="P174" s="21">
        <v>0</v>
      </c>
      <c r="Q174" s="21">
        <v>0</v>
      </c>
      <c r="R174" s="21">
        <v>0</v>
      </c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Q174" s="1"/>
      <c r="CR174" s="1"/>
      <c r="CS174" s="1"/>
      <c r="CT174" s="1"/>
      <c r="CU174" s="1"/>
      <c r="CV174" s="1"/>
      <c r="CW174" s="1"/>
      <c r="CX174" s="1"/>
    </row>
    <row r="175" spans="1:102" s="2" customFormat="1" ht="10.199999999999999" hidden="1" x14ac:dyDescent="0.2">
      <c r="A175" s="40"/>
      <c r="B175" s="20"/>
      <c r="C175" s="25" t="s">
        <v>185</v>
      </c>
      <c r="D175" s="21"/>
      <c r="E175" s="22">
        <f t="shared" si="7"/>
        <v>0</v>
      </c>
      <c r="F175" s="23"/>
      <c r="G175" s="22"/>
      <c r="H175" s="22"/>
      <c r="I175" s="22"/>
      <c r="J175" s="22"/>
      <c r="K175" s="22"/>
      <c r="L175" s="22"/>
      <c r="M175" s="22"/>
      <c r="N175" s="22"/>
      <c r="O175" s="21"/>
      <c r="P175" s="21"/>
      <c r="Q175" s="21"/>
      <c r="R175" s="2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Q175" s="1"/>
      <c r="CR175" s="1"/>
      <c r="CS175" s="1"/>
      <c r="CT175" s="1"/>
      <c r="CU175" s="1"/>
      <c r="CV175" s="1"/>
      <c r="CW175" s="1"/>
      <c r="CX175" s="1"/>
    </row>
    <row r="176" spans="1:102" s="2" customFormat="1" ht="10.199999999999999" hidden="1" x14ac:dyDescent="0.2">
      <c r="A176" s="40"/>
      <c r="B176" s="20"/>
      <c r="C176" s="25" t="s">
        <v>186</v>
      </c>
      <c r="D176" s="21">
        <v>6061</v>
      </c>
      <c r="E176" s="22">
        <f t="shared" si="7"/>
        <v>0</v>
      </c>
      <c r="F176" s="23">
        <v>0</v>
      </c>
      <c r="G176" s="22">
        <v>0</v>
      </c>
      <c r="H176" s="22">
        <v>0</v>
      </c>
      <c r="I176" s="22">
        <v>0</v>
      </c>
      <c r="J176" s="22">
        <v>0</v>
      </c>
      <c r="K176" s="22">
        <v>0</v>
      </c>
      <c r="L176" s="22">
        <v>0</v>
      </c>
      <c r="M176" s="22">
        <v>0</v>
      </c>
      <c r="N176" s="22">
        <v>0</v>
      </c>
      <c r="O176" s="21">
        <v>0</v>
      </c>
      <c r="P176" s="21">
        <v>0</v>
      </c>
      <c r="Q176" s="21">
        <v>0</v>
      </c>
      <c r="R176" s="21">
        <v>0</v>
      </c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Q176" s="1"/>
      <c r="CR176" s="1"/>
      <c r="CS176" s="1"/>
      <c r="CT176" s="1"/>
      <c r="CU176" s="1"/>
      <c r="CV176" s="1"/>
      <c r="CW176" s="1"/>
      <c r="CX176" s="1"/>
    </row>
    <row r="177" spans="1:102" s="2" customFormat="1" ht="10.199999999999999" hidden="1" x14ac:dyDescent="0.2">
      <c r="A177" s="40"/>
      <c r="B177" s="20"/>
      <c r="C177" s="25" t="s">
        <v>187</v>
      </c>
      <c r="D177" s="21">
        <v>23631</v>
      </c>
      <c r="E177" s="22">
        <f t="shared" si="7"/>
        <v>0</v>
      </c>
      <c r="F177" s="23">
        <v>0</v>
      </c>
      <c r="G177" s="22">
        <v>0</v>
      </c>
      <c r="H177" s="22">
        <v>0</v>
      </c>
      <c r="I177" s="22">
        <v>0</v>
      </c>
      <c r="J177" s="22">
        <v>0</v>
      </c>
      <c r="K177" s="22">
        <v>0</v>
      </c>
      <c r="L177" s="22">
        <v>0</v>
      </c>
      <c r="M177" s="22">
        <v>0</v>
      </c>
      <c r="N177" s="22">
        <v>0</v>
      </c>
      <c r="O177" s="21">
        <v>0</v>
      </c>
      <c r="P177" s="21">
        <v>0</v>
      </c>
      <c r="Q177" s="21">
        <v>0</v>
      </c>
      <c r="R177" s="21">
        <v>0</v>
      </c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  <c r="CX177" s="1"/>
    </row>
    <row r="178" spans="1:102" s="2" customFormat="1" ht="10.199999999999999" hidden="1" x14ac:dyDescent="0.2">
      <c r="A178" s="40"/>
      <c r="B178" s="20"/>
      <c r="C178" s="25" t="s">
        <v>188</v>
      </c>
      <c r="D178" s="21"/>
      <c r="E178" s="22">
        <f t="shared" si="7"/>
        <v>0</v>
      </c>
      <c r="F178" s="23"/>
      <c r="G178" s="22"/>
      <c r="H178" s="22"/>
      <c r="I178" s="22"/>
      <c r="J178" s="22"/>
      <c r="K178" s="22"/>
      <c r="L178" s="22"/>
      <c r="M178" s="22"/>
      <c r="N178" s="22"/>
      <c r="O178" s="21"/>
      <c r="P178" s="21"/>
      <c r="Q178" s="21"/>
      <c r="R178" s="2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  <c r="CW178" s="1"/>
      <c r="CX178" s="1"/>
    </row>
    <row r="179" spans="1:102" s="2" customFormat="1" ht="10.199999999999999" hidden="1" x14ac:dyDescent="0.2">
      <c r="A179" s="40"/>
      <c r="B179" s="20"/>
      <c r="C179" s="25" t="s">
        <v>189</v>
      </c>
      <c r="D179" s="21">
        <v>18678</v>
      </c>
      <c r="E179" s="22">
        <f t="shared" si="7"/>
        <v>0</v>
      </c>
      <c r="F179" s="23">
        <v>0</v>
      </c>
      <c r="G179" s="22">
        <v>0</v>
      </c>
      <c r="H179" s="22">
        <v>0</v>
      </c>
      <c r="I179" s="22">
        <v>0</v>
      </c>
      <c r="J179" s="22">
        <v>0</v>
      </c>
      <c r="K179" s="22">
        <v>0</v>
      </c>
      <c r="L179" s="22">
        <v>0</v>
      </c>
      <c r="M179" s="22">
        <v>0</v>
      </c>
      <c r="N179" s="22">
        <v>0</v>
      </c>
      <c r="O179" s="21">
        <v>0</v>
      </c>
      <c r="P179" s="21">
        <v>0</v>
      </c>
      <c r="Q179" s="21">
        <v>0</v>
      </c>
      <c r="R179" s="21">
        <v>0</v>
      </c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  <c r="CT179" s="1"/>
      <c r="CU179" s="1"/>
      <c r="CV179" s="1"/>
      <c r="CW179" s="1"/>
      <c r="CX179" s="1"/>
    </row>
    <row r="180" spans="1:102" s="2" customFormat="1" ht="10.199999999999999" hidden="1" x14ac:dyDescent="0.2">
      <c r="A180" s="40"/>
      <c r="B180" s="20"/>
      <c r="C180" s="25" t="s">
        <v>190</v>
      </c>
      <c r="D180" s="21">
        <v>11099</v>
      </c>
      <c r="E180" s="22">
        <f t="shared" si="7"/>
        <v>0</v>
      </c>
      <c r="F180" s="23">
        <v>0</v>
      </c>
      <c r="G180" s="22">
        <v>0</v>
      </c>
      <c r="H180" s="22">
        <v>0</v>
      </c>
      <c r="I180" s="22">
        <v>0</v>
      </c>
      <c r="J180" s="22">
        <v>0</v>
      </c>
      <c r="K180" s="22">
        <v>0</v>
      </c>
      <c r="L180" s="22">
        <v>0</v>
      </c>
      <c r="M180" s="22">
        <v>0</v>
      </c>
      <c r="N180" s="22">
        <v>0</v>
      </c>
      <c r="O180" s="21">
        <v>0</v>
      </c>
      <c r="P180" s="21">
        <v>0</v>
      </c>
      <c r="Q180" s="21">
        <v>0</v>
      </c>
      <c r="R180" s="21">
        <v>0</v>
      </c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  <c r="CX180" s="1"/>
    </row>
    <row r="181" spans="1:102" s="2" customFormat="1" ht="10.199999999999999" hidden="1" x14ac:dyDescent="0.2">
      <c r="A181" s="40"/>
      <c r="B181" s="20"/>
      <c r="C181" s="25" t="s">
        <v>191</v>
      </c>
      <c r="D181" s="21"/>
      <c r="E181" s="22">
        <f t="shared" si="7"/>
        <v>0</v>
      </c>
      <c r="F181" s="23"/>
      <c r="G181" s="22"/>
      <c r="H181" s="22"/>
      <c r="I181" s="22"/>
      <c r="J181" s="22"/>
      <c r="K181" s="22"/>
      <c r="L181" s="22"/>
      <c r="M181" s="22"/>
      <c r="N181" s="22"/>
      <c r="O181" s="21"/>
      <c r="P181" s="21"/>
      <c r="Q181" s="21"/>
      <c r="R181" s="2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/>
      <c r="CW181" s="1"/>
      <c r="CX181" s="1"/>
    </row>
    <row r="182" spans="1:102" s="2" customFormat="1" ht="10.199999999999999" hidden="1" x14ac:dyDescent="0.2">
      <c r="A182" s="40"/>
      <c r="B182" s="20"/>
      <c r="C182" s="25" t="s">
        <v>192</v>
      </c>
      <c r="D182" s="21">
        <v>9349</v>
      </c>
      <c r="E182" s="22">
        <f t="shared" si="7"/>
        <v>0</v>
      </c>
      <c r="F182" s="23">
        <v>0</v>
      </c>
      <c r="G182" s="22">
        <v>0</v>
      </c>
      <c r="H182" s="22">
        <v>0</v>
      </c>
      <c r="I182" s="22">
        <v>0</v>
      </c>
      <c r="J182" s="22">
        <v>0</v>
      </c>
      <c r="K182" s="22">
        <v>0</v>
      </c>
      <c r="L182" s="22">
        <v>0</v>
      </c>
      <c r="M182" s="22">
        <v>0</v>
      </c>
      <c r="N182" s="22">
        <v>0</v>
      </c>
      <c r="O182" s="21">
        <v>0</v>
      </c>
      <c r="P182" s="21">
        <v>0</v>
      </c>
      <c r="Q182" s="21">
        <v>0</v>
      </c>
      <c r="R182" s="21">
        <v>0</v>
      </c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  <c r="CT182" s="1"/>
      <c r="CU182" s="1"/>
      <c r="CV182" s="1"/>
      <c r="CW182" s="1"/>
      <c r="CX182" s="1"/>
    </row>
    <row r="183" spans="1:102" s="2" customFormat="1" ht="10.199999999999999" hidden="1" x14ac:dyDescent="0.2">
      <c r="A183" s="40"/>
      <c r="B183" s="20"/>
      <c r="C183" s="25" t="s">
        <v>193</v>
      </c>
      <c r="D183" s="21">
        <v>168382</v>
      </c>
      <c r="E183" s="22">
        <f t="shared" si="7"/>
        <v>0</v>
      </c>
      <c r="F183" s="23">
        <v>0</v>
      </c>
      <c r="G183" s="22">
        <v>0</v>
      </c>
      <c r="H183" s="22">
        <v>0</v>
      </c>
      <c r="I183" s="22">
        <v>0</v>
      </c>
      <c r="J183" s="22">
        <v>0</v>
      </c>
      <c r="K183" s="22">
        <v>0</v>
      </c>
      <c r="L183" s="22">
        <v>0</v>
      </c>
      <c r="M183" s="22">
        <v>0</v>
      </c>
      <c r="N183" s="22">
        <v>0</v>
      </c>
      <c r="O183" s="21">
        <v>0</v>
      </c>
      <c r="P183" s="21">
        <v>0</v>
      </c>
      <c r="Q183" s="21">
        <v>0</v>
      </c>
      <c r="R183" s="21">
        <v>0</v>
      </c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  <c r="CW183" s="1"/>
      <c r="CX183" s="1"/>
    </row>
    <row r="184" spans="1:102" s="2" customFormat="1" ht="10.199999999999999" hidden="1" x14ac:dyDescent="0.2">
      <c r="A184" s="40"/>
      <c r="B184" s="20"/>
      <c r="C184" s="25" t="s">
        <v>194</v>
      </c>
      <c r="D184" s="21">
        <v>23449</v>
      </c>
      <c r="E184" s="22">
        <f t="shared" si="7"/>
        <v>0</v>
      </c>
      <c r="F184" s="23">
        <v>0</v>
      </c>
      <c r="G184" s="22">
        <v>0</v>
      </c>
      <c r="H184" s="22">
        <v>0</v>
      </c>
      <c r="I184" s="22">
        <v>0</v>
      </c>
      <c r="J184" s="22">
        <v>0</v>
      </c>
      <c r="K184" s="22">
        <v>0</v>
      </c>
      <c r="L184" s="22">
        <v>0</v>
      </c>
      <c r="M184" s="22">
        <v>0</v>
      </c>
      <c r="N184" s="22">
        <v>0</v>
      </c>
      <c r="O184" s="21">
        <v>0</v>
      </c>
      <c r="P184" s="21">
        <v>0</v>
      </c>
      <c r="Q184" s="21">
        <v>0</v>
      </c>
      <c r="R184" s="21">
        <v>0</v>
      </c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Q184" s="1"/>
      <c r="CR184" s="1"/>
      <c r="CS184" s="1"/>
      <c r="CT184" s="1"/>
      <c r="CU184" s="1"/>
      <c r="CV184" s="1"/>
      <c r="CW184" s="1"/>
      <c r="CX184" s="1"/>
    </row>
    <row r="185" spans="1:102" s="2" customFormat="1" ht="10.199999999999999" hidden="1" x14ac:dyDescent="0.2">
      <c r="A185" s="40"/>
      <c r="B185" s="20"/>
      <c r="C185" s="25" t="s">
        <v>195</v>
      </c>
      <c r="D185" s="21"/>
      <c r="E185" s="22">
        <f t="shared" si="7"/>
        <v>0</v>
      </c>
      <c r="F185" s="23"/>
      <c r="G185" s="22"/>
      <c r="H185" s="22"/>
      <c r="I185" s="22"/>
      <c r="J185" s="22"/>
      <c r="K185" s="22"/>
      <c r="L185" s="22"/>
      <c r="M185" s="22"/>
      <c r="N185" s="22"/>
      <c r="O185" s="21"/>
      <c r="P185" s="21"/>
      <c r="Q185" s="21"/>
      <c r="R185" s="2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  <c r="CW185" s="1"/>
      <c r="CX185" s="1"/>
    </row>
    <row r="186" spans="1:102" s="2" customFormat="1" ht="10.199999999999999" hidden="1" x14ac:dyDescent="0.2">
      <c r="A186" s="40"/>
      <c r="B186" s="20"/>
      <c r="C186" s="25" t="s">
        <v>195</v>
      </c>
      <c r="D186" s="21"/>
      <c r="E186" s="22">
        <f t="shared" si="7"/>
        <v>0</v>
      </c>
      <c r="F186" s="23"/>
      <c r="G186" s="22"/>
      <c r="H186" s="22"/>
      <c r="I186" s="22"/>
      <c r="J186" s="22"/>
      <c r="K186" s="22"/>
      <c r="L186" s="22"/>
      <c r="M186" s="22"/>
      <c r="N186" s="22"/>
      <c r="O186" s="21"/>
      <c r="P186" s="21"/>
      <c r="Q186" s="21"/>
      <c r="R186" s="2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/>
      <c r="CT186" s="1"/>
      <c r="CU186" s="1"/>
      <c r="CV186" s="1"/>
      <c r="CW186" s="1"/>
      <c r="CX186" s="1"/>
    </row>
    <row r="187" spans="1:102" s="2" customFormat="1" ht="10.199999999999999" hidden="1" x14ac:dyDescent="0.2">
      <c r="A187" s="40"/>
      <c r="B187" s="20"/>
      <c r="C187" s="25" t="s">
        <v>196</v>
      </c>
      <c r="D187" s="21">
        <v>0</v>
      </c>
      <c r="E187" s="22">
        <f t="shared" si="7"/>
        <v>0</v>
      </c>
      <c r="F187" s="23">
        <v>0</v>
      </c>
      <c r="G187" s="22">
        <v>0</v>
      </c>
      <c r="H187" s="22">
        <v>0</v>
      </c>
      <c r="I187" s="22">
        <v>0</v>
      </c>
      <c r="J187" s="22">
        <v>0</v>
      </c>
      <c r="K187" s="22">
        <v>0</v>
      </c>
      <c r="L187" s="22">
        <v>0</v>
      </c>
      <c r="M187" s="22">
        <v>0</v>
      </c>
      <c r="N187" s="22">
        <v>0</v>
      </c>
      <c r="O187" s="21">
        <v>0</v>
      </c>
      <c r="P187" s="21">
        <v>0</v>
      </c>
      <c r="Q187" s="21">
        <v>0</v>
      </c>
      <c r="R187" s="2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Q187" s="1"/>
      <c r="CR187" s="1"/>
      <c r="CS187" s="1"/>
      <c r="CT187" s="1"/>
      <c r="CU187" s="1"/>
      <c r="CV187" s="1"/>
      <c r="CW187" s="1"/>
      <c r="CX187" s="1"/>
    </row>
    <row r="188" spans="1:102" s="2" customFormat="1" ht="10.199999999999999" hidden="1" x14ac:dyDescent="0.2">
      <c r="A188" s="40"/>
      <c r="B188" s="20"/>
      <c r="C188" s="25" t="s">
        <v>197</v>
      </c>
      <c r="D188" s="21"/>
      <c r="E188" s="22">
        <f t="shared" si="7"/>
        <v>0</v>
      </c>
      <c r="F188" s="23"/>
      <c r="G188" s="22"/>
      <c r="H188" s="22"/>
      <c r="I188" s="22"/>
      <c r="J188" s="22"/>
      <c r="K188" s="22"/>
      <c r="L188" s="22"/>
      <c r="M188" s="22"/>
      <c r="N188" s="22"/>
      <c r="O188" s="21"/>
      <c r="P188" s="21"/>
      <c r="Q188" s="21"/>
      <c r="R188" s="2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Q188" s="1"/>
      <c r="CR188" s="1"/>
      <c r="CS188" s="1"/>
      <c r="CT188" s="1"/>
      <c r="CU188" s="1"/>
      <c r="CV188" s="1"/>
      <c r="CW188" s="1"/>
      <c r="CX188" s="1"/>
    </row>
    <row r="189" spans="1:102" s="2" customFormat="1" ht="10.199999999999999" hidden="1" x14ac:dyDescent="0.2">
      <c r="A189" s="40"/>
      <c r="B189" s="20"/>
      <c r="C189" s="25" t="s">
        <v>198</v>
      </c>
      <c r="D189" s="21">
        <v>6014</v>
      </c>
      <c r="E189" s="22">
        <f t="shared" si="7"/>
        <v>0</v>
      </c>
      <c r="F189" s="23">
        <v>0</v>
      </c>
      <c r="G189" s="22">
        <v>0</v>
      </c>
      <c r="H189" s="22">
        <v>0</v>
      </c>
      <c r="I189" s="22">
        <v>0</v>
      </c>
      <c r="J189" s="22">
        <v>0</v>
      </c>
      <c r="K189" s="22">
        <v>0</v>
      </c>
      <c r="L189" s="22">
        <v>0</v>
      </c>
      <c r="M189" s="22">
        <v>0</v>
      </c>
      <c r="N189" s="22">
        <v>0</v>
      </c>
      <c r="O189" s="21">
        <v>0</v>
      </c>
      <c r="P189" s="21">
        <v>0</v>
      </c>
      <c r="Q189" s="21">
        <v>0</v>
      </c>
      <c r="R189" s="21">
        <v>0</v>
      </c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Q189" s="1"/>
      <c r="CR189" s="1"/>
      <c r="CS189" s="1"/>
      <c r="CT189" s="1"/>
      <c r="CU189" s="1"/>
      <c r="CV189" s="1"/>
      <c r="CW189" s="1"/>
      <c r="CX189" s="1"/>
    </row>
    <row r="190" spans="1:102" s="2" customFormat="1" ht="10.199999999999999" hidden="1" x14ac:dyDescent="0.2">
      <c r="A190" s="40"/>
      <c r="B190" s="20"/>
      <c r="C190" s="25" t="s">
        <v>199</v>
      </c>
      <c r="D190" s="21"/>
      <c r="E190" s="22">
        <f t="shared" si="7"/>
        <v>0</v>
      </c>
      <c r="F190" s="23"/>
      <c r="G190" s="22"/>
      <c r="H190" s="22"/>
      <c r="I190" s="22"/>
      <c r="J190" s="22"/>
      <c r="K190" s="22"/>
      <c r="L190" s="22"/>
      <c r="M190" s="22"/>
      <c r="N190" s="22"/>
      <c r="O190" s="21"/>
      <c r="P190" s="21"/>
      <c r="Q190" s="21"/>
      <c r="R190" s="2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Q190" s="1"/>
      <c r="CR190" s="1"/>
      <c r="CS190" s="1"/>
      <c r="CT190" s="1"/>
      <c r="CU190" s="1"/>
      <c r="CV190" s="1"/>
      <c r="CW190" s="1"/>
      <c r="CX190" s="1"/>
    </row>
    <row r="191" spans="1:102" s="2" customFormat="1" ht="10.199999999999999" hidden="1" x14ac:dyDescent="0.2">
      <c r="A191" s="40"/>
      <c r="B191" s="20"/>
      <c r="C191" s="25" t="s">
        <v>200</v>
      </c>
      <c r="D191" s="21"/>
      <c r="E191" s="22">
        <f t="shared" si="7"/>
        <v>0</v>
      </c>
      <c r="F191" s="23"/>
      <c r="G191" s="22"/>
      <c r="H191" s="22"/>
      <c r="I191" s="22"/>
      <c r="J191" s="22"/>
      <c r="K191" s="22"/>
      <c r="L191" s="22"/>
      <c r="M191" s="22"/>
      <c r="N191" s="22"/>
      <c r="O191" s="21"/>
      <c r="P191" s="21"/>
      <c r="Q191" s="21"/>
      <c r="R191" s="2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Q191" s="1"/>
      <c r="CR191" s="1"/>
      <c r="CS191" s="1"/>
      <c r="CT191" s="1"/>
      <c r="CU191" s="1"/>
      <c r="CV191" s="1"/>
      <c r="CW191" s="1"/>
      <c r="CX191" s="1"/>
    </row>
    <row r="192" spans="1:102" s="2" customFormat="1" ht="10.199999999999999" hidden="1" x14ac:dyDescent="0.2">
      <c r="A192" s="40"/>
      <c r="B192" s="20"/>
      <c r="C192" s="25" t="s">
        <v>201</v>
      </c>
      <c r="D192" s="21">
        <v>2805</v>
      </c>
      <c r="E192" s="22">
        <f t="shared" si="7"/>
        <v>0</v>
      </c>
      <c r="F192" s="23">
        <v>0</v>
      </c>
      <c r="G192" s="22">
        <v>0</v>
      </c>
      <c r="H192" s="22">
        <v>0</v>
      </c>
      <c r="I192" s="22">
        <v>0</v>
      </c>
      <c r="J192" s="22">
        <v>0</v>
      </c>
      <c r="K192" s="22">
        <v>0</v>
      </c>
      <c r="L192" s="22">
        <v>0</v>
      </c>
      <c r="M192" s="22">
        <v>0</v>
      </c>
      <c r="N192" s="22">
        <v>0</v>
      </c>
      <c r="O192" s="21">
        <v>0</v>
      </c>
      <c r="P192" s="21">
        <v>0</v>
      </c>
      <c r="Q192" s="21">
        <v>0</v>
      </c>
      <c r="R192" s="21">
        <v>0</v>
      </c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Q192" s="1"/>
      <c r="CR192" s="1"/>
      <c r="CS192" s="1"/>
      <c r="CT192" s="1"/>
      <c r="CU192" s="1"/>
      <c r="CV192" s="1"/>
      <c r="CW192" s="1"/>
      <c r="CX192" s="1"/>
    </row>
    <row r="193" spans="1:102" s="2" customFormat="1" ht="10.199999999999999" hidden="1" x14ac:dyDescent="0.2">
      <c r="A193" s="40"/>
      <c r="B193" s="20"/>
      <c r="C193" s="25" t="s">
        <v>202</v>
      </c>
      <c r="D193" s="21"/>
      <c r="E193" s="22">
        <f t="shared" si="7"/>
        <v>0</v>
      </c>
      <c r="F193" s="23"/>
      <c r="G193" s="22"/>
      <c r="H193" s="22"/>
      <c r="I193" s="22"/>
      <c r="J193" s="22"/>
      <c r="K193" s="22"/>
      <c r="L193" s="22"/>
      <c r="M193" s="22"/>
      <c r="N193" s="22"/>
      <c r="O193" s="21"/>
      <c r="P193" s="21"/>
      <c r="Q193" s="21"/>
      <c r="R193" s="2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Q193" s="1"/>
      <c r="CR193" s="1"/>
      <c r="CS193" s="1"/>
      <c r="CT193" s="1"/>
      <c r="CU193" s="1"/>
      <c r="CV193" s="1"/>
      <c r="CW193" s="1"/>
      <c r="CX193" s="1"/>
    </row>
    <row r="194" spans="1:102" s="2" customFormat="1" ht="10.199999999999999" hidden="1" x14ac:dyDescent="0.2">
      <c r="A194" s="40"/>
      <c r="B194" s="20"/>
      <c r="C194" s="25" t="s">
        <v>203</v>
      </c>
      <c r="D194" s="21"/>
      <c r="E194" s="22">
        <f t="shared" si="7"/>
        <v>0</v>
      </c>
      <c r="F194" s="23"/>
      <c r="G194" s="22"/>
      <c r="H194" s="22"/>
      <c r="I194" s="22"/>
      <c r="J194" s="22"/>
      <c r="K194" s="22"/>
      <c r="L194" s="22"/>
      <c r="M194" s="22"/>
      <c r="N194" s="22"/>
      <c r="O194" s="21"/>
      <c r="P194" s="21"/>
      <c r="Q194" s="21"/>
      <c r="R194" s="2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  <c r="CN194" s="1"/>
      <c r="CO194" s="1"/>
      <c r="CP194" s="1"/>
      <c r="CQ194" s="1"/>
      <c r="CR194" s="1"/>
      <c r="CS194" s="1"/>
      <c r="CT194" s="1"/>
      <c r="CU194" s="1"/>
      <c r="CV194" s="1"/>
      <c r="CW194" s="1"/>
      <c r="CX194" s="1"/>
    </row>
    <row r="195" spans="1:102" s="2" customFormat="1" ht="10.199999999999999" hidden="1" x14ac:dyDescent="0.2">
      <c r="A195" s="40"/>
      <c r="B195" s="20"/>
      <c r="C195" s="25" t="s">
        <v>204</v>
      </c>
      <c r="D195" s="21">
        <v>2765</v>
      </c>
      <c r="E195" s="22">
        <f t="shared" si="7"/>
        <v>0</v>
      </c>
      <c r="F195" s="23">
        <v>0</v>
      </c>
      <c r="G195" s="22">
        <v>0</v>
      </c>
      <c r="H195" s="22">
        <v>0</v>
      </c>
      <c r="I195" s="22">
        <v>0</v>
      </c>
      <c r="J195" s="22">
        <v>0</v>
      </c>
      <c r="K195" s="22">
        <v>0</v>
      </c>
      <c r="L195" s="22">
        <v>0</v>
      </c>
      <c r="M195" s="22">
        <v>0</v>
      </c>
      <c r="N195" s="22">
        <v>0</v>
      </c>
      <c r="O195" s="21">
        <v>0</v>
      </c>
      <c r="P195" s="21">
        <v>0</v>
      </c>
      <c r="Q195" s="21">
        <v>0</v>
      </c>
      <c r="R195" s="21">
        <v>0</v>
      </c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Q195" s="1"/>
      <c r="CR195" s="1"/>
      <c r="CS195" s="1"/>
      <c r="CT195" s="1"/>
      <c r="CU195" s="1"/>
      <c r="CV195" s="1"/>
      <c r="CW195" s="1"/>
      <c r="CX195" s="1"/>
    </row>
    <row r="196" spans="1:102" s="2" customFormat="1" ht="10.199999999999999" hidden="1" x14ac:dyDescent="0.2">
      <c r="A196" s="40"/>
      <c r="B196" s="20"/>
      <c r="C196" s="25" t="s">
        <v>205</v>
      </c>
      <c r="D196" s="21">
        <v>6065</v>
      </c>
      <c r="E196" s="22">
        <f t="shared" ref="E196:E259" si="10">IF(ISERROR($F196-$G196), "na", ($F196-$G196))</f>
        <v>0</v>
      </c>
      <c r="F196" s="23">
        <v>0</v>
      </c>
      <c r="G196" s="22">
        <v>0</v>
      </c>
      <c r="H196" s="22">
        <v>0</v>
      </c>
      <c r="I196" s="22">
        <v>0</v>
      </c>
      <c r="J196" s="22">
        <v>0</v>
      </c>
      <c r="K196" s="22">
        <v>0</v>
      </c>
      <c r="L196" s="22">
        <v>0</v>
      </c>
      <c r="M196" s="22">
        <v>0</v>
      </c>
      <c r="N196" s="22">
        <v>0</v>
      </c>
      <c r="O196" s="21">
        <v>0</v>
      </c>
      <c r="P196" s="21">
        <v>7</v>
      </c>
      <c r="Q196" s="21">
        <v>200</v>
      </c>
      <c r="R196" s="21">
        <v>500</v>
      </c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Q196" s="1"/>
      <c r="CR196" s="1"/>
      <c r="CS196" s="1"/>
      <c r="CT196" s="1"/>
      <c r="CU196" s="1"/>
      <c r="CV196" s="1"/>
      <c r="CW196" s="1"/>
      <c r="CX196" s="1"/>
    </row>
    <row r="197" spans="1:102" s="2" customFormat="1" ht="10.199999999999999" hidden="1" x14ac:dyDescent="0.2">
      <c r="A197" s="40"/>
      <c r="B197" s="20"/>
      <c r="C197" s="25" t="s">
        <v>206</v>
      </c>
      <c r="D197" s="21">
        <v>37578</v>
      </c>
      <c r="E197" s="22">
        <f t="shared" si="10"/>
        <v>0</v>
      </c>
      <c r="F197" s="23">
        <v>0</v>
      </c>
      <c r="G197" s="22">
        <v>0</v>
      </c>
      <c r="H197" s="22">
        <v>0</v>
      </c>
      <c r="I197" s="22">
        <v>0</v>
      </c>
      <c r="J197" s="22">
        <v>0</v>
      </c>
      <c r="K197" s="22">
        <v>0</v>
      </c>
      <c r="L197" s="22">
        <v>0</v>
      </c>
      <c r="M197" s="22">
        <v>0</v>
      </c>
      <c r="N197" s="22">
        <v>0</v>
      </c>
      <c r="O197" s="21">
        <v>0</v>
      </c>
      <c r="P197" s="21">
        <v>0</v>
      </c>
      <c r="Q197" s="21">
        <v>0</v>
      </c>
      <c r="R197" s="21">
        <v>0</v>
      </c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Q197" s="1"/>
      <c r="CR197" s="1"/>
      <c r="CS197" s="1"/>
      <c r="CT197" s="1"/>
      <c r="CU197" s="1"/>
      <c r="CV197" s="1"/>
      <c r="CW197" s="1"/>
      <c r="CX197" s="1"/>
    </row>
    <row r="198" spans="1:102" s="2" customFormat="1" ht="10.199999999999999" hidden="1" x14ac:dyDescent="0.2">
      <c r="A198" s="40"/>
      <c r="B198" s="20"/>
      <c r="C198" s="25" t="s">
        <v>207</v>
      </c>
      <c r="D198" s="21"/>
      <c r="E198" s="22">
        <f t="shared" si="10"/>
        <v>0</v>
      </c>
      <c r="F198" s="23"/>
      <c r="G198" s="22"/>
      <c r="H198" s="22"/>
      <c r="I198" s="22"/>
      <c r="J198" s="22"/>
      <c r="K198" s="22"/>
      <c r="L198" s="22"/>
      <c r="M198" s="22"/>
      <c r="N198" s="22"/>
      <c r="O198" s="21"/>
      <c r="P198" s="21"/>
      <c r="Q198" s="21"/>
      <c r="R198" s="2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  <c r="CN198" s="1"/>
      <c r="CO198" s="1"/>
      <c r="CP198" s="1"/>
      <c r="CQ198" s="1"/>
      <c r="CR198" s="1"/>
      <c r="CS198" s="1"/>
      <c r="CT198" s="1"/>
      <c r="CU198" s="1"/>
      <c r="CV198" s="1"/>
      <c r="CW198" s="1"/>
      <c r="CX198" s="1"/>
    </row>
    <row r="199" spans="1:102" s="2" customFormat="1" ht="10.199999999999999" hidden="1" x14ac:dyDescent="0.2">
      <c r="A199" s="40"/>
      <c r="B199" s="20"/>
      <c r="C199" s="25" t="s">
        <v>208</v>
      </c>
      <c r="D199" s="21"/>
      <c r="E199" s="22">
        <f t="shared" si="10"/>
        <v>0</v>
      </c>
      <c r="F199" s="23"/>
      <c r="G199" s="22"/>
      <c r="H199" s="22"/>
      <c r="I199" s="22"/>
      <c r="J199" s="22"/>
      <c r="K199" s="22"/>
      <c r="L199" s="22"/>
      <c r="M199" s="22"/>
      <c r="N199" s="22"/>
      <c r="O199" s="21"/>
      <c r="P199" s="21"/>
      <c r="Q199" s="21"/>
      <c r="R199" s="2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Q199" s="1"/>
      <c r="CR199" s="1"/>
      <c r="CS199" s="1"/>
      <c r="CT199" s="1"/>
      <c r="CU199" s="1"/>
      <c r="CV199" s="1"/>
      <c r="CW199" s="1"/>
      <c r="CX199" s="1"/>
    </row>
    <row r="200" spans="1:102" s="2" customFormat="1" ht="10.199999999999999" hidden="1" x14ac:dyDescent="0.2">
      <c r="A200" s="40"/>
      <c r="B200" s="20"/>
      <c r="C200" s="25" t="s">
        <v>209</v>
      </c>
      <c r="D200" s="21">
        <v>6065</v>
      </c>
      <c r="E200" s="22">
        <f t="shared" si="10"/>
        <v>0</v>
      </c>
      <c r="F200" s="23">
        <v>0</v>
      </c>
      <c r="G200" s="22">
        <v>0</v>
      </c>
      <c r="H200" s="22">
        <v>0</v>
      </c>
      <c r="I200" s="22">
        <v>0</v>
      </c>
      <c r="J200" s="22">
        <v>0</v>
      </c>
      <c r="K200" s="22">
        <v>0</v>
      </c>
      <c r="L200" s="22">
        <v>0</v>
      </c>
      <c r="M200" s="22">
        <v>0</v>
      </c>
      <c r="N200" s="22">
        <v>0</v>
      </c>
      <c r="O200" s="21">
        <v>0</v>
      </c>
      <c r="P200" s="21">
        <v>0</v>
      </c>
      <c r="Q200" s="21">
        <v>0</v>
      </c>
      <c r="R200" s="21">
        <v>0</v>
      </c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Q200" s="1"/>
      <c r="CR200" s="1"/>
      <c r="CS200" s="1"/>
      <c r="CT200" s="1"/>
      <c r="CU200" s="1"/>
      <c r="CV200" s="1"/>
      <c r="CW200" s="1"/>
      <c r="CX200" s="1"/>
    </row>
    <row r="201" spans="1:102" s="2" customFormat="1" ht="10.199999999999999" hidden="1" x14ac:dyDescent="0.2">
      <c r="A201" s="40"/>
      <c r="B201" s="20"/>
      <c r="C201" s="25" t="s">
        <v>210</v>
      </c>
      <c r="D201" s="21"/>
      <c r="E201" s="22">
        <f t="shared" si="10"/>
        <v>0</v>
      </c>
      <c r="F201" s="23"/>
      <c r="G201" s="22"/>
      <c r="H201" s="22"/>
      <c r="I201" s="22"/>
      <c r="J201" s="22"/>
      <c r="K201" s="22"/>
      <c r="L201" s="22"/>
      <c r="M201" s="22"/>
      <c r="N201" s="22"/>
      <c r="O201" s="21"/>
      <c r="P201" s="21"/>
      <c r="Q201" s="21"/>
      <c r="R201" s="2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  <c r="CN201" s="1"/>
      <c r="CO201" s="1"/>
      <c r="CP201" s="1"/>
      <c r="CQ201" s="1"/>
      <c r="CR201" s="1"/>
      <c r="CS201" s="1"/>
      <c r="CT201" s="1"/>
      <c r="CU201" s="1"/>
      <c r="CV201" s="1"/>
      <c r="CW201" s="1"/>
      <c r="CX201" s="1"/>
    </row>
    <row r="202" spans="1:102" s="2" customFormat="1" ht="10.199999999999999" hidden="1" x14ac:dyDescent="0.2">
      <c r="A202" s="40"/>
      <c r="B202" s="20"/>
      <c r="C202" s="25" t="s">
        <v>211</v>
      </c>
      <c r="D202" s="21"/>
      <c r="E202" s="22">
        <f t="shared" si="10"/>
        <v>0</v>
      </c>
      <c r="F202" s="23"/>
      <c r="G202" s="22"/>
      <c r="H202" s="22"/>
      <c r="I202" s="22"/>
      <c r="J202" s="22"/>
      <c r="K202" s="22"/>
      <c r="L202" s="22"/>
      <c r="M202" s="22"/>
      <c r="N202" s="22"/>
      <c r="O202" s="21"/>
      <c r="P202" s="21"/>
      <c r="Q202" s="21"/>
      <c r="R202" s="2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Q202" s="1"/>
      <c r="CR202" s="1"/>
      <c r="CS202" s="1"/>
      <c r="CT202" s="1"/>
      <c r="CU202" s="1"/>
      <c r="CV202" s="1"/>
      <c r="CW202" s="1"/>
      <c r="CX202" s="1"/>
    </row>
    <row r="203" spans="1:102" s="2" customFormat="1" ht="10.199999999999999" hidden="1" x14ac:dyDescent="0.2">
      <c r="A203" s="40"/>
      <c r="B203" s="20"/>
      <c r="C203" s="25" t="s">
        <v>212</v>
      </c>
      <c r="D203" s="21"/>
      <c r="E203" s="22">
        <f t="shared" si="10"/>
        <v>0</v>
      </c>
      <c r="F203" s="23"/>
      <c r="G203" s="22"/>
      <c r="H203" s="22"/>
      <c r="I203" s="22"/>
      <c r="J203" s="22"/>
      <c r="K203" s="22"/>
      <c r="L203" s="22"/>
      <c r="M203" s="22"/>
      <c r="N203" s="22"/>
      <c r="O203" s="21"/>
      <c r="P203" s="21"/>
      <c r="Q203" s="21"/>
      <c r="R203" s="2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  <c r="CN203" s="1"/>
      <c r="CO203" s="1"/>
      <c r="CP203" s="1"/>
      <c r="CQ203" s="1"/>
      <c r="CR203" s="1"/>
      <c r="CS203" s="1"/>
      <c r="CT203" s="1"/>
      <c r="CU203" s="1"/>
      <c r="CV203" s="1"/>
      <c r="CW203" s="1"/>
      <c r="CX203" s="1"/>
    </row>
    <row r="204" spans="1:102" s="2" customFormat="1" ht="10.199999999999999" hidden="1" x14ac:dyDescent="0.2">
      <c r="A204" s="40"/>
      <c r="B204" s="20"/>
      <c r="C204" s="25" t="s">
        <v>213</v>
      </c>
      <c r="D204" s="21">
        <v>284635</v>
      </c>
      <c r="E204" s="22">
        <f t="shared" si="10"/>
        <v>0</v>
      </c>
      <c r="F204" s="23">
        <v>0</v>
      </c>
      <c r="G204" s="22">
        <v>0</v>
      </c>
      <c r="H204" s="22">
        <v>0</v>
      </c>
      <c r="I204" s="22">
        <v>0</v>
      </c>
      <c r="J204" s="22">
        <v>0</v>
      </c>
      <c r="K204" s="22">
        <v>0</v>
      </c>
      <c r="L204" s="22">
        <v>0</v>
      </c>
      <c r="M204" s="22">
        <v>0</v>
      </c>
      <c r="N204" s="22">
        <v>0</v>
      </c>
      <c r="O204" s="21">
        <v>0</v>
      </c>
      <c r="P204" s="21">
        <v>0</v>
      </c>
      <c r="Q204" s="21">
        <v>0</v>
      </c>
      <c r="R204" s="21">
        <v>0</v>
      </c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/>
      <c r="CM204" s="1"/>
      <c r="CN204" s="1"/>
      <c r="CO204" s="1"/>
      <c r="CP204" s="1"/>
      <c r="CQ204" s="1"/>
      <c r="CR204" s="1"/>
      <c r="CS204" s="1"/>
      <c r="CT204" s="1"/>
      <c r="CU204" s="1"/>
      <c r="CV204" s="1"/>
      <c r="CW204" s="1"/>
      <c r="CX204" s="1"/>
    </row>
    <row r="205" spans="1:102" s="2" customFormat="1" ht="10.199999999999999" hidden="1" x14ac:dyDescent="0.2">
      <c r="A205" s="40"/>
      <c r="B205" s="20"/>
      <c r="C205" s="25" t="s">
        <v>214</v>
      </c>
      <c r="D205" s="21"/>
      <c r="E205" s="22">
        <f t="shared" si="10"/>
        <v>0</v>
      </c>
      <c r="F205" s="23"/>
      <c r="G205" s="22"/>
      <c r="H205" s="22"/>
      <c r="I205" s="22"/>
      <c r="J205" s="22"/>
      <c r="K205" s="22"/>
      <c r="L205" s="22"/>
      <c r="M205" s="22"/>
      <c r="N205" s="22"/>
      <c r="O205" s="21"/>
      <c r="P205" s="21"/>
      <c r="Q205" s="21"/>
      <c r="R205" s="2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  <c r="CN205" s="1"/>
      <c r="CO205" s="1"/>
      <c r="CP205" s="1"/>
      <c r="CQ205" s="1"/>
      <c r="CR205" s="1"/>
      <c r="CS205" s="1"/>
      <c r="CT205" s="1"/>
      <c r="CU205" s="1"/>
      <c r="CV205" s="1"/>
      <c r="CW205" s="1"/>
      <c r="CX205" s="1"/>
    </row>
    <row r="206" spans="1:102" s="2" customFormat="1" ht="10.199999999999999" hidden="1" x14ac:dyDescent="0.2">
      <c r="A206" s="40"/>
      <c r="B206" s="20"/>
      <c r="C206" s="25" t="s">
        <v>215</v>
      </c>
      <c r="D206" s="21">
        <v>10077</v>
      </c>
      <c r="E206" s="22">
        <f t="shared" si="10"/>
        <v>0</v>
      </c>
      <c r="F206" s="23">
        <v>320</v>
      </c>
      <c r="G206" s="22">
        <v>320</v>
      </c>
      <c r="H206" s="22">
        <v>320</v>
      </c>
      <c r="I206" s="22">
        <v>320</v>
      </c>
      <c r="J206" s="22">
        <v>370</v>
      </c>
      <c r="K206" s="22">
        <v>370</v>
      </c>
      <c r="L206" s="22">
        <v>370</v>
      </c>
      <c r="M206" s="22">
        <v>370</v>
      </c>
      <c r="N206" s="22">
        <v>370</v>
      </c>
      <c r="O206" s="21">
        <v>370</v>
      </c>
      <c r="P206" s="21">
        <v>353</v>
      </c>
      <c r="Q206" s="21">
        <v>367</v>
      </c>
      <c r="R206" s="21">
        <v>379</v>
      </c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/>
      <c r="CM206" s="1"/>
      <c r="CN206" s="1"/>
      <c r="CO206" s="1"/>
      <c r="CP206" s="1"/>
      <c r="CQ206" s="1"/>
      <c r="CR206" s="1"/>
      <c r="CS206" s="1"/>
      <c r="CT206" s="1"/>
      <c r="CU206" s="1"/>
      <c r="CV206" s="1"/>
      <c r="CW206" s="1"/>
      <c r="CX206" s="1"/>
    </row>
    <row r="207" spans="1:102" s="2" customFormat="1" ht="10.199999999999999" hidden="1" x14ac:dyDescent="0.2">
      <c r="A207" s="40"/>
      <c r="B207" s="20"/>
      <c r="C207" s="25" t="s">
        <v>216</v>
      </c>
      <c r="D207" s="21">
        <v>8715</v>
      </c>
      <c r="E207" s="22">
        <f t="shared" si="10"/>
        <v>0</v>
      </c>
      <c r="F207" s="23">
        <v>0</v>
      </c>
      <c r="G207" s="22">
        <v>0</v>
      </c>
      <c r="H207" s="22">
        <v>0</v>
      </c>
      <c r="I207" s="22">
        <v>0</v>
      </c>
      <c r="J207" s="22">
        <v>0</v>
      </c>
      <c r="K207" s="22">
        <v>0</v>
      </c>
      <c r="L207" s="22">
        <v>0</v>
      </c>
      <c r="M207" s="22">
        <v>0</v>
      </c>
      <c r="N207" s="22">
        <v>0</v>
      </c>
      <c r="O207" s="21">
        <v>0</v>
      </c>
      <c r="P207" s="21">
        <v>0</v>
      </c>
      <c r="Q207" s="21">
        <v>0</v>
      </c>
      <c r="R207" s="21">
        <v>0</v>
      </c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  <c r="CN207" s="1"/>
      <c r="CO207" s="1"/>
      <c r="CP207" s="1"/>
      <c r="CQ207" s="1"/>
      <c r="CR207" s="1"/>
      <c r="CS207" s="1"/>
      <c r="CT207" s="1"/>
      <c r="CU207" s="1"/>
      <c r="CV207" s="1"/>
      <c r="CW207" s="1"/>
      <c r="CX207" s="1"/>
    </row>
    <row r="208" spans="1:102" s="2" customFormat="1" ht="10.199999999999999" hidden="1" x14ac:dyDescent="0.2">
      <c r="A208" s="40"/>
      <c r="B208" s="20"/>
      <c r="C208" s="25" t="s">
        <v>217</v>
      </c>
      <c r="D208" s="21"/>
      <c r="E208" s="22">
        <f t="shared" si="10"/>
        <v>0</v>
      </c>
      <c r="F208" s="23"/>
      <c r="G208" s="22"/>
      <c r="H208" s="22"/>
      <c r="I208" s="22"/>
      <c r="J208" s="22"/>
      <c r="K208" s="22"/>
      <c r="L208" s="22"/>
      <c r="M208" s="22"/>
      <c r="N208" s="22"/>
      <c r="O208" s="21"/>
      <c r="P208" s="21"/>
      <c r="Q208" s="21"/>
      <c r="R208" s="2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/>
      <c r="CM208" s="1"/>
      <c r="CN208" s="1"/>
      <c r="CO208" s="1"/>
      <c r="CP208" s="1"/>
      <c r="CQ208" s="1"/>
      <c r="CR208" s="1"/>
      <c r="CS208" s="1"/>
      <c r="CT208" s="1"/>
      <c r="CU208" s="1"/>
      <c r="CV208" s="1"/>
      <c r="CW208" s="1"/>
      <c r="CX208" s="1"/>
    </row>
    <row r="209" spans="1:102" s="2" customFormat="1" ht="10.199999999999999" hidden="1" x14ac:dyDescent="0.2">
      <c r="A209" s="40"/>
      <c r="B209" s="20"/>
      <c r="C209" s="25" t="s">
        <v>218</v>
      </c>
      <c r="D209" s="21">
        <v>11020</v>
      </c>
      <c r="E209" s="22">
        <f t="shared" si="10"/>
        <v>0</v>
      </c>
      <c r="F209" s="23">
        <v>0</v>
      </c>
      <c r="G209" s="22">
        <v>0</v>
      </c>
      <c r="H209" s="22">
        <v>0</v>
      </c>
      <c r="I209" s="22">
        <v>0</v>
      </c>
      <c r="J209" s="22">
        <v>0</v>
      </c>
      <c r="K209" s="22">
        <v>0</v>
      </c>
      <c r="L209" s="22">
        <v>0</v>
      </c>
      <c r="M209" s="22">
        <v>0</v>
      </c>
      <c r="N209" s="22">
        <v>0</v>
      </c>
      <c r="O209" s="21">
        <v>0</v>
      </c>
      <c r="P209" s="21">
        <v>0</v>
      </c>
      <c r="Q209" s="21">
        <v>0</v>
      </c>
      <c r="R209" s="21">
        <v>0</v>
      </c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/>
      <c r="CM209" s="1"/>
      <c r="CN209" s="1"/>
      <c r="CO209" s="1"/>
      <c r="CP209" s="1"/>
      <c r="CQ209" s="1"/>
      <c r="CR209" s="1"/>
      <c r="CS209" s="1"/>
      <c r="CT209" s="1"/>
      <c r="CU209" s="1"/>
      <c r="CV209" s="1"/>
      <c r="CW209" s="1"/>
      <c r="CX209" s="1"/>
    </row>
    <row r="210" spans="1:102" s="2" customFormat="1" ht="10.199999999999999" hidden="1" x14ac:dyDescent="0.2">
      <c r="A210" s="40"/>
      <c r="B210" s="20"/>
      <c r="C210" s="25" t="s">
        <v>219</v>
      </c>
      <c r="D210" s="21"/>
      <c r="E210" s="22">
        <f t="shared" si="10"/>
        <v>0</v>
      </c>
      <c r="F210" s="23"/>
      <c r="G210" s="22"/>
      <c r="H210" s="22"/>
      <c r="I210" s="22"/>
      <c r="J210" s="22"/>
      <c r="K210" s="22"/>
      <c r="L210" s="22"/>
      <c r="M210" s="22"/>
      <c r="N210" s="22"/>
      <c r="O210" s="21"/>
      <c r="P210" s="21"/>
      <c r="Q210" s="21"/>
      <c r="R210" s="2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/>
      <c r="CM210" s="1"/>
      <c r="CN210" s="1"/>
      <c r="CO210" s="1"/>
      <c r="CP210" s="1"/>
      <c r="CQ210" s="1"/>
      <c r="CR210" s="1"/>
      <c r="CS210" s="1"/>
      <c r="CT210" s="1"/>
      <c r="CU210" s="1"/>
      <c r="CV210" s="1"/>
      <c r="CW210" s="1"/>
      <c r="CX210" s="1"/>
    </row>
    <row r="211" spans="1:102" s="2" customFormat="1" ht="10.199999999999999" hidden="1" x14ac:dyDescent="0.2">
      <c r="A211" s="40"/>
      <c r="B211" s="20"/>
      <c r="C211" s="25" t="s">
        <v>220</v>
      </c>
      <c r="D211" s="21"/>
      <c r="E211" s="22">
        <f t="shared" si="10"/>
        <v>0</v>
      </c>
      <c r="F211" s="23"/>
      <c r="G211" s="22"/>
      <c r="H211" s="22"/>
      <c r="I211" s="22"/>
      <c r="J211" s="22"/>
      <c r="K211" s="22"/>
      <c r="L211" s="22"/>
      <c r="M211" s="22"/>
      <c r="N211" s="22"/>
      <c r="O211" s="21"/>
      <c r="P211" s="21"/>
      <c r="Q211" s="21"/>
      <c r="R211" s="2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  <c r="CN211" s="1"/>
      <c r="CO211" s="1"/>
      <c r="CP211" s="1"/>
      <c r="CQ211" s="1"/>
      <c r="CR211" s="1"/>
      <c r="CS211" s="1"/>
      <c r="CT211" s="1"/>
      <c r="CU211" s="1"/>
      <c r="CV211" s="1"/>
      <c r="CW211" s="1"/>
      <c r="CX211" s="1"/>
    </row>
    <row r="212" spans="1:102" s="2" customFormat="1" ht="10.199999999999999" hidden="1" x14ac:dyDescent="0.2">
      <c r="A212" s="40"/>
      <c r="B212" s="20"/>
      <c r="C212" s="25" t="s">
        <v>221</v>
      </c>
      <c r="D212" s="21"/>
      <c r="E212" s="22">
        <f t="shared" si="10"/>
        <v>0</v>
      </c>
      <c r="F212" s="23"/>
      <c r="G212" s="22"/>
      <c r="H212" s="22"/>
      <c r="I212" s="22"/>
      <c r="J212" s="22"/>
      <c r="K212" s="22"/>
      <c r="L212" s="22"/>
      <c r="M212" s="22"/>
      <c r="N212" s="22"/>
      <c r="O212" s="21"/>
      <c r="P212" s="21"/>
      <c r="Q212" s="21"/>
      <c r="R212" s="2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1"/>
      <c r="CM212" s="1"/>
      <c r="CN212" s="1"/>
      <c r="CO212" s="1"/>
      <c r="CP212" s="1"/>
      <c r="CQ212" s="1"/>
      <c r="CR212" s="1"/>
      <c r="CS212" s="1"/>
      <c r="CT212" s="1"/>
      <c r="CU212" s="1"/>
      <c r="CV212" s="1"/>
      <c r="CW212" s="1"/>
      <c r="CX212" s="1"/>
    </row>
    <row r="213" spans="1:102" s="2" customFormat="1" ht="10.199999999999999" hidden="1" x14ac:dyDescent="0.2">
      <c r="A213" s="40"/>
      <c r="B213" s="20"/>
      <c r="C213" s="25" t="s">
        <v>222</v>
      </c>
      <c r="D213" s="21"/>
      <c r="E213" s="22">
        <f t="shared" si="10"/>
        <v>0</v>
      </c>
      <c r="F213" s="23"/>
      <c r="G213" s="22"/>
      <c r="H213" s="22"/>
      <c r="I213" s="22"/>
      <c r="J213" s="22"/>
      <c r="K213" s="22"/>
      <c r="L213" s="22"/>
      <c r="M213" s="22"/>
      <c r="N213" s="22"/>
      <c r="O213" s="21"/>
      <c r="P213" s="21"/>
      <c r="Q213" s="21"/>
      <c r="R213" s="2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1"/>
      <c r="CM213" s="1"/>
      <c r="CN213" s="1"/>
      <c r="CO213" s="1"/>
      <c r="CP213" s="1"/>
      <c r="CQ213" s="1"/>
      <c r="CR213" s="1"/>
      <c r="CS213" s="1"/>
      <c r="CT213" s="1"/>
      <c r="CU213" s="1"/>
      <c r="CV213" s="1"/>
      <c r="CW213" s="1"/>
      <c r="CX213" s="1"/>
    </row>
    <row r="214" spans="1:102" s="2" customFormat="1" ht="10.199999999999999" hidden="1" x14ac:dyDescent="0.2">
      <c r="A214" s="40"/>
      <c r="B214" s="20"/>
      <c r="C214" s="25" t="s">
        <v>223</v>
      </c>
      <c r="D214" s="21"/>
      <c r="E214" s="22">
        <f t="shared" si="10"/>
        <v>0</v>
      </c>
      <c r="F214" s="23"/>
      <c r="G214" s="22"/>
      <c r="H214" s="22"/>
      <c r="I214" s="22"/>
      <c r="J214" s="22"/>
      <c r="K214" s="22"/>
      <c r="L214" s="22"/>
      <c r="M214" s="22"/>
      <c r="N214" s="22"/>
      <c r="O214" s="21"/>
      <c r="P214" s="21"/>
      <c r="Q214" s="21"/>
      <c r="R214" s="2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  <c r="CJ214" s="1"/>
      <c r="CK214" s="1"/>
      <c r="CL214" s="1"/>
      <c r="CM214" s="1"/>
      <c r="CN214" s="1"/>
      <c r="CO214" s="1"/>
      <c r="CP214" s="1"/>
      <c r="CQ214" s="1"/>
      <c r="CR214" s="1"/>
      <c r="CS214" s="1"/>
      <c r="CT214" s="1"/>
      <c r="CU214" s="1"/>
      <c r="CV214" s="1"/>
      <c r="CW214" s="1"/>
      <c r="CX214" s="1"/>
    </row>
    <row r="215" spans="1:102" s="2" customFormat="1" ht="10.199999999999999" hidden="1" x14ac:dyDescent="0.2">
      <c r="A215" s="40"/>
      <c r="B215" s="20"/>
      <c r="C215" s="25" t="s">
        <v>224</v>
      </c>
      <c r="D215" s="21">
        <v>2801</v>
      </c>
      <c r="E215" s="22">
        <f t="shared" si="10"/>
        <v>0</v>
      </c>
      <c r="F215" s="23">
        <v>0</v>
      </c>
      <c r="G215" s="22">
        <v>0</v>
      </c>
      <c r="H215" s="22">
        <v>0</v>
      </c>
      <c r="I215" s="22">
        <v>0</v>
      </c>
      <c r="J215" s="22">
        <v>0</v>
      </c>
      <c r="K215" s="22">
        <v>0</v>
      </c>
      <c r="L215" s="22">
        <v>0</v>
      </c>
      <c r="M215" s="22">
        <v>0</v>
      </c>
      <c r="N215" s="22">
        <v>0</v>
      </c>
      <c r="O215" s="21">
        <v>0</v>
      </c>
      <c r="P215" s="21">
        <v>0</v>
      </c>
      <c r="Q215" s="21">
        <v>0</v>
      </c>
      <c r="R215" s="21">
        <v>0</v>
      </c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K215" s="1"/>
      <c r="CL215" s="1"/>
      <c r="CM215" s="1"/>
      <c r="CN215" s="1"/>
      <c r="CO215" s="1"/>
      <c r="CP215" s="1"/>
      <c r="CQ215" s="1"/>
      <c r="CR215" s="1"/>
      <c r="CS215" s="1"/>
      <c r="CT215" s="1"/>
      <c r="CU215" s="1"/>
      <c r="CV215" s="1"/>
      <c r="CW215" s="1"/>
      <c r="CX215" s="1"/>
    </row>
    <row r="216" spans="1:102" s="2" customFormat="1" ht="10.199999999999999" hidden="1" x14ac:dyDescent="0.2">
      <c r="A216" s="40"/>
      <c r="B216" s="20"/>
      <c r="C216" s="25" t="s">
        <v>225</v>
      </c>
      <c r="D216" s="21"/>
      <c r="E216" s="22">
        <f t="shared" si="10"/>
        <v>0</v>
      </c>
      <c r="F216" s="23"/>
      <c r="G216" s="22"/>
      <c r="H216" s="22"/>
      <c r="I216" s="22"/>
      <c r="J216" s="22"/>
      <c r="K216" s="22"/>
      <c r="L216" s="22"/>
      <c r="M216" s="22"/>
      <c r="N216" s="22"/>
      <c r="O216" s="21"/>
      <c r="P216" s="21"/>
      <c r="Q216" s="21"/>
      <c r="R216" s="2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K216" s="1"/>
      <c r="CL216" s="1"/>
      <c r="CM216" s="1"/>
      <c r="CN216" s="1"/>
      <c r="CO216" s="1"/>
      <c r="CP216" s="1"/>
      <c r="CQ216" s="1"/>
      <c r="CR216" s="1"/>
      <c r="CS216" s="1"/>
      <c r="CT216" s="1"/>
      <c r="CU216" s="1"/>
      <c r="CV216" s="1"/>
      <c r="CW216" s="1"/>
      <c r="CX216" s="1"/>
    </row>
    <row r="217" spans="1:102" s="2" customFormat="1" ht="10.199999999999999" hidden="1" x14ac:dyDescent="0.2">
      <c r="A217" s="40"/>
      <c r="B217" s="20"/>
      <c r="C217" s="25" t="s">
        <v>226</v>
      </c>
      <c r="D217" s="21"/>
      <c r="E217" s="22">
        <f t="shared" si="10"/>
        <v>0</v>
      </c>
      <c r="F217" s="23"/>
      <c r="G217" s="22"/>
      <c r="H217" s="22"/>
      <c r="I217" s="22"/>
      <c r="J217" s="22"/>
      <c r="K217" s="22"/>
      <c r="L217" s="22"/>
      <c r="M217" s="22"/>
      <c r="N217" s="22"/>
      <c r="O217" s="21"/>
      <c r="P217" s="21"/>
      <c r="Q217" s="21"/>
      <c r="R217" s="2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K217" s="1"/>
      <c r="CL217" s="1"/>
      <c r="CM217" s="1"/>
      <c r="CN217" s="1"/>
      <c r="CO217" s="1"/>
      <c r="CP217" s="1"/>
      <c r="CQ217" s="1"/>
      <c r="CR217" s="1"/>
      <c r="CS217" s="1"/>
      <c r="CT217" s="1"/>
      <c r="CU217" s="1"/>
      <c r="CV217" s="1"/>
      <c r="CW217" s="1"/>
      <c r="CX217" s="1"/>
    </row>
    <row r="218" spans="1:102" s="2" customFormat="1" ht="10.199999999999999" hidden="1" x14ac:dyDescent="0.2">
      <c r="A218" s="40"/>
      <c r="B218" s="20"/>
      <c r="C218" s="25" t="s">
        <v>227</v>
      </c>
      <c r="D218" s="21">
        <v>6319</v>
      </c>
      <c r="E218" s="22">
        <f t="shared" si="10"/>
        <v>0</v>
      </c>
      <c r="F218" s="23">
        <v>161</v>
      </c>
      <c r="G218" s="22">
        <v>161</v>
      </c>
      <c r="H218" s="22">
        <v>161</v>
      </c>
      <c r="I218" s="22">
        <v>161</v>
      </c>
      <c r="J218" s="22">
        <v>161</v>
      </c>
      <c r="K218" s="22">
        <v>161</v>
      </c>
      <c r="L218" s="22">
        <v>161</v>
      </c>
      <c r="M218" s="22">
        <v>161</v>
      </c>
      <c r="N218" s="22">
        <v>161</v>
      </c>
      <c r="O218" s="21">
        <v>161</v>
      </c>
      <c r="P218" s="21">
        <v>182</v>
      </c>
      <c r="Q218" s="21">
        <v>148</v>
      </c>
      <c r="R218" s="21">
        <v>115</v>
      </c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K218" s="1"/>
      <c r="CL218" s="1"/>
      <c r="CM218" s="1"/>
      <c r="CN218" s="1"/>
      <c r="CO218" s="1"/>
      <c r="CP218" s="1"/>
      <c r="CQ218" s="1"/>
      <c r="CR218" s="1"/>
      <c r="CS218" s="1"/>
      <c r="CT218" s="1"/>
      <c r="CU218" s="1"/>
      <c r="CV218" s="1"/>
      <c r="CW218" s="1"/>
      <c r="CX218" s="1"/>
    </row>
    <row r="219" spans="1:102" s="2" customFormat="1" ht="10.199999999999999" hidden="1" x14ac:dyDescent="0.2">
      <c r="A219" s="40"/>
      <c r="B219" s="20"/>
      <c r="C219" s="25" t="s">
        <v>228</v>
      </c>
      <c r="D219" s="21"/>
      <c r="E219" s="22">
        <f t="shared" si="10"/>
        <v>0</v>
      </c>
      <c r="F219" s="23"/>
      <c r="G219" s="22"/>
      <c r="H219" s="22"/>
      <c r="I219" s="22"/>
      <c r="J219" s="22"/>
      <c r="K219" s="22"/>
      <c r="L219" s="22"/>
      <c r="M219" s="22"/>
      <c r="N219" s="22"/>
      <c r="O219" s="21"/>
      <c r="P219" s="21"/>
      <c r="Q219" s="21"/>
      <c r="R219" s="2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  <c r="CK219" s="1"/>
      <c r="CL219" s="1"/>
      <c r="CM219" s="1"/>
      <c r="CN219" s="1"/>
      <c r="CO219" s="1"/>
      <c r="CP219" s="1"/>
      <c r="CQ219" s="1"/>
      <c r="CR219" s="1"/>
      <c r="CS219" s="1"/>
      <c r="CT219" s="1"/>
      <c r="CU219" s="1"/>
      <c r="CV219" s="1"/>
      <c r="CW219" s="1"/>
      <c r="CX219" s="1"/>
    </row>
    <row r="220" spans="1:102" s="2" customFormat="1" ht="10.199999999999999" hidden="1" x14ac:dyDescent="0.2">
      <c r="A220" s="40"/>
      <c r="B220" s="20"/>
      <c r="C220" s="25" t="s">
        <v>229</v>
      </c>
      <c r="D220" s="21">
        <v>2763</v>
      </c>
      <c r="E220" s="22">
        <f t="shared" si="10"/>
        <v>0</v>
      </c>
      <c r="F220" s="23">
        <v>0</v>
      </c>
      <c r="G220" s="22">
        <v>0</v>
      </c>
      <c r="H220" s="22">
        <v>0</v>
      </c>
      <c r="I220" s="22">
        <v>0</v>
      </c>
      <c r="J220" s="22">
        <v>0</v>
      </c>
      <c r="K220" s="22">
        <v>0</v>
      </c>
      <c r="L220" s="22">
        <v>0</v>
      </c>
      <c r="M220" s="22">
        <v>0</v>
      </c>
      <c r="N220" s="22">
        <v>0</v>
      </c>
      <c r="O220" s="21">
        <v>0</v>
      </c>
      <c r="P220" s="21">
        <v>0</v>
      </c>
      <c r="Q220" s="21">
        <v>0</v>
      </c>
      <c r="R220" s="21">
        <v>0</v>
      </c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  <c r="CH220" s="1"/>
      <c r="CI220" s="1"/>
      <c r="CJ220" s="1"/>
      <c r="CK220" s="1"/>
      <c r="CL220" s="1"/>
      <c r="CM220" s="1"/>
      <c r="CN220" s="1"/>
      <c r="CO220" s="1"/>
      <c r="CP220" s="1"/>
      <c r="CQ220" s="1"/>
      <c r="CR220" s="1"/>
      <c r="CS220" s="1"/>
      <c r="CT220" s="1"/>
      <c r="CU220" s="1"/>
      <c r="CV220" s="1"/>
      <c r="CW220" s="1"/>
      <c r="CX220" s="1"/>
    </row>
    <row r="221" spans="1:102" s="2" customFormat="1" ht="10.199999999999999" hidden="1" x14ac:dyDescent="0.2">
      <c r="A221" s="40"/>
      <c r="B221" s="20"/>
      <c r="C221" s="25" t="s">
        <v>230</v>
      </c>
      <c r="D221" s="21"/>
      <c r="E221" s="22">
        <f t="shared" si="10"/>
        <v>0</v>
      </c>
      <c r="F221" s="23"/>
      <c r="G221" s="22"/>
      <c r="H221" s="22"/>
      <c r="I221" s="22"/>
      <c r="J221" s="22"/>
      <c r="K221" s="22"/>
      <c r="L221" s="22"/>
      <c r="M221" s="22"/>
      <c r="N221" s="22"/>
      <c r="O221" s="21"/>
      <c r="P221" s="21"/>
      <c r="Q221" s="21"/>
      <c r="R221" s="2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  <c r="CH221" s="1"/>
      <c r="CI221" s="1"/>
      <c r="CJ221" s="1"/>
      <c r="CK221" s="1"/>
      <c r="CL221" s="1"/>
      <c r="CM221" s="1"/>
      <c r="CN221" s="1"/>
      <c r="CO221" s="1"/>
      <c r="CP221" s="1"/>
      <c r="CQ221" s="1"/>
      <c r="CR221" s="1"/>
      <c r="CS221" s="1"/>
      <c r="CT221" s="1"/>
      <c r="CU221" s="1"/>
      <c r="CV221" s="1"/>
      <c r="CW221" s="1"/>
      <c r="CX221" s="1"/>
    </row>
    <row r="222" spans="1:102" s="2" customFormat="1" ht="10.199999999999999" hidden="1" x14ac:dyDescent="0.2">
      <c r="A222" s="40"/>
      <c r="B222" s="20"/>
      <c r="C222" s="25" t="s">
        <v>231</v>
      </c>
      <c r="D222" s="21"/>
      <c r="E222" s="22">
        <f t="shared" si="10"/>
        <v>0</v>
      </c>
      <c r="F222" s="23"/>
      <c r="G222" s="22"/>
      <c r="H222" s="22"/>
      <c r="I222" s="22"/>
      <c r="J222" s="22"/>
      <c r="K222" s="22"/>
      <c r="L222" s="22"/>
      <c r="M222" s="22"/>
      <c r="N222" s="22"/>
      <c r="O222" s="21"/>
      <c r="P222" s="21"/>
      <c r="Q222" s="21"/>
      <c r="R222" s="2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  <c r="CH222" s="1"/>
      <c r="CI222" s="1"/>
      <c r="CJ222" s="1"/>
      <c r="CK222" s="1"/>
      <c r="CL222" s="1"/>
      <c r="CM222" s="1"/>
      <c r="CN222" s="1"/>
      <c r="CO222" s="1"/>
      <c r="CP222" s="1"/>
      <c r="CQ222" s="1"/>
      <c r="CR222" s="1"/>
      <c r="CS222" s="1"/>
      <c r="CT222" s="1"/>
      <c r="CU222" s="1"/>
      <c r="CV222" s="1"/>
      <c r="CW222" s="1"/>
      <c r="CX222" s="1"/>
    </row>
    <row r="223" spans="1:102" s="2" customFormat="1" ht="10.199999999999999" hidden="1" x14ac:dyDescent="0.2">
      <c r="A223" s="40"/>
      <c r="B223" s="20"/>
      <c r="C223" s="25" t="s">
        <v>232</v>
      </c>
      <c r="D223" s="21"/>
      <c r="E223" s="22">
        <f t="shared" si="10"/>
        <v>0</v>
      </c>
      <c r="F223" s="23"/>
      <c r="G223" s="22"/>
      <c r="H223" s="22"/>
      <c r="I223" s="22"/>
      <c r="J223" s="22"/>
      <c r="K223" s="22"/>
      <c r="L223" s="22"/>
      <c r="M223" s="22"/>
      <c r="N223" s="22"/>
      <c r="O223" s="21"/>
      <c r="P223" s="21"/>
      <c r="Q223" s="21"/>
      <c r="R223" s="2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  <c r="CH223" s="1"/>
      <c r="CI223" s="1"/>
      <c r="CJ223" s="1"/>
      <c r="CK223" s="1"/>
      <c r="CL223" s="1"/>
      <c r="CM223" s="1"/>
      <c r="CN223" s="1"/>
      <c r="CO223" s="1"/>
      <c r="CP223" s="1"/>
      <c r="CQ223" s="1"/>
      <c r="CR223" s="1"/>
      <c r="CS223" s="1"/>
      <c r="CT223" s="1"/>
      <c r="CU223" s="1"/>
      <c r="CV223" s="1"/>
      <c r="CW223" s="1"/>
      <c r="CX223" s="1"/>
    </row>
    <row r="224" spans="1:102" s="2" customFormat="1" ht="10.199999999999999" hidden="1" x14ac:dyDescent="0.2">
      <c r="A224" s="40"/>
      <c r="B224" s="20"/>
      <c r="C224" s="25" t="s">
        <v>233</v>
      </c>
      <c r="D224" s="21"/>
      <c r="E224" s="22">
        <f t="shared" si="10"/>
        <v>0</v>
      </c>
      <c r="F224" s="23"/>
      <c r="G224" s="22"/>
      <c r="H224" s="22"/>
      <c r="I224" s="22"/>
      <c r="J224" s="22"/>
      <c r="K224" s="22"/>
      <c r="L224" s="22"/>
      <c r="M224" s="22"/>
      <c r="N224" s="22"/>
      <c r="O224" s="21"/>
      <c r="P224" s="21"/>
      <c r="Q224" s="21"/>
      <c r="R224" s="2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  <c r="CH224" s="1"/>
      <c r="CI224" s="1"/>
      <c r="CJ224" s="1"/>
      <c r="CK224" s="1"/>
      <c r="CL224" s="1"/>
      <c r="CM224" s="1"/>
      <c r="CN224" s="1"/>
      <c r="CO224" s="1"/>
      <c r="CP224" s="1"/>
      <c r="CQ224" s="1"/>
      <c r="CR224" s="1"/>
      <c r="CS224" s="1"/>
      <c r="CT224" s="1"/>
      <c r="CU224" s="1"/>
      <c r="CV224" s="1"/>
      <c r="CW224" s="1"/>
      <c r="CX224" s="1"/>
    </row>
    <row r="225" spans="1:102" s="2" customFormat="1" ht="10.199999999999999" hidden="1" x14ac:dyDescent="0.2">
      <c r="A225" s="40"/>
      <c r="B225" s="20"/>
      <c r="C225" s="25" t="s">
        <v>203</v>
      </c>
      <c r="D225" s="21"/>
      <c r="E225" s="22">
        <f t="shared" si="10"/>
        <v>0</v>
      </c>
      <c r="F225" s="23"/>
      <c r="G225" s="22"/>
      <c r="H225" s="22"/>
      <c r="I225" s="22"/>
      <c r="J225" s="22"/>
      <c r="K225" s="22"/>
      <c r="L225" s="22"/>
      <c r="M225" s="22"/>
      <c r="N225" s="22"/>
      <c r="O225" s="21"/>
      <c r="P225" s="21"/>
      <c r="Q225" s="21"/>
      <c r="R225" s="2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  <c r="CJ225" s="1"/>
      <c r="CK225" s="1"/>
      <c r="CL225" s="1"/>
      <c r="CM225" s="1"/>
      <c r="CN225" s="1"/>
      <c r="CO225" s="1"/>
      <c r="CP225" s="1"/>
      <c r="CQ225" s="1"/>
      <c r="CR225" s="1"/>
      <c r="CS225" s="1"/>
      <c r="CT225" s="1"/>
      <c r="CU225" s="1"/>
      <c r="CV225" s="1"/>
      <c r="CW225" s="1"/>
      <c r="CX225" s="1"/>
    </row>
    <row r="226" spans="1:102" s="2" customFormat="1" ht="10.199999999999999" hidden="1" x14ac:dyDescent="0.2">
      <c r="A226" s="40"/>
      <c r="B226" s="20"/>
      <c r="C226" s="25" t="s">
        <v>234</v>
      </c>
      <c r="D226" s="21"/>
      <c r="E226" s="22">
        <f t="shared" si="10"/>
        <v>0</v>
      </c>
      <c r="F226" s="23"/>
      <c r="G226" s="22"/>
      <c r="H226" s="22"/>
      <c r="I226" s="22"/>
      <c r="J226" s="22"/>
      <c r="K226" s="22"/>
      <c r="L226" s="22"/>
      <c r="M226" s="22"/>
      <c r="N226" s="22"/>
      <c r="O226" s="21"/>
      <c r="P226" s="21"/>
      <c r="Q226" s="21"/>
      <c r="R226" s="2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I226" s="1"/>
      <c r="CJ226" s="1"/>
      <c r="CK226" s="1"/>
      <c r="CL226" s="1"/>
      <c r="CM226" s="1"/>
      <c r="CN226" s="1"/>
      <c r="CO226" s="1"/>
      <c r="CP226" s="1"/>
      <c r="CQ226" s="1"/>
      <c r="CR226" s="1"/>
      <c r="CS226" s="1"/>
      <c r="CT226" s="1"/>
      <c r="CU226" s="1"/>
      <c r="CV226" s="1"/>
      <c r="CW226" s="1"/>
      <c r="CX226" s="1"/>
    </row>
    <row r="227" spans="1:102" s="2" customFormat="1" ht="10.199999999999999" hidden="1" x14ac:dyDescent="0.2">
      <c r="A227" s="40"/>
      <c r="B227" s="20"/>
      <c r="C227" s="25" t="s">
        <v>235</v>
      </c>
      <c r="D227" s="21">
        <v>7665</v>
      </c>
      <c r="E227" s="22">
        <f t="shared" si="10"/>
        <v>0</v>
      </c>
      <c r="F227" s="23">
        <v>3500</v>
      </c>
      <c r="G227" s="22">
        <v>3500</v>
      </c>
      <c r="H227" s="22">
        <v>3500</v>
      </c>
      <c r="I227" s="22">
        <v>3500</v>
      </c>
      <c r="J227" s="22">
        <v>3500</v>
      </c>
      <c r="K227" s="22">
        <v>3500</v>
      </c>
      <c r="L227" s="22">
        <v>3500</v>
      </c>
      <c r="M227" s="22">
        <v>3500</v>
      </c>
      <c r="N227" s="22">
        <v>3500</v>
      </c>
      <c r="O227" s="21">
        <v>3500</v>
      </c>
      <c r="P227" s="21">
        <v>3500</v>
      </c>
      <c r="Q227" s="21">
        <v>3500</v>
      </c>
      <c r="R227" s="21">
        <v>3500</v>
      </c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  <c r="CH227" s="1"/>
      <c r="CI227" s="1"/>
      <c r="CJ227" s="1"/>
      <c r="CK227" s="1"/>
      <c r="CL227" s="1"/>
      <c r="CM227" s="1"/>
      <c r="CN227" s="1"/>
      <c r="CO227" s="1"/>
      <c r="CP227" s="1"/>
      <c r="CQ227" s="1"/>
      <c r="CR227" s="1"/>
      <c r="CS227" s="1"/>
      <c r="CT227" s="1"/>
      <c r="CU227" s="1"/>
      <c r="CV227" s="1"/>
      <c r="CW227" s="1"/>
      <c r="CX227" s="1"/>
    </row>
    <row r="228" spans="1:102" s="2" customFormat="1" ht="10.199999999999999" hidden="1" x14ac:dyDescent="0.2">
      <c r="A228" s="40"/>
      <c r="B228" s="20"/>
      <c r="C228" s="25" t="s">
        <v>236</v>
      </c>
      <c r="D228" s="21">
        <v>2760</v>
      </c>
      <c r="E228" s="22">
        <f t="shared" si="10"/>
        <v>0</v>
      </c>
      <c r="F228" s="23">
        <v>0</v>
      </c>
      <c r="G228" s="22">
        <v>0</v>
      </c>
      <c r="H228" s="22">
        <v>0</v>
      </c>
      <c r="I228" s="22">
        <v>0</v>
      </c>
      <c r="J228" s="22">
        <v>0</v>
      </c>
      <c r="K228" s="22">
        <v>0</v>
      </c>
      <c r="L228" s="22">
        <v>0</v>
      </c>
      <c r="M228" s="22">
        <v>0</v>
      </c>
      <c r="N228" s="22">
        <v>0</v>
      </c>
      <c r="O228" s="21">
        <v>0</v>
      </c>
      <c r="P228" s="21">
        <v>0</v>
      </c>
      <c r="Q228" s="21">
        <v>0</v>
      </c>
      <c r="R228" s="21">
        <v>0</v>
      </c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  <c r="CH228" s="1"/>
      <c r="CI228" s="1"/>
      <c r="CJ228" s="1"/>
      <c r="CK228" s="1"/>
      <c r="CL228" s="1"/>
      <c r="CM228" s="1"/>
      <c r="CN228" s="1"/>
      <c r="CO228" s="1"/>
      <c r="CP228" s="1"/>
      <c r="CQ228" s="1"/>
      <c r="CR228" s="1"/>
      <c r="CS228" s="1"/>
      <c r="CT228" s="1"/>
      <c r="CU228" s="1"/>
      <c r="CV228" s="1"/>
      <c r="CW228" s="1"/>
      <c r="CX228" s="1"/>
    </row>
    <row r="229" spans="1:102" s="2" customFormat="1" ht="10.199999999999999" hidden="1" x14ac:dyDescent="0.2">
      <c r="A229" s="40"/>
      <c r="B229" s="20"/>
      <c r="C229" s="25" t="s">
        <v>237</v>
      </c>
      <c r="D229" s="21"/>
      <c r="E229" s="22">
        <f t="shared" si="10"/>
        <v>0</v>
      </c>
      <c r="F229" s="23"/>
      <c r="G229" s="22"/>
      <c r="H229" s="22"/>
      <c r="I229" s="22"/>
      <c r="J229" s="22"/>
      <c r="K229" s="22"/>
      <c r="L229" s="22"/>
      <c r="M229" s="22"/>
      <c r="N229" s="22"/>
      <c r="O229" s="21"/>
      <c r="P229" s="21"/>
      <c r="Q229" s="21"/>
      <c r="R229" s="2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  <c r="CH229" s="1"/>
      <c r="CI229" s="1"/>
      <c r="CJ229" s="1"/>
      <c r="CK229" s="1"/>
      <c r="CL229" s="1"/>
      <c r="CM229" s="1"/>
      <c r="CN229" s="1"/>
      <c r="CO229" s="1"/>
      <c r="CP229" s="1"/>
      <c r="CQ229" s="1"/>
      <c r="CR229" s="1"/>
      <c r="CS229" s="1"/>
      <c r="CT229" s="1"/>
      <c r="CU229" s="1"/>
      <c r="CV229" s="1"/>
      <c r="CW229" s="1"/>
      <c r="CX229" s="1"/>
    </row>
    <row r="230" spans="1:102" s="2" customFormat="1" ht="11.25" customHeight="1" x14ac:dyDescent="0.2">
      <c r="A230" s="40"/>
      <c r="B230" s="20"/>
      <c r="C230" s="20" t="s">
        <v>238</v>
      </c>
      <c r="D230" s="21">
        <v>319298</v>
      </c>
      <c r="E230" s="22">
        <f t="shared" si="10"/>
        <v>0</v>
      </c>
      <c r="F230" s="23">
        <v>81576</v>
      </c>
      <c r="G230" s="22">
        <v>81576</v>
      </c>
      <c r="H230" s="22">
        <v>81576</v>
      </c>
      <c r="I230" s="22">
        <v>58976</v>
      </c>
      <c r="J230" s="22">
        <v>82076</v>
      </c>
      <c r="K230" s="22">
        <v>72826</v>
      </c>
      <c r="L230" s="22">
        <v>82076</v>
      </c>
      <c r="M230" s="22">
        <v>87576</v>
      </c>
      <c r="N230" s="22">
        <v>87576</v>
      </c>
      <c r="O230" s="21">
        <v>87576</v>
      </c>
      <c r="P230" s="21">
        <v>81402</v>
      </c>
      <c r="Q230" s="21">
        <v>105474</v>
      </c>
      <c r="R230" s="21">
        <v>84389</v>
      </c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  <c r="CH230" s="1"/>
      <c r="CI230" s="1"/>
      <c r="CJ230" s="1"/>
      <c r="CK230" s="1"/>
      <c r="CL230" s="1"/>
      <c r="CM230" s="1"/>
      <c r="CN230" s="1"/>
      <c r="CO230" s="1"/>
      <c r="CP230" s="1"/>
      <c r="CQ230" s="1"/>
      <c r="CR230" s="1"/>
      <c r="CS230" s="1"/>
      <c r="CT230" s="1"/>
      <c r="CU230" s="1"/>
      <c r="CV230" s="1"/>
      <c r="CW230" s="1"/>
      <c r="CX230" s="1"/>
    </row>
    <row r="231" spans="1:102" s="2" customFormat="1" ht="11.25" customHeight="1" x14ac:dyDescent="0.2">
      <c r="A231" s="40"/>
      <c r="B231" s="26"/>
      <c r="C231" s="12" t="s">
        <v>103</v>
      </c>
      <c r="D231" s="13">
        <f>SUM(D$150,D$230)</f>
        <v>319298</v>
      </c>
      <c r="E231" s="31">
        <f t="shared" si="10"/>
        <v>0</v>
      </c>
      <c r="F231" s="32">
        <f t="shared" ref="F231:R231" si="11">SUM(F$150,F$230)</f>
        <v>90002</v>
      </c>
      <c r="G231" s="31">
        <f t="shared" si="11"/>
        <v>90002</v>
      </c>
      <c r="H231" s="31">
        <f t="shared" si="11"/>
        <v>90002</v>
      </c>
      <c r="I231" s="31">
        <f t="shared" si="11"/>
        <v>65442</v>
      </c>
      <c r="J231" s="31">
        <f t="shared" si="11"/>
        <v>89522</v>
      </c>
      <c r="K231" s="31">
        <f t="shared" si="11"/>
        <v>79232</v>
      </c>
      <c r="L231" s="31">
        <f t="shared" si="11"/>
        <v>88482</v>
      </c>
      <c r="M231" s="31">
        <f t="shared" si="11"/>
        <v>93982</v>
      </c>
      <c r="N231" s="31">
        <f t="shared" si="11"/>
        <v>93982</v>
      </c>
      <c r="O231" s="13">
        <f t="shared" si="11"/>
        <v>93982</v>
      </c>
      <c r="P231" s="13">
        <f t="shared" si="11"/>
        <v>88058</v>
      </c>
      <c r="Q231" s="13">
        <f t="shared" si="11"/>
        <v>112339</v>
      </c>
      <c r="R231" s="13">
        <f t="shared" si="11"/>
        <v>91768</v>
      </c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  <c r="CH231" s="1"/>
      <c r="CI231" s="1"/>
      <c r="CJ231" s="1"/>
      <c r="CK231" s="1"/>
      <c r="CL231" s="1"/>
      <c r="CM231" s="1"/>
      <c r="CN231" s="1"/>
      <c r="CO231" s="1"/>
      <c r="CP231" s="1"/>
      <c r="CQ231" s="1"/>
      <c r="CR231" s="1"/>
      <c r="CS231" s="1"/>
      <c r="CT231" s="1"/>
      <c r="CU231" s="1"/>
      <c r="CV231" s="1"/>
      <c r="CW231" s="1"/>
      <c r="CX231" s="1"/>
    </row>
    <row r="232" spans="1:102" s="2" customFormat="1" ht="11.25" customHeight="1" x14ac:dyDescent="0.2">
      <c r="A232" s="40"/>
      <c r="B232" s="20" t="s">
        <v>88</v>
      </c>
      <c r="C232" s="20" t="s">
        <v>239</v>
      </c>
      <c r="D232" s="21">
        <v>390599</v>
      </c>
      <c r="E232" s="22">
        <f t="shared" si="10"/>
        <v>0</v>
      </c>
      <c r="F232" s="23">
        <v>0</v>
      </c>
      <c r="G232" s="22">
        <v>0</v>
      </c>
      <c r="H232" s="22">
        <v>0</v>
      </c>
      <c r="I232" s="22">
        <v>0</v>
      </c>
      <c r="J232" s="22">
        <v>0</v>
      </c>
      <c r="K232" s="22">
        <v>0</v>
      </c>
      <c r="L232" s="22">
        <v>0</v>
      </c>
      <c r="M232" s="22">
        <v>0</v>
      </c>
      <c r="N232" s="22">
        <v>0</v>
      </c>
      <c r="O232" s="21">
        <v>0</v>
      </c>
      <c r="P232" s="21">
        <v>1945</v>
      </c>
      <c r="Q232" s="21">
        <v>877</v>
      </c>
      <c r="R232" s="21">
        <v>314</v>
      </c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  <c r="CH232" s="1"/>
      <c r="CI232" s="1"/>
      <c r="CJ232" s="1"/>
      <c r="CK232" s="1"/>
      <c r="CL232" s="1"/>
      <c r="CM232" s="1"/>
      <c r="CN232" s="1"/>
      <c r="CO232" s="1"/>
      <c r="CP232" s="1"/>
      <c r="CQ232" s="1"/>
      <c r="CR232" s="1"/>
      <c r="CS232" s="1"/>
      <c r="CT232" s="1"/>
      <c r="CU232" s="1"/>
      <c r="CV232" s="1"/>
      <c r="CW232" s="1"/>
      <c r="CX232" s="1"/>
    </row>
    <row r="233" spans="1:102" s="2" customFormat="1" ht="11.25" customHeight="1" x14ac:dyDescent="0.2">
      <c r="A233" s="40"/>
      <c r="B233" s="20"/>
      <c r="C233" s="20" t="s">
        <v>89</v>
      </c>
      <c r="D233" s="21"/>
      <c r="E233" s="22">
        <f t="shared" si="10"/>
        <v>0</v>
      </c>
      <c r="F233" s="23">
        <f t="shared" ref="F233:R233" si="12">SUM(F$234:F$238)</f>
        <v>19833</v>
      </c>
      <c r="G233" s="22">
        <f t="shared" si="12"/>
        <v>19833</v>
      </c>
      <c r="H233" s="22">
        <f t="shared" si="12"/>
        <v>19833</v>
      </c>
      <c r="I233" s="22">
        <f t="shared" si="12"/>
        <v>28208</v>
      </c>
      <c r="J233" s="22">
        <f t="shared" si="12"/>
        <v>33181</v>
      </c>
      <c r="K233" s="22">
        <f t="shared" si="12"/>
        <v>39071</v>
      </c>
      <c r="L233" s="22">
        <f t="shared" si="12"/>
        <v>19773</v>
      </c>
      <c r="M233" s="22">
        <f t="shared" si="12"/>
        <v>41056</v>
      </c>
      <c r="N233" s="22">
        <f t="shared" si="12"/>
        <v>41056</v>
      </c>
      <c r="O233" s="21">
        <f t="shared" si="12"/>
        <v>41056</v>
      </c>
      <c r="P233" s="21">
        <f t="shared" si="12"/>
        <v>32532</v>
      </c>
      <c r="Q233" s="21">
        <f t="shared" si="12"/>
        <v>22438</v>
      </c>
      <c r="R233" s="21">
        <f t="shared" si="12"/>
        <v>45252</v>
      </c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  <c r="CH233" s="1"/>
      <c r="CI233" s="1"/>
      <c r="CJ233" s="1"/>
      <c r="CK233" s="1"/>
      <c r="CL233" s="1"/>
      <c r="CM233" s="1"/>
      <c r="CN233" s="1"/>
      <c r="CO233" s="1"/>
      <c r="CP233" s="1"/>
      <c r="CQ233" s="1"/>
      <c r="CR233" s="1"/>
      <c r="CS233" s="1"/>
      <c r="CT233" s="1"/>
      <c r="CU233" s="1"/>
      <c r="CV233" s="1"/>
      <c r="CW233" s="1"/>
      <c r="CX233" s="1"/>
    </row>
    <row r="234" spans="1:102" s="2" customFormat="1" ht="10.199999999999999" hidden="1" x14ac:dyDescent="0.2">
      <c r="A234" s="40"/>
      <c r="B234" s="20"/>
      <c r="C234" s="25" t="s">
        <v>240</v>
      </c>
      <c r="D234" s="21"/>
      <c r="E234" s="22">
        <f t="shared" si="10"/>
        <v>0</v>
      </c>
      <c r="F234" s="23"/>
      <c r="G234" s="22"/>
      <c r="H234" s="22"/>
      <c r="I234" s="22"/>
      <c r="J234" s="22"/>
      <c r="K234" s="22"/>
      <c r="L234" s="22"/>
      <c r="M234" s="22"/>
      <c r="N234" s="22"/>
      <c r="O234" s="21"/>
      <c r="P234" s="21"/>
      <c r="Q234" s="21"/>
      <c r="R234" s="2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1"/>
      <c r="CH234" s="1"/>
      <c r="CI234" s="1"/>
      <c r="CJ234" s="1"/>
      <c r="CK234" s="1"/>
      <c r="CL234" s="1"/>
      <c r="CM234" s="1"/>
      <c r="CN234" s="1"/>
      <c r="CO234" s="1"/>
      <c r="CP234" s="1"/>
      <c r="CQ234" s="1"/>
      <c r="CR234" s="1"/>
      <c r="CS234" s="1"/>
      <c r="CT234" s="1"/>
      <c r="CU234" s="1"/>
      <c r="CV234" s="1"/>
      <c r="CW234" s="1"/>
      <c r="CX234" s="1"/>
    </row>
    <row r="235" spans="1:102" s="2" customFormat="1" ht="10.199999999999999" hidden="1" x14ac:dyDescent="0.2">
      <c r="A235" s="40"/>
      <c r="B235" s="20"/>
      <c r="C235" s="25" t="s">
        <v>241</v>
      </c>
      <c r="D235" s="21"/>
      <c r="E235" s="22">
        <f t="shared" si="10"/>
        <v>0</v>
      </c>
      <c r="F235" s="23"/>
      <c r="G235" s="22"/>
      <c r="H235" s="22"/>
      <c r="I235" s="22"/>
      <c r="J235" s="22"/>
      <c r="K235" s="22"/>
      <c r="L235" s="22"/>
      <c r="M235" s="22"/>
      <c r="N235" s="22"/>
      <c r="O235" s="21"/>
      <c r="P235" s="21"/>
      <c r="Q235" s="21"/>
      <c r="R235" s="2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  <c r="CH235" s="1"/>
      <c r="CI235" s="1"/>
      <c r="CJ235" s="1"/>
      <c r="CK235" s="1"/>
      <c r="CL235" s="1"/>
      <c r="CM235" s="1"/>
      <c r="CN235" s="1"/>
      <c r="CO235" s="1"/>
      <c r="CP235" s="1"/>
      <c r="CQ235" s="1"/>
      <c r="CR235" s="1"/>
      <c r="CS235" s="1"/>
      <c r="CT235" s="1"/>
      <c r="CU235" s="1"/>
      <c r="CV235" s="1"/>
      <c r="CW235" s="1"/>
      <c r="CX235" s="1"/>
    </row>
    <row r="236" spans="1:102" s="2" customFormat="1" ht="10.199999999999999" hidden="1" x14ac:dyDescent="0.2">
      <c r="A236" s="40"/>
      <c r="B236" s="20"/>
      <c r="C236" s="25" t="s">
        <v>242</v>
      </c>
      <c r="D236" s="21">
        <v>104549</v>
      </c>
      <c r="E236" s="22">
        <f t="shared" si="10"/>
        <v>0</v>
      </c>
      <c r="F236" s="23">
        <v>19833</v>
      </c>
      <c r="G236" s="22">
        <v>19833</v>
      </c>
      <c r="H236" s="22">
        <v>19833</v>
      </c>
      <c r="I236" s="22">
        <v>28208</v>
      </c>
      <c r="J236" s="22">
        <v>33181</v>
      </c>
      <c r="K236" s="22">
        <v>39071</v>
      </c>
      <c r="L236" s="22">
        <v>19773</v>
      </c>
      <c r="M236" s="22">
        <v>41056</v>
      </c>
      <c r="N236" s="22">
        <v>41056</v>
      </c>
      <c r="O236" s="21">
        <v>41056</v>
      </c>
      <c r="P236" s="21">
        <v>32532</v>
      </c>
      <c r="Q236" s="21">
        <v>21404</v>
      </c>
      <c r="R236" s="21">
        <v>45252</v>
      </c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  <c r="CH236" s="1"/>
      <c r="CI236" s="1"/>
      <c r="CJ236" s="1"/>
      <c r="CK236" s="1"/>
      <c r="CL236" s="1"/>
      <c r="CM236" s="1"/>
      <c r="CN236" s="1"/>
      <c r="CO236" s="1"/>
      <c r="CP236" s="1"/>
      <c r="CQ236" s="1"/>
      <c r="CR236" s="1"/>
      <c r="CS236" s="1"/>
      <c r="CT236" s="1"/>
      <c r="CU236" s="1"/>
      <c r="CV236" s="1"/>
      <c r="CW236" s="1"/>
      <c r="CX236" s="1"/>
    </row>
    <row r="237" spans="1:102" s="2" customFormat="1" ht="10.199999999999999" hidden="1" x14ac:dyDescent="0.2">
      <c r="A237" s="40"/>
      <c r="B237" s="20"/>
      <c r="C237" s="25" t="s">
        <v>243</v>
      </c>
      <c r="D237" s="21">
        <v>164032</v>
      </c>
      <c r="E237" s="22">
        <f t="shared" si="10"/>
        <v>0</v>
      </c>
      <c r="F237" s="23">
        <v>0</v>
      </c>
      <c r="G237" s="22">
        <v>0</v>
      </c>
      <c r="H237" s="22">
        <v>0</v>
      </c>
      <c r="I237" s="22">
        <v>0</v>
      </c>
      <c r="J237" s="22">
        <v>0</v>
      </c>
      <c r="K237" s="22">
        <v>0</v>
      </c>
      <c r="L237" s="22">
        <v>0</v>
      </c>
      <c r="M237" s="22">
        <v>0</v>
      </c>
      <c r="N237" s="22">
        <v>0</v>
      </c>
      <c r="O237" s="21">
        <v>0</v>
      </c>
      <c r="P237" s="21">
        <v>0</v>
      </c>
      <c r="Q237" s="21">
        <v>0</v>
      </c>
      <c r="R237" s="21">
        <v>0</v>
      </c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  <c r="CH237" s="1"/>
      <c r="CI237" s="1"/>
      <c r="CJ237" s="1"/>
      <c r="CK237" s="1"/>
      <c r="CL237" s="1"/>
      <c r="CM237" s="1"/>
      <c r="CN237" s="1"/>
      <c r="CO237" s="1"/>
      <c r="CP237" s="1"/>
      <c r="CQ237" s="1"/>
      <c r="CR237" s="1"/>
      <c r="CS237" s="1"/>
      <c r="CT237" s="1"/>
      <c r="CU237" s="1"/>
      <c r="CV237" s="1"/>
      <c r="CW237" s="1"/>
      <c r="CX237" s="1"/>
    </row>
    <row r="238" spans="1:102" s="2" customFormat="1" ht="10.199999999999999" hidden="1" x14ac:dyDescent="0.2">
      <c r="A238" s="40"/>
      <c r="B238" s="20"/>
      <c r="C238" s="25" t="s">
        <v>244</v>
      </c>
      <c r="D238" s="21">
        <v>137323</v>
      </c>
      <c r="E238" s="22">
        <f t="shared" si="10"/>
        <v>0</v>
      </c>
      <c r="F238" s="23">
        <v>0</v>
      </c>
      <c r="G238" s="22">
        <v>0</v>
      </c>
      <c r="H238" s="22">
        <v>0</v>
      </c>
      <c r="I238" s="22">
        <v>0</v>
      </c>
      <c r="J238" s="22">
        <v>0</v>
      </c>
      <c r="K238" s="22">
        <v>0</v>
      </c>
      <c r="L238" s="22">
        <v>0</v>
      </c>
      <c r="M238" s="22">
        <v>0</v>
      </c>
      <c r="N238" s="22">
        <v>0</v>
      </c>
      <c r="O238" s="21">
        <v>0</v>
      </c>
      <c r="P238" s="21">
        <v>0</v>
      </c>
      <c r="Q238" s="21">
        <v>1034</v>
      </c>
      <c r="R238" s="21">
        <v>0</v>
      </c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  <c r="CG238" s="1"/>
      <c r="CH238" s="1"/>
      <c r="CI238" s="1"/>
      <c r="CJ238" s="1"/>
      <c r="CK238" s="1"/>
      <c r="CL238" s="1"/>
      <c r="CM238" s="1"/>
      <c r="CN238" s="1"/>
      <c r="CO238" s="1"/>
      <c r="CP238" s="1"/>
      <c r="CQ238" s="1"/>
      <c r="CR238" s="1"/>
      <c r="CS238" s="1"/>
      <c r="CT238" s="1"/>
      <c r="CU238" s="1"/>
      <c r="CV238" s="1"/>
      <c r="CW238" s="1"/>
      <c r="CX238" s="1"/>
    </row>
    <row r="239" spans="1:102" s="2" customFormat="1" ht="11.25" customHeight="1" x14ac:dyDescent="0.2">
      <c r="A239" s="40"/>
      <c r="B239" s="20"/>
      <c r="C239" s="20" t="s">
        <v>245</v>
      </c>
      <c r="D239" s="21">
        <v>221717</v>
      </c>
      <c r="E239" s="22">
        <f t="shared" si="10"/>
        <v>0</v>
      </c>
      <c r="F239" s="23">
        <v>0</v>
      </c>
      <c r="G239" s="22">
        <v>0</v>
      </c>
      <c r="H239" s="22">
        <v>0</v>
      </c>
      <c r="I239" s="22">
        <v>0</v>
      </c>
      <c r="J239" s="22">
        <v>0</v>
      </c>
      <c r="K239" s="22">
        <v>0</v>
      </c>
      <c r="L239" s="22">
        <v>0</v>
      </c>
      <c r="M239" s="22">
        <v>10000</v>
      </c>
      <c r="N239" s="22">
        <v>10000</v>
      </c>
      <c r="O239" s="21">
        <v>10000</v>
      </c>
      <c r="P239" s="21">
        <v>2000</v>
      </c>
      <c r="Q239" s="21">
        <v>0</v>
      </c>
      <c r="R239" s="21">
        <v>3250</v>
      </c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  <c r="CH239" s="1"/>
      <c r="CI239" s="1"/>
      <c r="CJ239" s="1"/>
      <c r="CK239" s="1"/>
      <c r="CL239" s="1"/>
      <c r="CM239" s="1"/>
      <c r="CN239" s="1"/>
      <c r="CO239" s="1"/>
      <c r="CP239" s="1"/>
      <c r="CQ239" s="1"/>
      <c r="CR239" s="1"/>
      <c r="CS239" s="1"/>
      <c r="CT239" s="1"/>
      <c r="CU239" s="1"/>
      <c r="CV239" s="1"/>
      <c r="CW239" s="1"/>
      <c r="CX239" s="1"/>
    </row>
    <row r="240" spans="1:102" s="2" customFormat="1" ht="11.25" customHeight="1" x14ac:dyDescent="0.2">
      <c r="A240" s="40"/>
      <c r="B240" s="26"/>
      <c r="C240" s="12" t="s">
        <v>103</v>
      </c>
      <c r="D240" s="13">
        <f>SUM(D$232,D$233,D$239)</f>
        <v>612316</v>
      </c>
      <c r="E240" s="31">
        <f t="shared" si="10"/>
        <v>0</v>
      </c>
      <c r="F240" s="32">
        <f t="shared" ref="F240:R240" si="13">SUM(F$232,F$233,F$239)</f>
        <v>19833</v>
      </c>
      <c r="G240" s="31">
        <f t="shared" si="13"/>
        <v>19833</v>
      </c>
      <c r="H240" s="31">
        <f t="shared" si="13"/>
        <v>19833</v>
      </c>
      <c r="I240" s="31">
        <f t="shared" si="13"/>
        <v>28208</v>
      </c>
      <c r="J240" s="31">
        <f t="shared" si="13"/>
        <v>33181</v>
      </c>
      <c r="K240" s="31">
        <f t="shared" si="13"/>
        <v>39071</v>
      </c>
      <c r="L240" s="31">
        <f t="shared" si="13"/>
        <v>19773</v>
      </c>
      <c r="M240" s="31">
        <f t="shared" si="13"/>
        <v>51056</v>
      </c>
      <c r="N240" s="31">
        <f t="shared" si="13"/>
        <v>51056</v>
      </c>
      <c r="O240" s="13">
        <f t="shared" si="13"/>
        <v>51056</v>
      </c>
      <c r="P240" s="13">
        <f t="shared" si="13"/>
        <v>36477</v>
      </c>
      <c r="Q240" s="13">
        <f t="shared" si="13"/>
        <v>23315</v>
      </c>
      <c r="R240" s="13">
        <f t="shared" si="13"/>
        <v>48816</v>
      </c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  <c r="CG240" s="1"/>
      <c r="CH240" s="1"/>
      <c r="CI240" s="1"/>
      <c r="CJ240" s="1"/>
      <c r="CK240" s="1"/>
      <c r="CL240" s="1"/>
      <c r="CM240" s="1"/>
      <c r="CN240" s="1"/>
      <c r="CO240" s="1"/>
      <c r="CP240" s="1"/>
      <c r="CQ240" s="1"/>
      <c r="CR240" s="1"/>
      <c r="CS240" s="1"/>
      <c r="CT240" s="1"/>
      <c r="CU240" s="1"/>
      <c r="CV240" s="1"/>
      <c r="CW240" s="1"/>
      <c r="CX240" s="1"/>
    </row>
    <row r="241" spans="1:102" s="2" customFormat="1" ht="11.25" hidden="1" customHeight="1" x14ac:dyDescent="0.2">
      <c r="A241" s="40"/>
      <c r="B241" s="20" t="s">
        <v>104</v>
      </c>
      <c r="C241" s="20" t="s">
        <v>246</v>
      </c>
      <c r="D241" s="21">
        <v>-232919</v>
      </c>
      <c r="E241" s="22">
        <f t="shared" si="10"/>
        <v>0</v>
      </c>
      <c r="F241" s="23">
        <v>0</v>
      </c>
      <c r="G241" s="22">
        <v>0</v>
      </c>
      <c r="H241" s="22">
        <v>0</v>
      </c>
      <c r="I241" s="22">
        <v>0</v>
      </c>
      <c r="J241" s="22">
        <v>0</v>
      </c>
      <c r="K241" s="22">
        <v>0</v>
      </c>
      <c r="L241" s="22">
        <v>0</v>
      </c>
      <c r="M241" s="22">
        <v>0</v>
      </c>
      <c r="N241" s="22">
        <v>0</v>
      </c>
      <c r="O241" s="21">
        <v>0</v>
      </c>
      <c r="P241" s="21">
        <v>0</v>
      </c>
      <c r="Q241" s="21">
        <v>0</v>
      </c>
      <c r="R241" s="21">
        <v>0</v>
      </c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  <c r="CG241" s="1"/>
      <c r="CH241" s="1"/>
      <c r="CI241" s="1"/>
      <c r="CJ241" s="1"/>
      <c r="CK241" s="1"/>
      <c r="CL241" s="1"/>
      <c r="CM241" s="1"/>
      <c r="CN241" s="1"/>
      <c r="CO241" s="1"/>
      <c r="CP241" s="1"/>
      <c r="CQ241" s="1"/>
      <c r="CR241" s="1"/>
      <c r="CS241" s="1"/>
      <c r="CT241" s="1"/>
      <c r="CU241" s="1"/>
      <c r="CV241" s="1"/>
      <c r="CW241" s="1"/>
      <c r="CX241" s="1"/>
    </row>
    <row r="242" spans="1:102" s="2" customFormat="1" ht="11.25" hidden="1" customHeight="1" x14ac:dyDescent="0.2">
      <c r="A242" s="40"/>
      <c r="B242" s="20"/>
      <c r="C242" s="20" t="s">
        <v>105</v>
      </c>
      <c r="D242" s="21"/>
      <c r="E242" s="22">
        <f t="shared" si="10"/>
        <v>0</v>
      </c>
      <c r="F242" s="23">
        <f t="shared" ref="F242:R242" si="14">SUM(F$243:F$243)</f>
        <v>0</v>
      </c>
      <c r="G242" s="22">
        <f t="shared" si="14"/>
        <v>0</v>
      </c>
      <c r="H242" s="22">
        <f t="shared" si="14"/>
        <v>0</v>
      </c>
      <c r="I242" s="22">
        <f t="shared" si="14"/>
        <v>0</v>
      </c>
      <c r="J242" s="22">
        <f t="shared" si="14"/>
        <v>0</v>
      </c>
      <c r="K242" s="22">
        <f t="shared" si="14"/>
        <v>0</v>
      </c>
      <c r="L242" s="22">
        <f t="shared" si="14"/>
        <v>0</v>
      </c>
      <c r="M242" s="22">
        <f t="shared" si="14"/>
        <v>0</v>
      </c>
      <c r="N242" s="22">
        <f t="shared" si="14"/>
        <v>0</v>
      </c>
      <c r="O242" s="21">
        <f t="shared" si="14"/>
        <v>0</v>
      </c>
      <c r="P242" s="21">
        <f t="shared" si="14"/>
        <v>0</v>
      </c>
      <c r="Q242" s="21">
        <f t="shared" si="14"/>
        <v>0</v>
      </c>
      <c r="R242" s="21">
        <f t="shared" si="14"/>
        <v>0</v>
      </c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  <c r="CG242" s="1"/>
      <c r="CH242" s="1"/>
      <c r="CI242" s="1"/>
      <c r="CJ242" s="1"/>
      <c r="CK242" s="1"/>
      <c r="CL242" s="1"/>
      <c r="CM242" s="1"/>
      <c r="CN242" s="1"/>
      <c r="CO242" s="1"/>
      <c r="CP242" s="1"/>
      <c r="CQ242" s="1"/>
      <c r="CR242" s="1"/>
      <c r="CS242" s="1"/>
      <c r="CT242" s="1"/>
      <c r="CU242" s="1"/>
      <c r="CV242" s="1"/>
      <c r="CW242" s="1"/>
      <c r="CX242" s="1"/>
    </row>
    <row r="243" spans="1:102" s="2" customFormat="1" ht="10.199999999999999" hidden="1" x14ac:dyDescent="0.2">
      <c r="A243" s="40"/>
      <c r="B243" s="20"/>
      <c r="C243" s="25" t="s">
        <v>247</v>
      </c>
      <c r="D243" s="21">
        <v>-23242</v>
      </c>
      <c r="E243" s="22">
        <f t="shared" si="10"/>
        <v>0</v>
      </c>
      <c r="F243" s="23">
        <v>0</v>
      </c>
      <c r="G243" s="22">
        <v>0</v>
      </c>
      <c r="H243" s="22">
        <v>0</v>
      </c>
      <c r="I243" s="22">
        <v>0</v>
      </c>
      <c r="J243" s="22">
        <v>0</v>
      </c>
      <c r="K243" s="22">
        <v>0</v>
      </c>
      <c r="L243" s="22">
        <v>0</v>
      </c>
      <c r="M243" s="22">
        <v>0</v>
      </c>
      <c r="N243" s="22">
        <v>0</v>
      </c>
      <c r="O243" s="21">
        <v>0</v>
      </c>
      <c r="P243" s="21">
        <v>0</v>
      </c>
      <c r="Q243" s="21">
        <v>0</v>
      </c>
      <c r="R243" s="21">
        <v>0</v>
      </c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  <c r="CG243" s="1"/>
      <c r="CH243" s="1"/>
      <c r="CI243" s="1"/>
      <c r="CJ243" s="1"/>
      <c r="CK243" s="1"/>
      <c r="CL243" s="1"/>
      <c r="CM243" s="1"/>
      <c r="CN243" s="1"/>
      <c r="CO243" s="1"/>
      <c r="CP243" s="1"/>
      <c r="CQ243" s="1"/>
      <c r="CR243" s="1"/>
      <c r="CS243" s="1"/>
      <c r="CT243" s="1"/>
      <c r="CU243" s="1"/>
      <c r="CV243" s="1"/>
      <c r="CW243" s="1"/>
      <c r="CX243" s="1"/>
    </row>
    <row r="244" spans="1:102" s="2" customFormat="1" ht="11.25" hidden="1" customHeight="1" x14ac:dyDescent="0.2">
      <c r="A244" s="40"/>
      <c r="B244" s="26"/>
      <c r="C244" s="12" t="s">
        <v>103</v>
      </c>
      <c r="D244" s="13">
        <f>SUM(D$241,D$242)</f>
        <v>-232919</v>
      </c>
      <c r="E244" s="31">
        <f t="shared" si="10"/>
        <v>0</v>
      </c>
      <c r="F244" s="32">
        <f t="shared" ref="F244:R244" si="15">SUM(F$241,F$242)</f>
        <v>0</v>
      </c>
      <c r="G244" s="31">
        <f t="shared" si="15"/>
        <v>0</v>
      </c>
      <c r="H244" s="31">
        <f t="shared" si="15"/>
        <v>0</v>
      </c>
      <c r="I244" s="31">
        <f t="shared" si="15"/>
        <v>0</v>
      </c>
      <c r="J244" s="31">
        <f t="shared" si="15"/>
        <v>0</v>
      </c>
      <c r="K244" s="31">
        <f t="shared" si="15"/>
        <v>0</v>
      </c>
      <c r="L244" s="31">
        <f t="shared" si="15"/>
        <v>0</v>
      </c>
      <c r="M244" s="31">
        <f t="shared" si="15"/>
        <v>0</v>
      </c>
      <c r="N244" s="31">
        <f t="shared" si="15"/>
        <v>0</v>
      </c>
      <c r="O244" s="13">
        <f t="shared" si="15"/>
        <v>0</v>
      </c>
      <c r="P244" s="13">
        <f t="shared" si="15"/>
        <v>0</v>
      </c>
      <c r="Q244" s="13">
        <f t="shared" si="15"/>
        <v>0</v>
      </c>
      <c r="R244" s="13">
        <f t="shared" si="15"/>
        <v>0</v>
      </c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  <c r="CG244" s="1"/>
      <c r="CH244" s="1"/>
      <c r="CI244" s="1"/>
      <c r="CJ244" s="1"/>
      <c r="CK244" s="1"/>
      <c r="CL244" s="1"/>
      <c r="CM244" s="1"/>
      <c r="CN244" s="1"/>
      <c r="CO244" s="1"/>
      <c r="CP244" s="1"/>
      <c r="CQ244" s="1"/>
      <c r="CR244" s="1"/>
      <c r="CS244" s="1"/>
      <c r="CT244" s="1"/>
      <c r="CU244" s="1"/>
      <c r="CV244" s="1"/>
      <c r="CW244" s="1"/>
      <c r="CX244" s="1"/>
    </row>
    <row r="245" spans="1:102" s="2" customFormat="1" ht="11.25" hidden="1" customHeight="1" x14ac:dyDescent="0.2">
      <c r="A245" s="40"/>
      <c r="B245" s="20" t="s">
        <v>113</v>
      </c>
      <c r="C245" s="20" t="s">
        <v>114</v>
      </c>
      <c r="D245" s="21"/>
      <c r="E245" s="22">
        <f t="shared" si="10"/>
        <v>0</v>
      </c>
      <c r="F245" s="23">
        <f t="shared" ref="F245:R245" si="16">SUM(F$246:F$256)</f>
        <v>-5</v>
      </c>
      <c r="G245" s="22">
        <f t="shared" si="16"/>
        <v>-5</v>
      </c>
      <c r="H245" s="22">
        <f t="shared" si="16"/>
        <v>-5</v>
      </c>
      <c r="I245" s="22">
        <f t="shared" si="16"/>
        <v>-5</v>
      </c>
      <c r="J245" s="22">
        <f t="shared" si="16"/>
        <v>-5</v>
      </c>
      <c r="K245" s="22">
        <f t="shared" si="16"/>
        <v>-5</v>
      </c>
      <c r="L245" s="22">
        <f t="shared" si="16"/>
        <v>-104</v>
      </c>
      <c r="M245" s="22">
        <f t="shared" si="16"/>
        <v>-104</v>
      </c>
      <c r="N245" s="22">
        <f t="shared" si="16"/>
        <v>-104</v>
      </c>
      <c r="O245" s="21">
        <f t="shared" si="16"/>
        <v>-104</v>
      </c>
      <c r="P245" s="21">
        <f t="shared" si="16"/>
        <v>-48</v>
      </c>
      <c r="Q245" s="21">
        <f t="shared" si="16"/>
        <v>-63</v>
      </c>
      <c r="R245" s="21">
        <f t="shared" si="16"/>
        <v>-83</v>
      </c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  <c r="CG245" s="1"/>
      <c r="CH245" s="1"/>
      <c r="CI245" s="1"/>
      <c r="CJ245" s="1"/>
      <c r="CK245" s="1"/>
      <c r="CL245" s="1"/>
      <c r="CM245" s="1"/>
      <c r="CN245" s="1"/>
      <c r="CO245" s="1"/>
      <c r="CP245" s="1"/>
      <c r="CQ245" s="1"/>
      <c r="CR245" s="1"/>
      <c r="CS245" s="1"/>
      <c r="CT245" s="1"/>
      <c r="CU245" s="1"/>
      <c r="CV245" s="1"/>
      <c r="CW245" s="1"/>
      <c r="CX245" s="1"/>
    </row>
    <row r="246" spans="1:102" s="2" customFormat="1" ht="10.199999999999999" hidden="1" x14ac:dyDescent="0.2">
      <c r="A246" s="40"/>
      <c r="B246" s="20"/>
      <c r="C246" s="25" t="s">
        <v>248</v>
      </c>
      <c r="D246" s="21"/>
      <c r="E246" s="22">
        <f t="shared" si="10"/>
        <v>0</v>
      </c>
      <c r="F246" s="23"/>
      <c r="G246" s="22"/>
      <c r="H246" s="22"/>
      <c r="I246" s="22"/>
      <c r="J246" s="22"/>
      <c r="K246" s="22"/>
      <c r="L246" s="22"/>
      <c r="M246" s="22"/>
      <c r="N246" s="22"/>
      <c r="O246" s="21"/>
      <c r="P246" s="21"/>
      <c r="Q246" s="21"/>
      <c r="R246" s="2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  <c r="CG246" s="1"/>
      <c r="CH246" s="1"/>
      <c r="CI246" s="1"/>
      <c r="CJ246" s="1"/>
      <c r="CK246" s="1"/>
      <c r="CL246" s="1"/>
      <c r="CM246" s="1"/>
      <c r="CN246" s="1"/>
      <c r="CO246" s="1"/>
      <c r="CP246" s="1"/>
      <c r="CQ246" s="1"/>
      <c r="CR246" s="1"/>
      <c r="CS246" s="1"/>
      <c r="CT246" s="1"/>
      <c r="CU246" s="1"/>
      <c r="CV246" s="1"/>
      <c r="CW246" s="1"/>
      <c r="CX246" s="1"/>
    </row>
    <row r="247" spans="1:102" s="2" customFormat="1" ht="10.199999999999999" hidden="1" x14ac:dyDescent="0.2">
      <c r="A247" s="40"/>
      <c r="B247" s="20"/>
      <c r="C247" s="25" t="s">
        <v>249</v>
      </c>
      <c r="D247" s="21">
        <v>-67377</v>
      </c>
      <c r="E247" s="22">
        <f t="shared" si="10"/>
        <v>0</v>
      </c>
      <c r="F247" s="23">
        <v>0</v>
      </c>
      <c r="G247" s="22">
        <v>0</v>
      </c>
      <c r="H247" s="22">
        <v>0</v>
      </c>
      <c r="I247" s="22">
        <v>0</v>
      </c>
      <c r="J247" s="22">
        <v>0</v>
      </c>
      <c r="K247" s="22">
        <v>0</v>
      </c>
      <c r="L247" s="22">
        <v>0</v>
      </c>
      <c r="M247" s="22">
        <v>0</v>
      </c>
      <c r="N247" s="22">
        <v>0</v>
      </c>
      <c r="O247" s="21">
        <v>0</v>
      </c>
      <c r="P247" s="21">
        <v>0</v>
      </c>
      <c r="Q247" s="21">
        <v>0</v>
      </c>
      <c r="R247" s="21">
        <v>0</v>
      </c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  <c r="CG247" s="1"/>
      <c r="CH247" s="1"/>
      <c r="CI247" s="1"/>
      <c r="CJ247" s="1"/>
      <c r="CK247" s="1"/>
      <c r="CL247" s="1"/>
      <c r="CM247" s="1"/>
      <c r="CN247" s="1"/>
      <c r="CO247" s="1"/>
      <c r="CP247" s="1"/>
      <c r="CQ247" s="1"/>
      <c r="CR247" s="1"/>
      <c r="CS247" s="1"/>
      <c r="CT247" s="1"/>
      <c r="CU247" s="1"/>
      <c r="CV247" s="1"/>
      <c r="CW247" s="1"/>
      <c r="CX247" s="1"/>
    </row>
    <row r="248" spans="1:102" s="2" customFormat="1" ht="10.199999999999999" hidden="1" x14ac:dyDescent="0.2">
      <c r="A248" s="40"/>
      <c r="B248" s="20"/>
      <c r="C248" s="25" t="s">
        <v>250</v>
      </c>
      <c r="D248" s="21"/>
      <c r="E248" s="22">
        <f t="shared" si="10"/>
        <v>0</v>
      </c>
      <c r="F248" s="23"/>
      <c r="G248" s="22"/>
      <c r="H248" s="22"/>
      <c r="I248" s="22"/>
      <c r="J248" s="22"/>
      <c r="K248" s="22"/>
      <c r="L248" s="22"/>
      <c r="M248" s="22"/>
      <c r="N248" s="22"/>
      <c r="O248" s="21"/>
      <c r="P248" s="21"/>
      <c r="Q248" s="21"/>
      <c r="R248" s="2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  <c r="CG248" s="1"/>
      <c r="CH248" s="1"/>
      <c r="CI248" s="1"/>
      <c r="CJ248" s="1"/>
      <c r="CK248" s="1"/>
      <c r="CL248" s="1"/>
      <c r="CM248" s="1"/>
      <c r="CN248" s="1"/>
      <c r="CO248" s="1"/>
      <c r="CP248" s="1"/>
      <c r="CQ248" s="1"/>
      <c r="CR248" s="1"/>
      <c r="CS248" s="1"/>
      <c r="CT248" s="1"/>
      <c r="CU248" s="1"/>
      <c r="CV248" s="1"/>
      <c r="CW248" s="1"/>
      <c r="CX248" s="1"/>
    </row>
    <row r="249" spans="1:102" s="2" customFormat="1" ht="10.199999999999999" hidden="1" x14ac:dyDescent="0.2">
      <c r="A249" s="40"/>
      <c r="B249" s="20"/>
      <c r="C249" s="25" t="s">
        <v>251</v>
      </c>
      <c r="D249" s="21" t="s">
        <v>36</v>
      </c>
      <c r="E249" s="22" t="str">
        <f t="shared" si="10"/>
        <v>na</v>
      </c>
      <c r="F249" s="23" t="s">
        <v>36</v>
      </c>
      <c r="G249" s="22" t="s">
        <v>36</v>
      </c>
      <c r="H249" s="22" t="s">
        <v>36</v>
      </c>
      <c r="I249" s="22" t="s">
        <v>36</v>
      </c>
      <c r="J249" s="22" t="s">
        <v>36</v>
      </c>
      <c r="K249" s="22" t="s">
        <v>36</v>
      </c>
      <c r="L249" s="22" t="s">
        <v>36</v>
      </c>
      <c r="M249" s="22" t="s">
        <v>36</v>
      </c>
      <c r="N249" s="22" t="s">
        <v>36</v>
      </c>
      <c r="O249" s="21" t="s">
        <v>36</v>
      </c>
      <c r="P249" s="21" t="s">
        <v>36</v>
      </c>
      <c r="Q249" s="21">
        <v>0</v>
      </c>
      <c r="R249" s="21">
        <v>0</v>
      </c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  <c r="CG249" s="1"/>
      <c r="CH249" s="1"/>
      <c r="CI249" s="1"/>
      <c r="CJ249" s="1"/>
      <c r="CK249" s="1"/>
      <c r="CL249" s="1"/>
      <c r="CM249" s="1"/>
      <c r="CN249" s="1"/>
      <c r="CO249" s="1"/>
      <c r="CP249" s="1"/>
      <c r="CQ249" s="1"/>
      <c r="CR249" s="1"/>
      <c r="CS249" s="1"/>
      <c r="CT249" s="1"/>
      <c r="CU249" s="1"/>
      <c r="CV249" s="1"/>
      <c r="CW249" s="1"/>
      <c r="CX249" s="1"/>
    </row>
    <row r="250" spans="1:102" s="2" customFormat="1" ht="10.199999999999999" hidden="1" x14ac:dyDescent="0.2">
      <c r="A250" s="40"/>
      <c r="B250" s="20"/>
      <c r="C250" s="25" t="s">
        <v>252</v>
      </c>
      <c r="D250" s="21"/>
      <c r="E250" s="22">
        <f t="shared" si="10"/>
        <v>0</v>
      </c>
      <c r="F250" s="23"/>
      <c r="G250" s="22"/>
      <c r="H250" s="22"/>
      <c r="I250" s="22"/>
      <c r="J250" s="22"/>
      <c r="K250" s="22"/>
      <c r="L250" s="22"/>
      <c r="M250" s="22"/>
      <c r="N250" s="22"/>
      <c r="O250" s="21"/>
      <c r="P250" s="21"/>
      <c r="Q250" s="21"/>
      <c r="R250" s="2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  <c r="CG250" s="1"/>
      <c r="CH250" s="1"/>
      <c r="CI250" s="1"/>
      <c r="CJ250" s="1"/>
      <c r="CK250" s="1"/>
      <c r="CL250" s="1"/>
      <c r="CM250" s="1"/>
      <c r="CN250" s="1"/>
      <c r="CO250" s="1"/>
      <c r="CP250" s="1"/>
      <c r="CQ250" s="1"/>
      <c r="CR250" s="1"/>
      <c r="CS250" s="1"/>
      <c r="CT250" s="1"/>
      <c r="CU250" s="1"/>
      <c r="CV250" s="1"/>
      <c r="CW250" s="1"/>
      <c r="CX250" s="1"/>
    </row>
    <row r="251" spans="1:102" s="2" customFormat="1" ht="10.199999999999999" hidden="1" x14ac:dyDescent="0.2">
      <c r="A251" s="40"/>
      <c r="B251" s="20"/>
      <c r="C251" s="25" t="s">
        <v>253</v>
      </c>
      <c r="D251" s="21"/>
      <c r="E251" s="22">
        <f t="shared" si="10"/>
        <v>0</v>
      </c>
      <c r="F251" s="23"/>
      <c r="G251" s="22"/>
      <c r="H251" s="22"/>
      <c r="I251" s="22"/>
      <c r="J251" s="22"/>
      <c r="K251" s="22"/>
      <c r="L251" s="22"/>
      <c r="M251" s="22"/>
      <c r="N251" s="22"/>
      <c r="O251" s="21"/>
      <c r="P251" s="21"/>
      <c r="Q251" s="21"/>
      <c r="R251" s="2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  <c r="CG251" s="1"/>
      <c r="CH251" s="1"/>
      <c r="CI251" s="1"/>
      <c r="CJ251" s="1"/>
      <c r="CK251" s="1"/>
      <c r="CL251" s="1"/>
      <c r="CM251" s="1"/>
      <c r="CN251" s="1"/>
      <c r="CO251" s="1"/>
      <c r="CP251" s="1"/>
      <c r="CQ251" s="1"/>
      <c r="CR251" s="1"/>
      <c r="CS251" s="1"/>
      <c r="CT251" s="1"/>
      <c r="CU251" s="1"/>
      <c r="CV251" s="1"/>
      <c r="CW251" s="1"/>
      <c r="CX251" s="1"/>
    </row>
    <row r="252" spans="1:102" s="2" customFormat="1" ht="10.199999999999999" hidden="1" x14ac:dyDescent="0.2">
      <c r="A252" s="40"/>
      <c r="B252" s="20"/>
      <c r="C252" s="25" t="s">
        <v>254</v>
      </c>
      <c r="D252" s="21" t="s">
        <v>36</v>
      </c>
      <c r="E252" s="22" t="str">
        <f t="shared" si="10"/>
        <v>na</v>
      </c>
      <c r="F252" s="23" t="s">
        <v>36</v>
      </c>
      <c r="G252" s="22" t="s">
        <v>36</v>
      </c>
      <c r="H252" s="22" t="s">
        <v>36</v>
      </c>
      <c r="I252" s="22" t="s">
        <v>36</v>
      </c>
      <c r="J252" s="22" t="s">
        <v>36</v>
      </c>
      <c r="K252" s="22" t="s">
        <v>36</v>
      </c>
      <c r="L252" s="22" t="s">
        <v>36</v>
      </c>
      <c r="M252" s="22" t="s">
        <v>36</v>
      </c>
      <c r="N252" s="22" t="s">
        <v>36</v>
      </c>
      <c r="O252" s="21" t="s">
        <v>36</v>
      </c>
      <c r="P252" s="21" t="s">
        <v>36</v>
      </c>
      <c r="Q252" s="21"/>
      <c r="R252" s="2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  <c r="CG252" s="1"/>
      <c r="CH252" s="1"/>
      <c r="CI252" s="1"/>
      <c r="CJ252" s="1"/>
      <c r="CK252" s="1"/>
      <c r="CL252" s="1"/>
      <c r="CM252" s="1"/>
      <c r="CN252" s="1"/>
      <c r="CO252" s="1"/>
      <c r="CP252" s="1"/>
      <c r="CQ252" s="1"/>
      <c r="CR252" s="1"/>
      <c r="CS252" s="1"/>
      <c r="CT252" s="1"/>
      <c r="CU252" s="1"/>
      <c r="CV252" s="1"/>
      <c r="CW252" s="1"/>
      <c r="CX252" s="1"/>
    </row>
    <row r="253" spans="1:102" s="2" customFormat="1" ht="10.199999999999999" hidden="1" x14ac:dyDescent="0.2">
      <c r="A253" s="40"/>
      <c r="B253" s="20"/>
      <c r="C253" s="25" t="s">
        <v>255</v>
      </c>
      <c r="D253" s="21"/>
      <c r="E253" s="22">
        <f t="shared" si="10"/>
        <v>0</v>
      </c>
      <c r="F253" s="23"/>
      <c r="G253" s="22"/>
      <c r="H253" s="22"/>
      <c r="I253" s="22"/>
      <c r="J253" s="22"/>
      <c r="K253" s="22"/>
      <c r="L253" s="22"/>
      <c r="M253" s="22"/>
      <c r="N253" s="22"/>
      <c r="O253" s="21"/>
      <c r="P253" s="21"/>
      <c r="Q253" s="21"/>
      <c r="R253" s="2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  <c r="CG253" s="1"/>
      <c r="CH253" s="1"/>
      <c r="CI253" s="1"/>
      <c r="CJ253" s="1"/>
      <c r="CK253" s="1"/>
      <c r="CL253" s="1"/>
      <c r="CM253" s="1"/>
      <c r="CN253" s="1"/>
      <c r="CO253" s="1"/>
      <c r="CP253" s="1"/>
      <c r="CQ253" s="1"/>
      <c r="CR253" s="1"/>
      <c r="CS253" s="1"/>
      <c r="CT253" s="1"/>
      <c r="CU253" s="1"/>
      <c r="CV253" s="1"/>
      <c r="CW253" s="1"/>
      <c r="CX253" s="1"/>
    </row>
    <row r="254" spans="1:102" s="2" customFormat="1" ht="10.199999999999999" hidden="1" x14ac:dyDescent="0.2">
      <c r="A254" s="40"/>
      <c r="B254" s="20"/>
      <c r="C254" s="25" t="s">
        <v>256</v>
      </c>
      <c r="D254" s="21">
        <v>-5478</v>
      </c>
      <c r="E254" s="22">
        <f t="shared" si="10"/>
        <v>0</v>
      </c>
      <c r="F254" s="23">
        <v>-5</v>
      </c>
      <c r="G254" s="22">
        <v>-5</v>
      </c>
      <c r="H254" s="22">
        <v>-5</v>
      </c>
      <c r="I254" s="22">
        <v>-5</v>
      </c>
      <c r="J254" s="22">
        <v>-5</v>
      </c>
      <c r="K254" s="22">
        <v>-5</v>
      </c>
      <c r="L254" s="22">
        <v>-5</v>
      </c>
      <c r="M254" s="22">
        <v>-5</v>
      </c>
      <c r="N254" s="22">
        <v>-5</v>
      </c>
      <c r="O254" s="21">
        <v>-5</v>
      </c>
      <c r="P254" s="21">
        <v>-5</v>
      </c>
      <c r="Q254" s="21">
        <v>-6</v>
      </c>
      <c r="R254" s="21">
        <v>-9</v>
      </c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  <c r="CG254" s="1"/>
      <c r="CH254" s="1"/>
      <c r="CI254" s="1"/>
      <c r="CJ254" s="1"/>
      <c r="CK254" s="1"/>
      <c r="CL254" s="1"/>
      <c r="CM254" s="1"/>
      <c r="CN254" s="1"/>
      <c r="CO254" s="1"/>
      <c r="CP254" s="1"/>
      <c r="CQ254" s="1"/>
      <c r="CR254" s="1"/>
      <c r="CS254" s="1"/>
      <c r="CT254" s="1"/>
      <c r="CU254" s="1"/>
      <c r="CV254" s="1"/>
      <c r="CW254" s="1"/>
      <c r="CX254" s="1"/>
    </row>
    <row r="255" spans="1:102" s="2" customFormat="1" ht="10.199999999999999" hidden="1" x14ac:dyDescent="0.2">
      <c r="A255" s="40"/>
      <c r="B255" s="20"/>
      <c r="C255" s="25" t="s">
        <v>257</v>
      </c>
      <c r="D255" s="21">
        <v>-2974</v>
      </c>
      <c r="E255" s="22">
        <f t="shared" si="10"/>
        <v>0</v>
      </c>
      <c r="F255" s="23">
        <v>0</v>
      </c>
      <c r="G255" s="22">
        <v>0</v>
      </c>
      <c r="H255" s="22">
        <v>0</v>
      </c>
      <c r="I255" s="22">
        <v>0</v>
      </c>
      <c r="J255" s="22">
        <v>0</v>
      </c>
      <c r="K255" s="22">
        <v>0</v>
      </c>
      <c r="L255" s="22">
        <v>-99</v>
      </c>
      <c r="M255" s="22">
        <v>-99</v>
      </c>
      <c r="N255" s="22">
        <v>-99</v>
      </c>
      <c r="O255" s="21">
        <v>-99</v>
      </c>
      <c r="P255" s="21">
        <v>-43</v>
      </c>
      <c r="Q255" s="21">
        <v>-57</v>
      </c>
      <c r="R255" s="21">
        <v>-74</v>
      </c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  <c r="CG255" s="1"/>
      <c r="CH255" s="1"/>
      <c r="CI255" s="1"/>
      <c r="CJ255" s="1"/>
      <c r="CK255" s="1"/>
      <c r="CL255" s="1"/>
      <c r="CM255" s="1"/>
      <c r="CN255" s="1"/>
      <c r="CO255" s="1"/>
      <c r="CP255" s="1"/>
      <c r="CQ255" s="1"/>
      <c r="CR255" s="1"/>
      <c r="CS255" s="1"/>
      <c r="CT255" s="1"/>
      <c r="CU255" s="1"/>
      <c r="CV255" s="1"/>
      <c r="CW255" s="1"/>
      <c r="CX255" s="1"/>
    </row>
    <row r="256" spans="1:102" s="2" customFormat="1" ht="10.199999999999999" hidden="1" x14ac:dyDescent="0.2">
      <c r="A256" s="40"/>
      <c r="B256" s="26"/>
      <c r="C256" s="27" t="s">
        <v>258</v>
      </c>
      <c r="D256" s="28"/>
      <c r="E256" s="29">
        <f t="shared" si="10"/>
        <v>0</v>
      </c>
      <c r="F256" s="30"/>
      <c r="G256" s="29"/>
      <c r="H256" s="29"/>
      <c r="I256" s="29"/>
      <c r="J256" s="29"/>
      <c r="K256" s="29"/>
      <c r="L256" s="29"/>
      <c r="M256" s="29"/>
      <c r="N256" s="29"/>
      <c r="O256" s="28"/>
      <c r="P256" s="28"/>
      <c r="Q256" s="28"/>
      <c r="R256" s="28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  <c r="CG256" s="1"/>
      <c r="CH256" s="1"/>
      <c r="CI256" s="1"/>
      <c r="CJ256" s="1"/>
      <c r="CK256" s="1"/>
      <c r="CL256" s="1"/>
      <c r="CM256" s="1"/>
      <c r="CN256" s="1"/>
      <c r="CO256" s="1"/>
      <c r="CP256" s="1"/>
      <c r="CQ256" s="1"/>
      <c r="CR256" s="1"/>
      <c r="CS256" s="1"/>
      <c r="CT256" s="1"/>
      <c r="CU256" s="1"/>
      <c r="CV256" s="1"/>
      <c r="CW256" s="1"/>
      <c r="CX256" s="1"/>
    </row>
    <row r="257" spans="1:102" s="2" customFormat="1" ht="11.25" customHeight="1" x14ac:dyDescent="0.2">
      <c r="A257" s="41"/>
      <c r="B257" s="42" t="s">
        <v>259</v>
      </c>
      <c r="C257" s="43"/>
      <c r="D257" s="44">
        <f>SUM(D$150,D$230,D$232,D$233,D$239,D$241,D$242,D$245)</f>
        <v>698695</v>
      </c>
      <c r="E257" s="45">
        <f t="shared" si="10"/>
        <v>0</v>
      </c>
      <c r="F257" s="46">
        <f t="shared" ref="F257:R257" si="17">SUM(F$150,F$230,F$232,F$233,F$239,F$241,F$242,F$245)</f>
        <v>109830</v>
      </c>
      <c r="G257" s="45">
        <f t="shared" si="17"/>
        <v>109830</v>
      </c>
      <c r="H257" s="45">
        <f t="shared" si="17"/>
        <v>109830</v>
      </c>
      <c r="I257" s="45">
        <f t="shared" si="17"/>
        <v>93645</v>
      </c>
      <c r="J257" s="45">
        <f t="shared" si="17"/>
        <v>122698</v>
      </c>
      <c r="K257" s="45">
        <f t="shared" si="17"/>
        <v>118298</v>
      </c>
      <c r="L257" s="45">
        <f t="shared" si="17"/>
        <v>108151</v>
      </c>
      <c r="M257" s="45">
        <f t="shared" si="17"/>
        <v>144934</v>
      </c>
      <c r="N257" s="45">
        <f t="shared" si="17"/>
        <v>144934</v>
      </c>
      <c r="O257" s="44">
        <f t="shared" si="17"/>
        <v>144934</v>
      </c>
      <c r="P257" s="44">
        <f t="shared" si="17"/>
        <v>124487</v>
      </c>
      <c r="Q257" s="44">
        <f t="shared" si="17"/>
        <v>135591</v>
      </c>
      <c r="R257" s="44">
        <f t="shared" si="17"/>
        <v>140501</v>
      </c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  <c r="CG257" s="1"/>
      <c r="CH257" s="1"/>
      <c r="CI257" s="1"/>
      <c r="CJ257" s="1"/>
      <c r="CK257" s="1"/>
      <c r="CL257" s="1"/>
      <c r="CM257" s="1"/>
      <c r="CN257" s="1"/>
      <c r="CO257" s="1"/>
      <c r="CP257" s="1"/>
      <c r="CQ257" s="1"/>
      <c r="CR257" s="1"/>
      <c r="CS257" s="1"/>
      <c r="CT257" s="1"/>
      <c r="CU257" s="1"/>
      <c r="CV257" s="1"/>
      <c r="CW257" s="1"/>
      <c r="CX257" s="1"/>
    </row>
    <row r="258" spans="1:102" s="2" customFormat="1" ht="11.25" customHeight="1" x14ac:dyDescent="0.2">
      <c r="A258" s="47" t="s">
        <v>260</v>
      </c>
      <c r="B258" s="20" t="s">
        <v>15</v>
      </c>
      <c r="C258" s="20" t="s">
        <v>16</v>
      </c>
      <c r="D258" s="21"/>
      <c r="E258" s="22">
        <f t="shared" si="10"/>
        <v>0</v>
      </c>
      <c r="F258" s="23">
        <f t="shared" ref="F258:R258" si="18">SUM(F$259:F$266)</f>
        <v>200</v>
      </c>
      <c r="G258" s="22">
        <f t="shared" si="18"/>
        <v>200</v>
      </c>
      <c r="H258" s="22">
        <f t="shared" si="18"/>
        <v>200</v>
      </c>
      <c r="I258" s="22">
        <f t="shared" si="18"/>
        <v>200</v>
      </c>
      <c r="J258" s="22">
        <f t="shared" si="18"/>
        <v>200</v>
      </c>
      <c r="K258" s="22">
        <f t="shared" si="18"/>
        <v>200</v>
      </c>
      <c r="L258" s="22">
        <f t="shared" si="18"/>
        <v>200</v>
      </c>
      <c r="M258" s="22">
        <f t="shared" si="18"/>
        <v>200</v>
      </c>
      <c r="N258" s="22">
        <f t="shared" si="18"/>
        <v>200</v>
      </c>
      <c r="O258" s="21">
        <f t="shared" si="18"/>
        <v>200</v>
      </c>
      <c r="P258" s="21">
        <f t="shared" si="18"/>
        <v>200</v>
      </c>
      <c r="Q258" s="21">
        <f t="shared" si="18"/>
        <v>50</v>
      </c>
      <c r="R258" s="21">
        <f t="shared" si="18"/>
        <v>55</v>
      </c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  <c r="CG258" s="1"/>
      <c r="CH258" s="1"/>
      <c r="CI258" s="1"/>
      <c r="CJ258" s="1"/>
      <c r="CK258" s="1"/>
      <c r="CL258" s="1"/>
      <c r="CM258" s="1"/>
      <c r="CN258" s="1"/>
      <c r="CO258" s="1"/>
      <c r="CP258" s="1"/>
      <c r="CQ258" s="1"/>
      <c r="CR258" s="1"/>
      <c r="CS258" s="1"/>
      <c r="CT258" s="1"/>
      <c r="CU258" s="1"/>
      <c r="CV258" s="1"/>
      <c r="CW258" s="1"/>
      <c r="CX258" s="1"/>
    </row>
    <row r="259" spans="1:102" s="2" customFormat="1" ht="10.199999999999999" hidden="1" x14ac:dyDescent="0.2">
      <c r="A259" s="48"/>
      <c r="B259" s="20"/>
      <c r="C259" s="25" t="s">
        <v>261</v>
      </c>
      <c r="D259" s="21"/>
      <c r="E259" s="22">
        <f t="shared" si="10"/>
        <v>0</v>
      </c>
      <c r="F259" s="23"/>
      <c r="G259" s="22"/>
      <c r="H259" s="22"/>
      <c r="I259" s="22"/>
      <c r="J259" s="22"/>
      <c r="K259" s="22"/>
      <c r="L259" s="22"/>
      <c r="M259" s="22"/>
      <c r="N259" s="22"/>
      <c r="O259" s="21"/>
      <c r="P259" s="21"/>
      <c r="Q259" s="21"/>
      <c r="R259" s="2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  <c r="CG259" s="1"/>
      <c r="CH259" s="1"/>
      <c r="CI259" s="1"/>
      <c r="CJ259" s="1"/>
      <c r="CK259" s="1"/>
      <c r="CL259" s="1"/>
      <c r="CM259" s="1"/>
      <c r="CN259" s="1"/>
      <c r="CO259" s="1"/>
      <c r="CP259" s="1"/>
      <c r="CQ259" s="1"/>
      <c r="CR259" s="1"/>
      <c r="CS259" s="1"/>
      <c r="CT259" s="1"/>
      <c r="CU259" s="1"/>
      <c r="CV259" s="1"/>
      <c r="CW259" s="1"/>
      <c r="CX259" s="1"/>
    </row>
    <row r="260" spans="1:102" s="2" customFormat="1" ht="10.199999999999999" hidden="1" x14ac:dyDescent="0.2">
      <c r="A260" s="48"/>
      <c r="B260" s="20"/>
      <c r="C260" s="25" t="s">
        <v>262</v>
      </c>
      <c r="D260" s="21">
        <v>25000</v>
      </c>
      <c r="E260" s="22">
        <f t="shared" ref="E260:E323" si="19">IF(ISERROR($F260-$G260), "na", ($F260-$G260))</f>
        <v>0</v>
      </c>
      <c r="F260" s="23">
        <v>0</v>
      </c>
      <c r="G260" s="22">
        <v>0</v>
      </c>
      <c r="H260" s="22">
        <v>0</v>
      </c>
      <c r="I260" s="22">
        <v>0</v>
      </c>
      <c r="J260" s="22">
        <v>0</v>
      </c>
      <c r="K260" s="22">
        <v>0</v>
      </c>
      <c r="L260" s="22">
        <v>0</v>
      </c>
      <c r="M260" s="22">
        <v>0</v>
      </c>
      <c r="N260" s="22">
        <v>0</v>
      </c>
      <c r="O260" s="21">
        <v>0</v>
      </c>
      <c r="P260" s="21">
        <v>0</v>
      </c>
      <c r="Q260" s="21">
        <v>0</v>
      </c>
      <c r="R260" s="21">
        <v>0</v>
      </c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  <c r="CG260" s="1"/>
      <c r="CH260" s="1"/>
      <c r="CI260" s="1"/>
      <c r="CJ260" s="1"/>
      <c r="CK260" s="1"/>
      <c r="CL260" s="1"/>
      <c r="CM260" s="1"/>
      <c r="CN260" s="1"/>
      <c r="CO260" s="1"/>
      <c r="CP260" s="1"/>
      <c r="CQ260" s="1"/>
      <c r="CR260" s="1"/>
      <c r="CS260" s="1"/>
      <c r="CT260" s="1"/>
      <c r="CU260" s="1"/>
      <c r="CV260" s="1"/>
      <c r="CW260" s="1"/>
      <c r="CX260" s="1"/>
    </row>
    <row r="261" spans="1:102" s="2" customFormat="1" ht="10.199999999999999" hidden="1" x14ac:dyDescent="0.2">
      <c r="A261" s="48"/>
      <c r="B261" s="20"/>
      <c r="C261" s="25" t="s">
        <v>263</v>
      </c>
      <c r="D261" s="21"/>
      <c r="E261" s="22">
        <f t="shared" si="19"/>
        <v>0</v>
      </c>
      <c r="F261" s="23"/>
      <c r="G261" s="22"/>
      <c r="H261" s="22"/>
      <c r="I261" s="22"/>
      <c r="J261" s="22"/>
      <c r="K261" s="22"/>
      <c r="L261" s="22"/>
      <c r="M261" s="22"/>
      <c r="N261" s="22"/>
      <c r="O261" s="21"/>
      <c r="P261" s="21"/>
      <c r="Q261" s="21"/>
      <c r="R261" s="2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  <c r="CG261" s="1"/>
      <c r="CH261" s="1"/>
      <c r="CI261" s="1"/>
      <c r="CJ261" s="1"/>
      <c r="CK261" s="1"/>
      <c r="CL261" s="1"/>
      <c r="CM261" s="1"/>
      <c r="CN261" s="1"/>
      <c r="CO261" s="1"/>
      <c r="CP261" s="1"/>
      <c r="CQ261" s="1"/>
      <c r="CR261" s="1"/>
      <c r="CS261" s="1"/>
      <c r="CT261" s="1"/>
      <c r="CU261" s="1"/>
      <c r="CV261" s="1"/>
      <c r="CW261" s="1"/>
      <c r="CX261" s="1"/>
    </row>
    <row r="262" spans="1:102" s="2" customFormat="1" ht="10.199999999999999" hidden="1" x14ac:dyDescent="0.2">
      <c r="A262" s="48"/>
      <c r="B262" s="20"/>
      <c r="C262" s="25" t="s">
        <v>264</v>
      </c>
      <c r="D262" s="21"/>
      <c r="E262" s="22">
        <f t="shared" si="19"/>
        <v>0</v>
      </c>
      <c r="F262" s="23"/>
      <c r="G262" s="22"/>
      <c r="H262" s="22"/>
      <c r="I262" s="22"/>
      <c r="J262" s="22"/>
      <c r="K262" s="22"/>
      <c r="L262" s="22"/>
      <c r="M262" s="22"/>
      <c r="N262" s="22"/>
      <c r="O262" s="21"/>
      <c r="P262" s="21"/>
      <c r="Q262" s="21"/>
      <c r="R262" s="2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  <c r="CG262" s="1"/>
      <c r="CH262" s="1"/>
      <c r="CI262" s="1"/>
      <c r="CJ262" s="1"/>
      <c r="CK262" s="1"/>
      <c r="CL262" s="1"/>
      <c r="CM262" s="1"/>
      <c r="CN262" s="1"/>
      <c r="CO262" s="1"/>
      <c r="CP262" s="1"/>
      <c r="CQ262" s="1"/>
      <c r="CR262" s="1"/>
      <c r="CS262" s="1"/>
      <c r="CT262" s="1"/>
      <c r="CU262" s="1"/>
      <c r="CV262" s="1"/>
      <c r="CW262" s="1"/>
      <c r="CX262" s="1"/>
    </row>
    <row r="263" spans="1:102" s="2" customFormat="1" ht="10.199999999999999" hidden="1" x14ac:dyDescent="0.2">
      <c r="A263" s="48"/>
      <c r="B263" s="20"/>
      <c r="C263" s="25" t="s">
        <v>265</v>
      </c>
      <c r="D263" s="21"/>
      <c r="E263" s="22">
        <f t="shared" si="19"/>
        <v>0</v>
      </c>
      <c r="F263" s="23"/>
      <c r="G263" s="22"/>
      <c r="H263" s="22"/>
      <c r="I263" s="22"/>
      <c r="J263" s="22"/>
      <c r="K263" s="22"/>
      <c r="L263" s="22"/>
      <c r="M263" s="22"/>
      <c r="N263" s="22"/>
      <c r="O263" s="21"/>
      <c r="P263" s="21"/>
      <c r="Q263" s="21"/>
      <c r="R263" s="2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  <c r="CG263" s="1"/>
      <c r="CH263" s="1"/>
      <c r="CI263" s="1"/>
      <c r="CJ263" s="1"/>
      <c r="CK263" s="1"/>
      <c r="CL263" s="1"/>
      <c r="CM263" s="1"/>
      <c r="CN263" s="1"/>
      <c r="CO263" s="1"/>
      <c r="CP263" s="1"/>
      <c r="CQ263" s="1"/>
      <c r="CR263" s="1"/>
      <c r="CS263" s="1"/>
      <c r="CT263" s="1"/>
      <c r="CU263" s="1"/>
      <c r="CV263" s="1"/>
      <c r="CW263" s="1"/>
      <c r="CX263" s="1"/>
    </row>
    <row r="264" spans="1:102" s="2" customFormat="1" ht="10.199999999999999" hidden="1" x14ac:dyDescent="0.2">
      <c r="A264" s="48"/>
      <c r="B264" s="20"/>
      <c r="C264" s="25" t="s">
        <v>266</v>
      </c>
      <c r="D264" s="21">
        <v>3000</v>
      </c>
      <c r="E264" s="22">
        <f t="shared" si="19"/>
        <v>0</v>
      </c>
      <c r="F264" s="23">
        <v>200</v>
      </c>
      <c r="G264" s="22">
        <v>200</v>
      </c>
      <c r="H264" s="22">
        <v>200</v>
      </c>
      <c r="I264" s="22">
        <v>200</v>
      </c>
      <c r="J264" s="22">
        <v>200</v>
      </c>
      <c r="K264" s="22">
        <v>200</v>
      </c>
      <c r="L264" s="22">
        <v>200</v>
      </c>
      <c r="M264" s="22">
        <v>200</v>
      </c>
      <c r="N264" s="22">
        <v>200</v>
      </c>
      <c r="O264" s="21">
        <v>200</v>
      </c>
      <c r="P264" s="21">
        <v>200</v>
      </c>
      <c r="Q264" s="21">
        <v>50</v>
      </c>
      <c r="R264" s="21">
        <v>55</v>
      </c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  <c r="CG264" s="1"/>
      <c r="CH264" s="1"/>
      <c r="CI264" s="1"/>
      <c r="CJ264" s="1"/>
      <c r="CK264" s="1"/>
      <c r="CL264" s="1"/>
      <c r="CM264" s="1"/>
      <c r="CN264" s="1"/>
      <c r="CO264" s="1"/>
      <c r="CP264" s="1"/>
      <c r="CQ264" s="1"/>
      <c r="CR264" s="1"/>
      <c r="CS264" s="1"/>
      <c r="CT264" s="1"/>
      <c r="CU264" s="1"/>
      <c r="CV264" s="1"/>
      <c r="CW264" s="1"/>
      <c r="CX264" s="1"/>
    </row>
    <row r="265" spans="1:102" s="2" customFormat="1" ht="10.199999999999999" hidden="1" x14ac:dyDescent="0.2">
      <c r="A265" s="48"/>
      <c r="B265" s="20"/>
      <c r="C265" s="25" t="s">
        <v>267</v>
      </c>
      <c r="D265" s="21"/>
      <c r="E265" s="22">
        <f t="shared" si="19"/>
        <v>0</v>
      </c>
      <c r="F265" s="23"/>
      <c r="G265" s="22"/>
      <c r="H265" s="22"/>
      <c r="I265" s="22"/>
      <c r="J265" s="22"/>
      <c r="K265" s="22"/>
      <c r="L265" s="22"/>
      <c r="M265" s="22"/>
      <c r="N265" s="22"/>
      <c r="O265" s="21"/>
      <c r="P265" s="21"/>
      <c r="Q265" s="21"/>
      <c r="R265" s="2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  <c r="CG265" s="1"/>
      <c r="CH265" s="1"/>
      <c r="CI265" s="1"/>
      <c r="CJ265" s="1"/>
      <c r="CK265" s="1"/>
      <c r="CL265" s="1"/>
      <c r="CM265" s="1"/>
      <c r="CN265" s="1"/>
      <c r="CO265" s="1"/>
      <c r="CP265" s="1"/>
      <c r="CQ265" s="1"/>
      <c r="CR265" s="1"/>
      <c r="CS265" s="1"/>
      <c r="CT265" s="1"/>
      <c r="CU265" s="1"/>
      <c r="CV265" s="1"/>
      <c r="CW265" s="1"/>
      <c r="CX265" s="1"/>
    </row>
    <row r="266" spans="1:102" s="2" customFormat="1" ht="10.199999999999999" hidden="1" x14ac:dyDescent="0.2">
      <c r="A266" s="48"/>
      <c r="B266" s="20"/>
      <c r="C266" s="25" t="s">
        <v>268</v>
      </c>
      <c r="D266" s="21"/>
      <c r="E266" s="22">
        <f t="shared" si="19"/>
        <v>0</v>
      </c>
      <c r="F266" s="23"/>
      <c r="G266" s="22"/>
      <c r="H266" s="22"/>
      <c r="I266" s="22"/>
      <c r="J266" s="22"/>
      <c r="K266" s="22"/>
      <c r="L266" s="22"/>
      <c r="M266" s="22"/>
      <c r="N266" s="22"/>
      <c r="O266" s="21"/>
      <c r="P266" s="21"/>
      <c r="Q266" s="21"/>
      <c r="R266" s="2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CF266" s="1"/>
      <c r="CG266" s="1"/>
      <c r="CH266" s="1"/>
      <c r="CI266" s="1"/>
      <c r="CJ266" s="1"/>
      <c r="CK266" s="1"/>
      <c r="CL266" s="1"/>
      <c r="CM266" s="1"/>
      <c r="CN266" s="1"/>
      <c r="CO266" s="1"/>
      <c r="CP266" s="1"/>
      <c r="CQ266" s="1"/>
      <c r="CR266" s="1"/>
      <c r="CS266" s="1"/>
      <c r="CT266" s="1"/>
      <c r="CU266" s="1"/>
      <c r="CV266" s="1"/>
      <c r="CW266" s="1"/>
      <c r="CX266" s="1"/>
    </row>
    <row r="267" spans="1:102" s="2" customFormat="1" ht="11.25" customHeight="1" x14ac:dyDescent="0.2">
      <c r="A267" s="48"/>
      <c r="B267" s="20"/>
      <c r="C267" s="20" t="s">
        <v>269</v>
      </c>
      <c r="D267" s="21">
        <v>85000</v>
      </c>
      <c r="E267" s="22">
        <f t="shared" si="19"/>
        <v>0</v>
      </c>
      <c r="F267" s="23">
        <v>35106</v>
      </c>
      <c r="G267" s="22">
        <v>35106</v>
      </c>
      <c r="H267" s="22">
        <v>35106</v>
      </c>
      <c r="I267" s="22">
        <v>35106</v>
      </c>
      <c r="J267" s="22">
        <v>35206</v>
      </c>
      <c r="K267" s="22">
        <v>34166</v>
      </c>
      <c r="L267" s="22">
        <v>33521</v>
      </c>
      <c r="M267" s="22">
        <v>32318</v>
      </c>
      <c r="N267" s="22">
        <v>32318</v>
      </c>
      <c r="O267" s="21">
        <v>32318</v>
      </c>
      <c r="P267" s="21">
        <v>37544</v>
      </c>
      <c r="Q267" s="21">
        <v>37307</v>
      </c>
      <c r="R267" s="21">
        <v>56687</v>
      </c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  <c r="CG267" s="1"/>
      <c r="CH267" s="1"/>
      <c r="CI267" s="1"/>
      <c r="CJ267" s="1"/>
      <c r="CK267" s="1"/>
      <c r="CL267" s="1"/>
      <c r="CM267" s="1"/>
      <c r="CN267" s="1"/>
      <c r="CO267" s="1"/>
      <c r="CP267" s="1"/>
      <c r="CQ267" s="1"/>
      <c r="CR267" s="1"/>
      <c r="CS267" s="1"/>
      <c r="CT267" s="1"/>
      <c r="CU267" s="1"/>
      <c r="CV267" s="1"/>
      <c r="CW267" s="1"/>
      <c r="CX267" s="1"/>
    </row>
    <row r="268" spans="1:102" s="2" customFormat="1" ht="11.25" customHeight="1" x14ac:dyDescent="0.2">
      <c r="A268" s="48"/>
      <c r="B268" s="26"/>
      <c r="C268" s="12" t="s">
        <v>103</v>
      </c>
      <c r="D268" s="13">
        <f>SUM(D$258,D$267)</f>
        <v>85000</v>
      </c>
      <c r="E268" s="31">
        <f t="shared" si="19"/>
        <v>0</v>
      </c>
      <c r="F268" s="32">
        <f t="shared" ref="F268:R268" si="20">SUM(F$258,F$267)</f>
        <v>35306</v>
      </c>
      <c r="G268" s="31">
        <f t="shared" si="20"/>
        <v>35306</v>
      </c>
      <c r="H268" s="31">
        <f t="shared" si="20"/>
        <v>35306</v>
      </c>
      <c r="I268" s="31">
        <f t="shared" si="20"/>
        <v>35306</v>
      </c>
      <c r="J268" s="31">
        <f t="shared" si="20"/>
        <v>35406</v>
      </c>
      <c r="K268" s="31">
        <f t="shared" si="20"/>
        <v>34366</v>
      </c>
      <c r="L268" s="31">
        <f t="shared" si="20"/>
        <v>33721</v>
      </c>
      <c r="M268" s="31">
        <f t="shared" si="20"/>
        <v>32518</v>
      </c>
      <c r="N268" s="31">
        <f t="shared" si="20"/>
        <v>32518</v>
      </c>
      <c r="O268" s="13">
        <f t="shared" si="20"/>
        <v>32518</v>
      </c>
      <c r="P268" s="13">
        <f t="shared" si="20"/>
        <v>37744</v>
      </c>
      <c r="Q268" s="13">
        <f t="shared" si="20"/>
        <v>37357</v>
      </c>
      <c r="R268" s="13">
        <f t="shared" si="20"/>
        <v>56742</v>
      </c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  <c r="CG268" s="1"/>
      <c r="CH268" s="1"/>
      <c r="CI268" s="1"/>
      <c r="CJ268" s="1"/>
      <c r="CK268" s="1"/>
      <c r="CL268" s="1"/>
      <c r="CM268" s="1"/>
      <c r="CN268" s="1"/>
      <c r="CO268" s="1"/>
      <c r="CP268" s="1"/>
      <c r="CQ268" s="1"/>
      <c r="CR268" s="1"/>
      <c r="CS268" s="1"/>
      <c r="CT268" s="1"/>
      <c r="CU268" s="1"/>
      <c r="CV268" s="1"/>
      <c r="CW268" s="1"/>
      <c r="CX268" s="1"/>
    </row>
    <row r="269" spans="1:102" s="2" customFormat="1" ht="11.25" customHeight="1" x14ac:dyDescent="0.2">
      <c r="A269" s="48"/>
      <c r="B269" s="20" t="s">
        <v>88</v>
      </c>
      <c r="C269" s="20" t="s">
        <v>89</v>
      </c>
      <c r="D269" s="21"/>
      <c r="E269" s="22">
        <f t="shared" si="19"/>
        <v>0</v>
      </c>
      <c r="F269" s="23">
        <f t="shared" ref="F269:R269" si="21">SUM(F$270:F$275)</f>
        <v>1</v>
      </c>
      <c r="G269" s="22">
        <f t="shared" si="21"/>
        <v>1</v>
      </c>
      <c r="H269" s="22">
        <f t="shared" si="21"/>
        <v>1</v>
      </c>
      <c r="I269" s="22">
        <f t="shared" si="21"/>
        <v>1</v>
      </c>
      <c r="J269" s="22">
        <f t="shared" si="21"/>
        <v>1</v>
      </c>
      <c r="K269" s="22">
        <f t="shared" si="21"/>
        <v>1</v>
      </c>
      <c r="L269" s="22">
        <f t="shared" si="21"/>
        <v>1</v>
      </c>
      <c r="M269" s="22">
        <f t="shared" si="21"/>
        <v>1</v>
      </c>
      <c r="N269" s="22">
        <f t="shared" si="21"/>
        <v>1</v>
      </c>
      <c r="O269" s="21">
        <f t="shared" si="21"/>
        <v>1</v>
      </c>
      <c r="P269" s="21">
        <f t="shared" si="21"/>
        <v>1</v>
      </c>
      <c r="Q269" s="21">
        <f t="shared" si="21"/>
        <v>1</v>
      </c>
      <c r="R269" s="21">
        <f t="shared" si="21"/>
        <v>688</v>
      </c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  <c r="CG269" s="1"/>
      <c r="CH269" s="1"/>
      <c r="CI269" s="1"/>
      <c r="CJ269" s="1"/>
      <c r="CK269" s="1"/>
      <c r="CL269" s="1"/>
      <c r="CM269" s="1"/>
      <c r="CN269" s="1"/>
      <c r="CO269" s="1"/>
      <c r="CP269" s="1"/>
      <c r="CQ269" s="1"/>
      <c r="CR269" s="1"/>
      <c r="CS269" s="1"/>
      <c r="CT269" s="1"/>
      <c r="CU269" s="1"/>
      <c r="CV269" s="1"/>
      <c r="CW269" s="1"/>
      <c r="CX269" s="1"/>
    </row>
    <row r="270" spans="1:102" s="2" customFormat="1" ht="10.199999999999999" hidden="1" x14ac:dyDescent="0.2">
      <c r="A270" s="48"/>
      <c r="B270" s="20"/>
      <c r="C270" s="25" t="s">
        <v>270</v>
      </c>
      <c r="D270" s="21"/>
      <c r="E270" s="22">
        <f t="shared" si="19"/>
        <v>0</v>
      </c>
      <c r="F270" s="23"/>
      <c r="G270" s="22"/>
      <c r="H270" s="22"/>
      <c r="I270" s="22"/>
      <c r="J270" s="22"/>
      <c r="K270" s="22"/>
      <c r="L270" s="22"/>
      <c r="M270" s="22"/>
      <c r="N270" s="22"/>
      <c r="O270" s="21"/>
      <c r="P270" s="21"/>
      <c r="Q270" s="21"/>
      <c r="R270" s="2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1"/>
      <c r="CG270" s="1"/>
      <c r="CH270" s="1"/>
      <c r="CI270" s="1"/>
      <c r="CJ270" s="1"/>
      <c r="CK270" s="1"/>
      <c r="CL270" s="1"/>
      <c r="CM270" s="1"/>
      <c r="CN270" s="1"/>
      <c r="CO270" s="1"/>
      <c r="CP270" s="1"/>
      <c r="CQ270" s="1"/>
      <c r="CR270" s="1"/>
      <c r="CS270" s="1"/>
      <c r="CT270" s="1"/>
      <c r="CU270" s="1"/>
      <c r="CV270" s="1"/>
      <c r="CW270" s="1"/>
      <c r="CX270" s="1"/>
    </row>
    <row r="271" spans="1:102" s="2" customFormat="1" ht="10.199999999999999" hidden="1" x14ac:dyDescent="0.2">
      <c r="A271" s="48"/>
      <c r="B271" s="20"/>
      <c r="C271" s="25" t="s">
        <v>271</v>
      </c>
      <c r="D271" s="21">
        <v>100000</v>
      </c>
      <c r="E271" s="22">
        <f t="shared" si="19"/>
        <v>0</v>
      </c>
      <c r="F271" s="23">
        <v>0</v>
      </c>
      <c r="G271" s="22">
        <v>0</v>
      </c>
      <c r="H271" s="22">
        <v>0</v>
      </c>
      <c r="I271" s="22">
        <v>0</v>
      </c>
      <c r="J271" s="22">
        <v>0</v>
      </c>
      <c r="K271" s="22">
        <v>0</v>
      </c>
      <c r="L271" s="22">
        <v>0</v>
      </c>
      <c r="M271" s="22">
        <v>0</v>
      </c>
      <c r="N271" s="22">
        <v>0</v>
      </c>
      <c r="O271" s="21">
        <v>0</v>
      </c>
      <c r="P271" s="21">
        <v>0</v>
      </c>
      <c r="Q271" s="21">
        <v>0</v>
      </c>
      <c r="R271" s="21">
        <v>0</v>
      </c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1"/>
      <c r="CG271" s="1"/>
      <c r="CH271" s="1"/>
      <c r="CI271" s="1"/>
      <c r="CJ271" s="1"/>
      <c r="CK271" s="1"/>
      <c r="CL271" s="1"/>
      <c r="CM271" s="1"/>
      <c r="CN271" s="1"/>
      <c r="CO271" s="1"/>
      <c r="CP271" s="1"/>
      <c r="CQ271" s="1"/>
      <c r="CR271" s="1"/>
      <c r="CS271" s="1"/>
      <c r="CT271" s="1"/>
      <c r="CU271" s="1"/>
      <c r="CV271" s="1"/>
      <c r="CW271" s="1"/>
      <c r="CX271" s="1"/>
    </row>
    <row r="272" spans="1:102" s="2" customFormat="1" ht="10.199999999999999" hidden="1" x14ac:dyDescent="0.2">
      <c r="A272" s="48"/>
      <c r="B272" s="20"/>
      <c r="C272" s="25" t="s">
        <v>272</v>
      </c>
      <c r="D272" s="21">
        <v>80000</v>
      </c>
      <c r="E272" s="22">
        <f t="shared" si="19"/>
        <v>0</v>
      </c>
      <c r="F272" s="23">
        <v>1</v>
      </c>
      <c r="G272" s="22">
        <v>1</v>
      </c>
      <c r="H272" s="22">
        <v>1</v>
      </c>
      <c r="I272" s="22">
        <v>1</v>
      </c>
      <c r="J272" s="22">
        <v>1</v>
      </c>
      <c r="K272" s="22">
        <v>1</v>
      </c>
      <c r="L272" s="22">
        <v>1</v>
      </c>
      <c r="M272" s="22">
        <v>1</v>
      </c>
      <c r="N272" s="22">
        <v>1</v>
      </c>
      <c r="O272" s="21">
        <v>1</v>
      </c>
      <c r="P272" s="21">
        <v>1</v>
      </c>
      <c r="Q272" s="21">
        <v>1</v>
      </c>
      <c r="R272" s="21">
        <v>688</v>
      </c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1"/>
      <c r="CG272" s="1"/>
      <c r="CH272" s="1"/>
      <c r="CI272" s="1"/>
      <c r="CJ272" s="1"/>
      <c r="CK272" s="1"/>
      <c r="CL272" s="1"/>
      <c r="CM272" s="1"/>
      <c r="CN272" s="1"/>
      <c r="CO272" s="1"/>
      <c r="CP272" s="1"/>
      <c r="CQ272" s="1"/>
      <c r="CR272" s="1"/>
      <c r="CS272" s="1"/>
      <c r="CT272" s="1"/>
      <c r="CU272" s="1"/>
      <c r="CV272" s="1"/>
      <c r="CW272" s="1"/>
      <c r="CX272" s="1"/>
    </row>
    <row r="273" spans="1:102" s="2" customFormat="1" ht="10.199999999999999" hidden="1" x14ac:dyDescent="0.2">
      <c r="A273" s="48"/>
      <c r="B273" s="20"/>
      <c r="C273" s="25" t="s">
        <v>273</v>
      </c>
      <c r="D273" s="21"/>
      <c r="E273" s="22">
        <f t="shared" si="19"/>
        <v>0</v>
      </c>
      <c r="F273" s="23"/>
      <c r="G273" s="22"/>
      <c r="H273" s="22"/>
      <c r="I273" s="22"/>
      <c r="J273" s="22"/>
      <c r="K273" s="22"/>
      <c r="L273" s="22"/>
      <c r="M273" s="22"/>
      <c r="N273" s="22"/>
      <c r="O273" s="21"/>
      <c r="P273" s="21"/>
      <c r="Q273" s="21"/>
      <c r="R273" s="2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  <c r="CG273" s="1"/>
      <c r="CH273" s="1"/>
      <c r="CI273" s="1"/>
      <c r="CJ273" s="1"/>
      <c r="CK273" s="1"/>
      <c r="CL273" s="1"/>
      <c r="CM273" s="1"/>
      <c r="CN273" s="1"/>
      <c r="CO273" s="1"/>
      <c r="CP273" s="1"/>
      <c r="CQ273" s="1"/>
      <c r="CR273" s="1"/>
      <c r="CS273" s="1"/>
      <c r="CT273" s="1"/>
      <c r="CU273" s="1"/>
      <c r="CV273" s="1"/>
      <c r="CW273" s="1"/>
      <c r="CX273" s="1"/>
    </row>
    <row r="274" spans="1:102" s="2" customFormat="1" ht="10.199999999999999" hidden="1" x14ac:dyDescent="0.2">
      <c r="A274" s="48"/>
      <c r="B274" s="20"/>
      <c r="C274" s="25" t="s">
        <v>274</v>
      </c>
      <c r="D274" s="21">
        <v>6000</v>
      </c>
      <c r="E274" s="22">
        <f t="shared" si="19"/>
        <v>0</v>
      </c>
      <c r="F274" s="23">
        <v>0</v>
      </c>
      <c r="G274" s="22">
        <v>0</v>
      </c>
      <c r="H274" s="22">
        <v>0</v>
      </c>
      <c r="I274" s="22">
        <v>0</v>
      </c>
      <c r="J274" s="22">
        <v>0</v>
      </c>
      <c r="K274" s="22">
        <v>0</v>
      </c>
      <c r="L274" s="22">
        <v>0</v>
      </c>
      <c r="M274" s="22">
        <v>0</v>
      </c>
      <c r="N274" s="22">
        <v>0</v>
      </c>
      <c r="O274" s="21">
        <v>0</v>
      </c>
      <c r="P274" s="21">
        <v>0</v>
      </c>
      <c r="Q274" s="21">
        <v>0</v>
      </c>
      <c r="R274" s="21">
        <v>0</v>
      </c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  <c r="CG274" s="1"/>
      <c r="CH274" s="1"/>
      <c r="CI274" s="1"/>
      <c r="CJ274" s="1"/>
      <c r="CK274" s="1"/>
      <c r="CL274" s="1"/>
      <c r="CM274" s="1"/>
      <c r="CN274" s="1"/>
      <c r="CO274" s="1"/>
      <c r="CP274" s="1"/>
      <c r="CQ274" s="1"/>
      <c r="CR274" s="1"/>
      <c r="CS274" s="1"/>
      <c r="CT274" s="1"/>
      <c r="CU274" s="1"/>
      <c r="CV274" s="1"/>
      <c r="CW274" s="1"/>
      <c r="CX274" s="1"/>
    </row>
    <row r="275" spans="1:102" s="2" customFormat="1" ht="10.199999999999999" hidden="1" x14ac:dyDescent="0.2">
      <c r="A275" s="48"/>
      <c r="B275" s="20"/>
      <c r="C275" s="25" t="s">
        <v>275</v>
      </c>
      <c r="D275" s="21"/>
      <c r="E275" s="22">
        <f t="shared" si="19"/>
        <v>0</v>
      </c>
      <c r="F275" s="23"/>
      <c r="G275" s="22"/>
      <c r="H275" s="22"/>
      <c r="I275" s="22"/>
      <c r="J275" s="22"/>
      <c r="K275" s="22"/>
      <c r="L275" s="22"/>
      <c r="M275" s="22"/>
      <c r="N275" s="22"/>
      <c r="O275" s="21"/>
      <c r="P275" s="21"/>
      <c r="Q275" s="21"/>
      <c r="R275" s="2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  <c r="CG275" s="1"/>
      <c r="CH275" s="1"/>
      <c r="CI275" s="1"/>
      <c r="CJ275" s="1"/>
      <c r="CK275" s="1"/>
      <c r="CL275" s="1"/>
      <c r="CM275" s="1"/>
      <c r="CN275" s="1"/>
      <c r="CO275" s="1"/>
      <c r="CP275" s="1"/>
      <c r="CQ275" s="1"/>
      <c r="CR275" s="1"/>
      <c r="CS275" s="1"/>
      <c r="CT275" s="1"/>
      <c r="CU275" s="1"/>
      <c r="CV275" s="1"/>
      <c r="CW275" s="1"/>
      <c r="CX275" s="1"/>
    </row>
    <row r="276" spans="1:102" s="2" customFormat="1" ht="11.25" customHeight="1" x14ac:dyDescent="0.2">
      <c r="A276" s="48"/>
      <c r="B276" s="20"/>
      <c r="C276" s="20" t="s">
        <v>276</v>
      </c>
      <c r="D276" s="21">
        <v>80000</v>
      </c>
      <c r="E276" s="22">
        <f t="shared" si="19"/>
        <v>14001</v>
      </c>
      <c r="F276" s="23">
        <v>14001</v>
      </c>
      <c r="G276" s="22">
        <v>0</v>
      </c>
      <c r="H276" s="22">
        <v>0</v>
      </c>
      <c r="I276" s="22">
        <v>0</v>
      </c>
      <c r="J276" s="22">
        <v>0</v>
      </c>
      <c r="K276" s="22">
        <v>16889</v>
      </c>
      <c r="L276" s="22">
        <v>14001</v>
      </c>
      <c r="M276" s="22">
        <v>13801</v>
      </c>
      <c r="N276" s="22">
        <v>13801</v>
      </c>
      <c r="O276" s="21">
        <v>13801</v>
      </c>
      <c r="P276" s="21">
        <v>12449</v>
      </c>
      <c r="Q276" s="21">
        <v>4716</v>
      </c>
      <c r="R276" s="21">
        <v>60839</v>
      </c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  <c r="CG276" s="1"/>
      <c r="CH276" s="1"/>
      <c r="CI276" s="1"/>
      <c r="CJ276" s="1"/>
      <c r="CK276" s="1"/>
      <c r="CL276" s="1"/>
      <c r="CM276" s="1"/>
      <c r="CN276" s="1"/>
      <c r="CO276" s="1"/>
      <c r="CP276" s="1"/>
      <c r="CQ276" s="1"/>
      <c r="CR276" s="1"/>
      <c r="CS276" s="1"/>
      <c r="CT276" s="1"/>
      <c r="CU276" s="1"/>
      <c r="CV276" s="1"/>
      <c r="CW276" s="1"/>
      <c r="CX276" s="1"/>
    </row>
    <row r="277" spans="1:102" s="2" customFormat="1" ht="11.25" customHeight="1" x14ac:dyDescent="0.2">
      <c r="A277" s="48"/>
      <c r="B277" s="20"/>
      <c r="C277" s="20" t="s">
        <v>277</v>
      </c>
      <c r="D277" s="21">
        <v>150000</v>
      </c>
      <c r="E277" s="22">
        <f t="shared" si="19"/>
        <v>0</v>
      </c>
      <c r="F277" s="23">
        <v>0</v>
      </c>
      <c r="G277" s="22">
        <v>0</v>
      </c>
      <c r="H277" s="22">
        <v>0</v>
      </c>
      <c r="I277" s="22">
        <v>0</v>
      </c>
      <c r="J277" s="22">
        <v>0</v>
      </c>
      <c r="K277" s="22">
        <v>0</v>
      </c>
      <c r="L277" s="22">
        <v>0</v>
      </c>
      <c r="M277" s="22">
        <v>0</v>
      </c>
      <c r="N277" s="22">
        <v>0</v>
      </c>
      <c r="O277" s="21">
        <v>0</v>
      </c>
      <c r="P277" s="21">
        <v>0</v>
      </c>
      <c r="Q277" s="21">
        <v>0</v>
      </c>
      <c r="R277" s="21">
        <v>0</v>
      </c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  <c r="CG277" s="1"/>
      <c r="CH277" s="1"/>
      <c r="CI277" s="1"/>
      <c r="CJ277" s="1"/>
      <c r="CK277" s="1"/>
      <c r="CL277" s="1"/>
      <c r="CM277" s="1"/>
      <c r="CN277" s="1"/>
      <c r="CO277" s="1"/>
      <c r="CP277" s="1"/>
      <c r="CQ277" s="1"/>
      <c r="CR277" s="1"/>
      <c r="CS277" s="1"/>
      <c r="CT277" s="1"/>
      <c r="CU277" s="1"/>
      <c r="CV277" s="1"/>
      <c r="CW277" s="1"/>
      <c r="CX277" s="1"/>
    </row>
    <row r="278" spans="1:102" s="2" customFormat="1" ht="11.25" customHeight="1" x14ac:dyDescent="0.2">
      <c r="A278" s="48"/>
      <c r="B278" s="26"/>
      <c r="C278" s="12" t="s">
        <v>103</v>
      </c>
      <c r="D278" s="13">
        <f>SUM(D$269,D$276,D$277)</f>
        <v>230000</v>
      </c>
      <c r="E278" s="31">
        <f t="shared" si="19"/>
        <v>14001</v>
      </c>
      <c r="F278" s="32">
        <f t="shared" ref="F278:R278" si="22">SUM(F$269,F$276,F$277)</f>
        <v>14002</v>
      </c>
      <c r="G278" s="31">
        <f t="shared" si="22"/>
        <v>1</v>
      </c>
      <c r="H278" s="31">
        <f t="shared" si="22"/>
        <v>1</v>
      </c>
      <c r="I278" s="31">
        <f t="shared" si="22"/>
        <v>1</v>
      </c>
      <c r="J278" s="31">
        <f t="shared" si="22"/>
        <v>1</v>
      </c>
      <c r="K278" s="31">
        <f t="shared" si="22"/>
        <v>16890</v>
      </c>
      <c r="L278" s="31">
        <f t="shared" si="22"/>
        <v>14002</v>
      </c>
      <c r="M278" s="31">
        <f t="shared" si="22"/>
        <v>13802</v>
      </c>
      <c r="N278" s="31">
        <f t="shared" si="22"/>
        <v>13802</v>
      </c>
      <c r="O278" s="13">
        <f t="shared" si="22"/>
        <v>13802</v>
      </c>
      <c r="P278" s="13">
        <f t="shared" si="22"/>
        <v>12450</v>
      </c>
      <c r="Q278" s="13">
        <f t="shared" si="22"/>
        <v>4717</v>
      </c>
      <c r="R278" s="13">
        <f t="shared" si="22"/>
        <v>61527</v>
      </c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CF278" s="1"/>
      <c r="CG278" s="1"/>
      <c r="CH278" s="1"/>
      <c r="CI278" s="1"/>
      <c r="CJ278" s="1"/>
      <c r="CK278" s="1"/>
      <c r="CL278" s="1"/>
      <c r="CM278" s="1"/>
      <c r="CN278" s="1"/>
      <c r="CO278" s="1"/>
      <c r="CP278" s="1"/>
      <c r="CQ278" s="1"/>
      <c r="CR278" s="1"/>
      <c r="CS278" s="1"/>
      <c r="CT278" s="1"/>
      <c r="CU278" s="1"/>
      <c r="CV278" s="1"/>
      <c r="CW278" s="1"/>
      <c r="CX278" s="1"/>
    </row>
    <row r="279" spans="1:102" s="2" customFormat="1" ht="11.25" hidden="1" customHeight="1" x14ac:dyDescent="0.2">
      <c r="A279" s="48"/>
      <c r="B279" s="20" t="s">
        <v>104</v>
      </c>
      <c r="C279" s="20" t="s">
        <v>271</v>
      </c>
      <c r="D279" s="21">
        <v>-150000</v>
      </c>
      <c r="E279" s="22">
        <f t="shared" si="19"/>
        <v>0</v>
      </c>
      <c r="F279" s="23">
        <v>0</v>
      </c>
      <c r="G279" s="22">
        <v>0</v>
      </c>
      <c r="H279" s="22">
        <v>0</v>
      </c>
      <c r="I279" s="22">
        <v>0</v>
      </c>
      <c r="J279" s="22">
        <v>0</v>
      </c>
      <c r="K279" s="22">
        <v>0</v>
      </c>
      <c r="L279" s="22">
        <v>0</v>
      </c>
      <c r="M279" s="22">
        <v>0</v>
      </c>
      <c r="N279" s="22">
        <v>0</v>
      </c>
      <c r="O279" s="21">
        <v>0</v>
      </c>
      <c r="P279" s="21">
        <v>0</v>
      </c>
      <c r="Q279" s="21">
        <v>0</v>
      </c>
      <c r="R279" s="21">
        <v>0</v>
      </c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  <c r="CG279" s="1"/>
      <c r="CH279" s="1"/>
      <c r="CI279" s="1"/>
      <c r="CJ279" s="1"/>
      <c r="CK279" s="1"/>
      <c r="CL279" s="1"/>
      <c r="CM279" s="1"/>
      <c r="CN279" s="1"/>
      <c r="CO279" s="1"/>
      <c r="CP279" s="1"/>
      <c r="CQ279" s="1"/>
      <c r="CR279" s="1"/>
      <c r="CS279" s="1"/>
      <c r="CT279" s="1"/>
      <c r="CU279" s="1"/>
      <c r="CV279" s="1"/>
      <c r="CW279" s="1"/>
      <c r="CX279" s="1"/>
    </row>
    <row r="280" spans="1:102" s="2" customFormat="1" ht="11.25" hidden="1" customHeight="1" x14ac:dyDescent="0.2">
      <c r="A280" s="48"/>
      <c r="B280" s="20"/>
      <c r="C280" s="20" t="s">
        <v>278</v>
      </c>
      <c r="D280" s="21"/>
      <c r="E280" s="22">
        <f t="shared" si="19"/>
        <v>0</v>
      </c>
      <c r="F280" s="23"/>
      <c r="G280" s="22"/>
      <c r="H280" s="22"/>
      <c r="I280" s="22"/>
      <c r="J280" s="22"/>
      <c r="K280" s="22"/>
      <c r="L280" s="22"/>
      <c r="M280" s="22"/>
      <c r="N280" s="22"/>
      <c r="O280" s="21"/>
      <c r="P280" s="21"/>
      <c r="Q280" s="21"/>
      <c r="R280" s="2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1"/>
      <c r="CG280" s="1"/>
      <c r="CH280" s="1"/>
      <c r="CI280" s="1"/>
      <c r="CJ280" s="1"/>
      <c r="CK280" s="1"/>
      <c r="CL280" s="1"/>
      <c r="CM280" s="1"/>
      <c r="CN280" s="1"/>
      <c r="CO280" s="1"/>
      <c r="CP280" s="1"/>
      <c r="CQ280" s="1"/>
      <c r="CR280" s="1"/>
      <c r="CS280" s="1"/>
      <c r="CT280" s="1"/>
      <c r="CU280" s="1"/>
      <c r="CV280" s="1"/>
      <c r="CW280" s="1"/>
      <c r="CX280" s="1"/>
    </row>
    <row r="281" spans="1:102" s="2" customFormat="1" ht="11.25" hidden="1" customHeight="1" x14ac:dyDescent="0.2">
      <c r="A281" s="48"/>
      <c r="B281" s="20"/>
      <c r="C281" s="20" t="s">
        <v>105</v>
      </c>
      <c r="D281" s="21"/>
      <c r="E281" s="22">
        <f t="shared" si="19"/>
        <v>0</v>
      </c>
      <c r="F281" s="23">
        <f t="shared" ref="F281:R281" si="23">SUM(F$282:F$282)</f>
        <v>0</v>
      </c>
      <c r="G281" s="22">
        <f t="shared" si="23"/>
        <v>0</v>
      </c>
      <c r="H281" s="22">
        <f t="shared" si="23"/>
        <v>0</v>
      </c>
      <c r="I281" s="22">
        <f t="shared" si="23"/>
        <v>0</v>
      </c>
      <c r="J281" s="22">
        <f t="shared" si="23"/>
        <v>0</v>
      </c>
      <c r="K281" s="22">
        <f t="shared" si="23"/>
        <v>0</v>
      </c>
      <c r="L281" s="22">
        <f t="shared" si="23"/>
        <v>0</v>
      </c>
      <c r="M281" s="22">
        <f t="shared" si="23"/>
        <v>0</v>
      </c>
      <c r="N281" s="22">
        <f t="shared" si="23"/>
        <v>0</v>
      </c>
      <c r="O281" s="21">
        <f t="shared" si="23"/>
        <v>0</v>
      </c>
      <c r="P281" s="21">
        <f t="shared" si="23"/>
        <v>0</v>
      </c>
      <c r="Q281" s="21">
        <f t="shared" si="23"/>
        <v>0</v>
      </c>
      <c r="R281" s="21">
        <f t="shared" si="23"/>
        <v>0</v>
      </c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  <c r="CG281" s="1"/>
      <c r="CH281" s="1"/>
      <c r="CI281" s="1"/>
      <c r="CJ281" s="1"/>
      <c r="CK281" s="1"/>
      <c r="CL281" s="1"/>
      <c r="CM281" s="1"/>
      <c r="CN281" s="1"/>
      <c r="CO281" s="1"/>
      <c r="CP281" s="1"/>
      <c r="CQ281" s="1"/>
      <c r="CR281" s="1"/>
      <c r="CS281" s="1"/>
      <c r="CT281" s="1"/>
      <c r="CU281" s="1"/>
      <c r="CV281" s="1"/>
      <c r="CW281" s="1"/>
      <c r="CX281" s="1"/>
    </row>
    <row r="282" spans="1:102" s="2" customFormat="1" ht="10.199999999999999" hidden="1" x14ac:dyDescent="0.2">
      <c r="A282" s="48"/>
      <c r="B282" s="20"/>
      <c r="C282" s="25" t="s">
        <v>279</v>
      </c>
      <c r="D282" s="21">
        <v>-1000</v>
      </c>
      <c r="E282" s="22">
        <f t="shared" si="19"/>
        <v>0</v>
      </c>
      <c r="F282" s="23">
        <v>0</v>
      </c>
      <c r="G282" s="22">
        <v>0</v>
      </c>
      <c r="H282" s="22">
        <v>0</v>
      </c>
      <c r="I282" s="22">
        <v>0</v>
      </c>
      <c r="J282" s="22">
        <v>0</v>
      </c>
      <c r="K282" s="22">
        <v>0</v>
      </c>
      <c r="L282" s="22">
        <v>0</v>
      </c>
      <c r="M282" s="22">
        <v>0</v>
      </c>
      <c r="N282" s="22">
        <v>0</v>
      </c>
      <c r="O282" s="21">
        <v>0</v>
      </c>
      <c r="P282" s="21">
        <v>0</v>
      </c>
      <c r="Q282" s="21">
        <v>0</v>
      </c>
      <c r="R282" s="21">
        <v>0</v>
      </c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CF282" s="1"/>
      <c r="CG282" s="1"/>
      <c r="CH282" s="1"/>
      <c r="CI282" s="1"/>
      <c r="CJ282" s="1"/>
      <c r="CK282" s="1"/>
      <c r="CL282" s="1"/>
      <c r="CM282" s="1"/>
      <c r="CN282" s="1"/>
      <c r="CO282" s="1"/>
      <c r="CP282" s="1"/>
      <c r="CQ282" s="1"/>
      <c r="CR282" s="1"/>
      <c r="CS282" s="1"/>
      <c r="CT282" s="1"/>
      <c r="CU282" s="1"/>
      <c r="CV282" s="1"/>
      <c r="CW282" s="1"/>
      <c r="CX282" s="1"/>
    </row>
    <row r="283" spans="1:102" s="2" customFormat="1" ht="11.25" hidden="1" customHeight="1" x14ac:dyDescent="0.2">
      <c r="A283" s="48"/>
      <c r="B283" s="26"/>
      <c r="C283" s="12" t="s">
        <v>103</v>
      </c>
      <c r="D283" s="13">
        <f>SUM(D$279,D$280,D$281)</f>
        <v>-150000</v>
      </c>
      <c r="E283" s="31">
        <f t="shared" si="19"/>
        <v>0</v>
      </c>
      <c r="F283" s="32">
        <f t="shared" ref="F283:R283" si="24">SUM(F$279,F$280,F$281)</f>
        <v>0</v>
      </c>
      <c r="G283" s="31">
        <f t="shared" si="24"/>
        <v>0</v>
      </c>
      <c r="H283" s="31">
        <f t="shared" si="24"/>
        <v>0</v>
      </c>
      <c r="I283" s="31">
        <f t="shared" si="24"/>
        <v>0</v>
      </c>
      <c r="J283" s="31">
        <f t="shared" si="24"/>
        <v>0</v>
      </c>
      <c r="K283" s="31">
        <f t="shared" si="24"/>
        <v>0</v>
      </c>
      <c r="L283" s="31">
        <f t="shared" si="24"/>
        <v>0</v>
      </c>
      <c r="M283" s="31">
        <f t="shared" si="24"/>
        <v>0</v>
      </c>
      <c r="N283" s="31">
        <f t="shared" si="24"/>
        <v>0</v>
      </c>
      <c r="O283" s="13">
        <f t="shared" si="24"/>
        <v>0</v>
      </c>
      <c r="P283" s="13">
        <f t="shared" si="24"/>
        <v>0</v>
      </c>
      <c r="Q283" s="13">
        <f t="shared" si="24"/>
        <v>0</v>
      </c>
      <c r="R283" s="13">
        <f t="shared" si="24"/>
        <v>0</v>
      </c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  <c r="CD283" s="1"/>
      <c r="CE283" s="1"/>
      <c r="CF283" s="1"/>
      <c r="CG283" s="1"/>
      <c r="CH283" s="1"/>
      <c r="CI283" s="1"/>
      <c r="CJ283" s="1"/>
      <c r="CK283" s="1"/>
      <c r="CL283" s="1"/>
      <c r="CM283" s="1"/>
      <c r="CN283" s="1"/>
      <c r="CO283" s="1"/>
      <c r="CP283" s="1"/>
      <c r="CQ283" s="1"/>
      <c r="CR283" s="1"/>
      <c r="CS283" s="1"/>
      <c r="CT283" s="1"/>
      <c r="CU283" s="1"/>
      <c r="CV283" s="1"/>
      <c r="CW283" s="1"/>
      <c r="CX283" s="1"/>
    </row>
    <row r="284" spans="1:102" s="2" customFormat="1" ht="11.25" hidden="1" customHeight="1" x14ac:dyDescent="0.2">
      <c r="A284" s="48"/>
      <c r="B284" s="20" t="s">
        <v>113</v>
      </c>
      <c r="C284" s="20" t="s">
        <v>114</v>
      </c>
      <c r="D284" s="21"/>
      <c r="E284" s="22">
        <f t="shared" si="19"/>
        <v>0</v>
      </c>
      <c r="F284" s="23">
        <f t="shared" ref="F284:R284" si="25">SUM(F$285:F$287)</f>
        <v>0</v>
      </c>
      <c r="G284" s="22">
        <f t="shared" si="25"/>
        <v>0</v>
      </c>
      <c r="H284" s="22">
        <f t="shared" si="25"/>
        <v>0</v>
      </c>
      <c r="I284" s="22">
        <f t="shared" si="25"/>
        <v>0</v>
      </c>
      <c r="J284" s="22">
        <f t="shared" si="25"/>
        <v>0</v>
      </c>
      <c r="K284" s="22">
        <f t="shared" si="25"/>
        <v>0</v>
      </c>
      <c r="L284" s="22">
        <f t="shared" si="25"/>
        <v>0</v>
      </c>
      <c r="M284" s="22">
        <f t="shared" si="25"/>
        <v>0</v>
      </c>
      <c r="N284" s="22">
        <f t="shared" si="25"/>
        <v>0</v>
      </c>
      <c r="O284" s="21">
        <f t="shared" si="25"/>
        <v>0</v>
      </c>
      <c r="P284" s="21">
        <f t="shared" si="25"/>
        <v>0</v>
      </c>
      <c r="Q284" s="21">
        <f t="shared" si="25"/>
        <v>0</v>
      </c>
      <c r="R284" s="21">
        <f t="shared" si="25"/>
        <v>0</v>
      </c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1"/>
      <c r="CF284" s="1"/>
      <c r="CG284" s="1"/>
      <c r="CH284" s="1"/>
      <c r="CI284" s="1"/>
      <c r="CJ284" s="1"/>
      <c r="CK284" s="1"/>
      <c r="CL284" s="1"/>
      <c r="CM284" s="1"/>
      <c r="CN284" s="1"/>
      <c r="CO284" s="1"/>
      <c r="CP284" s="1"/>
      <c r="CQ284" s="1"/>
      <c r="CR284" s="1"/>
      <c r="CS284" s="1"/>
      <c r="CT284" s="1"/>
      <c r="CU284" s="1"/>
      <c r="CV284" s="1"/>
      <c r="CW284" s="1"/>
      <c r="CX284" s="1"/>
    </row>
    <row r="285" spans="1:102" s="2" customFormat="1" ht="10.199999999999999" hidden="1" x14ac:dyDescent="0.2">
      <c r="A285" s="48"/>
      <c r="B285" s="20"/>
      <c r="C285" s="25" t="s">
        <v>280</v>
      </c>
      <c r="D285" s="21">
        <v>-20</v>
      </c>
      <c r="E285" s="22">
        <f t="shared" si="19"/>
        <v>0</v>
      </c>
      <c r="F285" s="23">
        <v>0</v>
      </c>
      <c r="G285" s="22">
        <v>0</v>
      </c>
      <c r="H285" s="22">
        <v>0</v>
      </c>
      <c r="I285" s="22">
        <v>0</v>
      </c>
      <c r="J285" s="22">
        <v>0</v>
      </c>
      <c r="K285" s="22">
        <v>0</v>
      </c>
      <c r="L285" s="22">
        <v>0</v>
      </c>
      <c r="M285" s="22">
        <v>0</v>
      </c>
      <c r="N285" s="22">
        <v>0</v>
      </c>
      <c r="O285" s="21">
        <v>0</v>
      </c>
      <c r="P285" s="21">
        <v>0</v>
      </c>
      <c r="Q285" s="21">
        <v>0</v>
      </c>
      <c r="R285" s="21">
        <v>0</v>
      </c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  <c r="CF285" s="1"/>
      <c r="CG285" s="1"/>
      <c r="CH285" s="1"/>
      <c r="CI285" s="1"/>
      <c r="CJ285" s="1"/>
      <c r="CK285" s="1"/>
      <c r="CL285" s="1"/>
      <c r="CM285" s="1"/>
      <c r="CN285" s="1"/>
      <c r="CO285" s="1"/>
      <c r="CP285" s="1"/>
      <c r="CQ285" s="1"/>
      <c r="CR285" s="1"/>
      <c r="CS285" s="1"/>
      <c r="CT285" s="1"/>
      <c r="CU285" s="1"/>
      <c r="CV285" s="1"/>
      <c r="CW285" s="1"/>
      <c r="CX285" s="1"/>
    </row>
    <row r="286" spans="1:102" s="2" customFormat="1" ht="10.199999999999999" hidden="1" x14ac:dyDescent="0.2">
      <c r="A286" s="48"/>
      <c r="B286" s="20"/>
      <c r="C286" s="25" t="s">
        <v>281</v>
      </c>
      <c r="D286" s="21">
        <v>-75000</v>
      </c>
      <c r="E286" s="22">
        <f t="shared" si="19"/>
        <v>0</v>
      </c>
      <c r="F286" s="23">
        <v>0</v>
      </c>
      <c r="G286" s="22">
        <v>0</v>
      </c>
      <c r="H286" s="22">
        <v>0</v>
      </c>
      <c r="I286" s="22">
        <v>0</v>
      </c>
      <c r="J286" s="22">
        <v>0</v>
      </c>
      <c r="K286" s="22">
        <v>0</v>
      </c>
      <c r="L286" s="22">
        <v>0</v>
      </c>
      <c r="M286" s="22">
        <v>0</v>
      </c>
      <c r="N286" s="22">
        <v>0</v>
      </c>
      <c r="O286" s="21">
        <v>0</v>
      </c>
      <c r="P286" s="21">
        <v>0</v>
      </c>
      <c r="Q286" s="21">
        <v>0</v>
      </c>
      <c r="R286" s="21">
        <v>0</v>
      </c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  <c r="CD286" s="1"/>
      <c r="CE286" s="1"/>
      <c r="CF286" s="1"/>
      <c r="CG286" s="1"/>
      <c r="CH286" s="1"/>
      <c r="CI286" s="1"/>
      <c r="CJ286" s="1"/>
      <c r="CK286" s="1"/>
      <c r="CL286" s="1"/>
      <c r="CM286" s="1"/>
      <c r="CN286" s="1"/>
      <c r="CO286" s="1"/>
      <c r="CP286" s="1"/>
      <c r="CQ286" s="1"/>
      <c r="CR286" s="1"/>
      <c r="CS286" s="1"/>
      <c r="CT286" s="1"/>
      <c r="CU286" s="1"/>
      <c r="CV286" s="1"/>
      <c r="CW286" s="1"/>
      <c r="CX286" s="1"/>
    </row>
    <row r="287" spans="1:102" s="2" customFormat="1" ht="10.199999999999999" hidden="1" x14ac:dyDescent="0.2">
      <c r="A287" s="48"/>
      <c r="B287" s="26"/>
      <c r="C287" s="27" t="s">
        <v>282</v>
      </c>
      <c r="D287" s="28">
        <v>-5000</v>
      </c>
      <c r="E287" s="29">
        <f t="shared" si="19"/>
        <v>0</v>
      </c>
      <c r="F287" s="30">
        <v>0</v>
      </c>
      <c r="G287" s="29">
        <v>0</v>
      </c>
      <c r="H287" s="29">
        <v>0</v>
      </c>
      <c r="I287" s="29">
        <v>0</v>
      </c>
      <c r="J287" s="29">
        <v>0</v>
      </c>
      <c r="K287" s="29">
        <v>0</v>
      </c>
      <c r="L287" s="29">
        <v>0</v>
      </c>
      <c r="M287" s="29">
        <v>0</v>
      </c>
      <c r="N287" s="29">
        <v>0</v>
      </c>
      <c r="O287" s="28">
        <v>0</v>
      </c>
      <c r="P287" s="28">
        <v>0</v>
      </c>
      <c r="Q287" s="28">
        <v>0</v>
      </c>
      <c r="R287" s="28">
        <v>0</v>
      </c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1"/>
      <c r="CF287" s="1"/>
      <c r="CG287" s="1"/>
      <c r="CH287" s="1"/>
      <c r="CI287" s="1"/>
      <c r="CJ287" s="1"/>
      <c r="CK287" s="1"/>
      <c r="CL287" s="1"/>
      <c r="CM287" s="1"/>
      <c r="CN287" s="1"/>
      <c r="CO287" s="1"/>
      <c r="CP287" s="1"/>
      <c r="CQ287" s="1"/>
      <c r="CR287" s="1"/>
      <c r="CS287" s="1"/>
      <c r="CT287" s="1"/>
      <c r="CU287" s="1"/>
      <c r="CV287" s="1"/>
      <c r="CW287" s="1"/>
      <c r="CX287" s="1"/>
    </row>
    <row r="288" spans="1:102" s="2" customFormat="1" ht="11.25" customHeight="1" x14ac:dyDescent="0.2">
      <c r="A288" s="49"/>
      <c r="B288" s="50" t="s">
        <v>283</v>
      </c>
      <c r="C288" s="51"/>
      <c r="D288" s="52">
        <f>SUM(D$258,D$267,D$269,D$276,D$277,D$279,D$280,D$281,D$284)</f>
        <v>165000</v>
      </c>
      <c r="E288" s="53">
        <f t="shared" si="19"/>
        <v>14001</v>
      </c>
      <c r="F288" s="54">
        <f t="shared" ref="F288:R288" si="26">SUM(F$258,F$267,F$269,F$276,F$277,F$279,F$280,F$281,F$284)</f>
        <v>49308</v>
      </c>
      <c r="G288" s="53">
        <f t="shared" si="26"/>
        <v>35307</v>
      </c>
      <c r="H288" s="53">
        <f t="shared" si="26"/>
        <v>35307</v>
      </c>
      <c r="I288" s="53">
        <f t="shared" si="26"/>
        <v>35307</v>
      </c>
      <c r="J288" s="53">
        <f t="shared" si="26"/>
        <v>35407</v>
      </c>
      <c r="K288" s="53">
        <f t="shared" si="26"/>
        <v>51256</v>
      </c>
      <c r="L288" s="53">
        <f t="shared" si="26"/>
        <v>47723</v>
      </c>
      <c r="M288" s="53">
        <f t="shared" si="26"/>
        <v>46320</v>
      </c>
      <c r="N288" s="53">
        <f t="shared" si="26"/>
        <v>46320</v>
      </c>
      <c r="O288" s="52">
        <f t="shared" si="26"/>
        <v>46320</v>
      </c>
      <c r="P288" s="52">
        <f t="shared" si="26"/>
        <v>50194</v>
      </c>
      <c r="Q288" s="52">
        <f t="shared" si="26"/>
        <v>42074</v>
      </c>
      <c r="R288" s="52">
        <f t="shared" si="26"/>
        <v>118269</v>
      </c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/>
      <c r="CD288" s="1"/>
      <c r="CE288" s="1"/>
      <c r="CF288" s="1"/>
      <c r="CG288" s="1"/>
      <c r="CH288" s="1"/>
      <c r="CI288" s="1"/>
      <c r="CJ288" s="1"/>
      <c r="CK288" s="1"/>
      <c r="CL288" s="1"/>
      <c r="CM288" s="1"/>
      <c r="CN288" s="1"/>
      <c r="CO288" s="1"/>
      <c r="CP288" s="1"/>
      <c r="CQ288" s="1"/>
      <c r="CR288" s="1"/>
      <c r="CS288" s="1"/>
      <c r="CT288" s="1"/>
      <c r="CU288" s="1"/>
      <c r="CV288" s="1"/>
      <c r="CW288" s="1"/>
      <c r="CX288" s="1"/>
    </row>
    <row r="289" spans="1:102" s="2" customFormat="1" ht="11.25" customHeight="1" x14ac:dyDescent="0.2">
      <c r="A289" s="55" t="s">
        <v>284</v>
      </c>
      <c r="B289" s="20" t="s">
        <v>15</v>
      </c>
      <c r="C289" s="20" t="s">
        <v>16</v>
      </c>
      <c r="D289" s="21"/>
      <c r="E289" s="22">
        <f t="shared" si="19"/>
        <v>0</v>
      </c>
      <c r="F289" s="23">
        <f t="shared" ref="F289:R289" si="27">SUM(F$290:F$306)</f>
        <v>38905</v>
      </c>
      <c r="G289" s="22">
        <f t="shared" si="27"/>
        <v>38905</v>
      </c>
      <c r="H289" s="22">
        <f t="shared" si="27"/>
        <v>38905</v>
      </c>
      <c r="I289" s="22">
        <f t="shared" si="27"/>
        <v>88503</v>
      </c>
      <c r="J289" s="22">
        <f t="shared" si="27"/>
        <v>67190</v>
      </c>
      <c r="K289" s="22">
        <f t="shared" si="27"/>
        <v>43204</v>
      </c>
      <c r="L289" s="22">
        <f t="shared" si="27"/>
        <v>73437</v>
      </c>
      <c r="M289" s="22">
        <f t="shared" si="27"/>
        <v>118670</v>
      </c>
      <c r="N289" s="22">
        <f t="shared" si="27"/>
        <v>118670</v>
      </c>
      <c r="O289" s="21">
        <f t="shared" si="27"/>
        <v>118670</v>
      </c>
      <c r="P289" s="21">
        <f t="shared" si="27"/>
        <v>83687</v>
      </c>
      <c r="Q289" s="21">
        <f t="shared" si="27"/>
        <v>56640</v>
      </c>
      <c r="R289" s="21">
        <f t="shared" si="27"/>
        <v>84589</v>
      </c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  <c r="CD289" s="1"/>
      <c r="CE289" s="1"/>
      <c r="CF289" s="1"/>
      <c r="CG289" s="1"/>
      <c r="CH289" s="1"/>
      <c r="CI289" s="1"/>
      <c r="CJ289" s="1"/>
      <c r="CK289" s="1"/>
      <c r="CL289" s="1"/>
      <c r="CM289" s="1"/>
      <c r="CN289" s="1"/>
      <c r="CO289" s="1"/>
      <c r="CP289" s="1"/>
      <c r="CQ289" s="1"/>
      <c r="CR289" s="1"/>
      <c r="CS289" s="1"/>
      <c r="CT289" s="1"/>
      <c r="CU289" s="1"/>
      <c r="CV289" s="1"/>
      <c r="CW289" s="1"/>
      <c r="CX289" s="1"/>
    </row>
    <row r="290" spans="1:102" s="2" customFormat="1" ht="10.199999999999999" hidden="1" x14ac:dyDescent="0.2">
      <c r="A290" s="56"/>
      <c r="B290" s="20"/>
      <c r="C290" s="25" t="s">
        <v>285</v>
      </c>
      <c r="D290" s="21"/>
      <c r="E290" s="22">
        <f t="shared" si="19"/>
        <v>0</v>
      </c>
      <c r="F290" s="23"/>
      <c r="G290" s="22"/>
      <c r="H290" s="22"/>
      <c r="I290" s="22"/>
      <c r="J290" s="22"/>
      <c r="K290" s="22"/>
      <c r="L290" s="22"/>
      <c r="M290" s="22"/>
      <c r="N290" s="22"/>
      <c r="O290" s="21"/>
      <c r="P290" s="21"/>
      <c r="Q290" s="21"/>
      <c r="R290" s="2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  <c r="CD290" s="1"/>
      <c r="CE290" s="1"/>
      <c r="CF290" s="1"/>
      <c r="CG290" s="1"/>
      <c r="CH290" s="1"/>
      <c r="CI290" s="1"/>
      <c r="CJ290" s="1"/>
      <c r="CK290" s="1"/>
      <c r="CL290" s="1"/>
      <c r="CM290" s="1"/>
      <c r="CN290" s="1"/>
      <c r="CO290" s="1"/>
      <c r="CP290" s="1"/>
      <c r="CQ290" s="1"/>
      <c r="CR290" s="1"/>
      <c r="CS290" s="1"/>
      <c r="CT290" s="1"/>
      <c r="CU290" s="1"/>
      <c r="CV290" s="1"/>
      <c r="CW290" s="1"/>
      <c r="CX290" s="1"/>
    </row>
    <row r="291" spans="1:102" s="2" customFormat="1" ht="10.199999999999999" hidden="1" x14ac:dyDescent="0.2">
      <c r="A291" s="56"/>
      <c r="B291" s="20"/>
      <c r="C291" s="25" t="s">
        <v>286</v>
      </c>
      <c r="D291" s="21">
        <v>192610</v>
      </c>
      <c r="E291" s="22">
        <f t="shared" si="19"/>
        <v>0</v>
      </c>
      <c r="F291" s="23">
        <v>0</v>
      </c>
      <c r="G291" s="22">
        <v>0</v>
      </c>
      <c r="H291" s="22">
        <v>0</v>
      </c>
      <c r="I291" s="22">
        <v>0</v>
      </c>
      <c r="J291" s="22">
        <v>0</v>
      </c>
      <c r="K291" s="22">
        <v>0</v>
      </c>
      <c r="L291" s="22">
        <v>0</v>
      </c>
      <c r="M291" s="22">
        <v>0</v>
      </c>
      <c r="N291" s="22">
        <v>0</v>
      </c>
      <c r="O291" s="21">
        <v>0</v>
      </c>
      <c r="P291" s="21">
        <v>0</v>
      </c>
      <c r="Q291" s="21">
        <v>0</v>
      </c>
      <c r="R291" s="21">
        <v>0</v>
      </c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  <c r="CB291" s="1"/>
      <c r="CC291" s="1"/>
      <c r="CD291" s="1"/>
      <c r="CE291" s="1"/>
      <c r="CF291" s="1"/>
      <c r="CG291" s="1"/>
      <c r="CH291" s="1"/>
      <c r="CI291" s="1"/>
      <c r="CJ291" s="1"/>
      <c r="CK291" s="1"/>
      <c r="CL291" s="1"/>
      <c r="CM291" s="1"/>
      <c r="CN291" s="1"/>
      <c r="CO291" s="1"/>
      <c r="CP291" s="1"/>
      <c r="CQ291" s="1"/>
      <c r="CR291" s="1"/>
      <c r="CS291" s="1"/>
      <c r="CT291" s="1"/>
      <c r="CU291" s="1"/>
      <c r="CV291" s="1"/>
      <c r="CW291" s="1"/>
      <c r="CX291" s="1"/>
    </row>
    <row r="292" spans="1:102" s="2" customFormat="1" ht="10.199999999999999" hidden="1" x14ac:dyDescent="0.2">
      <c r="A292" s="56"/>
      <c r="B292" s="20"/>
      <c r="C292" s="25" t="s">
        <v>287</v>
      </c>
      <c r="D292" s="21">
        <v>255221</v>
      </c>
      <c r="E292" s="22">
        <f t="shared" si="19"/>
        <v>0</v>
      </c>
      <c r="F292" s="23">
        <v>3805</v>
      </c>
      <c r="G292" s="22">
        <v>3805</v>
      </c>
      <c r="H292" s="22">
        <v>3805</v>
      </c>
      <c r="I292" s="22">
        <v>58930</v>
      </c>
      <c r="J292" s="22">
        <v>39590</v>
      </c>
      <c r="K292" s="22">
        <v>25533</v>
      </c>
      <c r="L292" s="22">
        <v>39691</v>
      </c>
      <c r="M292" s="22">
        <v>68024</v>
      </c>
      <c r="N292" s="22">
        <v>68024</v>
      </c>
      <c r="O292" s="21">
        <v>68024</v>
      </c>
      <c r="P292" s="21">
        <v>39595</v>
      </c>
      <c r="Q292" s="21">
        <v>28280</v>
      </c>
      <c r="R292" s="21">
        <v>47866</v>
      </c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  <c r="CB292" s="1"/>
      <c r="CC292" s="1"/>
      <c r="CD292" s="1"/>
      <c r="CE292" s="1"/>
      <c r="CF292" s="1"/>
      <c r="CG292" s="1"/>
      <c r="CH292" s="1"/>
      <c r="CI292" s="1"/>
      <c r="CJ292" s="1"/>
      <c r="CK292" s="1"/>
      <c r="CL292" s="1"/>
      <c r="CM292" s="1"/>
      <c r="CN292" s="1"/>
      <c r="CO292" s="1"/>
      <c r="CP292" s="1"/>
      <c r="CQ292" s="1"/>
      <c r="CR292" s="1"/>
      <c r="CS292" s="1"/>
      <c r="CT292" s="1"/>
      <c r="CU292" s="1"/>
      <c r="CV292" s="1"/>
      <c r="CW292" s="1"/>
      <c r="CX292" s="1"/>
    </row>
    <row r="293" spans="1:102" s="2" customFormat="1" ht="10.199999999999999" hidden="1" x14ac:dyDescent="0.2">
      <c r="A293" s="56"/>
      <c r="B293" s="20"/>
      <c r="C293" s="25" t="s">
        <v>288</v>
      </c>
      <c r="D293" s="21">
        <v>8935</v>
      </c>
      <c r="E293" s="22">
        <f t="shared" si="19"/>
        <v>0</v>
      </c>
      <c r="F293" s="23">
        <v>0</v>
      </c>
      <c r="G293" s="22">
        <v>0</v>
      </c>
      <c r="H293" s="22">
        <v>0</v>
      </c>
      <c r="I293" s="22">
        <v>0</v>
      </c>
      <c r="J293" s="22">
        <v>0</v>
      </c>
      <c r="K293" s="22">
        <v>0</v>
      </c>
      <c r="L293" s="22">
        <v>0</v>
      </c>
      <c r="M293" s="22">
        <v>0</v>
      </c>
      <c r="N293" s="22">
        <v>0</v>
      </c>
      <c r="O293" s="21">
        <v>0</v>
      </c>
      <c r="P293" s="21">
        <v>0</v>
      </c>
      <c r="Q293" s="21">
        <v>0</v>
      </c>
      <c r="R293" s="21">
        <v>0</v>
      </c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  <c r="CB293" s="1"/>
      <c r="CC293" s="1"/>
      <c r="CD293" s="1"/>
      <c r="CE293" s="1"/>
      <c r="CF293" s="1"/>
      <c r="CG293" s="1"/>
      <c r="CH293" s="1"/>
      <c r="CI293" s="1"/>
      <c r="CJ293" s="1"/>
      <c r="CK293" s="1"/>
      <c r="CL293" s="1"/>
      <c r="CM293" s="1"/>
      <c r="CN293" s="1"/>
      <c r="CO293" s="1"/>
      <c r="CP293" s="1"/>
      <c r="CQ293" s="1"/>
      <c r="CR293" s="1"/>
      <c r="CS293" s="1"/>
      <c r="CT293" s="1"/>
      <c r="CU293" s="1"/>
      <c r="CV293" s="1"/>
      <c r="CW293" s="1"/>
      <c r="CX293" s="1"/>
    </row>
    <row r="294" spans="1:102" s="2" customFormat="1" ht="10.199999999999999" hidden="1" x14ac:dyDescent="0.2">
      <c r="A294" s="56"/>
      <c r="B294" s="20"/>
      <c r="C294" s="25" t="s">
        <v>289</v>
      </c>
      <c r="D294" s="21"/>
      <c r="E294" s="22">
        <f t="shared" si="19"/>
        <v>0</v>
      </c>
      <c r="F294" s="23"/>
      <c r="G294" s="22"/>
      <c r="H294" s="22"/>
      <c r="I294" s="22"/>
      <c r="J294" s="22"/>
      <c r="K294" s="22"/>
      <c r="L294" s="22"/>
      <c r="M294" s="22"/>
      <c r="N294" s="22"/>
      <c r="O294" s="21"/>
      <c r="P294" s="21"/>
      <c r="Q294" s="21"/>
      <c r="R294" s="2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  <c r="CC294" s="1"/>
      <c r="CD294" s="1"/>
      <c r="CE294" s="1"/>
      <c r="CF294" s="1"/>
      <c r="CG294" s="1"/>
      <c r="CH294" s="1"/>
      <c r="CI294" s="1"/>
      <c r="CJ294" s="1"/>
      <c r="CK294" s="1"/>
      <c r="CL294" s="1"/>
      <c r="CM294" s="1"/>
      <c r="CN294" s="1"/>
      <c r="CO294" s="1"/>
      <c r="CP294" s="1"/>
      <c r="CQ294" s="1"/>
      <c r="CR294" s="1"/>
      <c r="CS294" s="1"/>
      <c r="CT294" s="1"/>
      <c r="CU294" s="1"/>
      <c r="CV294" s="1"/>
      <c r="CW294" s="1"/>
      <c r="CX294" s="1"/>
    </row>
    <row r="295" spans="1:102" s="2" customFormat="1" ht="10.199999999999999" hidden="1" x14ac:dyDescent="0.2">
      <c r="A295" s="56"/>
      <c r="B295" s="20"/>
      <c r="C295" s="25" t="s">
        <v>290</v>
      </c>
      <c r="D295" s="21">
        <v>15355</v>
      </c>
      <c r="E295" s="22">
        <f t="shared" si="19"/>
        <v>0</v>
      </c>
      <c r="F295" s="23">
        <v>100</v>
      </c>
      <c r="G295" s="22">
        <v>100</v>
      </c>
      <c r="H295" s="22">
        <v>100</v>
      </c>
      <c r="I295" s="22">
        <v>100</v>
      </c>
      <c r="J295" s="22">
        <v>100</v>
      </c>
      <c r="K295" s="22">
        <v>100</v>
      </c>
      <c r="L295" s="22">
        <v>100</v>
      </c>
      <c r="M295" s="22">
        <v>100</v>
      </c>
      <c r="N295" s="22">
        <v>100</v>
      </c>
      <c r="O295" s="21">
        <v>100</v>
      </c>
      <c r="P295" s="21">
        <v>100</v>
      </c>
      <c r="Q295" s="21">
        <v>105</v>
      </c>
      <c r="R295" s="21">
        <v>120</v>
      </c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/>
      <c r="CD295" s="1"/>
      <c r="CE295" s="1"/>
      <c r="CF295" s="1"/>
      <c r="CG295" s="1"/>
      <c r="CH295" s="1"/>
      <c r="CI295" s="1"/>
      <c r="CJ295" s="1"/>
      <c r="CK295" s="1"/>
      <c r="CL295" s="1"/>
      <c r="CM295" s="1"/>
      <c r="CN295" s="1"/>
      <c r="CO295" s="1"/>
      <c r="CP295" s="1"/>
      <c r="CQ295" s="1"/>
      <c r="CR295" s="1"/>
      <c r="CS295" s="1"/>
      <c r="CT295" s="1"/>
      <c r="CU295" s="1"/>
      <c r="CV295" s="1"/>
      <c r="CW295" s="1"/>
      <c r="CX295" s="1"/>
    </row>
    <row r="296" spans="1:102" s="2" customFormat="1" ht="10.199999999999999" hidden="1" x14ac:dyDescent="0.2">
      <c r="A296" s="56"/>
      <c r="B296" s="20"/>
      <c r="C296" s="25" t="s">
        <v>291</v>
      </c>
      <c r="D296" s="21">
        <v>284961</v>
      </c>
      <c r="E296" s="22">
        <f t="shared" si="19"/>
        <v>0</v>
      </c>
      <c r="F296" s="23">
        <v>35000</v>
      </c>
      <c r="G296" s="22">
        <v>35000</v>
      </c>
      <c r="H296" s="22">
        <v>35000</v>
      </c>
      <c r="I296" s="22">
        <v>29473</v>
      </c>
      <c r="J296" s="22">
        <v>27500</v>
      </c>
      <c r="K296" s="22">
        <v>17571</v>
      </c>
      <c r="L296" s="22">
        <v>33646</v>
      </c>
      <c r="M296" s="22">
        <v>50546</v>
      </c>
      <c r="N296" s="22">
        <v>50546</v>
      </c>
      <c r="O296" s="21">
        <v>50546</v>
      </c>
      <c r="P296" s="21">
        <v>43992</v>
      </c>
      <c r="Q296" s="21">
        <v>28255</v>
      </c>
      <c r="R296" s="21">
        <v>36603</v>
      </c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  <c r="CC296" s="1"/>
      <c r="CD296" s="1"/>
      <c r="CE296" s="1"/>
      <c r="CF296" s="1"/>
      <c r="CG296" s="1"/>
      <c r="CH296" s="1"/>
      <c r="CI296" s="1"/>
      <c r="CJ296" s="1"/>
      <c r="CK296" s="1"/>
      <c r="CL296" s="1"/>
      <c r="CM296" s="1"/>
      <c r="CN296" s="1"/>
      <c r="CO296" s="1"/>
      <c r="CP296" s="1"/>
      <c r="CQ296" s="1"/>
      <c r="CR296" s="1"/>
      <c r="CS296" s="1"/>
      <c r="CT296" s="1"/>
      <c r="CU296" s="1"/>
      <c r="CV296" s="1"/>
      <c r="CW296" s="1"/>
      <c r="CX296" s="1"/>
    </row>
    <row r="297" spans="1:102" s="2" customFormat="1" ht="10.199999999999999" hidden="1" x14ac:dyDescent="0.2">
      <c r="A297" s="56"/>
      <c r="B297" s="20"/>
      <c r="C297" s="25" t="s">
        <v>292</v>
      </c>
      <c r="D297" s="21"/>
      <c r="E297" s="22">
        <f t="shared" si="19"/>
        <v>0</v>
      </c>
      <c r="F297" s="23"/>
      <c r="G297" s="22"/>
      <c r="H297" s="22"/>
      <c r="I297" s="22"/>
      <c r="J297" s="22"/>
      <c r="K297" s="22"/>
      <c r="L297" s="22"/>
      <c r="M297" s="22"/>
      <c r="N297" s="22"/>
      <c r="O297" s="21"/>
      <c r="P297" s="21"/>
      <c r="Q297" s="21"/>
      <c r="R297" s="2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  <c r="CB297" s="1"/>
      <c r="CC297" s="1"/>
      <c r="CD297" s="1"/>
      <c r="CE297" s="1"/>
      <c r="CF297" s="1"/>
      <c r="CG297" s="1"/>
      <c r="CH297" s="1"/>
      <c r="CI297" s="1"/>
      <c r="CJ297" s="1"/>
      <c r="CK297" s="1"/>
      <c r="CL297" s="1"/>
      <c r="CM297" s="1"/>
      <c r="CN297" s="1"/>
      <c r="CO297" s="1"/>
      <c r="CP297" s="1"/>
      <c r="CQ297" s="1"/>
      <c r="CR297" s="1"/>
      <c r="CS297" s="1"/>
      <c r="CT297" s="1"/>
      <c r="CU297" s="1"/>
      <c r="CV297" s="1"/>
      <c r="CW297" s="1"/>
      <c r="CX297" s="1"/>
    </row>
    <row r="298" spans="1:102" s="2" customFormat="1" ht="10.199999999999999" hidden="1" x14ac:dyDescent="0.2">
      <c r="A298" s="56"/>
      <c r="B298" s="20"/>
      <c r="C298" s="25" t="s">
        <v>293</v>
      </c>
      <c r="D298" s="21"/>
      <c r="E298" s="22">
        <f t="shared" si="19"/>
        <v>0</v>
      </c>
      <c r="F298" s="23"/>
      <c r="G298" s="22"/>
      <c r="H298" s="22"/>
      <c r="I298" s="22"/>
      <c r="J298" s="22"/>
      <c r="K298" s="22"/>
      <c r="L298" s="22"/>
      <c r="M298" s="22"/>
      <c r="N298" s="22"/>
      <c r="O298" s="21"/>
      <c r="P298" s="21"/>
      <c r="Q298" s="21"/>
      <c r="R298" s="2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A298" s="1"/>
      <c r="CB298" s="1"/>
      <c r="CC298" s="1"/>
      <c r="CD298" s="1"/>
      <c r="CE298" s="1"/>
      <c r="CF298" s="1"/>
      <c r="CG298" s="1"/>
      <c r="CH298" s="1"/>
      <c r="CI298" s="1"/>
      <c r="CJ298" s="1"/>
      <c r="CK298" s="1"/>
      <c r="CL298" s="1"/>
      <c r="CM298" s="1"/>
      <c r="CN298" s="1"/>
      <c r="CO298" s="1"/>
      <c r="CP298" s="1"/>
      <c r="CQ298" s="1"/>
      <c r="CR298" s="1"/>
      <c r="CS298" s="1"/>
      <c r="CT298" s="1"/>
      <c r="CU298" s="1"/>
      <c r="CV298" s="1"/>
      <c r="CW298" s="1"/>
      <c r="CX298" s="1"/>
    </row>
    <row r="299" spans="1:102" s="2" customFormat="1" ht="10.199999999999999" hidden="1" x14ac:dyDescent="0.2">
      <c r="A299" s="56"/>
      <c r="B299" s="20"/>
      <c r="C299" s="25" t="s">
        <v>294</v>
      </c>
      <c r="D299" s="21">
        <v>94458</v>
      </c>
      <c r="E299" s="22">
        <f t="shared" si="19"/>
        <v>0</v>
      </c>
      <c r="F299" s="23">
        <v>0</v>
      </c>
      <c r="G299" s="22">
        <v>0</v>
      </c>
      <c r="H299" s="22">
        <v>0</v>
      </c>
      <c r="I299" s="22">
        <v>0</v>
      </c>
      <c r="J299" s="22">
        <v>0</v>
      </c>
      <c r="K299" s="22">
        <v>0</v>
      </c>
      <c r="L299" s="22">
        <v>0</v>
      </c>
      <c r="M299" s="22">
        <v>0</v>
      </c>
      <c r="N299" s="22">
        <v>0</v>
      </c>
      <c r="O299" s="21">
        <v>0</v>
      </c>
      <c r="P299" s="21">
        <v>0</v>
      </c>
      <c r="Q299" s="21">
        <v>0</v>
      </c>
      <c r="R299" s="21">
        <v>0</v>
      </c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  <c r="CB299" s="1"/>
      <c r="CC299" s="1"/>
      <c r="CD299" s="1"/>
      <c r="CE299" s="1"/>
      <c r="CF299" s="1"/>
      <c r="CG299" s="1"/>
      <c r="CH299" s="1"/>
      <c r="CI299" s="1"/>
      <c r="CJ299" s="1"/>
      <c r="CK299" s="1"/>
      <c r="CL299" s="1"/>
      <c r="CM299" s="1"/>
      <c r="CN299" s="1"/>
      <c r="CO299" s="1"/>
      <c r="CP299" s="1"/>
      <c r="CQ299" s="1"/>
      <c r="CR299" s="1"/>
      <c r="CS299" s="1"/>
      <c r="CT299" s="1"/>
      <c r="CU299" s="1"/>
      <c r="CV299" s="1"/>
      <c r="CW299" s="1"/>
      <c r="CX299" s="1"/>
    </row>
    <row r="300" spans="1:102" s="2" customFormat="1" ht="10.199999999999999" hidden="1" x14ac:dyDescent="0.2">
      <c r="A300" s="56"/>
      <c r="B300" s="20"/>
      <c r="C300" s="25" t="s">
        <v>295</v>
      </c>
      <c r="D300" s="21"/>
      <c r="E300" s="22">
        <f t="shared" si="19"/>
        <v>0</v>
      </c>
      <c r="F300" s="23"/>
      <c r="G300" s="22"/>
      <c r="H300" s="22"/>
      <c r="I300" s="22"/>
      <c r="J300" s="22"/>
      <c r="K300" s="22"/>
      <c r="L300" s="22"/>
      <c r="M300" s="22"/>
      <c r="N300" s="22"/>
      <c r="O300" s="21"/>
      <c r="P300" s="21"/>
      <c r="Q300" s="21"/>
      <c r="R300" s="2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1"/>
      <c r="CB300" s="1"/>
      <c r="CC300" s="1"/>
      <c r="CD300" s="1"/>
      <c r="CE300" s="1"/>
      <c r="CF300" s="1"/>
      <c r="CG300" s="1"/>
      <c r="CH300" s="1"/>
      <c r="CI300" s="1"/>
      <c r="CJ300" s="1"/>
      <c r="CK300" s="1"/>
      <c r="CL300" s="1"/>
      <c r="CM300" s="1"/>
      <c r="CN300" s="1"/>
      <c r="CO300" s="1"/>
      <c r="CP300" s="1"/>
      <c r="CQ300" s="1"/>
      <c r="CR300" s="1"/>
      <c r="CS300" s="1"/>
      <c r="CT300" s="1"/>
      <c r="CU300" s="1"/>
      <c r="CV300" s="1"/>
      <c r="CW300" s="1"/>
      <c r="CX300" s="1"/>
    </row>
    <row r="301" spans="1:102" s="2" customFormat="1" ht="10.199999999999999" hidden="1" x14ac:dyDescent="0.2">
      <c r="A301" s="56"/>
      <c r="B301" s="20"/>
      <c r="C301" s="25" t="s">
        <v>296</v>
      </c>
      <c r="D301" s="21"/>
      <c r="E301" s="22">
        <f t="shared" si="19"/>
        <v>0</v>
      </c>
      <c r="F301" s="23"/>
      <c r="G301" s="22"/>
      <c r="H301" s="22"/>
      <c r="I301" s="22"/>
      <c r="J301" s="22"/>
      <c r="K301" s="22"/>
      <c r="L301" s="22"/>
      <c r="M301" s="22"/>
      <c r="N301" s="22"/>
      <c r="O301" s="21"/>
      <c r="P301" s="21"/>
      <c r="Q301" s="21"/>
      <c r="R301" s="2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1"/>
      <c r="CB301" s="1"/>
      <c r="CC301" s="1"/>
      <c r="CD301" s="1"/>
      <c r="CE301" s="1"/>
      <c r="CF301" s="1"/>
      <c r="CG301" s="1"/>
      <c r="CH301" s="1"/>
      <c r="CI301" s="1"/>
      <c r="CJ301" s="1"/>
      <c r="CK301" s="1"/>
      <c r="CL301" s="1"/>
      <c r="CM301" s="1"/>
      <c r="CN301" s="1"/>
      <c r="CO301" s="1"/>
      <c r="CP301" s="1"/>
      <c r="CQ301" s="1"/>
      <c r="CR301" s="1"/>
      <c r="CS301" s="1"/>
      <c r="CT301" s="1"/>
      <c r="CU301" s="1"/>
      <c r="CV301" s="1"/>
      <c r="CW301" s="1"/>
      <c r="CX301" s="1"/>
    </row>
    <row r="302" spans="1:102" s="2" customFormat="1" ht="10.199999999999999" hidden="1" x14ac:dyDescent="0.2">
      <c r="A302" s="56"/>
      <c r="B302" s="20"/>
      <c r="C302" s="25" t="s">
        <v>297</v>
      </c>
      <c r="D302" s="21"/>
      <c r="E302" s="22">
        <f t="shared" si="19"/>
        <v>0</v>
      </c>
      <c r="F302" s="23"/>
      <c r="G302" s="22"/>
      <c r="H302" s="22"/>
      <c r="I302" s="22"/>
      <c r="J302" s="22"/>
      <c r="K302" s="22"/>
      <c r="L302" s="22"/>
      <c r="M302" s="22"/>
      <c r="N302" s="22"/>
      <c r="O302" s="21"/>
      <c r="P302" s="21"/>
      <c r="Q302" s="21"/>
      <c r="R302" s="2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1"/>
      <c r="CB302" s="1"/>
      <c r="CC302" s="1"/>
      <c r="CD302" s="1"/>
      <c r="CE302" s="1"/>
      <c r="CF302" s="1"/>
      <c r="CG302" s="1"/>
      <c r="CH302" s="1"/>
      <c r="CI302" s="1"/>
      <c r="CJ302" s="1"/>
      <c r="CK302" s="1"/>
      <c r="CL302" s="1"/>
      <c r="CM302" s="1"/>
      <c r="CN302" s="1"/>
      <c r="CO302" s="1"/>
      <c r="CP302" s="1"/>
      <c r="CQ302" s="1"/>
      <c r="CR302" s="1"/>
      <c r="CS302" s="1"/>
      <c r="CT302" s="1"/>
      <c r="CU302" s="1"/>
      <c r="CV302" s="1"/>
      <c r="CW302" s="1"/>
      <c r="CX302" s="1"/>
    </row>
    <row r="303" spans="1:102" s="2" customFormat="1" ht="10.199999999999999" hidden="1" x14ac:dyDescent="0.2">
      <c r="A303" s="56"/>
      <c r="B303" s="20"/>
      <c r="C303" s="25" t="s">
        <v>298</v>
      </c>
      <c r="D303" s="21"/>
      <c r="E303" s="22">
        <f t="shared" si="19"/>
        <v>0</v>
      </c>
      <c r="F303" s="23"/>
      <c r="G303" s="22"/>
      <c r="H303" s="22"/>
      <c r="I303" s="22"/>
      <c r="J303" s="22"/>
      <c r="K303" s="22"/>
      <c r="L303" s="22"/>
      <c r="M303" s="22"/>
      <c r="N303" s="22"/>
      <c r="O303" s="21"/>
      <c r="P303" s="21"/>
      <c r="Q303" s="21"/>
      <c r="R303" s="2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  <c r="BZ303" s="1"/>
      <c r="CA303" s="1"/>
      <c r="CB303" s="1"/>
      <c r="CC303" s="1"/>
      <c r="CD303" s="1"/>
      <c r="CE303" s="1"/>
      <c r="CF303" s="1"/>
      <c r="CG303" s="1"/>
      <c r="CH303" s="1"/>
      <c r="CI303" s="1"/>
      <c r="CJ303" s="1"/>
      <c r="CK303" s="1"/>
      <c r="CL303" s="1"/>
      <c r="CM303" s="1"/>
      <c r="CN303" s="1"/>
      <c r="CO303" s="1"/>
      <c r="CP303" s="1"/>
      <c r="CQ303" s="1"/>
      <c r="CR303" s="1"/>
      <c r="CS303" s="1"/>
      <c r="CT303" s="1"/>
      <c r="CU303" s="1"/>
      <c r="CV303" s="1"/>
      <c r="CW303" s="1"/>
      <c r="CX303" s="1"/>
    </row>
    <row r="304" spans="1:102" s="2" customFormat="1" ht="10.199999999999999" hidden="1" x14ac:dyDescent="0.2">
      <c r="A304" s="56"/>
      <c r="B304" s="20"/>
      <c r="C304" s="25" t="s">
        <v>299</v>
      </c>
      <c r="D304" s="21"/>
      <c r="E304" s="22">
        <f t="shared" si="19"/>
        <v>0</v>
      </c>
      <c r="F304" s="23"/>
      <c r="G304" s="22"/>
      <c r="H304" s="22"/>
      <c r="I304" s="22"/>
      <c r="J304" s="22"/>
      <c r="K304" s="22"/>
      <c r="L304" s="22"/>
      <c r="M304" s="22"/>
      <c r="N304" s="22"/>
      <c r="O304" s="21"/>
      <c r="P304" s="21"/>
      <c r="Q304" s="21"/>
      <c r="R304" s="2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1"/>
      <c r="CB304" s="1"/>
      <c r="CC304" s="1"/>
      <c r="CD304" s="1"/>
      <c r="CE304" s="1"/>
      <c r="CF304" s="1"/>
      <c r="CG304" s="1"/>
      <c r="CH304" s="1"/>
      <c r="CI304" s="1"/>
      <c r="CJ304" s="1"/>
      <c r="CK304" s="1"/>
      <c r="CL304" s="1"/>
      <c r="CM304" s="1"/>
      <c r="CN304" s="1"/>
      <c r="CO304" s="1"/>
      <c r="CP304" s="1"/>
      <c r="CQ304" s="1"/>
      <c r="CR304" s="1"/>
      <c r="CS304" s="1"/>
      <c r="CT304" s="1"/>
      <c r="CU304" s="1"/>
      <c r="CV304" s="1"/>
      <c r="CW304" s="1"/>
      <c r="CX304" s="1"/>
    </row>
    <row r="305" spans="1:102" s="2" customFormat="1" ht="10.199999999999999" hidden="1" x14ac:dyDescent="0.2">
      <c r="A305" s="56"/>
      <c r="B305" s="20"/>
      <c r="C305" s="25" t="s">
        <v>300</v>
      </c>
      <c r="D305" s="21"/>
      <c r="E305" s="22">
        <f t="shared" si="19"/>
        <v>0</v>
      </c>
      <c r="F305" s="23"/>
      <c r="G305" s="22"/>
      <c r="H305" s="22"/>
      <c r="I305" s="22"/>
      <c r="J305" s="22"/>
      <c r="K305" s="22"/>
      <c r="L305" s="22"/>
      <c r="M305" s="22"/>
      <c r="N305" s="22"/>
      <c r="O305" s="21"/>
      <c r="P305" s="21"/>
      <c r="Q305" s="21"/>
      <c r="R305" s="2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/>
      <c r="CB305" s="1"/>
      <c r="CC305" s="1"/>
      <c r="CD305" s="1"/>
      <c r="CE305" s="1"/>
      <c r="CF305" s="1"/>
      <c r="CG305" s="1"/>
      <c r="CH305" s="1"/>
      <c r="CI305" s="1"/>
      <c r="CJ305" s="1"/>
      <c r="CK305" s="1"/>
      <c r="CL305" s="1"/>
      <c r="CM305" s="1"/>
      <c r="CN305" s="1"/>
      <c r="CO305" s="1"/>
      <c r="CP305" s="1"/>
      <c r="CQ305" s="1"/>
      <c r="CR305" s="1"/>
      <c r="CS305" s="1"/>
      <c r="CT305" s="1"/>
      <c r="CU305" s="1"/>
      <c r="CV305" s="1"/>
      <c r="CW305" s="1"/>
      <c r="CX305" s="1"/>
    </row>
    <row r="306" spans="1:102" s="2" customFormat="1" ht="10.199999999999999" hidden="1" x14ac:dyDescent="0.2">
      <c r="A306" s="56"/>
      <c r="B306" s="26"/>
      <c r="C306" s="27" t="s">
        <v>301</v>
      </c>
      <c r="D306" s="28"/>
      <c r="E306" s="29">
        <f t="shared" si="19"/>
        <v>0</v>
      </c>
      <c r="F306" s="30"/>
      <c r="G306" s="29"/>
      <c r="H306" s="29"/>
      <c r="I306" s="29"/>
      <c r="J306" s="29"/>
      <c r="K306" s="29"/>
      <c r="L306" s="29"/>
      <c r="M306" s="29"/>
      <c r="N306" s="29"/>
      <c r="O306" s="28"/>
      <c r="P306" s="28"/>
      <c r="Q306" s="28"/>
      <c r="R306" s="28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  <c r="CC306" s="1"/>
      <c r="CD306" s="1"/>
      <c r="CE306" s="1"/>
      <c r="CF306" s="1"/>
      <c r="CG306" s="1"/>
      <c r="CH306" s="1"/>
      <c r="CI306" s="1"/>
      <c r="CJ306" s="1"/>
      <c r="CK306" s="1"/>
      <c r="CL306" s="1"/>
      <c r="CM306" s="1"/>
      <c r="CN306" s="1"/>
      <c r="CO306" s="1"/>
      <c r="CP306" s="1"/>
      <c r="CQ306" s="1"/>
      <c r="CR306" s="1"/>
      <c r="CS306" s="1"/>
      <c r="CT306" s="1"/>
      <c r="CU306" s="1"/>
      <c r="CV306" s="1"/>
      <c r="CW306" s="1"/>
      <c r="CX306" s="1"/>
    </row>
    <row r="307" spans="1:102" s="2" customFormat="1" ht="11.25" customHeight="1" x14ac:dyDescent="0.2">
      <c r="A307" s="56"/>
      <c r="B307" s="20" t="s">
        <v>88</v>
      </c>
      <c r="C307" s="20" t="s">
        <v>302</v>
      </c>
      <c r="D307" s="21">
        <v>80682</v>
      </c>
      <c r="E307" s="22">
        <f t="shared" si="19"/>
        <v>0</v>
      </c>
      <c r="F307" s="23">
        <v>80682</v>
      </c>
      <c r="G307" s="22">
        <v>80682</v>
      </c>
      <c r="H307" s="22">
        <v>80682</v>
      </c>
      <c r="I307" s="22">
        <v>59281</v>
      </c>
      <c r="J307" s="22">
        <v>76281</v>
      </c>
      <c r="K307" s="22">
        <v>76406</v>
      </c>
      <c r="L307" s="22">
        <v>80682</v>
      </c>
      <c r="M307" s="22">
        <v>80682</v>
      </c>
      <c r="N307" s="22">
        <v>80682</v>
      </c>
      <c r="O307" s="21">
        <v>80682</v>
      </c>
      <c r="P307" s="21">
        <v>79645</v>
      </c>
      <c r="Q307" s="21">
        <v>70196</v>
      </c>
      <c r="R307" s="21">
        <v>75873</v>
      </c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  <c r="CB307" s="1"/>
      <c r="CC307" s="1"/>
      <c r="CD307" s="1"/>
      <c r="CE307" s="1"/>
      <c r="CF307" s="1"/>
      <c r="CG307" s="1"/>
      <c r="CH307" s="1"/>
      <c r="CI307" s="1"/>
      <c r="CJ307" s="1"/>
      <c r="CK307" s="1"/>
      <c r="CL307" s="1"/>
      <c r="CM307" s="1"/>
      <c r="CN307" s="1"/>
      <c r="CO307" s="1"/>
      <c r="CP307" s="1"/>
      <c r="CQ307" s="1"/>
      <c r="CR307" s="1"/>
      <c r="CS307" s="1"/>
      <c r="CT307" s="1"/>
      <c r="CU307" s="1"/>
      <c r="CV307" s="1"/>
      <c r="CW307" s="1"/>
      <c r="CX307" s="1"/>
    </row>
    <row r="308" spans="1:102" s="2" customFormat="1" ht="11.25" customHeight="1" x14ac:dyDescent="0.2">
      <c r="A308" s="56"/>
      <c r="B308" s="20"/>
      <c r="C308" s="20" t="s">
        <v>303</v>
      </c>
      <c r="D308" s="21">
        <v>545102</v>
      </c>
      <c r="E308" s="22">
        <f t="shared" si="19"/>
        <v>0</v>
      </c>
      <c r="F308" s="23">
        <v>35000</v>
      </c>
      <c r="G308" s="22">
        <v>35000</v>
      </c>
      <c r="H308" s="22">
        <v>35000</v>
      </c>
      <c r="I308" s="22">
        <v>35000</v>
      </c>
      <c r="J308" s="22">
        <v>35000</v>
      </c>
      <c r="K308" s="22">
        <v>35000</v>
      </c>
      <c r="L308" s="22">
        <v>35000</v>
      </c>
      <c r="M308" s="22">
        <v>35000</v>
      </c>
      <c r="N308" s="22">
        <v>35000</v>
      </c>
      <c r="O308" s="21">
        <v>35000</v>
      </c>
      <c r="P308" s="21">
        <v>35000</v>
      </c>
      <c r="Q308" s="21">
        <v>35000</v>
      </c>
      <c r="R308" s="21">
        <v>0</v>
      </c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  <c r="CG308" s="1"/>
      <c r="CH308" s="1"/>
      <c r="CI308" s="1"/>
      <c r="CJ308" s="1"/>
      <c r="CK308" s="1"/>
      <c r="CL308" s="1"/>
      <c r="CM308" s="1"/>
      <c r="CN308" s="1"/>
      <c r="CO308" s="1"/>
      <c r="CP308" s="1"/>
      <c r="CQ308" s="1"/>
      <c r="CR308" s="1"/>
      <c r="CS308" s="1"/>
      <c r="CT308" s="1"/>
      <c r="CU308" s="1"/>
      <c r="CV308" s="1"/>
      <c r="CW308" s="1"/>
      <c r="CX308" s="1"/>
    </row>
    <row r="309" spans="1:102" s="2" customFormat="1" ht="11.25" customHeight="1" x14ac:dyDescent="0.2">
      <c r="A309" s="56"/>
      <c r="B309" s="20"/>
      <c r="C309" s="20" t="s">
        <v>89</v>
      </c>
      <c r="D309" s="21"/>
      <c r="E309" s="22">
        <f t="shared" si="19"/>
        <v>0</v>
      </c>
      <c r="F309" s="23">
        <f t="shared" ref="F309:R309" si="28">SUM(F$310:F$320)</f>
        <v>0</v>
      </c>
      <c r="G309" s="22">
        <f t="shared" si="28"/>
        <v>0</v>
      </c>
      <c r="H309" s="22">
        <f t="shared" si="28"/>
        <v>0</v>
      </c>
      <c r="I309" s="22">
        <f t="shared" si="28"/>
        <v>0</v>
      </c>
      <c r="J309" s="22">
        <f t="shared" si="28"/>
        <v>0</v>
      </c>
      <c r="K309" s="22">
        <f t="shared" si="28"/>
        <v>0</v>
      </c>
      <c r="L309" s="22">
        <f t="shared" si="28"/>
        <v>0</v>
      </c>
      <c r="M309" s="22">
        <f t="shared" si="28"/>
        <v>0</v>
      </c>
      <c r="N309" s="22">
        <f t="shared" si="28"/>
        <v>0</v>
      </c>
      <c r="O309" s="21">
        <f t="shared" si="28"/>
        <v>0</v>
      </c>
      <c r="P309" s="21">
        <f t="shared" si="28"/>
        <v>0</v>
      </c>
      <c r="Q309" s="21">
        <f t="shared" si="28"/>
        <v>0</v>
      </c>
      <c r="R309" s="21">
        <f t="shared" si="28"/>
        <v>0</v>
      </c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  <c r="CG309" s="1"/>
      <c r="CH309" s="1"/>
      <c r="CI309" s="1"/>
      <c r="CJ309" s="1"/>
      <c r="CK309" s="1"/>
      <c r="CL309" s="1"/>
      <c r="CM309" s="1"/>
      <c r="CN309" s="1"/>
      <c r="CO309" s="1"/>
      <c r="CP309" s="1"/>
      <c r="CQ309" s="1"/>
      <c r="CR309" s="1"/>
      <c r="CS309" s="1"/>
      <c r="CT309" s="1"/>
      <c r="CU309" s="1"/>
      <c r="CV309" s="1"/>
      <c r="CW309" s="1"/>
      <c r="CX309" s="1"/>
    </row>
    <row r="310" spans="1:102" s="2" customFormat="1" ht="10.199999999999999" hidden="1" x14ac:dyDescent="0.2">
      <c r="A310" s="56"/>
      <c r="B310" s="20"/>
      <c r="C310" s="25" t="s">
        <v>304</v>
      </c>
      <c r="D310" s="21"/>
      <c r="E310" s="22">
        <f t="shared" si="19"/>
        <v>0</v>
      </c>
      <c r="F310" s="23"/>
      <c r="G310" s="22"/>
      <c r="H310" s="22"/>
      <c r="I310" s="22"/>
      <c r="J310" s="22"/>
      <c r="K310" s="22"/>
      <c r="L310" s="22"/>
      <c r="M310" s="22"/>
      <c r="N310" s="22"/>
      <c r="O310" s="21"/>
      <c r="P310" s="21"/>
      <c r="Q310" s="21"/>
      <c r="R310" s="2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  <c r="CG310" s="1"/>
      <c r="CH310" s="1"/>
      <c r="CI310" s="1"/>
      <c r="CJ310" s="1"/>
      <c r="CK310" s="1"/>
      <c r="CL310" s="1"/>
      <c r="CM310" s="1"/>
      <c r="CN310" s="1"/>
      <c r="CO310" s="1"/>
      <c r="CP310" s="1"/>
      <c r="CQ310" s="1"/>
      <c r="CR310" s="1"/>
      <c r="CS310" s="1"/>
      <c r="CT310" s="1"/>
      <c r="CU310" s="1"/>
      <c r="CV310" s="1"/>
      <c r="CW310" s="1"/>
      <c r="CX310" s="1"/>
    </row>
    <row r="311" spans="1:102" s="2" customFormat="1" ht="10.199999999999999" hidden="1" x14ac:dyDescent="0.2">
      <c r="A311" s="56"/>
      <c r="B311" s="20"/>
      <c r="C311" s="25" t="s">
        <v>305</v>
      </c>
      <c r="D311" s="21"/>
      <c r="E311" s="22">
        <f t="shared" si="19"/>
        <v>0</v>
      </c>
      <c r="F311" s="23"/>
      <c r="G311" s="22"/>
      <c r="H311" s="22"/>
      <c r="I311" s="22"/>
      <c r="J311" s="22"/>
      <c r="K311" s="22"/>
      <c r="L311" s="22"/>
      <c r="M311" s="22"/>
      <c r="N311" s="22"/>
      <c r="O311" s="21"/>
      <c r="P311" s="21"/>
      <c r="Q311" s="21"/>
      <c r="R311" s="2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  <c r="CG311" s="1"/>
      <c r="CH311" s="1"/>
      <c r="CI311" s="1"/>
      <c r="CJ311" s="1"/>
      <c r="CK311" s="1"/>
      <c r="CL311" s="1"/>
      <c r="CM311" s="1"/>
      <c r="CN311" s="1"/>
      <c r="CO311" s="1"/>
      <c r="CP311" s="1"/>
      <c r="CQ311" s="1"/>
      <c r="CR311" s="1"/>
      <c r="CS311" s="1"/>
      <c r="CT311" s="1"/>
      <c r="CU311" s="1"/>
      <c r="CV311" s="1"/>
      <c r="CW311" s="1"/>
      <c r="CX311" s="1"/>
    </row>
    <row r="312" spans="1:102" s="2" customFormat="1" ht="10.199999999999999" hidden="1" x14ac:dyDescent="0.2">
      <c r="A312" s="56"/>
      <c r="B312" s="20"/>
      <c r="C312" s="25" t="s">
        <v>306</v>
      </c>
      <c r="D312" s="21"/>
      <c r="E312" s="22">
        <f t="shared" si="19"/>
        <v>0</v>
      </c>
      <c r="F312" s="23"/>
      <c r="G312" s="22"/>
      <c r="H312" s="22"/>
      <c r="I312" s="22"/>
      <c r="J312" s="22"/>
      <c r="K312" s="22"/>
      <c r="L312" s="22"/>
      <c r="M312" s="22"/>
      <c r="N312" s="22"/>
      <c r="O312" s="21"/>
      <c r="P312" s="21"/>
      <c r="Q312" s="21"/>
      <c r="R312" s="2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  <c r="CG312" s="1"/>
      <c r="CH312" s="1"/>
      <c r="CI312" s="1"/>
      <c r="CJ312" s="1"/>
      <c r="CK312" s="1"/>
      <c r="CL312" s="1"/>
      <c r="CM312" s="1"/>
      <c r="CN312" s="1"/>
      <c r="CO312" s="1"/>
      <c r="CP312" s="1"/>
      <c r="CQ312" s="1"/>
      <c r="CR312" s="1"/>
      <c r="CS312" s="1"/>
      <c r="CT312" s="1"/>
      <c r="CU312" s="1"/>
      <c r="CV312" s="1"/>
      <c r="CW312" s="1"/>
      <c r="CX312" s="1"/>
    </row>
    <row r="313" spans="1:102" s="2" customFormat="1" ht="10.199999999999999" hidden="1" x14ac:dyDescent="0.2">
      <c r="A313" s="56"/>
      <c r="B313" s="20"/>
      <c r="C313" s="25" t="s">
        <v>307</v>
      </c>
      <c r="D313" s="21">
        <v>189672</v>
      </c>
      <c r="E313" s="22">
        <f t="shared" si="19"/>
        <v>0</v>
      </c>
      <c r="F313" s="23">
        <v>0</v>
      </c>
      <c r="G313" s="22">
        <v>0</v>
      </c>
      <c r="H313" s="22">
        <v>0</v>
      </c>
      <c r="I313" s="22">
        <v>0</v>
      </c>
      <c r="J313" s="22">
        <v>0</v>
      </c>
      <c r="K313" s="22">
        <v>0</v>
      </c>
      <c r="L313" s="22">
        <v>0</v>
      </c>
      <c r="M313" s="22">
        <v>0</v>
      </c>
      <c r="N313" s="22">
        <v>0</v>
      </c>
      <c r="O313" s="21">
        <v>0</v>
      </c>
      <c r="P313" s="21">
        <v>0</v>
      </c>
      <c r="Q313" s="21">
        <v>0</v>
      </c>
      <c r="R313" s="21">
        <v>0</v>
      </c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  <c r="CA313" s="1"/>
      <c r="CB313" s="1"/>
      <c r="CC313" s="1"/>
      <c r="CD313" s="1"/>
      <c r="CE313" s="1"/>
      <c r="CF313" s="1"/>
      <c r="CG313" s="1"/>
      <c r="CH313" s="1"/>
      <c r="CI313" s="1"/>
      <c r="CJ313" s="1"/>
      <c r="CK313" s="1"/>
      <c r="CL313" s="1"/>
      <c r="CM313" s="1"/>
      <c r="CN313" s="1"/>
      <c r="CO313" s="1"/>
      <c r="CP313" s="1"/>
      <c r="CQ313" s="1"/>
      <c r="CR313" s="1"/>
      <c r="CS313" s="1"/>
      <c r="CT313" s="1"/>
      <c r="CU313" s="1"/>
      <c r="CV313" s="1"/>
      <c r="CW313" s="1"/>
      <c r="CX313" s="1"/>
    </row>
    <row r="314" spans="1:102" s="2" customFormat="1" ht="10.199999999999999" hidden="1" x14ac:dyDescent="0.2">
      <c r="A314" s="56"/>
      <c r="B314" s="20"/>
      <c r="C314" s="25" t="s">
        <v>308</v>
      </c>
      <c r="D314" s="21">
        <v>35020</v>
      </c>
      <c r="E314" s="22">
        <f t="shared" si="19"/>
        <v>0</v>
      </c>
      <c r="F314" s="23">
        <v>0</v>
      </c>
      <c r="G314" s="22">
        <v>0</v>
      </c>
      <c r="H314" s="22">
        <v>0</v>
      </c>
      <c r="I314" s="22">
        <v>0</v>
      </c>
      <c r="J314" s="22">
        <v>0</v>
      </c>
      <c r="K314" s="22">
        <v>0</v>
      </c>
      <c r="L314" s="22">
        <v>0</v>
      </c>
      <c r="M314" s="22">
        <v>0</v>
      </c>
      <c r="N314" s="22">
        <v>0</v>
      </c>
      <c r="O314" s="21">
        <v>0</v>
      </c>
      <c r="P314" s="21">
        <v>0</v>
      </c>
      <c r="Q314" s="21">
        <v>0</v>
      </c>
      <c r="R314" s="21">
        <v>0</v>
      </c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  <c r="CG314" s="1"/>
      <c r="CH314" s="1"/>
      <c r="CI314" s="1"/>
      <c r="CJ314" s="1"/>
      <c r="CK314" s="1"/>
      <c r="CL314" s="1"/>
      <c r="CM314" s="1"/>
      <c r="CN314" s="1"/>
      <c r="CO314" s="1"/>
      <c r="CP314" s="1"/>
      <c r="CQ314" s="1"/>
      <c r="CR314" s="1"/>
      <c r="CS314" s="1"/>
      <c r="CT314" s="1"/>
      <c r="CU314" s="1"/>
      <c r="CV314" s="1"/>
      <c r="CW314" s="1"/>
      <c r="CX314" s="1"/>
    </row>
    <row r="315" spans="1:102" s="2" customFormat="1" ht="10.199999999999999" hidden="1" x14ac:dyDescent="0.2">
      <c r="A315" s="56"/>
      <c r="B315" s="20"/>
      <c r="C315" s="25" t="s">
        <v>309</v>
      </c>
      <c r="D315" s="21"/>
      <c r="E315" s="22">
        <f t="shared" si="19"/>
        <v>0</v>
      </c>
      <c r="F315" s="23"/>
      <c r="G315" s="22"/>
      <c r="H315" s="22"/>
      <c r="I315" s="22"/>
      <c r="J315" s="22"/>
      <c r="K315" s="22"/>
      <c r="L315" s="22"/>
      <c r="M315" s="22"/>
      <c r="N315" s="22"/>
      <c r="O315" s="21"/>
      <c r="P315" s="21"/>
      <c r="Q315" s="21"/>
      <c r="R315" s="2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  <c r="CG315" s="1"/>
      <c r="CH315" s="1"/>
      <c r="CI315" s="1"/>
      <c r="CJ315" s="1"/>
      <c r="CK315" s="1"/>
      <c r="CL315" s="1"/>
      <c r="CM315" s="1"/>
      <c r="CN315" s="1"/>
      <c r="CO315" s="1"/>
      <c r="CP315" s="1"/>
      <c r="CQ315" s="1"/>
      <c r="CR315" s="1"/>
      <c r="CS315" s="1"/>
      <c r="CT315" s="1"/>
      <c r="CU315" s="1"/>
      <c r="CV315" s="1"/>
      <c r="CW315" s="1"/>
      <c r="CX315" s="1"/>
    </row>
    <row r="316" spans="1:102" s="2" customFormat="1" ht="10.199999999999999" hidden="1" x14ac:dyDescent="0.2">
      <c r="A316" s="56"/>
      <c r="B316" s="20"/>
      <c r="C316" s="25" t="s">
        <v>310</v>
      </c>
      <c r="D316" s="21">
        <v>94458</v>
      </c>
      <c r="E316" s="22">
        <f t="shared" si="19"/>
        <v>0</v>
      </c>
      <c r="F316" s="23">
        <v>0</v>
      </c>
      <c r="G316" s="22">
        <v>0</v>
      </c>
      <c r="H316" s="22">
        <v>0</v>
      </c>
      <c r="I316" s="22">
        <v>0</v>
      </c>
      <c r="J316" s="22">
        <v>0</v>
      </c>
      <c r="K316" s="22">
        <v>0</v>
      </c>
      <c r="L316" s="22">
        <v>0</v>
      </c>
      <c r="M316" s="22">
        <v>0</v>
      </c>
      <c r="N316" s="22">
        <v>0</v>
      </c>
      <c r="O316" s="21">
        <v>0</v>
      </c>
      <c r="P316" s="21">
        <v>0</v>
      </c>
      <c r="Q316" s="21">
        <v>0</v>
      </c>
      <c r="R316" s="21">
        <v>0</v>
      </c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  <c r="CG316" s="1"/>
      <c r="CH316" s="1"/>
      <c r="CI316" s="1"/>
      <c r="CJ316" s="1"/>
      <c r="CK316" s="1"/>
      <c r="CL316" s="1"/>
      <c r="CM316" s="1"/>
      <c r="CN316" s="1"/>
      <c r="CO316" s="1"/>
      <c r="CP316" s="1"/>
      <c r="CQ316" s="1"/>
      <c r="CR316" s="1"/>
      <c r="CS316" s="1"/>
      <c r="CT316" s="1"/>
      <c r="CU316" s="1"/>
      <c r="CV316" s="1"/>
      <c r="CW316" s="1"/>
      <c r="CX316" s="1"/>
    </row>
    <row r="317" spans="1:102" s="2" customFormat="1" ht="10.199999999999999" hidden="1" x14ac:dyDescent="0.2">
      <c r="A317" s="56"/>
      <c r="B317" s="20"/>
      <c r="C317" s="25" t="s">
        <v>311</v>
      </c>
      <c r="D317" s="21"/>
      <c r="E317" s="22">
        <f t="shared" si="19"/>
        <v>0</v>
      </c>
      <c r="F317" s="23"/>
      <c r="G317" s="22"/>
      <c r="H317" s="22"/>
      <c r="I317" s="22"/>
      <c r="J317" s="22"/>
      <c r="K317" s="22"/>
      <c r="L317" s="22"/>
      <c r="M317" s="22"/>
      <c r="N317" s="22"/>
      <c r="O317" s="21"/>
      <c r="P317" s="21"/>
      <c r="Q317" s="21"/>
      <c r="R317" s="2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  <c r="CG317" s="1"/>
      <c r="CH317" s="1"/>
      <c r="CI317" s="1"/>
      <c r="CJ317" s="1"/>
      <c r="CK317" s="1"/>
      <c r="CL317" s="1"/>
      <c r="CM317" s="1"/>
      <c r="CN317" s="1"/>
      <c r="CO317" s="1"/>
      <c r="CP317" s="1"/>
      <c r="CQ317" s="1"/>
      <c r="CR317" s="1"/>
      <c r="CS317" s="1"/>
      <c r="CT317" s="1"/>
      <c r="CU317" s="1"/>
      <c r="CV317" s="1"/>
      <c r="CW317" s="1"/>
      <c r="CX317" s="1"/>
    </row>
    <row r="318" spans="1:102" s="2" customFormat="1" ht="10.199999999999999" hidden="1" x14ac:dyDescent="0.2">
      <c r="A318" s="56"/>
      <c r="B318" s="20"/>
      <c r="C318" s="25" t="s">
        <v>312</v>
      </c>
      <c r="D318" s="21">
        <v>104030</v>
      </c>
      <c r="E318" s="22">
        <f t="shared" si="19"/>
        <v>0</v>
      </c>
      <c r="F318" s="23">
        <v>0</v>
      </c>
      <c r="G318" s="22">
        <v>0</v>
      </c>
      <c r="H318" s="22">
        <v>0</v>
      </c>
      <c r="I318" s="22">
        <v>0</v>
      </c>
      <c r="J318" s="22">
        <v>0</v>
      </c>
      <c r="K318" s="22">
        <v>0</v>
      </c>
      <c r="L318" s="22">
        <v>0</v>
      </c>
      <c r="M318" s="22">
        <v>0</v>
      </c>
      <c r="N318" s="22">
        <v>0</v>
      </c>
      <c r="O318" s="21">
        <v>0</v>
      </c>
      <c r="P318" s="21">
        <v>0</v>
      </c>
      <c r="Q318" s="21">
        <v>0</v>
      </c>
      <c r="R318" s="21">
        <v>0</v>
      </c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  <c r="CG318" s="1"/>
      <c r="CH318" s="1"/>
      <c r="CI318" s="1"/>
      <c r="CJ318" s="1"/>
      <c r="CK318" s="1"/>
      <c r="CL318" s="1"/>
      <c r="CM318" s="1"/>
      <c r="CN318" s="1"/>
      <c r="CO318" s="1"/>
      <c r="CP318" s="1"/>
      <c r="CQ318" s="1"/>
      <c r="CR318" s="1"/>
      <c r="CS318" s="1"/>
      <c r="CT318" s="1"/>
      <c r="CU318" s="1"/>
      <c r="CV318" s="1"/>
      <c r="CW318" s="1"/>
      <c r="CX318" s="1"/>
    </row>
    <row r="319" spans="1:102" s="2" customFormat="1" ht="10.199999999999999" hidden="1" x14ac:dyDescent="0.2">
      <c r="A319" s="56"/>
      <c r="B319" s="20"/>
      <c r="C319" s="25" t="s">
        <v>313</v>
      </c>
      <c r="D319" s="21"/>
      <c r="E319" s="22">
        <f t="shared" si="19"/>
        <v>0</v>
      </c>
      <c r="F319" s="23"/>
      <c r="G319" s="22"/>
      <c r="H319" s="22"/>
      <c r="I319" s="22"/>
      <c r="J319" s="22"/>
      <c r="K319" s="22"/>
      <c r="L319" s="22"/>
      <c r="M319" s="22"/>
      <c r="N319" s="22"/>
      <c r="O319" s="21"/>
      <c r="P319" s="21"/>
      <c r="Q319" s="21"/>
      <c r="R319" s="2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  <c r="CG319" s="1"/>
      <c r="CH319" s="1"/>
      <c r="CI319" s="1"/>
      <c r="CJ319" s="1"/>
      <c r="CK319" s="1"/>
      <c r="CL319" s="1"/>
      <c r="CM319" s="1"/>
      <c r="CN319" s="1"/>
      <c r="CO319" s="1"/>
      <c r="CP319" s="1"/>
      <c r="CQ319" s="1"/>
      <c r="CR319" s="1"/>
      <c r="CS319" s="1"/>
      <c r="CT319" s="1"/>
      <c r="CU319" s="1"/>
      <c r="CV319" s="1"/>
      <c r="CW319" s="1"/>
      <c r="CX319" s="1"/>
    </row>
    <row r="320" spans="1:102" s="2" customFormat="1" ht="10.199999999999999" hidden="1" x14ac:dyDescent="0.2">
      <c r="A320" s="56"/>
      <c r="B320" s="20"/>
      <c r="C320" s="25" t="s">
        <v>314</v>
      </c>
      <c r="D320" s="21"/>
      <c r="E320" s="22">
        <f t="shared" si="19"/>
        <v>0</v>
      </c>
      <c r="F320" s="23"/>
      <c r="G320" s="22"/>
      <c r="H320" s="22"/>
      <c r="I320" s="22"/>
      <c r="J320" s="22"/>
      <c r="K320" s="22"/>
      <c r="L320" s="22"/>
      <c r="M320" s="22"/>
      <c r="N320" s="22"/>
      <c r="O320" s="21"/>
      <c r="P320" s="21"/>
      <c r="Q320" s="21"/>
      <c r="R320" s="2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  <c r="CG320" s="1"/>
      <c r="CH320" s="1"/>
      <c r="CI320" s="1"/>
      <c r="CJ320" s="1"/>
      <c r="CK320" s="1"/>
      <c r="CL320" s="1"/>
      <c r="CM320" s="1"/>
      <c r="CN320" s="1"/>
      <c r="CO320" s="1"/>
      <c r="CP320" s="1"/>
      <c r="CQ320" s="1"/>
      <c r="CR320" s="1"/>
      <c r="CS320" s="1"/>
      <c r="CT320" s="1"/>
      <c r="CU320" s="1"/>
      <c r="CV320" s="1"/>
      <c r="CW320" s="1"/>
      <c r="CX320" s="1"/>
    </row>
    <row r="321" spans="1:102" s="2" customFormat="1" ht="11.25" customHeight="1" x14ac:dyDescent="0.2">
      <c r="A321" s="56"/>
      <c r="B321" s="20"/>
      <c r="C321" s="20" t="s">
        <v>315</v>
      </c>
      <c r="D321" s="21">
        <v>94458</v>
      </c>
      <c r="E321" s="22">
        <f t="shared" si="19"/>
        <v>0</v>
      </c>
      <c r="F321" s="23">
        <v>1000</v>
      </c>
      <c r="G321" s="22">
        <v>1000</v>
      </c>
      <c r="H321" s="22">
        <v>1000</v>
      </c>
      <c r="I321" s="22">
        <v>1000</v>
      </c>
      <c r="J321" s="22">
        <v>1000</v>
      </c>
      <c r="K321" s="22">
        <v>1000</v>
      </c>
      <c r="L321" s="22">
        <v>1000</v>
      </c>
      <c r="M321" s="22">
        <v>4600</v>
      </c>
      <c r="N321" s="22">
        <v>4600</v>
      </c>
      <c r="O321" s="21">
        <v>4600</v>
      </c>
      <c r="P321" s="21">
        <v>1372</v>
      </c>
      <c r="Q321" s="21">
        <v>1000</v>
      </c>
      <c r="R321" s="21">
        <v>3581</v>
      </c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  <c r="CD321" s="1"/>
      <c r="CE321" s="1"/>
      <c r="CF321" s="1"/>
      <c r="CG321" s="1"/>
      <c r="CH321" s="1"/>
      <c r="CI321" s="1"/>
      <c r="CJ321" s="1"/>
      <c r="CK321" s="1"/>
      <c r="CL321" s="1"/>
      <c r="CM321" s="1"/>
      <c r="CN321" s="1"/>
      <c r="CO321" s="1"/>
      <c r="CP321" s="1"/>
      <c r="CQ321" s="1"/>
      <c r="CR321" s="1"/>
      <c r="CS321" s="1"/>
      <c r="CT321" s="1"/>
      <c r="CU321" s="1"/>
      <c r="CV321" s="1"/>
      <c r="CW321" s="1"/>
      <c r="CX321" s="1"/>
    </row>
    <row r="322" spans="1:102" s="2" customFormat="1" ht="11.25" customHeight="1" x14ac:dyDescent="0.2">
      <c r="A322" s="56"/>
      <c r="B322" s="20"/>
      <c r="C322" s="20" t="s">
        <v>316</v>
      </c>
      <c r="D322" s="21">
        <v>255221</v>
      </c>
      <c r="E322" s="22">
        <f t="shared" si="19"/>
        <v>0</v>
      </c>
      <c r="F322" s="23">
        <v>3805</v>
      </c>
      <c r="G322" s="22">
        <v>3805</v>
      </c>
      <c r="H322" s="22">
        <v>3805</v>
      </c>
      <c r="I322" s="22">
        <v>58930</v>
      </c>
      <c r="J322" s="22">
        <v>39590</v>
      </c>
      <c r="K322" s="22">
        <v>25533</v>
      </c>
      <c r="L322" s="22">
        <v>39691</v>
      </c>
      <c r="M322" s="22">
        <v>68024</v>
      </c>
      <c r="N322" s="22">
        <v>68024</v>
      </c>
      <c r="O322" s="21">
        <v>68024</v>
      </c>
      <c r="P322" s="21">
        <v>39595</v>
      </c>
      <c r="Q322" s="21">
        <v>28280</v>
      </c>
      <c r="R322" s="21">
        <v>47866</v>
      </c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  <c r="CG322" s="1"/>
      <c r="CH322" s="1"/>
      <c r="CI322" s="1"/>
      <c r="CJ322" s="1"/>
      <c r="CK322" s="1"/>
      <c r="CL322" s="1"/>
      <c r="CM322" s="1"/>
      <c r="CN322" s="1"/>
      <c r="CO322" s="1"/>
      <c r="CP322" s="1"/>
      <c r="CQ322" s="1"/>
      <c r="CR322" s="1"/>
      <c r="CS322" s="1"/>
      <c r="CT322" s="1"/>
      <c r="CU322" s="1"/>
      <c r="CV322" s="1"/>
      <c r="CW322" s="1"/>
      <c r="CX322" s="1"/>
    </row>
    <row r="323" spans="1:102" s="2" customFormat="1" ht="11.25" hidden="1" customHeight="1" x14ac:dyDescent="0.2">
      <c r="A323" s="56"/>
      <c r="B323" s="20"/>
      <c r="C323" s="20" t="s">
        <v>317</v>
      </c>
      <c r="D323" s="21"/>
      <c r="E323" s="22">
        <f t="shared" si="19"/>
        <v>0</v>
      </c>
      <c r="F323" s="23"/>
      <c r="G323" s="22"/>
      <c r="H323" s="22"/>
      <c r="I323" s="22"/>
      <c r="J323" s="22"/>
      <c r="K323" s="22"/>
      <c r="L323" s="22"/>
      <c r="M323" s="22"/>
      <c r="N323" s="22"/>
      <c r="O323" s="21"/>
      <c r="P323" s="21"/>
      <c r="Q323" s="21"/>
      <c r="R323" s="2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/>
      <c r="CH323" s="1"/>
      <c r="CI323" s="1"/>
      <c r="CJ323" s="1"/>
      <c r="CK323" s="1"/>
      <c r="CL323" s="1"/>
      <c r="CM323" s="1"/>
      <c r="CN323" s="1"/>
      <c r="CO323" s="1"/>
      <c r="CP323" s="1"/>
      <c r="CQ323" s="1"/>
      <c r="CR323" s="1"/>
      <c r="CS323" s="1"/>
      <c r="CT323" s="1"/>
      <c r="CU323" s="1"/>
      <c r="CV323" s="1"/>
      <c r="CW323" s="1"/>
      <c r="CX323" s="1"/>
    </row>
    <row r="324" spans="1:102" s="2" customFormat="1" ht="11.25" hidden="1" customHeight="1" x14ac:dyDescent="0.2">
      <c r="A324" s="56"/>
      <c r="B324" s="20"/>
      <c r="C324" s="20" t="s">
        <v>318</v>
      </c>
      <c r="D324" s="21"/>
      <c r="E324" s="22">
        <f t="shared" ref="E324:E337" si="29">IF(ISERROR($F324-$G324), "na", ($F324-$G324))</f>
        <v>0</v>
      </c>
      <c r="F324" s="23"/>
      <c r="G324" s="22"/>
      <c r="H324" s="22"/>
      <c r="I324" s="22"/>
      <c r="J324" s="22"/>
      <c r="K324" s="22"/>
      <c r="L324" s="22"/>
      <c r="M324" s="22"/>
      <c r="N324" s="22"/>
      <c r="O324" s="21"/>
      <c r="P324" s="21"/>
      <c r="Q324" s="21"/>
      <c r="R324" s="2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  <c r="CG324" s="1"/>
      <c r="CH324" s="1"/>
      <c r="CI324" s="1"/>
      <c r="CJ324" s="1"/>
      <c r="CK324" s="1"/>
      <c r="CL324" s="1"/>
      <c r="CM324" s="1"/>
      <c r="CN324" s="1"/>
      <c r="CO324" s="1"/>
      <c r="CP324" s="1"/>
      <c r="CQ324" s="1"/>
      <c r="CR324" s="1"/>
      <c r="CS324" s="1"/>
      <c r="CT324" s="1"/>
      <c r="CU324" s="1"/>
      <c r="CV324" s="1"/>
      <c r="CW324" s="1"/>
      <c r="CX324" s="1"/>
    </row>
    <row r="325" spans="1:102" s="2" customFormat="1" ht="11.25" customHeight="1" x14ac:dyDescent="0.2">
      <c r="A325" s="56"/>
      <c r="B325" s="26"/>
      <c r="C325" s="12" t="s">
        <v>103</v>
      </c>
      <c r="D325" s="13">
        <f>SUM(D$307,D$308,D$309,D$321,D$322,D$323,D$324)</f>
        <v>975463</v>
      </c>
      <c r="E325" s="31">
        <f t="shared" si="29"/>
        <v>0</v>
      </c>
      <c r="F325" s="32">
        <f t="shared" ref="F325:R325" si="30">SUM(F$307,F$308,F$309,F$321,F$322,F$323,F$324)</f>
        <v>120487</v>
      </c>
      <c r="G325" s="31">
        <f t="shared" si="30"/>
        <v>120487</v>
      </c>
      <c r="H325" s="31">
        <f t="shared" si="30"/>
        <v>120487</v>
      </c>
      <c r="I325" s="31">
        <f t="shared" si="30"/>
        <v>154211</v>
      </c>
      <c r="J325" s="31">
        <f t="shared" si="30"/>
        <v>151871</v>
      </c>
      <c r="K325" s="31">
        <f t="shared" si="30"/>
        <v>137939</v>
      </c>
      <c r="L325" s="31">
        <f t="shared" si="30"/>
        <v>156373</v>
      </c>
      <c r="M325" s="31">
        <f t="shared" si="30"/>
        <v>188306</v>
      </c>
      <c r="N325" s="31">
        <f t="shared" si="30"/>
        <v>188306</v>
      </c>
      <c r="O325" s="13">
        <f t="shared" si="30"/>
        <v>188306</v>
      </c>
      <c r="P325" s="13">
        <f t="shared" si="30"/>
        <v>155612</v>
      </c>
      <c r="Q325" s="13">
        <f t="shared" si="30"/>
        <v>134476</v>
      </c>
      <c r="R325" s="13">
        <f t="shared" si="30"/>
        <v>127320</v>
      </c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  <c r="CG325" s="1"/>
      <c r="CH325" s="1"/>
      <c r="CI325" s="1"/>
      <c r="CJ325" s="1"/>
      <c r="CK325" s="1"/>
      <c r="CL325" s="1"/>
      <c r="CM325" s="1"/>
      <c r="CN325" s="1"/>
      <c r="CO325" s="1"/>
      <c r="CP325" s="1"/>
      <c r="CQ325" s="1"/>
      <c r="CR325" s="1"/>
      <c r="CS325" s="1"/>
      <c r="CT325" s="1"/>
      <c r="CU325" s="1"/>
      <c r="CV325" s="1"/>
      <c r="CW325" s="1"/>
      <c r="CX325" s="1"/>
    </row>
    <row r="326" spans="1:102" s="2" customFormat="1" ht="11.25" hidden="1" customHeight="1" x14ac:dyDescent="0.2">
      <c r="A326" s="56"/>
      <c r="B326" s="20" t="s">
        <v>104</v>
      </c>
      <c r="C326" s="20" t="s">
        <v>105</v>
      </c>
      <c r="D326" s="21"/>
      <c r="E326" s="22">
        <f t="shared" si="29"/>
        <v>0</v>
      </c>
      <c r="F326" s="23">
        <f t="shared" ref="F326:R326" si="31">SUM(F$327:F$328)</f>
        <v>0</v>
      </c>
      <c r="G326" s="22">
        <f t="shared" si="31"/>
        <v>0</v>
      </c>
      <c r="H326" s="22">
        <f t="shared" si="31"/>
        <v>0</v>
      </c>
      <c r="I326" s="22">
        <f t="shared" si="31"/>
        <v>0</v>
      </c>
      <c r="J326" s="22">
        <f t="shared" si="31"/>
        <v>0</v>
      </c>
      <c r="K326" s="22">
        <f t="shared" si="31"/>
        <v>0</v>
      </c>
      <c r="L326" s="22">
        <f t="shared" si="31"/>
        <v>0</v>
      </c>
      <c r="M326" s="22">
        <f t="shared" si="31"/>
        <v>0</v>
      </c>
      <c r="N326" s="22">
        <f t="shared" si="31"/>
        <v>0</v>
      </c>
      <c r="O326" s="21">
        <f t="shared" si="31"/>
        <v>0</v>
      </c>
      <c r="P326" s="21">
        <f t="shared" si="31"/>
        <v>0</v>
      </c>
      <c r="Q326" s="21">
        <f t="shared" si="31"/>
        <v>0</v>
      </c>
      <c r="R326" s="21">
        <f t="shared" si="31"/>
        <v>0</v>
      </c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  <c r="CG326" s="1"/>
      <c r="CH326" s="1"/>
      <c r="CI326" s="1"/>
      <c r="CJ326" s="1"/>
      <c r="CK326" s="1"/>
      <c r="CL326" s="1"/>
      <c r="CM326" s="1"/>
      <c r="CN326" s="1"/>
      <c r="CO326" s="1"/>
      <c r="CP326" s="1"/>
      <c r="CQ326" s="1"/>
      <c r="CR326" s="1"/>
      <c r="CS326" s="1"/>
      <c r="CT326" s="1"/>
      <c r="CU326" s="1"/>
      <c r="CV326" s="1"/>
      <c r="CW326" s="1"/>
      <c r="CX326" s="1"/>
    </row>
    <row r="327" spans="1:102" s="2" customFormat="1" ht="10.199999999999999" hidden="1" x14ac:dyDescent="0.2">
      <c r="A327" s="56"/>
      <c r="B327" s="20"/>
      <c r="C327" s="25" t="s">
        <v>319</v>
      </c>
      <c r="D327" s="21"/>
      <c r="E327" s="22">
        <f t="shared" si="29"/>
        <v>0</v>
      </c>
      <c r="F327" s="23"/>
      <c r="G327" s="22"/>
      <c r="H327" s="22"/>
      <c r="I327" s="22"/>
      <c r="J327" s="22"/>
      <c r="K327" s="22"/>
      <c r="L327" s="22"/>
      <c r="M327" s="22"/>
      <c r="N327" s="22"/>
      <c r="O327" s="21"/>
      <c r="P327" s="21"/>
      <c r="Q327" s="21"/>
      <c r="R327" s="2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/>
      <c r="CH327" s="1"/>
      <c r="CI327" s="1"/>
      <c r="CJ327" s="1"/>
      <c r="CK327" s="1"/>
      <c r="CL327" s="1"/>
      <c r="CM327" s="1"/>
      <c r="CN327" s="1"/>
      <c r="CO327" s="1"/>
      <c r="CP327" s="1"/>
      <c r="CQ327" s="1"/>
      <c r="CR327" s="1"/>
      <c r="CS327" s="1"/>
      <c r="CT327" s="1"/>
      <c r="CU327" s="1"/>
      <c r="CV327" s="1"/>
      <c r="CW327" s="1"/>
      <c r="CX327" s="1"/>
    </row>
    <row r="328" spans="1:102" s="2" customFormat="1" ht="10.199999999999999" hidden="1" x14ac:dyDescent="0.2">
      <c r="A328" s="56"/>
      <c r="B328" s="26"/>
      <c r="C328" s="27" t="s">
        <v>320</v>
      </c>
      <c r="D328" s="28"/>
      <c r="E328" s="29">
        <f t="shared" si="29"/>
        <v>0</v>
      </c>
      <c r="F328" s="30"/>
      <c r="G328" s="29"/>
      <c r="H328" s="29"/>
      <c r="I328" s="29"/>
      <c r="J328" s="29"/>
      <c r="K328" s="29"/>
      <c r="L328" s="29"/>
      <c r="M328" s="29"/>
      <c r="N328" s="29"/>
      <c r="O328" s="28"/>
      <c r="P328" s="28"/>
      <c r="Q328" s="28"/>
      <c r="R328" s="28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/>
      <c r="CH328" s="1"/>
      <c r="CI328" s="1"/>
      <c r="CJ328" s="1"/>
      <c r="CK328" s="1"/>
      <c r="CL328" s="1"/>
      <c r="CM328" s="1"/>
      <c r="CN328" s="1"/>
      <c r="CO328" s="1"/>
      <c r="CP328" s="1"/>
      <c r="CQ328" s="1"/>
      <c r="CR328" s="1"/>
      <c r="CS328" s="1"/>
      <c r="CT328" s="1"/>
      <c r="CU328" s="1"/>
      <c r="CV328" s="1"/>
      <c r="CW328" s="1"/>
      <c r="CX328" s="1"/>
    </row>
    <row r="329" spans="1:102" s="2" customFormat="1" ht="11.25" hidden="1" customHeight="1" x14ac:dyDescent="0.2">
      <c r="A329" s="56"/>
      <c r="B329" s="26" t="s">
        <v>113</v>
      </c>
      <c r="C329" s="26" t="s">
        <v>321</v>
      </c>
      <c r="D329" s="28"/>
      <c r="E329" s="29">
        <f t="shared" si="29"/>
        <v>0</v>
      </c>
      <c r="F329" s="30"/>
      <c r="G329" s="29"/>
      <c r="H329" s="29"/>
      <c r="I329" s="29"/>
      <c r="J329" s="29"/>
      <c r="K329" s="29"/>
      <c r="L329" s="29"/>
      <c r="M329" s="29"/>
      <c r="N329" s="29"/>
      <c r="O329" s="28"/>
      <c r="P329" s="28"/>
      <c r="Q329" s="28"/>
      <c r="R329" s="28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  <c r="CG329" s="1"/>
      <c r="CH329" s="1"/>
      <c r="CI329" s="1"/>
      <c r="CJ329" s="1"/>
      <c r="CK329" s="1"/>
      <c r="CL329" s="1"/>
      <c r="CM329" s="1"/>
      <c r="CN329" s="1"/>
      <c r="CO329" s="1"/>
      <c r="CP329" s="1"/>
      <c r="CQ329" s="1"/>
      <c r="CR329" s="1"/>
      <c r="CS329" s="1"/>
      <c r="CT329" s="1"/>
      <c r="CU329" s="1"/>
      <c r="CV329" s="1"/>
      <c r="CW329" s="1"/>
      <c r="CX329" s="1"/>
    </row>
    <row r="330" spans="1:102" s="2" customFormat="1" ht="11.25" customHeight="1" x14ac:dyDescent="0.2">
      <c r="A330" s="57"/>
      <c r="B330" s="58" t="s">
        <v>322</v>
      </c>
      <c r="C330" s="59"/>
      <c r="D330" s="60">
        <f>SUM(D$289,D$307,D$308,D$309,D$321,D$322,D$323,D$324,D$326,D$329)</f>
        <v>975463</v>
      </c>
      <c r="E330" s="61">
        <f t="shared" si="29"/>
        <v>0</v>
      </c>
      <c r="F330" s="62">
        <f t="shared" ref="F330:R330" si="32">SUM(F$289,F$307,F$308,F$309,F$321,F$322,F$323,F$324,F$326,F$329)</f>
        <v>159392</v>
      </c>
      <c r="G330" s="61">
        <f t="shared" si="32"/>
        <v>159392</v>
      </c>
      <c r="H330" s="61">
        <f t="shared" si="32"/>
        <v>159392</v>
      </c>
      <c r="I330" s="61">
        <f t="shared" si="32"/>
        <v>242714</v>
      </c>
      <c r="J330" s="61">
        <f t="shared" si="32"/>
        <v>219061</v>
      </c>
      <c r="K330" s="61">
        <f t="shared" si="32"/>
        <v>181143</v>
      </c>
      <c r="L330" s="61">
        <f t="shared" si="32"/>
        <v>229810</v>
      </c>
      <c r="M330" s="61">
        <f t="shared" si="32"/>
        <v>306976</v>
      </c>
      <c r="N330" s="61">
        <f t="shared" si="32"/>
        <v>306976</v>
      </c>
      <c r="O330" s="60">
        <f t="shared" si="32"/>
        <v>306976</v>
      </c>
      <c r="P330" s="60">
        <f t="shared" si="32"/>
        <v>239299</v>
      </c>
      <c r="Q330" s="60">
        <f t="shared" si="32"/>
        <v>191116</v>
      </c>
      <c r="R330" s="60">
        <f t="shared" si="32"/>
        <v>211909</v>
      </c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1"/>
      <c r="CH330" s="1"/>
      <c r="CI330" s="1"/>
      <c r="CJ330" s="1"/>
      <c r="CK330" s="1"/>
      <c r="CL330" s="1"/>
      <c r="CM330" s="1"/>
      <c r="CN330" s="1"/>
      <c r="CO330" s="1"/>
      <c r="CP330" s="1"/>
      <c r="CQ330" s="1"/>
      <c r="CR330" s="1"/>
      <c r="CS330" s="1"/>
      <c r="CT330" s="1"/>
      <c r="CU330" s="1"/>
      <c r="CV330" s="1"/>
      <c r="CW330" s="1"/>
      <c r="CX330" s="1"/>
    </row>
    <row r="331" spans="1:102" s="2" customFormat="1" ht="11.25" customHeight="1" x14ac:dyDescent="0.2">
      <c r="A331" s="63" t="s">
        <v>323</v>
      </c>
      <c r="B331" s="20" t="s">
        <v>324</v>
      </c>
      <c r="C331" s="20" t="s">
        <v>325</v>
      </c>
      <c r="D331" s="21">
        <v>510000</v>
      </c>
      <c r="E331" s="22">
        <f t="shared" si="29"/>
        <v>-3000</v>
      </c>
      <c r="F331" s="23">
        <v>245000</v>
      </c>
      <c r="G331" s="22">
        <v>248000</v>
      </c>
      <c r="H331" s="22">
        <v>266000</v>
      </c>
      <c r="I331" s="22">
        <v>251000</v>
      </c>
      <c r="J331" s="22">
        <v>263000</v>
      </c>
      <c r="K331" s="22">
        <v>268000</v>
      </c>
      <c r="L331" s="22">
        <v>278000</v>
      </c>
      <c r="M331" s="22">
        <v>231000</v>
      </c>
      <c r="N331" s="22">
        <v>266000</v>
      </c>
      <c r="O331" s="21">
        <v>233000</v>
      </c>
      <c r="P331" s="21">
        <v>262000</v>
      </c>
      <c r="Q331" s="21">
        <v>242680</v>
      </c>
      <c r="R331" s="2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  <c r="CG331" s="1"/>
      <c r="CH331" s="1"/>
      <c r="CI331" s="1"/>
      <c r="CJ331" s="1"/>
      <c r="CK331" s="1"/>
      <c r="CL331" s="1"/>
      <c r="CM331" s="1"/>
      <c r="CN331" s="1"/>
      <c r="CO331" s="1"/>
      <c r="CP331" s="1"/>
      <c r="CQ331" s="1"/>
      <c r="CR331" s="1"/>
      <c r="CS331" s="1"/>
      <c r="CT331" s="1"/>
      <c r="CU331" s="1"/>
      <c r="CV331" s="1"/>
      <c r="CW331" s="1"/>
      <c r="CX331" s="1"/>
    </row>
    <row r="332" spans="1:102" s="2" customFormat="1" ht="11.25" customHeight="1" x14ac:dyDescent="0.2">
      <c r="A332" s="64"/>
      <c r="B332" s="20"/>
      <c r="C332" s="20" t="s">
        <v>326</v>
      </c>
      <c r="D332" s="21">
        <v>494000</v>
      </c>
      <c r="E332" s="22">
        <f t="shared" si="29"/>
        <v>-3000</v>
      </c>
      <c r="F332" s="23">
        <v>229000</v>
      </c>
      <c r="G332" s="22">
        <v>232000</v>
      </c>
      <c r="H332" s="22">
        <v>250000</v>
      </c>
      <c r="I332" s="22">
        <v>234000</v>
      </c>
      <c r="J332" s="22">
        <v>246000</v>
      </c>
      <c r="K332" s="22">
        <v>251000</v>
      </c>
      <c r="L332" s="22">
        <v>262000</v>
      </c>
      <c r="M332" s="22">
        <v>215000</v>
      </c>
      <c r="N332" s="22">
        <v>249000</v>
      </c>
      <c r="O332" s="21">
        <v>217000</v>
      </c>
      <c r="P332" s="21">
        <v>244500</v>
      </c>
      <c r="Q332" s="21">
        <v>223400</v>
      </c>
      <c r="R332" s="2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  <c r="CG332" s="1"/>
      <c r="CH332" s="1"/>
      <c r="CI332" s="1"/>
      <c r="CJ332" s="1"/>
      <c r="CK332" s="1"/>
      <c r="CL332" s="1"/>
      <c r="CM332" s="1"/>
      <c r="CN332" s="1"/>
      <c r="CO332" s="1"/>
      <c r="CP332" s="1"/>
      <c r="CQ332" s="1"/>
      <c r="CR332" s="1"/>
      <c r="CS332" s="1"/>
      <c r="CT332" s="1"/>
      <c r="CU332" s="1"/>
      <c r="CV332" s="1"/>
      <c r="CW332" s="1"/>
      <c r="CX332" s="1"/>
    </row>
    <row r="333" spans="1:102" s="2" customFormat="1" ht="11.25" customHeight="1" x14ac:dyDescent="0.2">
      <c r="A333" s="64"/>
      <c r="B333" s="20"/>
      <c r="C333" s="20" t="s">
        <v>327</v>
      </c>
      <c r="D333" s="21">
        <v>258000</v>
      </c>
      <c r="E333" s="22">
        <f t="shared" si="29"/>
        <v>0</v>
      </c>
      <c r="F333" s="23">
        <v>40000</v>
      </c>
      <c r="G333" s="22">
        <v>40000</v>
      </c>
      <c r="H333" s="22">
        <v>21000</v>
      </c>
      <c r="I333" s="22">
        <v>9000</v>
      </c>
      <c r="J333" s="22">
        <v>11000</v>
      </c>
      <c r="K333" s="22">
        <v>19000</v>
      </c>
      <c r="L333" s="22">
        <v>30000</v>
      </c>
      <c r="M333" s="22">
        <v>30000</v>
      </c>
      <c r="N333" s="22">
        <v>30000</v>
      </c>
      <c r="O333" s="21">
        <v>39000</v>
      </c>
      <c r="P333" s="21">
        <v>22500</v>
      </c>
      <c r="Q333" s="21">
        <v>18120</v>
      </c>
      <c r="R333" s="2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  <c r="CG333" s="1"/>
      <c r="CH333" s="1"/>
      <c r="CI333" s="1"/>
      <c r="CJ333" s="1"/>
      <c r="CK333" s="1"/>
      <c r="CL333" s="1"/>
      <c r="CM333" s="1"/>
      <c r="CN333" s="1"/>
      <c r="CO333" s="1"/>
      <c r="CP333" s="1"/>
      <c r="CQ333" s="1"/>
      <c r="CR333" s="1"/>
      <c r="CS333" s="1"/>
      <c r="CT333" s="1"/>
      <c r="CU333" s="1"/>
      <c r="CV333" s="1"/>
      <c r="CW333" s="1"/>
      <c r="CX333" s="1"/>
    </row>
    <row r="334" spans="1:102" s="2" customFormat="1" ht="11.25" customHeight="1" x14ac:dyDescent="0.2">
      <c r="A334" s="64"/>
      <c r="B334" s="20"/>
      <c r="C334" s="20" t="s">
        <v>328</v>
      </c>
      <c r="D334" s="21">
        <v>268000</v>
      </c>
      <c r="E334" s="22">
        <f t="shared" si="29"/>
        <v>0</v>
      </c>
      <c r="F334" s="23">
        <v>37000</v>
      </c>
      <c r="G334" s="22">
        <v>37000</v>
      </c>
      <c r="H334" s="22">
        <v>19000</v>
      </c>
      <c r="I334" s="22">
        <v>8000</v>
      </c>
      <c r="J334" s="22">
        <v>11000</v>
      </c>
      <c r="K334" s="22">
        <v>18000</v>
      </c>
      <c r="L334" s="22">
        <v>3000</v>
      </c>
      <c r="M334" s="22">
        <v>3000</v>
      </c>
      <c r="N334" s="22">
        <v>3000</v>
      </c>
      <c r="O334" s="21">
        <v>11000</v>
      </c>
      <c r="P334" s="21">
        <v>16250</v>
      </c>
      <c r="Q334" s="21">
        <v>23000</v>
      </c>
      <c r="R334" s="2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  <c r="CG334" s="1"/>
      <c r="CH334" s="1"/>
      <c r="CI334" s="1"/>
      <c r="CJ334" s="1"/>
      <c r="CK334" s="1"/>
      <c r="CL334" s="1"/>
      <c r="CM334" s="1"/>
      <c r="CN334" s="1"/>
      <c r="CO334" s="1"/>
      <c r="CP334" s="1"/>
      <c r="CQ334" s="1"/>
      <c r="CR334" s="1"/>
      <c r="CS334" s="1"/>
      <c r="CT334" s="1"/>
      <c r="CU334" s="1"/>
      <c r="CV334" s="1"/>
      <c r="CW334" s="1"/>
      <c r="CX334" s="1"/>
    </row>
    <row r="335" spans="1:102" s="2" customFormat="1" ht="11.25" customHeight="1" x14ac:dyDescent="0.2">
      <c r="A335" s="64"/>
      <c r="B335" s="26"/>
      <c r="C335" s="26" t="s">
        <v>329</v>
      </c>
      <c r="D335" s="28">
        <v>268000</v>
      </c>
      <c r="E335" s="29">
        <f t="shared" si="29"/>
        <v>0</v>
      </c>
      <c r="F335" s="23">
        <v>23000</v>
      </c>
      <c r="G335" s="74">
        <v>23000</v>
      </c>
      <c r="H335" s="74">
        <v>7000</v>
      </c>
      <c r="I335" s="74">
        <v>3000</v>
      </c>
      <c r="J335" s="74">
        <v>15000</v>
      </c>
      <c r="K335" s="74">
        <v>3000</v>
      </c>
      <c r="L335" s="74">
        <v>1000</v>
      </c>
      <c r="M335" s="74">
        <v>1000</v>
      </c>
      <c r="N335" s="74">
        <v>1000</v>
      </c>
      <c r="O335" s="21">
        <v>7000</v>
      </c>
      <c r="P335" s="21">
        <v>16857</v>
      </c>
      <c r="Q335" s="21">
        <v>26640</v>
      </c>
      <c r="R335" s="2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  <c r="CG335" s="1"/>
      <c r="CH335" s="1"/>
      <c r="CI335" s="1"/>
      <c r="CJ335" s="1"/>
      <c r="CK335" s="1"/>
      <c r="CL335" s="1"/>
      <c r="CM335" s="1"/>
      <c r="CN335" s="1"/>
      <c r="CO335" s="1"/>
      <c r="CP335" s="1"/>
      <c r="CQ335" s="1"/>
      <c r="CR335" s="1"/>
      <c r="CS335" s="1"/>
      <c r="CT335" s="1"/>
      <c r="CU335" s="1"/>
      <c r="CV335" s="1"/>
      <c r="CW335" s="1"/>
      <c r="CX335" s="1"/>
    </row>
    <row r="336" spans="1:102" s="2" customFormat="1" ht="11.25" customHeight="1" x14ac:dyDescent="0.2">
      <c r="A336" s="65"/>
      <c r="B336" s="66" t="s">
        <v>330</v>
      </c>
      <c r="C336" s="67"/>
      <c r="D336" s="68">
        <f>SUM(D$331,D$332,D$333,D$334,D$335)</f>
        <v>1798000</v>
      </c>
      <c r="E336" s="69">
        <f t="shared" si="29"/>
        <v>0</v>
      </c>
      <c r="F336" s="75">
        <f>F334</f>
        <v>37000</v>
      </c>
      <c r="G336" s="76">
        <f t="shared" ref="G336:R336" si="33">G334</f>
        <v>37000</v>
      </c>
      <c r="H336" s="76">
        <f t="shared" si="33"/>
        <v>19000</v>
      </c>
      <c r="I336" s="76">
        <f t="shared" si="33"/>
        <v>8000</v>
      </c>
      <c r="J336" s="76">
        <f t="shared" si="33"/>
        <v>11000</v>
      </c>
      <c r="K336" s="76">
        <f t="shared" si="33"/>
        <v>18000</v>
      </c>
      <c r="L336" s="76">
        <f t="shared" si="33"/>
        <v>3000</v>
      </c>
      <c r="M336" s="76">
        <f t="shared" si="33"/>
        <v>3000</v>
      </c>
      <c r="N336" s="76">
        <f t="shared" si="33"/>
        <v>3000</v>
      </c>
      <c r="O336" s="76">
        <f t="shared" si="33"/>
        <v>11000</v>
      </c>
      <c r="P336" s="77">
        <f t="shared" si="33"/>
        <v>16250</v>
      </c>
      <c r="Q336" s="77">
        <f t="shared" si="33"/>
        <v>23000</v>
      </c>
      <c r="R336" s="77">
        <f t="shared" si="33"/>
        <v>0</v>
      </c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  <c r="CG336" s="1"/>
      <c r="CH336" s="1"/>
      <c r="CI336" s="1"/>
      <c r="CJ336" s="1"/>
      <c r="CK336" s="1"/>
      <c r="CL336" s="1"/>
      <c r="CM336" s="1"/>
      <c r="CN336" s="1"/>
      <c r="CO336" s="1"/>
      <c r="CP336" s="1"/>
      <c r="CQ336" s="1"/>
      <c r="CR336" s="1"/>
      <c r="CS336" s="1"/>
      <c r="CT336" s="1"/>
      <c r="CU336" s="1"/>
      <c r="CV336" s="1"/>
      <c r="CW336" s="1"/>
      <c r="CX336" s="1"/>
    </row>
    <row r="337" spans="1:102" s="2" customFormat="1" ht="11.25" customHeight="1" x14ac:dyDescent="0.2">
      <c r="A337" s="83" t="s">
        <v>331</v>
      </c>
      <c r="B337" s="84"/>
      <c r="C337" s="70"/>
      <c r="D337" s="71">
        <v>4607299</v>
      </c>
      <c r="E337" s="72">
        <f t="shared" si="29"/>
        <v>3989</v>
      </c>
      <c r="F337" s="73">
        <v>1391811</v>
      </c>
      <c r="G337" s="72">
        <v>1387822</v>
      </c>
      <c r="H337" s="72">
        <v>1369499</v>
      </c>
      <c r="I337" s="72">
        <v>1372919</v>
      </c>
      <c r="J337" s="72">
        <v>1455107</v>
      </c>
      <c r="K337" s="72">
        <v>1453337</v>
      </c>
      <c r="L337" s="72">
        <v>1437588</v>
      </c>
      <c r="M337" s="72">
        <v>1590667</v>
      </c>
      <c r="N337" s="72">
        <v>1657062</v>
      </c>
      <c r="O337" s="71">
        <v>1615908</v>
      </c>
      <c r="P337" s="71">
        <v>1495952</v>
      </c>
      <c r="Q337" s="71">
        <v>1440889</v>
      </c>
      <c r="R337" s="71">
        <v>1035131</v>
      </c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A337" s="1"/>
      <c r="CB337" s="1"/>
      <c r="CC337" s="1"/>
      <c r="CD337" s="1"/>
      <c r="CE337" s="1"/>
      <c r="CF337" s="1"/>
      <c r="CG337" s="1"/>
      <c r="CH337" s="1"/>
      <c r="CI337" s="1"/>
      <c r="CJ337" s="1"/>
      <c r="CK337" s="1"/>
      <c r="CL337" s="1"/>
      <c r="CM337" s="1"/>
      <c r="CN337" s="1"/>
      <c r="CO337" s="1"/>
      <c r="CP337" s="1"/>
      <c r="CQ337" s="1"/>
      <c r="CR337" s="1"/>
      <c r="CS337" s="1"/>
      <c r="CT337" s="1"/>
      <c r="CU337" s="1"/>
      <c r="CV337" s="1"/>
      <c r="CW337" s="1"/>
      <c r="CX337" s="1"/>
    </row>
    <row r="338" spans="1:102" s="2" customFormat="1" ht="3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  <c r="CG338" s="1"/>
      <c r="CH338" s="1"/>
      <c r="CI338" s="1"/>
      <c r="CJ338" s="1"/>
      <c r="CK338" s="1"/>
      <c r="CL338" s="1"/>
      <c r="CM338" s="1"/>
      <c r="CN338" s="1"/>
      <c r="CO338" s="1"/>
      <c r="CP338" s="1"/>
      <c r="CQ338" s="1"/>
      <c r="CR338" s="1"/>
      <c r="CS338" s="1"/>
      <c r="CT338" s="1"/>
      <c r="CU338" s="1"/>
      <c r="CV338" s="1"/>
      <c r="CW338" s="1"/>
      <c r="CX338" s="1"/>
    </row>
  </sheetData>
  <mergeCells count="3">
    <mergeCell ref="A1:C1"/>
    <mergeCell ref="D1:Q1"/>
    <mergeCell ref="A337:B337"/>
  </mergeCells>
  <phoneticPr fontId="0" type="noConversion"/>
  <pageMargins left="0.75" right="0.75" top="1" bottom="1" header="0.5" footer="0.5"/>
  <pageSetup scale="67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Agua Dulce_d</vt:lpstr>
      <vt:lpstr>'Agua Dulce_d'!Print_Area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2001-07-30T14:01:10Z</cp:lastPrinted>
  <dcterms:created xsi:type="dcterms:W3CDTF">2001-07-30T14:01:27Z</dcterms:created>
  <dcterms:modified xsi:type="dcterms:W3CDTF">2023-09-10T15:50:58Z</dcterms:modified>
</cp:coreProperties>
</file>