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32" windowHeight="8796"/>
  </bookViews>
  <sheets>
    <sheet name="Sheet1" sheetId="1" r:id="rId1"/>
  </sheets>
  <definedNames>
    <definedName name="_xlnm.Print_Area" localSheetId="0">Sheet1!$A$1:$F$58</definedName>
  </definedNames>
  <calcPr calcId="92512"/>
</workbook>
</file>

<file path=xl/calcChain.xml><?xml version="1.0" encoding="utf-8"?>
<calcChain xmlns="http://schemas.openxmlformats.org/spreadsheetml/2006/main">
  <c r="D16" i="1" l="1"/>
  <c r="G16" i="1"/>
  <c r="D17" i="1"/>
  <c r="G17" i="1"/>
  <c r="D18" i="1"/>
  <c r="G18" i="1"/>
  <c r="D19" i="1"/>
  <c r="G19" i="1"/>
  <c r="D20" i="1"/>
  <c r="G20" i="1"/>
  <c r="C21" i="1"/>
  <c r="D21" i="1"/>
  <c r="G21" i="1"/>
  <c r="D22" i="1"/>
  <c r="G22" i="1"/>
  <c r="D23" i="1"/>
  <c r="G23" i="1"/>
  <c r="D24" i="1"/>
  <c r="G24" i="1"/>
  <c r="C25" i="1"/>
  <c r="D25" i="1"/>
  <c r="G25" i="1"/>
  <c r="D26" i="1"/>
  <c r="G26" i="1"/>
  <c r="C27" i="1"/>
  <c r="D27" i="1"/>
  <c r="G27" i="1"/>
  <c r="D28" i="1"/>
  <c r="G28" i="1"/>
  <c r="C29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4" i="1"/>
  <c r="E54" i="1"/>
  <c r="C56" i="1"/>
  <c r="D56" i="1"/>
  <c r="C59" i="1"/>
  <c r="D59" i="1"/>
  <c r="C60" i="1"/>
  <c r="D60" i="1"/>
</calcChain>
</file>

<file path=xl/sharedStrings.xml><?xml version="1.0" encoding="utf-8"?>
<sst xmlns="http://schemas.openxmlformats.org/spreadsheetml/2006/main" count="25" uniqueCount="13">
  <si>
    <t>Texas Desk</t>
  </si>
  <si>
    <t>Storage Activity</t>
  </si>
  <si>
    <t>September 2001</t>
  </si>
  <si>
    <t>Projected</t>
  </si>
  <si>
    <t>Total</t>
  </si>
  <si>
    <t>Centana</t>
  </si>
  <si>
    <t>Gross</t>
  </si>
  <si>
    <t>Inj</t>
  </si>
  <si>
    <t>Price</t>
  </si>
  <si>
    <t>Daily Avg</t>
  </si>
  <si>
    <t>Injected MTD</t>
  </si>
  <si>
    <t>$$</t>
  </si>
  <si>
    <t>No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</si>
</sst>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6" formatCode="_(* #,##0.000_);_(* \(#,##0.000\);_(* &quot;-&quot;??_);_(@_)"/>
    <numFmt numFmtId="169" formatCode="_(* #,##0_);_(* \(#,##0\);_(* &quot;-&quot;??_);_(@_)"/>
    <numFmt numFmtId="171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9" fontId="0" fillId="0" borderId="0" xfId="1" applyNumberFormat="1" applyFont="1"/>
    <xf numFmtId="0" fontId="2" fillId="0" borderId="0" xfId="0" applyFont="1"/>
    <xf numFmtId="169" fontId="2" fillId="0" borderId="0" xfId="1" applyNumberFormat="1" applyFont="1"/>
    <xf numFmtId="166" fontId="2" fillId="0" borderId="0" xfId="1" applyNumberFormat="1" applyFont="1"/>
    <xf numFmtId="0" fontId="2" fillId="0" borderId="0" xfId="0" quotePrefix="1" applyFont="1"/>
    <xf numFmtId="0" fontId="0" fillId="2" borderId="0" xfId="0" applyFill="1"/>
    <xf numFmtId="169" fontId="0" fillId="2" borderId="0" xfId="1" applyNumberFormat="1" applyFont="1" applyFill="1"/>
    <xf numFmtId="169" fontId="0" fillId="0" borderId="0" xfId="1" applyNumberFormat="1" applyFont="1" applyFill="1"/>
    <xf numFmtId="169" fontId="0" fillId="0" borderId="1" xfId="1" applyNumberFormat="1" applyFont="1" applyBorder="1"/>
    <xf numFmtId="166" fontId="0" fillId="0" borderId="1" xfId="1" applyNumberFormat="1" applyFont="1" applyBorder="1"/>
    <xf numFmtId="169" fontId="2" fillId="0" borderId="2" xfId="1" applyNumberFormat="1" applyFont="1" applyBorder="1"/>
    <xf numFmtId="164" fontId="3" fillId="0" borderId="0" xfId="0" applyNumberFormat="1" applyFont="1"/>
    <xf numFmtId="0" fontId="3" fillId="0" borderId="0" xfId="0" applyFont="1"/>
    <xf numFmtId="169" fontId="3" fillId="0" borderId="1" xfId="1" applyNumberFormat="1" applyFont="1" applyBorder="1"/>
    <xf numFmtId="166" fontId="3" fillId="0" borderId="1" xfId="1" applyNumberFormat="1" applyFont="1" applyBorder="1"/>
    <xf numFmtId="169" fontId="3" fillId="0" borderId="0" xfId="1" applyNumberFormat="1" applyFont="1" applyFill="1"/>
    <xf numFmtId="169" fontId="3" fillId="0" borderId="0" xfId="1" applyNumberFormat="1" applyFont="1"/>
    <xf numFmtId="169" fontId="0" fillId="0" borderId="3" xfId="1" applyNumberFormat="1" applyFont="1" applyBorder="1"/>
    <xf numFmtId="169" fontId="2" fillId="0" borderId="4" xfId="1" applyNumberFormat="1" applyFont="1" applyBorder="1" applyAlignment="1">
      <alignment horizontal="center"/>
    </xf>
    <xf numFmtId="166" fontId="0" fillId="0" borderId="3" xfId="1" applyNumberFormat="1" applyFont="1" applyBorder="1"/>
    <xf numFmtId="166" fontId="2" fillId="0" borderId="5" xfId="1" applyNumberFormat="1" applyFont="1" applyBorder="1" applyAlignment="1">
      <alignment horizontal="right"/>
    </xf>
    <xf numFmtId="164" fontId="0" fillId="3" borderId="0" xfId="0" applyNumberFormat="1" applyFill="1"/>
    <xf numFmtId="0" fontId="0" fillId="3" borderId="0" xfId="0" applyFill="1"/>
    <xf numFmtId="169" fontId="0" fillId="3" borderId="1" xfId="1" applyNumberFormat="1" applyFont="1" applyFill="1" applyBorder="1"/>
    <xf numFmtId="166" fontId="0" fillId="3" borderId="1" xfId="1" applyNumberFormat="1" applyFont="1" applyFill="1" applyBorder="1"/>
    <xf numFmtId="169" fontId="0" fillId="0" borderId="0" xfId="1" applyNumberFormat="1" applyFont="1" applyAlignment="1">
      <alignment horizontal="right"/>
    </xf>
    <xf numFmtId="171" fontId="0" fillId="0" borderId="0" xfId="2" applyNumberFormat="1" applyFont="1"/>
    <xf numFmtId="164" fontId="3" fillId="3" borderId="0" xfId="0" applyNumberFormat="1" applyFont="1" applyFill="1"/>
    <xf numFmtId="0" fontId="3" fillId="3" borderId="0" xfId="0" applyFont="1" applyFill="1"/>
    <xf numFmtId="169" fontId="3" fillId="3" borderId="1" xfId="1" applyNumberFormat="1" applyFont="1" applyFill="1" applyBorder="1"/>
    <xf numFmtId="166" fontId="3" fillId="3" borderId="1" xfId="1" applyNumberFormat="1" applyFont="1" applyFill="1" applyBorder="1"/>
    <xf numFmtId="169" fontId="3" fillId="2" borderId="0" xfId="1" applyNumberFormat="1" applyFont="1" applyFill="1"/>
    <xf numFmtId="0" fontId="3" fillId="2" borderId="0" xfId="0" applyFont="1" applyFill="1"/>
    <xf numFmtId="164" fontId="3" fillId="0" borderId="0" xfId="0" applyNumberFormat="1" applyFont="1" applyFill="1"/>
    <xf numFmtId="0" fontId="3" fillId="0" borderId="0" xfId="0" applyFont="1" applyFill="1"/>
    <xf numFmtId="166" fontId="3" fillId="0" borderId="1" xfId="1" applyNumberFormat="1" applyFont="1" applyFill="1" applyBorder="1"/>
    <xf numFmtId="169" fontId="2" fillId="4" borderId="4" xfId="1" applyNumberFormat="1" applyFont="1" applyFill="1" applyBorder="1" applyAlignment="1">
      <alignment horizontal="center"/>
    </xf>
    <xf numFmtId="169" fontId="2" fillId="4" borderId="6" xfId="1" applyNumberFormat="1" applyFont="1" applyFill="1" applyBorder="1" applyAlignment="1">
      <alignment horizontal="center"/>
    </xf>
    <xf numFmtId="169" fontId="2" fillId="4" borderId="7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0"/>
  <sheetViews>
    <sheetView tabSelected="1" topLeftCell="A19" zoomScale="75" workbookViewId="0">
      <selection activeCell="L45" sqref="L45:M54"/>
    </sheetView>
  </sheetViews>
  <sheetFormatPr defaultRowHeight="13.2" x14ac:dyDescent="0.25"/>
  <cols>
    <col min="2" max="2" width="1.6640625" customWidth="1"/>
    <col min="3" max="3" width="13.44140625" style="3" bestFit="1" customWidth="1"/>
    <col min="4" max="4" width="13.44140625" style="3" customWidth="1"/>
    <col min="5" max="5" width="11.33203125" style="2" bestFit="1" customWidth="1"/>
    <col min="6" max="25" width="9.109375" style="3" customWidth="1"/>
  </cols>
  <sheetData>
    <row r="1" spans="1:25" s="4" customFormat="1" x14ac:dyDescent="0.25">
      <c r="A1" s="4" t="s">
        <v>0</v>
      </c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4" customFormat="1" x14ac:dyDescent="0.25">
      <c r="A2" s="4" t="s">
        <v>1</v>
      </c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4" customFormat="1" x14ac:dyDescent="0.25"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x14ac:dyDescent="0.25">
      <c r="A4" s="7" t="s">
        <v>2</v>
      </c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x14ac:dyDescent="0.25">
      <c r="C5" s="5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x14ac:dyDescent="0.25">
      <c r="C6" s="5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x14ac:dyDescent="0.25"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C8" s="39" t="s">
        <v>5</v>
      </c>
      <c r="D8" s="40"/>
      <c r="E8" s="41"/>
    </row>
    <row r="9" spans="1:25" x14ac:dyDescent="0.25">
      <c r="C9" s="21" t="s">
        <v>6</v>
      </c>
      <c r="D9" s="21" t="s">
        <v>7</v>
      </c>
      <c r="E9" s="23" t="s">
        <v>8</v>
      </c>
    </row>
    <row r="10" spans="1:25" x14ac:dyDescent="0.25">
      <c r="C10" s="13">
        <v>505050</v>
      </c>
      <c r="D10" s="13">
        <v>500000</v>
      </c>
      <c r="E10" s="22"/>
      <c r="G10" s="28" t="s">
        <v>11</v>
      </c>
    </row>
    <row r="11" spans="1:25" x14ac:dyDescent="0.25">
      <c r="A11" s="1">
        <v>37135</v>
      </c>
      <c r="C11" s="20"/>
      <c r="D11" s="20"/>
      <c r="E11" s="22"/>
    </row>
    <row r="12" spans="1:25" x14ac:dyDescent="0.25">
      <c r="A12" s="1">
        <v>37136</v>
      </c>
      <c r="C12" s="11"/>
      <c r="D12" s="11"/>
      <c r="E12" s="12"/>
      <c r="O12" s="2"/>
    </row>
    <row r="13" spans="1:25" x14ac:dyDescent="0.25">
      <c r="A13" s="1">
        <v>37137</v>
      </c>
      <c r="C13" s="11"/>
      <c r="D13" s="11"/>
      <c r="E13" s="12"/>
      <c r="O13" s="2"/>
    </row>
    <row r="14" spans="1:25" x14ac:dyDescent="0.25">
      <c r="A14" s="1">
        <v>37138</v>
      </c>
      <c r="C14" s="11"/>
      <c r="D14" s="11"/>
      <c r="E14" s="12"/>
    </row>
    <row r="15" spans="1:25" x14ac:dyDescent="0.25">
      <c r="A15" s="1">
        <v>37139</v>
      </c>
      <c r="C15" s="11"/>
      <c r="D15" s="11"/>
      <c r="E15" s="12"/>
    </row>
    <row r="16" spans="1:25" x14ac:dyDescent="0.25">
      <c r="A16" s="1">
        <v>37140</v>
      </c>
      <c r="C16" s="11">
        <v>8533</v>
      </c>
      <c r="D16" s="11">
        <f>C16*0.99</f>
        <v>8447.67</v>
      </c>
      <c r="E16" s="12">
        <v>2.29</v>
      </c>
      <c r="G16" s="3">
        <f>IF(E16&gt;0,D16*E16,"")</f>
        <v>19345.1643</v>
      </c>
      <c r="O16" s="2"/>
    </row>
    <row r="17" spans="1:25" x14ac:dyDescent="0.25">
      <c r="A17" s="1">
        <v>37141</v>
      </c>
      <c r="C17" s="11">
        <v>8533</v>
      </c>
      <c r="D17" s="11">
        <f t="shared" ref="D17:D24" si="0">C17*0.99</f>
        <v>8447.67</v>
      </c>
      <c r="E17" s="12">
        <v>2.37</v>
      </c>
      <c r="G17" s="3">
        <f t="shared" ref="G17:G51" si="1">IF(E17&gt;0,D17*E17,"")</f>
        <v>20020.977900000002</v>
      </c>
    </row>
    <row r="18" spans="1:25" s="8" customFormat="1" x14ac:dyDescent="0.25">
      <c r="A18" s="24">
        <v>37142</v>
      </c>
      <c r="B18" s="25"/>
      <c r="C18" s="26">
        <v>18533</v>
      </c>
      <c r="D18" s="26">
        <f t="shared" si="0"/>
        <v>18347.669999999998</v>
      </c>
      <c r="E18" s="27">
        <v>2.2749999999999999</v>
      </c>
      <c r="F18" s="10"/>
      <c r="G18" s="3">
        <f t="shared" si="1"/>
        <v>41740.949249999998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9"/>
      <c r="X18" s="9"/>
      <c r="Y18" s="9"/>
    </row>
    <row r="19" spans="1:25" s="8" customFormat="1" x14ac:dyDescent="0.25">
      <c r="A19" s="24">
        <v>37143</v>
      </c>
      <c r="B19" s="25"/>
      <c r="C19" s="26">
        <v>18533</v>
      </c>
      <c r="D19" s="26">
        <f t="shared" si="0"/>
        <v>18347.669999999998</v>
      </c>
      <c r="E19" s="27">
        <v>2.2749999999999999</v>
      </c>
      <c r="F19" s="10"/>
      <c r="G19" s="3">
        <f t="shared" si="1"/>
        <v>41740.949249999998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9"/>
      <c r="X19" s="9"/>
      <c r="Y19" s="9"/>
    </row>
    <row r="20" spans="1:25" s="8" customFormat="1" x14ac:dyDescent="0.25">
      <c r="A20" s="24">
        <v>37144</v>
      </c>
      <c r="B20" s="25"/>
      <c r="C20" s="26">
        <v>18533</v>
      </c>
      <c r="D20" s="26">
        <f t="shared" si="0"/>
        <v>18347.669999999998</v>
      </c>
      <c r="E20" s="27">
        <v>2.2749999999999999</v>
      </c>
      <c r="F20" s="10"/>
      <c r="G20" s="3">
        <f t="shared" si="1"/>
        <v>41740.949249999998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9"/>
      <c r="Y20" s="9"/>
    </row>
    <row r="21" spans="1:25" s="15" customFormat="1" x14ac:dyDescent="0.25">
      <c r="A21" s="14">
        <v>37145</v>
      </c>
      <c r="C21" s="16">
        <f>8533+10000</f>
        <v>18533</v>
      </c>
      <c r="D21" s="16">
        <f t="shared" si="0"/>
        <v>18347.669999999998</v>
      </c>
      <c r="E21" s="17">
        <v>2.35</v>
      </c>
      <c r="F21" s="18"/>
      <c r="G21" s="3">
        <f t="shared" si="1"/>
        <v>43117.0245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  <c r="W21" s="19"/>
      <c r="X21" s="19"/>
      <c r="Y21" s="19"/>
    </row>
    <row r="22" spans="1:25" x14ac:dyDescent="0.25">
      <c r="A22" s="1">
        <v>37146</v>
      </c>
      <c r="C22" s="11">
        <v>18533</v>
      </c>
      <c r="D22" s="11">
        <f t="shared" si="0"/>
        <v>18347.669999999998</v>
      </c>
      <c r="E22" s="12">
        <v>2.36</v>
      </c>
      <c r="F22" s="10"/>
      <c r="G22" s="3">
        <f t="shared" si="1"/>
        <v>43300.501199999992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5" s="15" customFormat="1" x14ac:dyDescent="0.25">
      <c r="A23" s="14">
        <v>37147</v>
      </c>
      <c r="C23" s="16">
        <v>18533</v>
      </c>
      <c r="D23" s="16">
        <f t="shared" si="0"/>
        <v>18347.669999999998</v>
      </c>
      <c r="E23" s="17">
        <v>2.42</v>
      </c>
      <c r="F23" s="18"/>
      <c r="G23" s="3">
        <f t="shared" si="1"/>
        <v>44401.361399999994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  <c r="W23" s="19"/>
      <c r="X23" s="19"/>
      <c r="Y23" s="19"/>
    </row>
    <row r="24" spans="1:25" s="15" customFormat="1" x14ac:dyDescent="0.25">
      <c r="A24" s="14">
        <v>37148</v>
      </c>
      <c r="C24" s="16">
        <v>20202</v>
      </c>
      <c r="D24" s="16">
        <f t="shared" si="0"/>
        <v>19999.98</v>
      </c>
      <c r="E24" s="17">
        <v>2.36</v>
      </c>
      <c r="F24" s="18"/>
      <c r="G24" s="3">
        <f t="shared" si="1"/>
        <v>47199.952799999999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  <c r="W24" s="19"/>
      <c r="X24" s="19"/>
      <c r="Y24" s="19"/>
    </row>
    <row r="25" spans="1:25" s="35" customFormat="1" x14ac:dyDescent="0.25">
      <c r="A25" s="30">
        <v>37149</v>
      </c>
      <c r="B25" s="31"/>
      <c r="C25" s="32">
        <f>30303</f>
        <v>30303</v>
      </c>
      <c r="D25" s="32">
        <f t="shared" ref="D25:D30" si="2">C25*0.99</f>
        <v>29999.97</v>
      </c>
      <c r="E25" s="33">
        <v>2.35</v>
      </c>
      <c r="F25" s="18"/>
      <c r="G25" s="19">
        <f t="shared" si="1"/>
        <v>70499.929499999998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34"/>
      <c r="W25" s="34"/>
      <c r="X25" s="34"/>
      <c r="Y25" s="34"/>
    </row>
    <row r="26" spans="1:25" s="35" customFormat="1" x14ac:dyDescent="0.25">
      <c r="A26" s="30"/>
      <c r="B26" s="31"/>
      <c r="C26" s="32">
        <v>10000</v>
      </c>
      <c r="D26" s="32">
        <f t="shared" si="2"/>
        <v>9900</v>
      </c>
      <c r="E26" s="33">
        <v>2.3199999999999998</v>
      </c>
      <c r="F26" s="18" t="s">
        <v>12</v>
      </c>
      <c r="G26" s="19">
        <f t="shared" si="1"/>
        <v>22968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34"/>
      <c r="W26" s="34"/>
      <c r="X26" s="34"/>
      <c r="Y26" s="34"/>
    </row>
    <row r="27" spans="1:25" s="35" customFormat="1" x14ac:dyDescent="0.25">
      <c r="A27" s="30">
        <v>37150</v>
      </c>
      <c r="B27" s="31"/>
      <c r="C27" s="32">
        <f>30303</f>
        <v>30303</v>
      </c>
      <c r="D27" s="32">
        <f t="shared" si="2"/>
        <v>29999.97</v>
      </c>
      <c r="E27" s="33">
        <v>2.35</v>
      </c>
      <c r="F27" s="18"/>
      <c r="G27" s="19">
        <f t="shared" si="1"/>
        <v>70499.929499999998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34"/>
      <c r="W27" s="34"/>
      <c r="X27" s="34"/>
      <c r="Y27" s="34"/>
    </row>
    <row r="28" spans="1:25" s="35" customFormat="1" x14ac:dyDescent="0.25">
      <c r="A28" s="30"/>
      <c r="B28" s="31"/>
      <c r="C28" s="32">
        <v>10000</v>
      </c>
      <c r="D28" s="32">
        <f t="shared" si="2"/>
        <v>9900</v>
      </c>
      <c r="E28" s="33">
        <v>2.3199999999999998</v>
      </c>
      <c r="F28" s="18" t="s">
        <v>12</v>
      </c>
      <c r="G28" s="19">
        <f t="shared" si="1"/>
        <v>22968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34"/>
      <c r="W28" s="34"/>
      <c r="X28" s="34"/>
      <c r="Y28" s="34"/>
    </row>
    <row r="29" spans="1:25" s="35" customFormat="1" x14ac:dyDescent="0.25">
      <c r="A29" s="30">
        <v>37151</v>
      </c>
      <c r="B29" s="31"/>
      <c r="C29" s="32">
        <f>30303</f>
        <v>30303</v>
      </c>
      <c r="D29" s="32">
        <f t="shared" si="2"/>
        <v>29999.97</v>
      </c>
      <c r="E29" s="33">
        <v>2.35</v>
      </c>
      <c r="F29" s="18"/>
      <c r="G29" s="19">
        <f t="shared" si="1"/>
        <v>70499.929499999998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34"/>
      <c r="W29" s="34"/>
      <c r="X29" s="34"/>
      <c r="Y29" s="34"/>
    </row>
    <row r="30" spans="1:25" s="35" customFormat="1" x14ac:dyDescent="0.25">
      <c r="A30" s="30"/>
      <c r="B30" s="31"/>
      <c r="C30" s="32">
        <v>10000</v>
      </c>
      <c r="D30" s="32">
        <f t="shared" si="2"/>
        <v>9900</v>
      </c>
      <c r="E30" s="33">
        <v>2.3199999999999998</v>
      </c>
      <c r="F30" s="18" t="s">
        <v>12</v>
      </c>
      <c r="G30" s="19">
        <f t="shared" si="1"/>
        <v>22968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34"/>
      <c r="W30" s="34"/>
      <c r="X30" s="34"/>
      <c r="Y30" s="34"/>
    </row>
    <row r="31" spans="1:25" s="37" customFormat="1" x14ac:dyDescent="0.25">
      <c r="A31" s="36">
        <v>37152</v>
      </c>
      <c r="C31" s="16">
        <v>0</v>
      </c>
      <c r="D31" s="16">
        <f t="shared" ref="D31:D42" si="3">C31*0.99</f>
        <v>0</v>
      </c>
      <c r="E31" s="38"/>
      <c r="F31" s="18"/>
      <c r="G31" s="19" t="str">
        <f t="shared" si="1"/>
        <v/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15" customFormat="1" x14ac:dyDescent="0.25">
      <c r="A32" s="14">
        <v>37153</v>
      </c>
      <c r="C32" s="16">
        <v>5346</v>
      </c>
      <c r="D32" s="16">
        <f t="shared" si="3"/>
        <v>5292.54</v>
      </c>
      <c r="E32" s="17">
        <v>2.1549999999999998</v>
      </c>
      <c r="F32" s="18"/>
      <c r="G32" s="19">
        <f t="shared" si="1"/>
        <v>11405.423699999999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9"/>
      <c r="W32" s="19"/>
      <c r="X32" s="19"/>
      <c r="Y32" s="19"/>
    </row>
    <row r="33" spans="1:25" s="15" customFormat="1" x14ac:dyDescent="0.25">
      <c r="A33" s="14"/>
      <c r="C33" s="16">
        <v>10000</v>
      </c>
      <c r="D33" s="16">
        <f t="shared" si="3"/>
        <v>9900</v>
      </c>
      <c r="E33" s="17">
        <v>2.15</v>
      </c>
      <c r="F33" s="18" t="s">
        <v>12</v>
      </c>
      <c r="G33" s="19">
        <f t="shared" si="1"/>
        <v>21285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/>
      <c r="W33" s="19"/>
      <c r="X33" s="19"/>
      <c r="Y33" s="19"/>
    </row>
    <row r="34" spans="1:25" s="15" customFormat="1" x14ac:dyDescent="0.25">
      <c r="A34" s="14">
        <v>37154</v>
      </c>
      <c r="C34" s="16">
        <v>20000</v>
      </c>
      <c r="D34" s="16">
        <f t="shared" si="3"/>
        <v>19800</v>
      </c>
      <c r="E34" s="17">
        <v>2.105</v>
      </c>
      <c r="F34" s="18" t="s">
        <v>12</v>
      </c>
      <c r="G34" s="19">
        <f t="shared" si="1"/>
        <v>41679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  <c r="W34" s="19"/>
      <c r="X34" s="19"/>
      <c r="Y34" s="19"/>
    </row>
    <row r="35" spans="1:25" s="15" customFormat="1" x14ac:dyDescent="0.25">
      <c r="A35" s="14">
        <v>37155</v>
      </c>
      <c r="C35" s="16">
        <v>7642</v>
      </c>
      <c r="D35" s="16">
        <f t="shared" si="3"/>
        <v>7565.58</v>
      </c>
      <c r="E35" s="17">
        <v>2.04</v>
      </c>
      <c r="F35" s="18" t="s">
        <v>12</v>
      </c>
      <c r="G35" s="19">
        <f t="shared" si="1"/>
        <v>15433.7832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/>
      <c r="W35" s="19"/>
      <c r="X35" s="19"/>
      <c r="Y35" s="19"/>
    </row>
    <row r="36" spans="1:25" s="15" customFormat="1" x14ac:dyDescent="0.25">
      <c r="A36" s="14"/>
      <c r="C36" s="16">
        <v>10000</v>
      </c>
      <c r="D36" s="16">
        <f t="shared" si="3"/>
        <v>9900</v>
      </c>
      <c r="E36" s="17">
        <v>2.0550000000000002</v>
      </c>
      <c r="F36" s="18" t="s">
        <v>12</v>
      </c>
      <c r="G36" s="19">
        <f t="shared" si="1"/>
        <v>20344.5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9"/>
      <c r="W36" s="19"/>
      <c r="X36" s="19"/>
      <c r="Y36" s="19"/>
    </row>
    <row r="37" spans="1:25" s="8" customFormat="1" x14ac:dyDescent="0.25">
      <c r="A37" s="24">
        <v>37156</v>
      </c>
      <c r="B37" s="25"/>
      <c r="C37" s="26">
        <v>20303</v>
      </c>
      <c r="D37" s="26">
        <f t="shared" si="3"/>
        <v>20099.97</v>
      </c>
      <c r="E37" s="27">
        <v>2</v>
      </c>
      <c r="F37" s="10"/>
      <c r="G37" s="3">
        <f t="shared" si="1"/>
        <v>40199.94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9"/>
      <c r="W37" s="9"/>
      <c r="X37" s="9"/>
      <c r="Y37" s="9"/>
    </row>
    <row r="38" spans="1:25" s="8" customFormat="1" x14ac:dyDescent="0.25">
      <c r="A38" s="24"/>
      <c r="B38" s="25"/>
      <c r="C38" s="26">
        <v>10000</v>
      </c>
      <c r="D38" s="26">
        <f t="shared" si="3"/>
        <v>9900</v>
      </c>
      <c r="E38" s="27">
        <v>2</v>
      </c>
      <c r="F38" s="18" t="s">
        <v>12</v>
      </c>
      <c r="G38" s="3">
        <f t="shared" si="1"/>
        <v>19800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9"/>
      <c r="X38" s="9"/>
      <c r="Y38" s="9"/>
    </row>
    <row r="39" spans="1:25" s="8" customFormat="1" x14ac:dyDescent="0.25">
      <c r="A39" s="24">
        <v>37157</v>
      </c>
      <c r="B39" s="25"/>
      <c r="C39" s="26">
        <v>20303</v>
      </c>
      <c r="D39" s="26">
        <f t="shared" si="3"/>
        <v>20099.97</v>
      </c>
      <c r="E39" s="27">
        <v>2</v>
      </c>
      <c r="F39" s="10"/>
      <c r="G39" s="3">
        <f t="shared" si="1"/>
        <v>40199.94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9"/>
      <c r="X39" s="9"/>
      <c r="Y39" s="9"/>
    </row>
    <row r="40" spans="1:25" s="8" customFormat="1" x14ac:dyDescent="0.25">
      <c r="A40" s="24"/>
      <c r="B40" s="25"/>
      <c r="C40" s="26">
        <v>10000</v>
      </c>
      <c r="D40" s="26">
        <f t="shared" si="3"/>
        <v>9900</v>
      </c>
      <c r="E40" s="27">
        <v>2</v>
      </c>
      <c r="F40" s="18" t="s">
        <v>12</v>
      </c>
      <c r="G40" s="3">
        <f t="shared" si="1"/>
        <v>19800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9"/>
      <c r="X40" s="9"/>
      <c r="Y40" s="9"/>
    </row>
    <row r="41" spans="1:25" s="8" customFormat="1" x14ac:dyDescent="0.25">
      <c r="A41" s="24">
        <v>37158</v>
      </c>
      <c r="B41" s="25"/>
      <c r="C41" s="26">
        <v>20303</v>
      </c>
      <c r="D41" s="26">
        <f t="shared" si="3"/>
        <v>20099.97</v>
      </c>
      <c r="E41" s="27">
        <v>2</v>
      </c>
      <c r="F41" s="10"/>
      <c r="G41" s="3">
        <f t="shared" si="1"/>
        <v>40199.94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  <c r="W41" s="9"/>
      <c r="X41" s="9"/>
      <c r="Y41" s="9"/>
    </row>
    <row r="42" spans="1:25" s="8" customFormat="1" x14ac:dyDescent="0.25">
      <c r="A42" s="24"/>
      <c r="B42" s="25"/>
      <c r="C42" s="26">
        <v>10000</v>
      </c>
      <c r="D42" s="26">
        <f t="shared" si="3"/>
        <v>9900</v>
      </c>
      <c r="E42" s="27">
        <v>2</v>
      </c>
      <c r="F42" s="18" t="s">
        <v>12</v>
      </c>
      <c r="G42" s="3">
        <f t="shared" si="1"/>
        <v>19800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9"/>
      <c r="X42" s="9"/>
      <c r="Y42" s="9"/>
    </row>
    <row r="43" spans="1:25" x14ac:dyDescent="0.25">
      <c r="A43" s="1">
        <v>37159</v>
      </c>
      <c r="C43" s="11">
        <v>0</v>
      </c>
      <c r="D43" s="11">
        <f t="shared" ref="D43:D51" si="4">C43*0.99</f>
        <v>0</v>
      </c>
      <c r="E43" s="12"/>
      <c r="F43" s="10"/>
      <c r="G43" s="3" t="str">
        <f t="shared" si="1"/>
        <v/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5" x14ac:dyDescent="0.25">
      <c r="A44" s="1">
        <v>37160</v>
      </c>
      <c r="C44" s="11">
        <v>10000</v>
      </c>
      <c r="D44" s="11">
        <f t="shared" si="4"/>
        <v>9900</v>
      </c>
      <c r="E44" s="12">
        <v>1.93</v>
      </c>
      <c r="F44" s="10"/>
      <c r="G44" s="3">
        <f t="shared" si="1"/>
        <v>19107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5" x14ac:dyDescent="0.25">
      <c r="A45" s="1">
        <v>37161</v>
      </c>
      <c r="C45" s="11">
        <v>0</v>
      </c>
      <c r="D45" s="11">
        <f t="shared" si="4"/>
        <v>0</v>
      </c>
      <c r="E45" s="12"/>
      <c r="F45" s="10"/>
      <c r="G45" s="3" t="str">
        <f t="shared" si="1"/>
        <v/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5" x14ac:dyDescent="0.25">
      <c r="A46" s="24">
        <v>37162</v>
      </c>
      <c r="B46" s="25"/>
      <c r="C46" s="26">
        <v>10000</v>
      </c>
      <c r="D46" s="26">
        <f t="shared" si="4"/>
        <v>9900</v>
      </c>
      <c r="E46" s="27">
        <v>1.9</v>
      </c>
      <c r="F46" s="10"/>
      <c r="G46" s="3">
        <f t="shared" si="1"/>
        <v>18810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5" x14ac:dyDescent="0.25">
      <c r="A47" s="24"/>
      <c r="B47" s="25"/>
      <c r="C47" s="26">
        <v>17260</v>
      </c>
      <c r="D47" s="26">
        <f t="shared" si="4"/>
        <v>17087.400000000001</v>
      </c>
      <c r="E47" s="27">
        <v>1.9</v>
      </c>
      <c r="F47" s="18" t="s">
        <v>12</v>
      </c>
      <c r="G47" s="3">
        <f t="shared" si="1"/>
        <v>32466.06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5" s="8" customFormat="1" ht="13.5" customHeight="1" x14ac:dyDescent="0.25">
      <c r="A48" s="24">
        <v>37163</v>
      </c>
      <c r="B48" s="25"/>
      <c r="C48" s="26">
        <v>10000</v>
      </c>
      <c r="D48" s="26">
        <f t="shared" si="4"/>
        <v>9900</v>
      </c>
      <c r="E48" s="27">
        <v>1.9</v>
      </c>
      <c r="F48" s="10"/>
      <c r="G48" s="3">
        <f t="shared" si="1"/>
        <v>18810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9"/>
      <c r="X48" s="9"/>
      <c r="Y48" s="9"/>
    </row>
    <row r="49" spans="1:25" s="8" customFormat="1" ht="13.5" customHeight="1" x14ac:dyDescent="0.25">
      <c r="A49" s="24"/>
      <c r="B49" s="25"/>
      <c r="C49" s="26">
        <v>17260</v>
      </c>
      <c r="D49" s="26">
        <f t="shared" si="4"/>
        <v>17087.400000000001</v>
      </c>
      <c r="E49" s="27">
        <v>1.9</v>
      </c>
      <c r="F49" s="18" t="s">
        <v>12</v>
      </c>
      <c r="G49" s="3">
        <f t="shared" si="1"/>
        <v>32466.06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9"/>
      <c r="W49" s="9"/>
      <c r="X49" s="9"/>
      <c r="Y49" s="9"/>
    </row>
    <row r="50" spans="1:25" s="8" customFormat="1" ht="13.5" customHeight="1" x14ac:dyDescent="0.25">
      <c r="A50" s="24">
        <v>37164</v>
      </c>
      <c r="B50" s="25"/>
      <c r="C50" s="26">
        <v>10000</v>
      </c>
      <c r="D50" s="26">
        <f t="shared" si="4"/>
        <v>9900</v>
      </c>
      <c r="E50" s="27">
        <v>1.9</v>
      </c>
      <c r="F50" s="10"/>
      <c r="G50" s="3">
        <f t="shared" si="1"/>
        <v>18810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9"/>
      <c r="X50" s="9"/>
      <c r="Y50" s="9"/>
    </row>
    <row r="51" spans="1:25" s="8" customFormat="1" x14ac:dyDescent="0.25">
      <c r="A51" s="25"/>
      <c r="B51" s="25"/>
      <c r="C51" s="26">
        <v>17260</v>
      </c>
      <c r="D51" s="26">
        <f t="shared" si="4"/>
        <v>17087.400000000001</v>
      </c>
      <c r="E51" s="27">
        <v>1.9</v>
      </c>
      <c r="F51" s="18" t="s">
        <v>12</v>
      </c>
      <c r="G51" s="3">
        <f t="shared" si="1"/>
        <v>32466.06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9"/>
      <c r="W51" s="9"/>
      <c r="X51" s="9"/>
      <c r="Y51" s="9"/>
    </row>
    <row r="52" spans="1:25" x14ac:dyDescent="0.25">
      <c r="C52" s="10"/>
      <c r="D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5" x14ac:dyDescent="0.25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5" x14ac:dyDescent="0.25">
      <c r="A54" t="s">
        <v>10</v>
      </c>
      <c r="D54" s="3">
        <f>SUM(D11:D41)</f>
        <v>399239.27999999991</v>
      </c>
      <c r="E54" s="29">
        <f>SUM(G11:G51)/D54</f>
        <v>2.7204094878890679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5" x14ac:dyDescent="0.25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5" x14ac:dyDescent="0.25">
      <c r="A56" t="s">
        <v>3</v>
      </c>
      <c r="C56" s="3">
        <f>C10-SUM(C11:C51)</f>
        <v>-2</v>
      </c>
      <c r="D56" s="3">
        <f>D10-SUM(D11:D51)</f>
        <v>-1.4799999999813735</v>
      </c>
    </row>
    <row r="57" spans="1:25" x14ac:dyDescent="0.25">
      <c r="A57" t="s">
        <v>9</v>
      </c>
      <c r="C57" s="3">
        <v>0</v>
      </c>
      <c r="D57" s="3">
        <v>0</v>
      </c>
    </row>
    <row r="59" spans="1:25" hidden="1" x14ac:dyDescent="0.25">
      <c r="A59" t="s">
        <v>4</v>
      </c>
      <c r="C59" s="3">
        <f>SUM(C11:C51)</f>
        <v>505052</v>
      </c>
      <c r="D59" s="3">
        <f>SUM(D11:D51)</f>
        <v>500001.48</v>
      </c>
    </row>
    <row r="60" spans="1:25" x14ac:dyDescent="0.25">
      <c r="C60" s="3">
        <f>C10-C59</f>
        <v>-2</v>
      </c>
      <c r="D60" s="3">
        <f>D10-D59</f>
        <v>-1.4799999999813735</v>
      </c>
    </row>
  </sheetData>
  <mergeCells count="1">
    <mergeCell ref="C8:E8"/>
  </mergeCells>
  <phoneticPr fontId="0" type="noConversion"/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2001-09-27T14:17:33Z</cp:lastPrinted>
  <dcterms:created xsi:type="dcterms:W3CDTF">2001-09-06T13:24:48Z</dcterms:created>
  <dcterms:modified xsi:type="dcterms:W3CDTF">2023-09-10T15:51:15Z</dcterms:modified>
</cp:coreProperties>
</file>