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Analysis'!$A$1:$N$40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K8" i="10" l="1"/>
  <c r="N8" i="10"/>
  <c r="K9" i="10"/>
  <c r="N9" i="10"/>
  <c r="K10" i="10"/>
  <c r="N10" i="10"/>
  <c r="K11" i="10"/>
  <c r="N11" i="10"/>
  <c r="K12" i="10"/>
  <c r="N12" i="10"/>
  <c r="K13" i="10"/>
  <c r="N13" i="10"/>
  <c r="K14" i="10"/>
  <c r="N14" i="10"/>
  <c r="K15" i="10"/>
  <c r="N15" i="10"/>
  <c r="K16" i="10"/>
  <c r="N16" i="10"/>
  <c r="K17" i="10"/>
  <c r="N17" i="10"/>
  <c r="K18" i="10"/>
  <c r="N18" i="10"/>
  <c r="K19" i="10"/>
  <c r="N19" i="10"/>
  <c r="K20" i="10"/>
  <c r="N20" i="10"/>
  <c r="K21" i="10"/>
  <c r="N21" i="10"/>
  <c r="K22" i="10"/>
  <c r="N22" i="10"/>
  <c r="K23" i="10"/>
  <c r="N23" i="10"/>
  <c r="K24" i="10"/>
  <c r="N24" i="10"/>
  <c r="K25" i="10"/>
  <c r="N25" i="10"/>
  <c r="K26" i="10"/>
  <c r="N26" i="10"/>
  <c r="K27" i="10"/>
  <c r="N27" i="10"/>
  <c r="K29" i="10"/>
  <c r="L29" i="10"/>
  <c r="N31" i="10"/>
  <c r="K33" i="10"/>
  <c r="N33" i="10"/>
  <c r="K35" i="10"/>
  <c r="L35" i="10"/>
  <c r="N37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<sst xmlns="http://schemas.openxmlformats.org/spreadsheetml/2006/main" count="235" uniqueCount="67">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</sst>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abSelected="1" topLeftCell="A9" zoomScale="80" workbookViewId="0">
      <selection activeCell="C33" sqref="C33"/>
    </sheetView>
  </sheetViews>
  <sheetFormatPr defaultRowHeight="13.2" x14ac:dyDescent="0.25"/>
  <cols>
    <col min="1" max="1" width="30.88671875" bestFit="1" customWidth="1"/>
    <col min="3" max="3" width="12.88671875" style="38" bestFit="1" customWidth="1"/>
    <col min="4" max="9" width="11.33203125" customWidth="1"/>
    <col min="10" max="10" width="2.5546875" customWidth="1"/>
    <col min="11" max="12" width="13.109375" bestFit="1" customWidth="1"/>
    <col min="13" max="13" width="2.5546875" customWidth="1"/>
    <col min="14" max="14" width="12.33203125" customWidth="1"/>
    <col min="15" max="15" width="39.5546875" style="10" customWidth="1"/>
    <col min="16" max="24" width="9.109375" style="10" customWidth="1"/>
  </cols>
  <sheetData>
    <row r="1" spans="1:2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7.399999999999999" x14ac:dyDescent="0.3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7.399999999999999" x14ac:dyDescent="0.3">
      <c r="A4" s="39" t="s">
        <v>58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7.399999999999999" x14ac:dyDescent="0.3">
      <c r="A5" s="39" t="s">
        <v>59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7.399999999999999" x14ac:dyDescent="0.3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47</v>
      </c>
      <c r="L7" s="45" t="s">
        <v>46</v>
      </c>
      <c r="M7" s="45"/>
      <c r="N7" s="45" t="s">
        <v>48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7.399999999999999" x14ac:dyDescent="0.3">
      <c r="A8" s="40" t="s">
        <v>60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7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7.399999999999999" x14ac:dyDescent="0.3">
      <c r="A9" s="40" t="s">
        <v>61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7.399999999999999" x14ac:dyDescent="0.3">
      <c r="A10" s="40" t="s">
        <v>62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7.399999999999999" x14ac:dyDescent="0.3">
      <c r="A11" s="40" t="s">
        <v>51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44</v>
      </c>
    </row>
    <row r="12" spans="1:24" ht="17.399999999999999" x14ac:dyDescent="0.3">
      <c r="A12" s="40" t="s">
        <v>52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7.399999999999999" x14ac:dyDescent="0.3">
      <c r="A13" s="40" t="s">
        <v>52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7.399999999999999" x14ac:dyDescent="0.3">
      <c r="A14" s="40" t="s">
        <v>63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7.399999999999999" x14ac:dyDescent="0.3">
      <c r="A15" s="40" t="s">
        <v>63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20046</v>
      </c>
      <c r="M15" s="42"/>
      <c r="N15" s="42">
        <f t="shared" si="1"/>
        <v>7190.1666666666679</v>
      </c>
      <c r="O15" s="42"/>
    </row>
    <row r="16" spans="1:24" ht="17.399999999999999" x14ac:dyDescent="0.3">
      <c r="A16" s="40" t="s">
        <v>53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7.399999999999999" x14ac:dyDescent="0.3">
      <c r="A17" s="40" t="s">
        <v>53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7.399999999999999" x14ac:dyDescent="0.3">
      <c r="A18" s="40" t="s">
        <v>53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7.399999999999999" x14ac:dyDescent="0.3">
      <c r="A19" s="40" t="s">
        <v>53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7.399999999999999" x14ac:dyDescent="0.3">
      <c r="A20" s="40" t="s">
        <v>53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7.399999999999999" x14ac:dyDescent="0.3">
      <c r="A21" s="40" t="s">
        <v>64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7.399999999999999" x14ac:dyDescent="0.3">
      <c r="A22" s="48" t="s">
        <v>65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7.399999999999999" x14ac:dyDescent="0.3">
      <c r="A23" s="48" t="s">
        <v>54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7.399999999999999" x14ac:dyDescent="0.3">
      <c r="A24" s="48" t="s">
        <v>55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7.399999999999999" x14ac:dyDescent="0.3">
      <c r="A25" s="48" t="s">
        <v>56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>K25-L25</f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7.399999999999999" x14ac:dyDescent="0.3">
      <c r="A26" s="48" t="s">
        <v>66</v>
      </c>
      <c r="B26" s="48">
        <v>6614</v>
      </c>
      <c r="C26" s="49">
        <v>130917</v>
      </c>
      <c r="D26" s="50">
        <v>4120</v>
      </c>
      <c r="E26" s="50">
        <v>5549</v>
      </c>
      <c r="F26" s="50">
        <v>5625</v>
      </c>
      <c r="G26" s="50">
        <v>5440</v>
      </c>
      <c r="H26" s="50">
        <v>4467</v>
      </c>
      <c r="I26" s="50">
        <v>4467</v>
      </c>
      <c r="J26" s="50"/>
      <c r="K26" s="42">
        <f>AVERAGE(D26:I26)</f>
        <v>4944.666666666667</v>
      </c>
      <c r="L26" s="50">
        <v>4467</v>
      </c>
      <c r="M26" s="50"/>
      <c r="N26" s="50">
        <f>K26-L26</f>
        <v>477.66666666666697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7.399999999999999" x14ac:dyDescent="0.3">
      <c r="A27" s="48" t="s">
        <v>57</v>
      </c>
      <c r="B27" s="48">
        <v>9856</v>
      </c>
      <c r="C27" s="49">
        <v>452566</v>
      </c>
      <c r="D27" s="50">
        <v>14158</v>
      </c>
      <c r="E27" s="50">
        <v>14249</v>
      </c>
      <c r="F27" s="50">
        <v>14397</v>
      </c>
      <c r="G27" s="50">
        <v>14412</v>
      </c>
      <c r="H27" s="50">
        <v>14833</v>
      </c>
      <c r="I27" s="50">
        <v>14833</v>
      </c>
      <c r="J27" s="50"/>
      <c r="K27" s="42">
        <f t="shared" si="0"/>
        <v>14480.333333333334</v>
      </c>
      <c r="L27" s="50">
        <v>14833</v>
      </c>
      <c r="M27" s="50"/>
      <c r="N27" s="50">
        <f>K27-L27</f>
        <v>-352.66666666666606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7.399999999999999" x14ac:dyDescent="0.3">
      <c r="A28" s="40"/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24" ht="17.399999999999999" x14ac:dyDescent="0.3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>
        <f>SUM(K8:K27)</f>
        <v>148049.16666666669</v>
      </c>
      <c r="L29" s="42">
        <f>SUM(L8:L27)</f>
        <v>149733</v>
      </c>
      <c r="M29" s="42"/>
      <c r="N29" s="40"/>
      <c r="O29" s="42"/>
    </row>
    <row r="30" spans="1:24" ht="17.399999999999999" x14ac:dyDescent="0.3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0"/>
      <c r="O30" s="42"/>
    </row>
    <row r="31" spans="1:24" ht="17.399999999999999" x14ac:dyDescent="0.3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 t="s">
        <v>49</v>
      </c>
      <c r="L31" s="42" t="s">
        <v>48</v>
      </c>
      <c r="M31" s="42"/>
      <c r="N31" s="50">
        <f>K29-L29</f>
        <v>-1683.8333333333139</v>
      </c>
      <c r="O31" s="42"/>
    </row>
    <row r="32" spans="1:24" ht="17.399999999999999" x14ac:dyDescent="0.3">
      <c r="A32" s="40" t="s">
        <v>44</v>
      </c>
      <c r="B32" s="40" t="s">
        <v>44</v>
      </c>
      <c r="C32" s="47" t="s">
        <v>44</v>
      </c>
      <c r="D32" s="42" t="s">
        <v>44</v>
      </c>
      <c r="E32" s="42" t="s">
        <v>44</v>
      </c>
      <c r="F32" s="42"/>
      <c r="G32" s="42" t="s">
        <v>44</v>
      </c>
      <c r="H32" s="42" t="s">
        <v>44</v>
      </c>
      <c r="I32" s="42" t="s">
        <v>44</v>
      </c>
      <c r="J32" s="42" t="s">
        <v>44</v>
      </c>
      <c r="K32" s="42" t="s">
        <v>44</v>
      </c>
      <c r="L32" s="42" t="s">
        <v>44</v>
      </c>
      <c r="M32" s="42" t="s">
        <v>44</v>
      </c>
      <c r="N32" s="42" t="s">
        <v>44</v>
      </c>
      <c r="O32" s="42" t="s">
        <v>44</v>
      </c>
    </row>
    <row r="33" spans="1:14" ht="17.399999999999999" x14ac:dyDescent="0.3">
      <c r="A33" s="40" t="s">
        <v>50</v>
      </c>
      <c r="B33" s="40">
        <v>9603</v>
      </c>
      <c r="C33" s="47">
        <v>752169</v>
      </c>
      <c r="D33" s="42">
        <v>36950</v>
      </c>
      <c r="E33" s="42">
        <v>36983</v>
      </c>
      <c r="F33" s="42">
        <v>36938</v>
      </c>
      <c r="G33" s="42">
        <v>36700</v>
      </c>
      <c r="H33" s="42">
        <v>36640</v>
      </c>
      <c r="I33" s="42">
        <v>36926</v>
      </c>
      <c r="J33" s="42"/>
      <c r="K33" s="42">
        <f>AVERAGE(D33:I33)</f>
        <v>36856.166666666664</v>
      </c>
      <c r="L33" s="42">
        <v>37478</v>
      </c>
      <c r="M33" s="42"/>
      <c r="N33" s="42">
        <f>K33-L33</f>
        <v>-621.83333333333576</v>
      </c>
    </row>
    <row r="35" spans="1:14" ht="17.399999999999999" x14ac:dyDescent="0.3">
      <c r="K35" s="42">
        <f>SUM(K33:K33)</f>
        <v>36856.166666666664</v>
      </c>
      <c r="L35" s="42">
        <f>SUM(L33:L33)</f>
        <v>37478</v>
      </c>
    </row>
    <row r="37" spans="1:14" ht="17.399999999999999" x14ac:dyDescent="0.3">
      <c r="K37" s="42" t="s">
        <v>49</v>
      </c>
      <c r="L37" s="42" t="s">
        <v>48</v>
      </c>
      <c r="M37" s="42"/>
      <c r="N37" s="50">
        <f>K35-L35</f>
        <v>-621.83333333333576</v>
      </c>
    </row>
  </sheetData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16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5">
      <c r="N9" s="10"/>
      <c r="O9" s="10"/>
    </row>
    <row r="10" spans="1:34" x14ac:dyDescent="0.25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5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9</v>
      </c>
      <c r="B30" s="14"/>
    </row>
    <row r="31" spans="1:34" x14ac:dyDescent="0.25">
      <c r="A31" s="21"/>
      <c r="B31" s="22"/>
    </row>
    <row r="32" spans="1:34" x14ac:dyDescent="0.25">
      <c r="A32" s="15" t="s">
        <v>7</v>
      </c>
      <c r="B32" s="20">
        <v>1100000</v>
      </c>
    </row>
    <row r="33" spans="1:12" x14ac:dyDescent="0.25">
      <c r="A33" s="15" t="s">
        <v>10</v>
      </c>
      <c r="B33" s="16" t="e">
        <f>AH20</f>
        <v>#REF!</v>
      </c>
    </row>
    <row r="34" spans="1:12" x14ac:dyDescent="0.25">
      <c r="A34" s="15" t="s">
        <v>3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8</v>
      </c>
      <c r="B36" s="19" t="e">
        <f>B32-B33-B34</f>
        <v>#REF!</v>
      </c>
    </row>
    <row r="37" spans="1:12" x14ac:dyDescent="0.25">
      <c r="A37" s="23" t="s">
        <v>18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5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5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5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5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5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5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5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5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5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5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5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5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5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5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5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5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5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4</v>
      </c>
    </row>
    <row r="2" spans="1:11" x14ac:dyDescent="0.25">
      <c r="A2" s="2"/>
    </row>
    <row r="3" spans="1:11" x14ac:dyDescent="0.25">
      <c r="A3" s="2" t="s">
        <v>43</v>
      </c>
    </row>
    <row r="4" spans="1:11" x14ac:dyDescent="0.25">
      <c r="A4" s="2"/>
    </row>
    <row r="5" spans="1:11" x14ac:dyDescent="0.25">
      <c r="A5" s="8" t="e">
        <f>#REF!</f>
        <v>#REF!</v>
      </c>
    </row>
    <row r="8" spans="1:11" x14ac:dyDescent="0.25">
      <c r="H8"/>
    </row>
    <row r="9" spans="1:11" x14ac:dyDescent="0.25">
      <c r="C9" s="51" t="s">
        <v>6</v>
      </c>
      <c r="D9" s="51"/>
      <c r="E9" s="36"/>
      <c r="G9" s="52" t="s">
        <v>42</v>
      </c>
      <c r="H9" s="52"/>
      <c r="J9" s="51" t="s">
        <v>3</v>
      </c>
      <c r="K9" s="51"/>
    </row>
    <row r="10" spans="1:11" x14ac:dyDescent="0.25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2001-05-08T15:46:35Z</cp:lastPrinted>
  <dcterms:created xsi:type="dcterms:W3CDTF">1999-06-01T17:50:38Z</dcterms:created>
  <dcterms:modified xsi:type="dcterms:W3CDTF">2023-09-10T15:51:54Z</dcterms:modified>
</cp:coreProperties>
</file>