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-108" windowWidth="14892" windowHeight="8856"/>
  </bookViews>
  <sheets>
    <sheet name="Supply Analysis" sheetId="10" r:id="rId1"/>
    <sheet name="Unify Recon" sheetId="3" state="hidden" r:id="rId2"/>
    <sheet name="Tufco" sheetId="4" state="hidden" r:id="rId3"/>
  </sheets>
  <definedNames>
    <definedName name="meters">#REF!</definedName>
    <definedName name="nommtr">#REF!</definedName>
    <definedName name="Noms">#REF!</definedName>
    <definedName name="_xlnm.Print_Area" localSheetId="0">'Supply Analysis'!$A$1:$X$36</definedName>
    <definedName name="_xlnm.Print_Area" localSheetId="1">'Unify Recon'!$A$1:$AH$39</definedName>
    <definedName name="recon">#REF!</definedName>
  </definedNames>
  <calcPr calcId="0"/>
</workbook>
</file>

<file path=xl/calcChain.xml><?xml version="1.0" encoding="utf-8"?>
<calcChain xmlns="http://schemas.openxmlformats.org/spreadsheetml/2006/main">
  <c r="U8" i="10" l="1"/>
  <c r="X8" i="10"/>
  <c r="U9" i="10"/>
  <c r="X9" i="10"/>
  <c r="U10" i="10"/>
  <c r="X10" i="10"/>
  <c r="U11" i="10"/>
  <c r="X11" i="10"/>
  <c r="U12" i="10"/>
  <c r="X12" i="10"/>
  <c r="U13" i="10"/>
  <c r="X13" i="10"/>
  <c r="U14" i="10"/>
  <c r="X14" i="10"/>
  <c r="U15" i="10"/>
  <c r="X15" i="10"/>
  <c r="U16" i="10"/>
  <c r="X16" i="10"/>
  <c r="U17" i="10"/>
  <c r="X17" i="10"/>
  <c r="U18" i="10"/>
  <c r="X18" i="10"/>
  <c r="U19" i="10"/>
  <c r="X19" i="10"/>
  <c r="U20" i="10"/>
  <c r="X20" i="10"/>
  <c r="U21" i="10"/>
  <c r="X21" i="10"/>
  <c r="U22" i="10"/>
  <c r="X22" i="10"/>
  <c r="U23" i="10"/>
  <c r="X23" i="10"/>
  <c r="U25" i="10"/>
  <c r="V25" i="10"/>
  <c r="X27" i="10"/>
  <c r="U29" i="10"/>
  <c r="X29" i="10"/>
  <c r="U31" i="10"/>
  <c r="V31" i="10"/>
  <c r="X33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C12" i="3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H24" i="3"/>
  <c r="B33" i="3"/>
  <c r="B36" i="3"/>
  <c r="B37" i="3"/>
  <c r="K48" i="3"/>
  <c r="L48" i="3"/>
  <c r="K53" i="3"/>
  <c r="L53" i="3"/>
  <c r="K59" i="3"/>
  <c r="L59" i="3"/>
  <c r="M59" i="3"/>
  <c r="J65" i="3"/>
  <c r="B67" i="3"/>
  <c r="C67" i="3"/>
  <c r="D67" i="3"/>
  <c r="E67" i="3"/>
  <c r="F67" i="3"/>
  <c r="G67" i="3"/>
  <c r="H67" i="3"/>
  <c r="I67" i="3"/>
  <c r="J67" i="3"/>
  <c r="K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</calcChain>
</file>

<file path=xl/sharedStrings.xml><?xml version="1.0" encoding="utf-8"?>
<sst xmlns="http://schemas.openxmlformats.org/spreadsheetml/2006/main" count="241" uniqueCount="69">
  <si>
    <t>Texas Desk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</si>
  <si>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</si>
  <si>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</si>
  <si>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</si>
  <si>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</si>
  <si>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</si>
  <si>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</si>
  <si>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</si>
  <si>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</si>
  <si>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</si>
  <si>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</si>
  <si>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</si>
  <si>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</si>
  <si>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</si>
  <si>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</si>
  <si>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</si>
  <si>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</si>
  <si>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</si>
  <si>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</si>
  <si>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</si>
  <si>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</si>
  <si>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</si>
  <si>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</si>
  <si>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</si>
  <si>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</si>
  <si>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</si>
  <si>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</si>
  <si>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</si>
  <si>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</si>
  <si>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</si>
  <si>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</si>
  <si>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</si>
  <si>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</si>
  <si>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</si>
  <si>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</si>
  <si>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</si>
  <si>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</si>
  <si>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</si>
  <si>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</si>
  <si>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</si>
  <si>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</si>
  <si>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</si>
  <si>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</si>
  <si>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</si>
  <si>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</si>
  <si>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</si>
  <si>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</si>
  <si>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</si>
  <si>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</si>
  <si>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</si>
  <si>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</si>
  <si>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Cody Energy LLC</t>
  </si>
  <si>
    <t>Cokinos Natural Gas</t>
  </si>
  <si>
    <t>O'Connor &amp; Hewitt</t>
  </si>
  <si>
    <t>May, 2001</t>
  </si>
  <si>
    <t>Carrizo Oil &amp; Gas</t>
  </si>
  <si>
    <t>Dominion Exploration</t>
  </si>
  <si>
    <t>Horizon Exploration</t>
  </si>
  <si>
    <t>Columbus Energy</t>
  </si>
  <si>
    <t>EEX Operating</t>
  </si>
  <si>
    <t>ETOCO, Inc.</t>
  </si>
  <si>
    <t>Stone Energy</t>
  </si>
  <si>
    <t>The Houston Exploration</t>
  </si>
  <si>
    <t>Upstream Energy Services</t>
  </si>
  <si>
    <t>Comstock Oil &amp; Gas</t>
  </si>
  <si>
    <t>Conoco Inc.</t>
  </si>
  <si>
    <t>Prize Energy Resources</t>
  </si>
  <si>
    <t>Cobra Operating</t>
  </si>
  <si>
    <t>As of 05/16/01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</si>
</sst>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3"/>
  <sheetViews>
    <sheetView tabSelected="1" zoomScale="80" workbookViewId="0">
      <selection activeCell="A5" sqref="A5"/>
    </sheetView>
  </sheetViews>
  <sheetFormatPr defaultRowHeight="13.2" x14ac:dyDescent="0.25"/>
  <cols>
    <col min="1" max="1" width="33.5546875" bestFit="1" customWidth="1"/>
    <col min="2" max="2" width="7.5546875" customWidth="1"/>
    <col min="3" max="3" width="12.88671875" style="38" bestFit="1" customWidth="1"/>
    <col min="4" max="19" width="11.33203125" customWidth="1"/>
    <col min="20" max="20" width="2.5546875" customWidth="1"/>
    <col min="21" max="22" width="13.109375" bestFit="1" customWidth="1"/>
    <col min="23" max="23" width="2.5546875" customWidth="1"/>
    <col min="24" max="24" width="12.33203125" customWidth="1"/>
    <col min="25" max="25" width="39.5546875" style="10" customWidth="1"/>
    <col min="26" max="34" width="9.109375" style="10" customWidth="1"/>
  </cols>
  <sheetData>
    <row r="1" spans="1:34" ht="17.399999999999999" x14ac:dyDescent="0.3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2"/>
    </row>
    <row r="2" spans="1:34" ht="17.399999999999999" x14ac:dyDescent="0.3">
      <c r="A2" s="39" t="s">
        <v>45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2"/>
    </row>
    <row r="3" spans="1:34" ht="17.399999999999999" x14ac:dyDescent="0.3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2"/>
    </row>
    <row r="4" spans="1:34" ht="17.399999999999999" x14ac:dyDescent="0.3">
      <c r="A4" s="39" t="s">
        <v>54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2"/>
    </row>
    <row r="5" spans="1:34" ht="17.399999999999999" x14ac:dyDescent="0.3">
      <c r="A5" s="39" t="s">
        <v>68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2"/>
    </row>
    <row r="6" spans="1:34" ht="17.399999999999999" x14ac:dyDescent="0.3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2"/>
    </row>
    <row r="7" spans="1:34" s="2" customFormat="1" ht="17.399999999999999" x14ac:dyDescent="0.3">
      <c r="A7" s="39"/>
      <c r="B7" s="39"/>
      <c r="C7" s="44"/>
      <c r="D7" s="45">
        <v>37012</v>
      </c>
      <c r="E7" s="45">
        <v>37013</v>
      </c>
      <c r="F7" s="45">
        <v>37014</v>
      </c>
      <c r="G7" s="45">
        <v>37015</v>
      </c>
      <c r="H7" s="45">
        <v>37016</v>
      </c>
      <c r="I7" s="45">
        <v>37017</v>
      </c>
      <c r="J7" s="45">
        <v>37018</v>
      </c>
      <c r="K7" s="45">
        <v>37019</v>
      </c>
      <c r="L7" s="45">
        <v>37020</v>
      </c>
      <c r="M7" s="45">
        <v>37021</v>
      </c>
      <c r="N7" s="45">
        <v>37022</v>
      </c>
      <c r="O7" s="45">
        <v>37023</v>
      </c>
      <c r="P7" s="45">
        <v>37024</v>
      </c>
      <c r="Q7" s="45">
        <v>37025</v>
      </c>
      <c r="R7" s="45">
        <v>37026</v>
      </c>
      <c r="S7" s="45">
        <v>37027</v>
      </c>
      <c r="T7" s="45"/>
      <c r="U7" s="45" t="s">
        <v>47</v>
      </c>
      <c r="V7" s="45" t="s">
        <v>46</v>
      </c>
      <c r="W7" s="45"/>
      <c r="X7" s="45" t="s">
        <v>48</v>
      </c>
      <c r="Y7" s="46"/>
      <c r="Z7" s="37"/>
      <c r="AA7" s="37"/>
      <c r="AB7" s="37"/>
      <c r="AC7" s="37"/>
      <c r="AD7" s="37"/>
      <c r="AE7" s="37"/>
      <c r="AF7" s="37"/>
      <c r="AG7" s="37"/>
      <c r="AH7" s="37"/>
    </row>
    <row r="8" spans="1:34" s="2" customFormat="1" ht="17.399999999999999" x14ac:dyDescent="0.3">
      <c r="A8" s="40" t="s">
        <v>55</v>
      </c>
      <c r="B8" s="40">
        <v>9694</v>
      </c>
      <c r="C8" s="47">
        <v>138279</v>
      </c>
      <c r="D8" s="42">
        <v>2961</v>
      </c>
      <c r="E8" s="42">
        <v>2964</v>
      </c>
      <c r="F8" s="42">
        <v>2798</v>
      </c>
      <c r="G8" s="42">
        <v>2728</v>
      </c>
      <c r="H8" s="42">
        <v>2656</v>
      </c>
      <c r="I8" s="42">
        <v>2610</v>
      </c>
      <c r="J8" s="42">
        <v>2565</v>
      </c>
      <c r="K8" s="42">
        <v>2533</v>
      </c>
      <c r="L8" s="42">
        <v>2480</v>
      </c>
      <c r="M8" s="42">
        <v>2535</v>
      </c>
      <c r="N8" s="42">
        <v>2580</v>
      </c>
      <c r="O8" s="42">
        <v>2537</v>
      </c>
      <c r="P8" s="42">
        <v>2472</v>
      </c>
      <c r="Q8" s="42">
        <v>2465</v>
      </c>
      <c r="R8" s="42">
        <v>3274</v>
      </c>
      <c r="S8" s="42">
        <v>3274</v>
      </c>
      <c r="T8" s="42"/>
      <c r="U8" s="42">
        <f t="shared" ref="U8:U23" si="0">AVERAGE(D8:S8)</f>
        <v>2714.5</v>
      </c>
      <c r="V8" s="42">
        <v>3274</v>
      </c>
      <c r="W8" s="42"/>
      <c r="X8" s="42">
        <f t="shared" ref="X8:X16" si="1">U8-V8</f>
        <v>-559.5</v>
      </c>
      <c r="Y8" s="46"/>
      <c r="Z8" s="37"/>
      <c r="AA8" s="37"/>
      <c r="AB8" s="37"/>
      <c r="AC8" s="37"/>
      <c r="AD8" s="37"/>
      <c r="AE8" s="37"/>
      <c r="AF8" s="37"/>
      <c r="AG8" s="37"/>
      <c r="AH8" s="37"/>
    </row>
    <row r="9" spans="1:34" ht="17.399999999999999" x14ac:dyDescent="0.3">
      <c r="A9" s="40" t="s">
        <v>51</v>
      </c>
      <c r="B9" s="40">
        <v>6722</v>
      </c>
      <c r="C9" s="47">
        <v>135865</v>
      </c>
      <c r="D9" s="42">
        <v>4147</v>
      </c>
      <c r="E9" s="42">
        <v>4110</v>
      </c>
      <c r="F9" s="42">
        <v>4111</v>
      </c>
      <c r="G9" s="42">
        <v>4352</v>
      </c>
      <c r="H9" s="42">
        <v>4352</v>
      </c>
      <c r="I9" s="42">
        <v>4346</v>
      </c>
      <c r="J9" s="42">
        <v>4354</v>
      </c>
      <c r="K9" s="42">
        <v>4345</v>
      </c>
      <c r="L9" s="42">
        <v>4345</v>
      </c>
      <c r="M9" s="42">
        <v>4349</v>
      </c>
      <c r="N9" s="42">
        <v>4352</v>
      </c>
      <c r="O9" s="42">
        <v>4347</v>
      </c>
      <c r="P9" s="42">
        <v>4343</v>
      </c>
      <c r="Q9" s="42">
        <v>4344</v>
      </c>
      <c r="R9" s="42">
        <v>4308</v>
      </c>
      <c r="S9" s="42">
        <v>4313</v>
      </c>
      <c r="T9" s="42"/>
      <c r="U9" s="42">
        <f t="shared" si="0"/>
        <v>4301.125</v>
      </c>
      <c r="V9" s="42">
        <v>4942</v>
      </c>
      <c r="W9" s="42"/>
      <c r="X9" s="42">
        <f>U9-V9</f>
        <v>-640.875</v>
      </c>
      <c r="Y9" s="42" t="s">
        <v>44</v>
      </c>
    </row>
    <row r="10" spans="1:34" ht="17.399999999999999" x14ac:dyDescent="0.3">
      <c r="A10" s="40" t="s">
        <v>67</v>
      </c>
      <c r="B10" s="40">
        <v>9748</v>
      </c>
      <c r="C10" s="47">
        <v>137205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/>
      <c r="U10" s="42">
        <f>AVERAGE(D10:S10)</f>
        <v>0</v>
      </c>
      <c r="V10" s="42">
        <v>8056</v>
      </c>
      <c r="W10" s="42"/>
      <c r="X10" s="42">
        <f>U10-V10</f>
        <v>-8056</v>
      </c>
      <c r="Y10" s="42"/>
    </row>
    <row r="11" spans="1:34" ht="17.399999999999999" x14ac:dyDescent="0.3">
      <c r="A11" s="40" t="s">
        <v>52</v>
      </c>
      <c r="B11" s="40">
        <v>9842</v>
      </c>
      <c r="C11" s="47">
        <v>377169</v>
      </c>
      <c r="D11" s="42">
        <v>10107</v>
      </c>
      <c r="E11" s="42">
        <v>11611</v>
      </c>
      <c r="F11" s="42">
        <v>11304</v>
      </c>
      <c r="G11" s="42">
        <v>11034</v>
      </c>
      <c r="H11" s="42">
        <v>11611</v>
      </c>
      <c r="I11" s="42">
        <v>11173</v>
      </c>
      <c r="J11" s="42">
        <v>13322</v>
      </c>
      <c r="K11" s="42">
        <v>13721</v>
      </c>
      <c r="L11" s="42">
        <v>10444</v>
      </c>
      <c r="M11" s="42">
        <v>12518</v>
      </c>
      <c r="N11" s="42">
        <v>13838</v>
      </c>
      <c r="O11" s="42">
        <v>14230</v>
      </c>
      <c r="P11" s="42">
        <v>14453</v>
      </c>
      <c r="Q11" s="42">
        <v>14575</v>
      </c>
      <c r="R11" s="42">
        <v>15419</v>
      </c>
      <c r="S11" s="42">
        <v>15851</v>
      </c>
      <c r="T11" s="42"/>
      <c r="U11" s="42">
        <f t="shared" si="0"/>
        <v>12825.6875</v>
      </c>
      <c r="V11" s="42">
        <v>11289</v>
      </c>
      <c r="W11" s="42"/>
      <c r="X11" s="42">
        <f t="shared" si="1"/>
        <v>1536.6875</v>
      </c>
      <c r="Y11" s="42"/>
    </row>
    <row r="12" spans="1:34" ht="17.399999999999999" x14ac:dyDescent="0.3">
      <c r="A12" s="40" t="s">
        <v>58</v>
      </c>
      <c r="B12" s="40">
        <v>9758</v>
      </c>
      <c r="C12" s="47">
        <v>586516</v>
      </c>
      <c r="D12" s="42">
        <v>2699</v>
      </c>
      <c r="E12" s="42">
        <v>2669</v>
      </c>
      <c r="F12" s="42">
        <v>2768</v>
      </c>
      <c r="G12" s="42">
        <v>2822</v>
      </c>
      <c r="H12" s="42">
        <v>2419</v>
      </c>
      <c r="I12" s="42">
        <v>2906</v>
      </c>
      <c r="J12" s="42">
        <v>2965</v>
      </c>
      <c r="K12" s="42">
        <v>2804</v>
      </c>
      <c r="L12" s="42">
        <v>3315</v>
      </c>
      <c r="M12" s="42">
        <v>3321</v>
      </c>
      <c r="N12" s="42">
        <v>824</v>
      </c>
      <c r="O12" s="42">
        <v>3382</v>
      </c>
      <c r="P12" s="42">
        <v>3396</v>
      </c>
      <c r="Q12" s="42">
        <v>812</v>
      </c>
      <c r="R12" s="42">
        <v>653</v>
      </c>
      <c r="S12" s="42">
        <v>653</v>
      </c>
      <c r="T12" s="42"/>
      <c r="U12" s="42">
        <f t="shared" si="0"/>
        <v>2400.5</v>
      </c>
      <c r="V12" s="42">
        <v>653</v>
      </c>
      <c r="W12" s="42"/>
      <c r="X12" s="42">
        <f>U12-V12</f>
        <v>1747.5</v>
      </c>
      <c r="Y12" s="42"/>
    </row>
    <row r="13" spans="1:34" ht="17.399999999999999" x14ac:dyDescent="0.3">
      <c r="A13" s="40" t="s">
        <v>64</v>
      </c>
      <c r="B13" s="40">
        <v>6884</v>
      </c>
      <c r="C13" s="47">
        <v>125899</v>
      </c>
      <c r="D13" s="42">
        <v>44588</v>
      </c>
      <c r="E13" s="42">
        <v>43807</v>
      </c>
      <c r="F13" s="42">
        <v>43579</v>
      </c>
      <c r="G13" s="42">
        <v>44396</v>
      </c>
      <c r="H13" s="42">
        <v>44333</v>
      </c>
      <c r="I13" s="42">
        <v>45450</v>
      </c>
      <c r="J13" s="42">
        <v>42780</v>
      </c>
      <c r="K13" s="42">
        <v>43322</v>
      </c>
      <c r="L13" s="42">
        <v>43070</v>
      </c>
      <c r="M13" s="42">
        <v>42310</v>
      </c>
      <c r="N13" s="42">
        <v>43213</v>
      </c>
      <c r="O13" s="42">
        <v>39839</v>
      </c>
      <c r="P13" s="42">
        <v>43305</v>
      </c>
      <c r="Q13" s="42">
        <v>41373</v>
      </c>
      <c r="R13" s="42">
        <v>39348</v>
      </c>
      <c r="S13" s="42">
        <v>40350</v>
      </c>
      <c r="T13" s="42"/>
      <c r="U13" s="42">
        <f>AVERAGE(D13:S13)</f>
        <v>42816.4375</v>
      </c>
      <c r="V13" s="42">
        <v>43681</v>
      </c>
      <c r="W13" s="42"/>
      <c r="X13" s="42">
        <f>U13-V13</f>
        <v>-864.5625</v>
      </c>
      <c r="Y13" s="42"/>
    </row>
    <row r="14" spans="1:34" ht="17.399999999999999" x14ac:dyDescent="0.3">
      <c r="A14" s="40" t="s">
        <v>65</v>
      </c>
      <c r="B14" s="40">
        <v>6154</v>
      </c>
      <c r="C14" s="47">
        <v>133304</v>
      </c>
      <c r="D14" s="42">
        <v>6938</v>
      </c>
      <c r="E14" s="42">
        <v>8859</v>
      </c>
      <c r="F14" s="42">
        <v>9313</v>
      </c>
      <c r="G14" s="42">
        <v>9773</v>
      </c>
      <c r="H14" s="42">
        <v>9633</v>
      </c>
      <c r="I14" s="42">
        <v>9532</v>
      </c>
      <c r="J14" s="42">
        <v>9350</v>
      </c>
      <c r="K14" s="42">
        <v>8388</v>
      </c>
      <c r="L14" s="42">
        <v>7611</v>
      </c>
      <c r="M14" s="42">
        <v>5637</v>
      </c>
      <c r="N14" s="42">
        <v>7606</v>
      </c>
      <c r="O14" s="42">
        <v>8414</v>
      </c>
      <c r="P14" s="42">
        <v>8262</v>
      </c>
      <c r="Q14" s="42">
        <v>7998</v>
      </c>
      <c r="R14" s="42">
        <v>5479</v>
      </c>
      <c r="S14" s="42">
        <v>8220</v>
      </c>
      <c r="T14" s="42"/>
      <c r="U14" s="42">
        <f>AVERAGE(D14:S14)</f>
        <v>8188.3125</v>
      </c>
      <c r="V14" s="42">
        <v>8685</v>
      </c>
      <c r="W14" s="42"/>
      <c r="X14" s="42">
        <f>U14-V14</f>
        <v>-496.6875</v>
      </c>
      <c r="Y14" s="42"/>
    </row>
    <row r="15" spans="1:34" ht="17.399999999999999" x14ac:dyDescent="0.3">
      <c r="A15" s="40" t="s">
        <v>56</v>
      </c>
      <c r="B15" s="40">
        <v>9766</v>
      </c>
      <c r="C15" s="47">
        <v>470753</v>
      </c>
      <c r="D15" s="42">
        <v>25045</v>
      </c>
      <c r="E15" s="42">
        <v>26054</v>
      </c>
      <c r="F15" s="42">
        <v>26208</v>
      </c>
      <c r="G15" s="42">
        <v>28003</v>
      </c>
      <c r="H15" s="42">
        <v>28810</v>
      </c>
      <c r="I15" s="42">
        <v>29295</v>
      </c>
      <c r="J15" s="42">
        <v>29269</v>
      </c>
      <c r="K15" s="42">
        <v>30549</v>
      </c>
      <c r="L15" s="42">
        <v>32781</v>
      </c>
      <c r="M15" s="42">
        <v>31938</v>
      </c>
      <c r="N15" s="42">
        <v>31484</v>
      </c>
      <c r="O15" s="42">
        <v>31108</v>
      </c>
      <c r="P15" s="42">
        <v>30312</v>
      </c>
      <c r="Q15" s="42">
        <v>28746</v>
      </c>
      <c r="R15" s="42">
        <v>30574</v>
      </c>
      <c r="S15" s="42">
        <v>29916</v>
      </c>
      <c r="T15" s="42"/>
      <c r="U15" s="42">
        <f t="shared" si="0"/>
        <v>29380.75</v>
      </c>
      <c r="V15" s="42">
        <v>27236</v>
      </c>
      <c r="W15" s="42"/>
      <c r="X15" s="42">
        <f t="shared" si="1"/>
        <v>2144.75</v>
      </c>
      <c r="Y15" s="42"/>
    </row>
    <row r="16" spans="1:34" ht="17.399999999999999" x14ac:dyDescent="0.3">
      <c r="A16" s="40" t="s">
        <v>59</v>
      </c>
      <c r="B16" s="40">
        <v>5999</v>
      </c>
      <c r="C16" s="47">
        <v>380570</v>
      </c>
      <c r="D16" s="42">
        <v>6512</v>
      </c>
      <c r="E16" s="42">
        <v>6417</v>
      </c>
      <c r="F16" s="42">
        <v>6406</v>
      </c>
      <c r="G16" s="42">
        <v>6362</v>
      </c>
      <c r="H16" s="42">
        <v>6283</v>
      </c>
      <c r="I16" s="42">
        <v>6265</v>
      </c>
      <c r="J16" s="42">
        <v>6223</v>
      </c>
      <c r="K16" s="42">
        <v>6129</v>
      </c>
      <c r="L16" s="42">
        <v>5424</v>
      </c>
      <c r="M16" s="42">
        <v>6035</v>
      </c>
      <c r="N16" s="42">
        <v>5734</v>
      </c>
      <c r="O16" s="42">
        <v>6113</v>
      </c>
      <c r="P16" s="42">
        <v>6030</v>
      </c>
      <c r="Q16" s="42">
        <v>5890</v>
      </c>
      <c r="R16" s="42">
        <v>5910</v>
      </c>
      <c r="S16" s="42">
        <v>5743</v>
      </c>
      <c r="T16" s="42"/>
      <c r="U16" s="42">
        <f t="shared" si="0"/>
        <v>6092.25</v>
      </c>
      <c r="V16" s="42">
        <v>6772</v>
      </c>
      <c r="W16" s="42"/>
      <c r="X16" s="42">
        <f t="shared" si="1"/>
        <v>-679.75</v>
      </c>
      <c r="Y16" s="42"/>
    </row>
    <row r="17" spans="1:34" ht="17.399999999999999" x14ac:dyDescent="0.3">
      <c r="A17" s="40" t="s">
        <v>60</v>
      </c>
      <c r="B17" s="40">
        <v>9758</v>
      </c>
      <c r="C17" s="47">
        <v>152904</v>
      </c>
      <c r="D17" s="42">
        <v>3185</v>
      </c>
      <c r="E17" s="42">
        <v>3150</v>
      </c>
      <c r="F17" s="42">
        <v>3267</v>
      </c>
      <c r="G17" s="42">
        <v>3331</v>
      </c>
      <c r="H17" s="42">
        <v>2855</v>
      </c>
      <c r="I17" s="42">
        <v>3431</v>
      </c>
      <c r="J17" s="42">
        <v>3499</v>
      </c>
      <c r="K17" s="42">
        <v>3309</v>
      </c>
      <c r="L17" s="42">
        <v>3914</v>
      </c>
      <c r="M17" s="42">
        <v>3920</v>
      </c>
      <c r="N17" s="42">
        <v>6644</v>
      </c>
      <c r="O17" s="42">
        <v>3991</v>
      </c>
      <c r="P17" s="42">
        <v>4009</v>
      </c>
      <c r="Q17" s="42">
        <v>6553</v>
      </c>
      <c r="R17" s="42">
        <v>5271</v>
      </c>
      <c r="S17" s="42">
        <v>5271</v>
      </c>
      <c r="T17" s="42"/>
      <c r="U17" s="42">
        <f t="shared" si="0"/>
        <v>4100</v>
      </c>
      <c r="V17" s="42">
        <v>771</v>
      </c>
      <c r="W17" s="42"/>
      <c r="X17" s="42">
        <f t="shared" ref="X17:X23" si="2">U17-V17</f>
        <v>3329</v>
      </c>
      <c r="Y17" s="42"/>
    </row>
    <row r="18" spans="1:34" ht="17.399999999999999" x14ac:dyDescent="0.3">
      <c r="A18" s="40" t="s">
        <v>57</v>
      </c>
      <c r="B18" s="40">
        <v>9694</v>
      </c>
      <c r="C18" s="47">
        <v>126298</v>
      </c>
      <c r="D18" s="42">
        <v>1777</v>
      </c>
      <c r="E18" s="42">
        <v>1779</v>
      </c>
      <c r="F18" s="42">
        <v>1679</v>
      </c>
      <c r="G18" s="42">
        <v>1637</v>
      </c>
      <c r="H18" s="42">
        <v>1595</v>
      </c>
      <c r="I18" s="42">
        <v>1566</v>
      </c>
      <c r="J18" s="42">
        <v>1540</v>
      </c>
      <c r="K18" s="42">
        <v>1520</v>
      </c>
      <c r="L18" s="42">
        <v>1488</v>
      </c>
      <c r="M18" s="42">
        <v>1521</v>
      </c>
      <c r="N18" s="42">
        <v>1549</v>
      </c>
      <c r="O18" s="42">
        <v>1523</v>
      </c>
      <c r="P18" s="42">
        <v>1484</v>
      </c>
      <c r="Q18" s="42">
        <v>1480</v>
      </c>
      <c r="R18" s="42">
        <v>1964</v>
      </c>
      <c r="S18" s="42">
        <v>1964</v>
      </c>
      <c r="T18" s="42"/>
      <c r="U18" s="42">
        <f t="shared" si="0"/>
        <v>1629.125</v>
      </c>
      <c r="V18" s="42">
        <v>1964</v>
      </c>
      <c r="W18" s="42"/>
      <c r="X18" s="42">
        <f t="shared" si="2"/>
        <v>-334.875</v>
      </c>
      <c r="Y18" s="42"/>
    </row>
    <row r="19" spans="1:34" s="35" customFormat="1" ht="17.399999999999999" x14ac:dyDescent="0.3">
      <c r="A19" s="48" t="s">
        <v>53</v>
      </c>
      <c r="B19" s="48">
        <v>4136</v>
      </c>
      <c r="C19" s="49">
        <v>125809</v>
      </c>
      <c r="D19" s="50">
        <v>2092</v>
      </c>
      <c r="E19" s="50">
        <v>2089</v>
      </c>
      <c r="F19" s="50">
        <v>2557</v>
      </c>
      <c r="G19" s="50">
        <v>3756</v>
      </c>
      <c r="H19" s="50">
        <v>3516</v>
      </c>
      <c r="I19" s="50">
        <v>3569</v>
      </c>
      <c r="J19" s="50">
        <v>4052</v>
      </c>
      <c r="K19" s="50">
        <v>4175</v>
      </c>
      <c r="L19" s="50">
        <v>4254</v>
      </c>
      <c r="M19" s="50">
        <v>4309</v>
      </c>
      <c r="N19" s="50">
        <v>4062</v>
      </c>
      <c r="O19" s="50">
        <v>4274</v>
      </c>
      <c r="P19" s="50">
        <v>4416</v>
      </c>
      <c r="Q19" s="50">
        <v>4473</v>
      </c>
      <c r="R19" s="50">
        <v>4751</v>
      </c>
      <c r="S19" s="50">
        <v>5018</v>
      </c>
      <c r="T19" s="50"/>
      <c r="U19" s="42">
        <f t="shared" si="0"/>
        <v>3835.1875</v>
      </c>
      <c r="V19" s="50">
        <v>2918</v>
      </c>
      <c r="W19" s="50"/>
      <c r="X19" s="50">
        <f t="shared" si="2"/>
        <v>917.1875</v>
      </c>
      <c r="Y19" s="50"/>
      <c r="Z19" s="34"/>
      <c r="AA19" s="34"/>
      <c r="AB19" s="34"/>
      <c r="AC19" s="34"/>
      <c r="AD19" s="34"/>
      <c r="AE19" s="34"/>
      <c r="AF19" s="34"/>
      <c r="AG19" s="34"/>
      <c r="AH19" s="34"/>
    </row>
    <row r="20" spans="1:34" s="35" customFormat="1" ht="17.399999999999999" x14ac:dyDescent="0.3">
      <c r="A20" s="48" t="s">
        <v>66</v>
      </c>
      <c r="B20" s="48">
        <v>5579</v>
      </c>
      <c r="C20" s="49">
        <v>156010</v>
      </c>
      <c r="D20" s="50">
        <v>2102</v>
      </c>
      <c r="E20" s="50">
        <v>1222</v>
      </c>
      <c r="F20" s="50">
        <v>1245</v>
      </c>
      <c r="G20" s="50">
        <v>1243</v>
      </c>
      <c r="H20" s="50">
        <v>2279</v>
      </c>
      <c r="I20" s="50">
        <v>2250</v>
      </c>
      <c r="J20" s="50">
        <v>1846</v>
      </c>
      <c r="K20" s="50">
        <v>1333</v>
      </c>
      <c r="L20" s="50">
        <v>1323</v>
      </c>
      <c r="M20" s="50">
        <v>1323</v>
      </c>
      <c r="N20" s="50">
        <v>1315</v>
      </c>
      <c r="O20" s="50">
        <v>773</v>
      </c>
      <c r="P20" s="50">
        <v>1276</v>
      </c>
      <c r="Q20" s="50">
        <v>1289</v>
      </c>
      <c r="R20" s="50">
        <v>2040</v>
      </c>
      <c r="S20" s="50">
        <v>2040</v>
      </c>
      <c r="T20" s="50"/>
      <c r="U20" s="42">
        <f>AVERAGE(D20:S20)</f>
        <v>1556.1875</v>
      </c>
      <c r="V20" s="50">
        <v>2040</v>
      </c>
      <c r="W20" s="50"/>
      <c r="X20" s="50">
        <f>U20-V20</f>
        <v>-483.8125</v>
      </c>
      <c r="Y20" s="50"/>
      <c r="Z20" s="34"/>
      <c r="AA20" s="34"/>
      <c r="AB20" s="34"/>
      <c r="AC20" s="34"/>
      <c r="AD20" s="34"/>
      <c r="AE20" s="34"/>
      <c r="AF20" s="34"/>
      <c r="AG20" s="34"/>
      <c r="AH20" s="34"/>
    </row>
    <row r="21" spans="1:34" s="35" customFormat="1" ht="17.399999999999999" x14ac:dyDescent="0.3">
      <c r="A21" s="48" t="s">
        <v>61</v>
      </c>
      <c r="B21" s="48">
        <v>9696</v>
      </c>
      <c r="C21" s="49">
        <v>749909</v>
      </c>
      <c r="D21" s="50">
        <v>3018</v>
      </c>
      <c r="E21" s="50">
        <v>3000</v>
      </c>
      <c r="F21" s="50">
        <v>3020</v>
      </c>
      <c r="G21" s="50">
        <v>3078</v>
      </c>
      <c r="H21" s="50">
        <v>3063</v>
      </c>
      <c r="I21" s="50">
        <v>3059</v>
      </c>
      <c r="J21" s="50">
        <v>3030</v>
      </c>
      <c r="K21" s="50">
        <v>2995</v>
      </c>
      <c r="L21" s="50">
        <v>3009</v>
      </c>
      <c r="M21" s="50">
        <v>3708</v>
      </c>
      <c r="N21" s="50">
        <v>4476</v>
      </c>
      <c r="O21" s="50">
        <v>4509</v>
      </c>
      <c r="P21" s="50">
        <v>4469</v>
      </c>
      <c r="Q21" s="50">
        <v>4468</v>
      </c>
      <c r="R21" s="50">
        <v>4411</v>
      </c>
      <c r="S21" s="50">
        <v>4436</v>
      </c>
      <c r="T21" s="50"/>
      <c r="U21" s="42">
        <f t="shared" si="0"/>
        <v>3609.3125</v>
      </c>
      <c r="V21" s="50">
        <v>2745</v>
      </c>
      <c r="W21" s="50"/>
      <c r="X21" s="50">
        <f t="shared" si="2"/>
        <v>864.3125</v>
      </c>
      <c r="Y21" s="50"/>
      <c r="Z21" s="34"/>
      <c r="AA21" s="34"/>
      <c r="AB21" s="34"/>
      <c r="AC21" s="34"/>
      <c r="AD21" s="34"/>
      <c r="AE21" s="34"/>
      <c r="AF21" s="34"/>
      <c r="AG21" s="34"/>
      <c r="AH21" s="34"/>
    </row>
    <row r="22" spans="1:34" s="35" customFormat="1" ht="17.399999999999999" x14ac:dyDescent="0.3">
      <c r="A22" s="48" t="s">
        <v>62</v>
      </c>
      <c r="B22" s="48">
        <v>9696</v>
      </c>
      <c r="C22" s="49">
        <v>749910</v>
      </c>
      <c r="D22" s="50">
        <v>3748</v>
      </c>
      <c r="E22" s="50">
        <v>3724</v>
      </c>
      <c r="F22" s="50">
        <v>3749</v>
      </c>
      <c r="G22" s="50">
        <v>3822</v>
      </c>
      <c r="H22" s="50">
        <v>3803</v>
      </c>
      <c r="I22" s="50">
        <v>3797</v>
      </c>
      <c r="J22" s="50">
        <v>3761</v>
      </c>
      <c r="K22" s="50">
        <v>3719</v>
      </c>
      <c r="L22" s="50">
        <v>3736</v>
      </c>
      <c r="M22" s="50">
        <v>4603</v>
      </c>
      <c r="N22" s="50">
        <v>5557</v>
      </c>
      <c r="O22" s="50">
        <v>5598</v>
      </c>
      <c r="P22" s="50">
        <v>5549</v>
      </c>
      <c r="Q22" s="50">
        <v>5547</v>
      </c>
      <c r="R22" s="50">
        <v>5475</v>
      </c>
      <c r="S22" s="50">
        <v>5508</v>
      </c>
      <c r="T22" s="50"/>
      <c r="U22" s="42">
        <f t="shared" si="0"/>
        <v>4481</v>
      </c>
      <c r="V22" s="50">
        <v>3407</v>
      </c>
      <c r="W22" s="50"/>
      <c r="X22" s="50">
        <f t="shared" si="2"/>
        <v>1074</v>
      </c>
      <c r="Y22" s="50"/>
      <c r="Z22" s="34"/>
      <c r="AA22" s="34"/>
      <c r="AB22" s="34"/>
      <c r="AC22" s="34"/>
      <c r="AD22" s="34"/>
      <c r="AE22" s="34"/>
      <c r="AF22" s="34"/>
      <c r="AG22" s="34"/>
      <c r="AH22" s="34"/>
    </row>
    <row r="23" spans="1:34" s="35" customFormat="1" ht="17.399999999999999" x14ac:dyDescent="0.3">
      <c r="A23" s="48" t="s">
        <v>63</v>
      </c>
      <c r="B23" s="48">
        <v>5155</v>
      </c>
      <c r="C23" s="49">
        <v>138628</v>
      </c>
      <c r="D23" s="50">
        <v>10084</v>
      </c>
      <c r="E23" s="50">
        <v>9948</v>
      </c>
      <c r="F23" s="50">
        <v>10525</v>
      </c>
      <c r="G23" s="50">
        <v>9807</v>
      </c>
      <c r="H23" s="50">
        <v>9630</v>
      </c>
      <c r="I23" s="50">
        <v>9343</v>
      </c>
      <c r="J23" s="50">
        <v>9506</v>
      </c>
      <c r="K23" s="50">
        <v>9750</v>
      </c>
      <c r="L23" s="50">
        <v>9571</v>
      </c>
      <c r="M23" s="50">
        <v>9887</v>
      </c>
      <c r="N23" s="50">
        <v>8272</v>
      </c>
      <c r="O23" s="50">
        <v>8235</v>
      </c>
      <c r="P23" s="50">
        <v>7074</v>
      </c>
      <c r="Q23" s="50">
        <v>9591</v>
      </c>
      <c r="R23" s="50">
        <v>9192</v>
      </c>
      <c r="S23" s="50">
        <v>9591</v>
      </c>
      <c r="T23" s="50"/>
      <c r="U23" s="42">
        <f t="shared" si="0"/>
        <v>9375.375</v>
      </c>
      <c r="V23" s="50">
        <v>10233</v>
      </c>
      <c r="W23" s="50"/>
      <c r="X23" s="50">
        <f t="shared" si="2"/>
        <v>-857.625</v>
      </c>
      <c r="Y23" s="50"/>
      <c r="Z23" s="34"/>
      <c r="AA23" s="34"/>
      <c r="AB23" s="34"/>
      <c r="AC23" s="34"/>
      <c r="AD23" s="34"/>
      <c r="AE23" s="34"/>
      <c r="AF23" s="34"/>
      <c r="AG23" s="34"/>
      <c r="AH23" s="34"/>
    </row>
    <row r="24" spans="1:34" ht="17.399999999999999" x14ac:dyDescent="0.3">
      <c r="A24" s="40"/>
      <c r="B24" s="40"/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34" ht="17.399999999999999" x14ac:dyDescent="0.3">
      <c r="A25" s="40"/>
      <c r="B25" s="40"/>
      <c r="C25" s="41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>
        <f>SUM(U8:U23)</f>
        <v>137305.75</v>
      </c>
      <c r="V25" s="42">
        <f>SUM(V8:V23)</f>
        <v>138666</v>
      </c>
      <c r="W25" s="42"/>
      <c r="X25" s="40"/>
      <c r="Y25" s="42"/>
    </row>
    <row r="26" spans="1:34" ht="17.399999999999999" x14ac:dyDescent="0.3">
      <c r="A26" s="40"/>
      <c r="B26" s="40"/>
      <c r="C26" s="41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0"/>
      <c r="Y26" s="42"/>
    </row>
    <row r="27" spans="1:34" ht="17.399999999999999" x14ac:dyDescent="0.3">
      <c r="A27" s="40"/>
      <c r="B27" s="40"/>
      <c r="C27" s="4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 t="s">
        <v>49</v>
      </c>
      <c r="V27" s="42" t="s">
        <v>48</v>
      </c>
      <c r="W27" s="42"/>
      <c r="X27" s="50">
        <f>U25-V25</f>
        <v>-1360.25</v>
      </c>
      <c r="Y27" s="42"/>
    </row>
    <row r="28" spans="1:34" ht="17.399999999999999" x14ac:dyDescent="0.3">
      <c r="A28" s="40" t="s">
        <v>44</v>
      </c>
      <c r="B28" s="40" t="s">
        <v>44</v>
      </c>
      <c r="C28" s="47" t="s">
        <v>44</v>
      </c>
      <c r="D28" s="42" t="s">
        <v>44</v>
      </c>
      <c r="E28" s="42" t="s">
        <v>44</v>
      </c>
      <c r="F28" s="42"/>
      <c r="G28" s="42" t="s">
        <v>44</v>
      </c>
      <c r="H28" s="42" t="s">
        <v>44</v>
      </c>
      <c r="I28" s="42" t="s">
        <v>44</v>
      </c>
      <c r="J28" s="42" t="s">
        <v>44</v>
      </c>
      <c r="K28" s="42" t="s">
        <v>44</v>
      </c>
      <c r="L28" s="42" t="s">
        <v>44</v>
      </c>
      <c r="M28" s="42" t="s">
        <v>44</v>
      </c>
      <c r="N28" s="42" t="s">
        <v>44</v>
      </c>
      <c r="O28" s="42" t="s">
        <v>44</v>
      </c>
      <c r="P28" s="42" t="s">
        <v>44</v>
      </c>
      <c r="Q28" s="42" t="s">
        <v>44</v>
      </c>
      <c r="R28" s="42" t="s">
        <v>44</v>
      </c>
      <c r="S28" s="42" t="s">
        <v>44</v>
      </c>
      <c r="T28" s="42" t="s">
        <v>44</v>
      </c>
      <c r="U28" s="42" t="s">
        <v>44</v>
      </c>
      <c r="V28" s="42" t="s">
        <v>44</v>
      </c>
      <c r="W28" s="42" t="s">
        <v>44</v>
      </c>
      <c r="X28" s="42" t="s">
        <v>44</v>
      </c>
      <c r="Y28" s="42" t="s">
        <v>44</v>
      </c>
    </row>
    <row r="29" spans="1:34" ht="17.399999999999999" x14ac:dyDescent="0.3">
      <c r="A29" s="40" t="s">
        <v>50</v>
      </c>
      <c r="B29" s="40">
        <v>9603</v>
      </c>
      <c r="C29" s="47">
        <v>752169</v>
      </c>
      <c r="D29" s="42">
        <v>36950</v>
      </c>
      <c r="E29" s="42">
        <v>36983</v>
      </c>
      <c r="F29" s="42">
        <v>36938</v>
      </c>
      <c r="G29" s="42">
        <v>36700</v>
      </c>
      <c r="H29" s="42">
        <v>36557</v>
      </c>
      <c r="I29" s="42">
        <v>36840</v>
      </c>
      <c r="J29" s="42">
        <v>36325</v>
      </c>
      <c r="K29" s="42">
        <v>36375</v>
      </c>
      <c r="L29" s="42">
        <v>35975</v>
      </c>
      <c r="M29" s="42">
        <v>35984</v>
      </c>
      <c r="N29" s="42">
        <v>36035</v>
      </c>
      <c r="O29" s="42">
        <v>35924</v>
      </c>
      <c r="P29" s="42">
        <v>36234</v>
      </c>
      <c r="Q29" s="42">
        <v>36008</v>
      </c>
      <c r="R29" s="42">
        <v>36856</v>
      </c>
      <c r="S29" s="42">
        <v>36653</v>
      </c>
      <c r="T29" s="42"/>
      <c r="U29" s="42">
        <f>AVERAGE(D29:S29)</f>
        <v>36458.5625</v>
      </c>
      <c r="V29" s="42">
        <v>36856</v>
      </c>
      <c r="W29" s="42"/>
      <c r="X29" s="42">
        <f>U29-V29</f>
        <v>-397.4375</v>
      </c>
    </row>
    <row r="31" spans="1:34" ht="17.399999999999999" x14ac:dyDescent="0.3">
      <c r="U31" s="42">
        <f>SUM(U29:U29)</f>
        <v>36458.5625</v>
      </c>
      <c r="V31" s="42">
        <f>SUM(V29:V29)</f>
        <v>36856</v>
      </c>
    </row>
    <row r="33" spans="21:24" ht="17.399999999999999" x14ac:dyDescent="0.3">
      <c r="U33" s="42" t="s">
        <v>49</v>
      </c>
      <c r="V33" s="42" t="s">
        <v>48</v>
      </c>
      <c r="W33" s="42"/>
      <c r="X33" s="50">
        <f>U31-V31</f>
        <v>-397.4375</v>
      </c>
    </row>
  </sheetData>
  <pageMargins left="0.75" right="0.75" top="1" bottom="1" header="0.5" footer="0.5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3.2" x14ac:dyDescent="0.25"/>
  <cols>
    <col min="1" max="1" width="21.5546875" customWidth="1"/>
    <col min="2" max="2" width="12.33203125" bestFit="1" customWidth="1"/>
    <col min="9" max="10" width="9.33203125" bestFit="1" customWidth="1"/>
    <col min="15" max="21" width="9.33203125" bestFit="1" customWidth="1"/>
    <col min="23" max="23" width="9.88671875" bestFit="1" customWidth="1"/>
    <col min="26" max="26" width="9.88671875" bestFit="1" customWidth="1"/>
    <col min="29" max="30" width="9.88671875" bestFit="1" customWidth="1"/>
    <col min="32" max="32" width="9.109375" hidden="1" customWidth="1"/>
    <col min="34" max="34" width="10.33203125" bestFit="1" customWidth="1"/>
  </cols>
  <sheetData>
    <row r="1" spans="1:34" ht="15.6" x14ac:dyDescent="0.3">
      <c r="A1" s="1" t="s">
        <v>0</v>
      </c>
      <c r="B1" s="2"/>
      <c r="C1" s="2"/>
      <c r="D1" s="2"/>
    </row>
    <row r="2" spans="1:34" ht="15.6" x14ac:dyDescent="0.3">
      <c r="A2" s="1" t="s">
        <v>16</v>
      </c>
      <c r="B2" s="2"/>
      <c r="C2" s="2"/>
      <c r="D2" s="2"/>
    </row>
    <row r="3" spans="1:34" ht="15.6" x14ac:dyDescent="0.3">
      <c r="A3" s="1"/>
      <c r="B3" s="2"/>
      <c r="C3" s="2"/>
      <c r="D3" s="2"/>
    </row>
    <row r="4" spans="1:34" ht="15.6" x14ac:dyDescent="0.3">
      <c r="A4" s="3" t="e">
        <f>#REF!</f>
        <v>#REF!</v>
      </c>
      <c r="B4" s="2"/>
      <c r="C4" s="2"/>
      <c r="D4" s="2"/>
    </row>
    <row r="5" spans="1:34" x14ac:dyDescent="0.25">
      <c r="A5" s="2"/>
      <c r="B5" s="2"/>
      <c r="C5" s="2"/>
      <c r="D5" s="2"/>
      <c r="J5" s="7"/>
    </row>
    <row r="6" spans="1:34" x14ac:dyDescent="0.25">
      <c r="A6" s="2"/>
      <c r="B6" s="2"/>
      <c r="C6" s="6"/>
      <c r="D6" s="2"/>
    </row>
    <row r="7" spans="1:34" x14ac:dyDescent="0.25">
      <c r="A7" s="2"/>
      <c r="B7" s="2"/>
      <c r="C7" s="2"/>
      <c r="D7" s="2"/>
    </row>
    <row r="8" spans="1:34" x14ac:dyDescent="0.25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17</v>
      </c>
    </row>
    <row r="9" spans="1:34" x14ac:dyDescent="0.25">
      <c r="N9" s="10"/>
      <c r="O9" s="10"/>
    </row>
    <row r="10" spans="1:34" x14ac:dyDescent="0.25">
      <c r="A10" s="24" t="s">
        <v>2</v>
      </c>
      <c r="B10" s="10" t="e">
        <f>#REF!</f>
        <v>#REF!</v>
      </c>
      <c r="C10" s="10" t="e">
        <f>#REF!</f>
        <v>#REF!</v>
      </c>
      <c r="D10" s="10" t="e">
        <f>#REF!</f>
        <v>#REF!</v>
      </c>
      <c r="E10" s="10" t="e">
        <f>#REF!</f>
        <v>#REF!</v>
      </c>
      <c r="F10" s="10" t="e">
        <f>#REF!</f>
        <v>#REF!</v>
      </c>
      <c r="G10" s="10" t="e">
        <f>#REF!</f>
        <v>#REF!</v>
      </c>
      <c r="H10" s="10" t="e">
        <f>#REF!</f>
        <v>#REF!</v>
      </c>
      <c r="I10" s="10" t="e">
        <f>#REF!</f>
        <v>#REF!</v>
      </c>
      <c r="J10" s="10" t="e">
        <f>#REF!</f>
        <v>#REF!</v>
      </c>
      <c r="K10" s="10" t="e">
        <f>#REF!</f>
        <v>#REF!</v>
      </c>
      <c r="L10" s="10" t="e">
        <f>#REF!</f>
        <v>#REF!</v>
      </c>
      <c r="M10" s="10" t="e">
        <f>#REF!</f>
        <v>#REF!</v>
      </c>
      <c r="N10" s="10" t="e">
        <f>#REF!</f>
        <v>#REF!</v>
      </c>
      <c r="O10" s="10" t="e">
        <f>#REF!</f>
        <v>#REF!</v>
      </c>
      <c r="P10" s="10" t="e">
        <f>#REF!</f>
        <v>#REF!</v>
      </c>
      <c r="Q10" s="10" t="e">
        <f>#REF!</f>
        <v>#REF!</v>
      </c>
      <c r="R10" s="10" t="e">
        <f>#REF!</f>
        <v>#REF!</v>
      </c>
      <c r="S10" s="10" t="e">
        <f>#REF!</f>
        <v>#REF!</v>
      </c>
      <c r="T10" s="10" t="e">
        <f>#REF!</f>
        <v>#REF!</v>
      </c>
      <c r="U10" s="10" t="e">
        <f>#REF!</f>
        <v>#REF!</v>
      </c>
      <c r="V10" s="10" t="e">
        <f>#REF!</f>
        <v>#REF!</v>
      </c>
      <c r="W10" s="10" t="e">
        <f>#REF!</f>
        <v>#REF!</v>
      </c>
      <c r="X10" s="10" t="e">
        <f>#REF!</f>
        <v>#REF!</v>
      </c>
      <c r="Y10" s="10" t="e">
        <f>#REF!</f>
        <v>#REF!</v>
      </c>
      <c r="Z10" s="10" t="e">
        <f>#REF!</f>
        <v>#REF!</v>
      </c>
      <c r="AA10" s="10" t="e">
        <f>#REF!</f>
        <v>#REF!</v>
      </c>
      <c r="AB10" s="10" t="e">
        <f>#REF!</f>
        <v>#REF!</v>
      </c>
      <c r="AC10" s="10" t="e">
        <f>#REF!</f>
        <v>#REF!</v>
      </c>
      <c r="AD10" s="10" t="e">
        <f>#REF!</f>
        <v>#REF!</v>
      </c>
      <c r="AE10" s="10" t="e">
        <f>#REF!</f>
        <v>#REF!</v>
      </c>
      <c r="AH10" s="7" t="e">
        <f>SUM(B10:AG10)</f>
        <v>#REF!</v>
      </c>
    </row>
    <row r="11" spans="1:34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5">
      <c r="A12" s="25" t="s">
        <v>39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#REF!</f>
        <v>#REF!</v>
      </c>
      <c r="AD12" s="32" t="e">
        <f>#REF!</f>
        <v>#REF!</v>
      </c>
      <c r="AE12" s="32" t="e">
        <f>#REF!</f>
        <v>#REF!</v>
      </c>
    </row>
    <row r="13" spans="1:34" x14ac:dyDescent="0.25">
      <c r="A13" s="25" t="s">
        <v>13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5">
      <c r="A14" s="27" t="s">
        <v>14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5">
      <c r="A15" s="28" t="s">
        <v>15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5">
      <c r="A16" s="28" t="s">
        <v>11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5">
      <c r="A17" s="28" t="s">
        <v>21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5">
      <c r="A18" s="28" t="s">
        <v>22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5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5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5">
      <c r="A24" s="5" t="s">
        <v>3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5">
      <c r="A30" s="13" t="s">
        <v>9</v>
      </c>
      <c r="B30" s="14"/>
    </row>
    <row r="31" spans="1:34" x14ac:dyDescent="0.25">
      <c r="A31" s="21"/>
      <c r="B31" s="22"/>
    </row>
    <row r="32" spans="1:34" x14ac:dyDescent="0.25">
      <c r="A32" s="15" t="s">
        <v>7</v>
      </c>
      <c r="B32" s="20">
        <v>1100000</v>
      </c>
    </row>
    <row r="33" spans="1:12" x14ac:dyDescent="0.25">
      <c r="A33" s="15" t="s">
        <v>10</v>
      </c>
      <c r="B33" s="16" t="e">
        <f>AH20</f>
        <v>#REF!</v>
      </c>
    </row>
    <row r="34" spans="1:12" x14ac:dyDescent="0.25">
      <c r="A34" s="15" t="s">
        <v>3</v>
      </c>
      <c r="B34" s="16">
        <v>0</v>
      </c>
    </row>
    <row r="35" spans="1:12" x14ac:dyDescent="0.25">
      <c r="A35" s="15"/>
      <c r="B35" s="16"/>
    </row>
    <row r="36" spans="1:12" x14ac:dyDescent="0.25">
      <c r="A36" s="23" t="s">
        <v>8</v>
      </c>
      <c r="B36" s="19" t="e">
        <f>B32-B33-B34</f>
        <v>#REF!</v>
      </c>
    </row>
    <row r="37" spans="1:12" x14ac:dyDescent="0.25">
      <c r="A37" s="23" t="s">
        <v>18</v>
      </c>
      <c r="B37" s="19" t="e">
        <f>B36/(30-COUNT(B10:AF10))</f>
        <v>#REF!</v>
      </c>
    </row>
    <row r="38" spans="1:12" x14ac:dyDescent="0.25">
      <c r="A38" s="17"/>
      <c r="B38" s="18"/>
    </row>
    <row r="43" spans="1:12" x14ac:dyDescent="0.25">
      <c r="A43" s="25" t="s">
        <v>12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5">
      <c r="A44" s="25" t="s">
        <v>13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5">
      <c r="A45" s="27" t="s">
        <v>14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5">
      <c r="A46" s="28" t="s">
        <v>15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5">
      <c r="A47" s="28" t="s">
        <v>11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5">
      <c r="A48" s="25" t="s">
        <v>19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#REF!</f>
        <v>#REF!</v>
      </c>
      <c r="L48" s="10">
        <f>L46</f>
        <v>0</v>
      </c>
    </row>
    <row r="49" spans="1:13" x14ac:dyDescent="0.25">
      <c r="A49" s="25" t="s">
        <v>13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5">
      <c r="A50" s="27" t="s">
        <v>14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5">
      <c r="A51" s="28" t="s">
        <v>15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5">
      <c r="A52" s="28" t="s">
        <v>11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5">
      <c r="A53" s="25" t="s">
        <v>20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#REF!</f>
        <v>#REF!</v>
      </c>
      <c r="L53" s="10">
        <f>L51</f>
        <v>0</v>
      </c>
    </row>
    <row r="54" spans="1:13" x14ac:dyDescent="0.25">
      <c r="A54" s="25" t="s">
        <v>13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5">
      <c r="A55" s="27" t="s">
        <v>14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5">
      <c r="A56" s="28" t="s">
        <v>15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5">
      <c r="A57" s="28" t="s">
        <v>11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5">
      <c r="A58" s="28" t="s">
        <v>21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5">
      <c r="A59" s="25" t="s">
        <v>20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#REF!</f>
        <v>#REF!</v>
      </c>
      <c r="L59" s="10" t="e">
        <f>#REF!</f>
        <v>#REF!</v>
      </c>
      <c r="M59" s="10">
        <f>M57</f>
        <v>0</v>
      </c>
    </row>
    <row r="60" spans="1:13" x14ac:dyDescent="0.25">
      <c r="A60" s="25" t="s">
        <v>13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5">
      <c r="A61" s="27" t="s">
        <v>14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5">
      <c r="A62" s="28" t="s">
        <v>15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5">
      <c r="A63" s="28" t="s">
        <v>11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5">
      <c r="A64" s="28" t="s">
        <v>21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5">
      <c r="A65" s="28" t="s">
        <v>22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5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5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5">
      <c r="A68" s="25" t="s">
        <v>20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#REF!</f>
        <v>#REF!</v>
      </c>
      <c r="L68" s="10" t="e">
        <f>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5">
      <c r="A69" s="25" t="s">
        <v>13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5">
      <c r="A70" s="27" t="s">
        <v>14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5">
      <c r="A71" s="28" t="s">
        <v>15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5">
      <c r="A72" s="28" t="s">
        <v>11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5">
      <c r="A73" s="28" t="s">
        <v>21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5">
      <c r="A74" s="28" t="s">
        <v>22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5">
      <c r="A75" s="25" t="s">
        <v>23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5">
      <c r="A76" s="25" t="s">
        <v>13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5">
      <c r="A77" s="27" t="s">
        <v>14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5">
      <c r="A78" s="28" t="s">
        <v>15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5">
      <c r="A79" s="28" t="s">
        <v>11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5">
      <c r="A80" s="28" t="s">
        <v>21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5">
      <c r="A81" s="28" t="s">
        <v>22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5">
      <c r="A82" s="25" t="s">
        <v>23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5">
      <c r="A83" s="25" t="s">
        <v>13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5">
      <c r="A84" s="27" t="s">
        <v>14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5">
      <c r="A85" s="28" t="s">
        <v>15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5">
      <c r="A86" s="28" t="s">
        <v>11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5">
      <c r="A87" s="28" t="s">
        <v>21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5">
      <c r="A88" s="28" t="s">
        <v>22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5">
      <c r="A89" s="25" t="s">
        <v>24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5">
      <c r="A90" s="25" t="s">
        <v>13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5">
      <c r="A91" s="27" t="s">
        <v>14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5">
      <c r="A92" s="28" t="s">
        <v>15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5">
      <c r="A93" s="28" t="s">
        <v>11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5">
      <c r="A94" s="28" t="s">
        <v>21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5">
      <c r="A95" s="28" t="s">
        <v>22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5">
      <c r="A96" s="25" t="s">
        <v>24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#REF!+#REF!+#REF!</f>
        <v>#REF!</v>
      </c>
      <c r="P96" s="31" t="e">
        <f>#REF!</f>
        <v>#REF!</v>
      </c>
      <c r="Q96" s="31" t="e">
        <f>#REF!</f>
        <v>#REF!</v>
      </c>
    </row>
    <row r="97" spans="1:34" x14ac:dyDescent="0.25">
      <c r="A97" s="25" t="s">
        <v>13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5">
      <c r="A98" s="27" t="s">
        <v>14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5">
      <c r="A99" s="28" t="s">
        <v>15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5">
      <c r="A100" s="28" t="s">
        <v>11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5">
      <c r="A101" s="28" t="s">
        <v>21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5">
      <c r="A102" s="28" t="s">
        <v>22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5">
      <c r="A103" s="25" t="s">
        <v>25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#REF!</f>
        <v>#REF!</v>
      </c>
      <c r="Q103" s="31" t="e">
        <f>#REF!</f>
        <v>#REF!</v>
      </c>
    </row>
    <row r="104" spans="1:34" x14ac:dyDescent="0.25">
      <c r="A104" s="25" t="s">
        <v>13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5">
      <c r="A105" s="27" t="s">
        <v>14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5">
      <c r="A106" s="28" t="s">
        <v>15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5">
      <c r="A107" s="28" t="s">
        <v>11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5">
      <c r="A108" s="28" t="s">
        <v>21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5">
      <c r="A109" s="28" t="s">
        <v>22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5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5">
      <c r="A111" s="25" t="s">
        <v>26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5">
      <c r="A112" s="25" t="s">
        <v>13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5">
      <c r="A113" s="27" t="s">
        <v>14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5">
      <c r="A114" s="28" t="s">
        <v>15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5">
      <c r="A115" s="28" t="s">
        <v>11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5">
      <c r="A116" s="28" t="s">
        <v>21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5">
      <c r="A117" s="28" t="s">
        <v>22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5">
      <c r="A118" s="25" t="s">
        <v>27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#REF!</f>
        <v>#REF!</v>
      </c>
      <c r="R118" s="32" t="e">
        <f>#REF!</f>
        <v>#REF!</v>
      </c>
      <c r="S118" s="32" t="e">
        <f>#REF!</f>
        <v>#REF!</v>
      </c>
    </row>
    <row r="119" spans="1:20" x14ac:dyDescent="0.25">
      <c r="A119" s="25" t="s">
        <v>13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5">
      <c r="A120" s="27" t="s">
        <v>14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5">
      <c r="A121" s="28" t="s">
        <v>15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5">
      <c r="A122" s="28" t="s">
        <v>11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5">
      <c r="A123" s="28" t="s">
        <v>21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5">
      <c r="A124" s="28" t="s">
        <v>22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5">
      <c r="A125" s="25" t="s">
        <v>28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#REF!</f>
        <v>#REF!</v>
      </c>
      <c r="S125" s="32" t="e">
        <f>#REF!</f>
        <v>#REF!</v>
      </c>
      <c r="T125" s="32" t="e">
        <f>#REF!</f>
        <v>#REF!</v>
      </c>
    </row>
    <row r="126" spans="1:20" x14ac:dyDescent="0.25">
      <c r="A126" s="25" t="s">
        <v>13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5">
      <c r="A127" s="27" t="s">
        <v>14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5">
      <c r="A128" s="28" t="s">
        <v>15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5">
      <c r="A129" s="28" t="s">
        <v>11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5">
      <c r="A130" s="28" t="s">
        <v>21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5">
      <c r="A131" s="28" t="s">
        <v>22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5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5">
      <c r="A133" s="25" t="s">
        <v>29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#REF!</f>
        <v>#REF!</v>
      </c>
      <c r="S133" s="32" t="e">
        <f>#REF!</f>
        <v>#REF!</v>
      </c>
      <c r="T133" s="32" t="e">
        <f>#REF!</f>
        <v>#REF!</v>
      </c>
    </row>
    <row r="134" spans="1:34" x14ac:dyDescent="0.25">
      <c r="A134" s="25" t="s">
        <v>13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5">
      <c r="A135" s="27" t="s">
        <v>14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5">
      <c r="A136" s="28" t="s">
        <v>15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5">
      <c r="A137" s="28" t="s">
        <v>11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5">
      <c r="A138" s="28" t="s">
        <v>21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5">
      <c r="A139" s="28" t="s">
        <v>22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5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5">
      <c r="A141" s="25" t="s">
        <v>30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#REF!</f>
        <v>#REF!</v>
      </c>
      <c r="T141" s="32" t="e">
        <f>#REF!</f>
        <v>#REF!</v>
      </c>
      <c r="U141" s="32" t="e">
        <f>#REF!</f>
        <v>#REF!</v>
      </c>
      <c r="V141" s="32" t="e">
        <f>#REF!</f>
        <v>#REF!</v>
      </c>
      <c r="W141" s="32" t="e">
        <f>#REF!</f>
        <v>#REF!</v>
      </c>
    </row>
    <row r="142" spans="1:34" x14ac:dyDescent="0.25">
      <c r="A142" s="25" t="s">
        <v>13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5">
      <c r="A143" s="27" t="s">
        <v>14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5">
      <c r="A144" s="28" t="s">
        <v>15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5">
      <c r="A145" s="28" t="s">
        <v>11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5">
      <c r="A146" s="28" t="s">
        <v>21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5">
      <c r="A147" s="28" t="s">
        <v>22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5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5">
      <c r="A149" s="25" t="s">
        <v>31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#REF!</f>
        <v>#REF!</v>
      </c>
      <c r="V149" s="32" t="e">
        <f>#REF!</f>
        <v>#REF!</v>
      </c>
      <c r="W149" s="32" t="e">
        <f>#REF!</f>
        <v>#REF!</v>
      </c>
    </row>
    <row r="150" spans="1:34" x14ac:dyDescent="0.25">
      <c r="A150" s="25" t="s">
        <v>13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5">
      <c r="A151" s="27" t="s">
        <v>14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5">
      <c r="A152" s="28" t="s">
        <v>15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5">
      <c r="A153" s="28" t="s">
        <v>11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5">
      <c r="A154" s="28" t="s">
        <v>21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5">
      <c r="A155" s="28" t="s">
        <v>22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5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5">
      <c r="A157" s="25" t="s">
        <v>32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#REF!</f>
        <v>#REF!</v>
      </c>
      <c r="V157" s="32" t="e">
        <f>#REF!</f>
        <v>#REF!</v>
      </c>
      <c r="W157" s="32" t="e">
        <f>#REF!</f>
        <v>#REF!</v>
      </c>
    </row>
    <row r="158" spans="1:34" x14ac:dyDescent="0.25">
      <c r="A158" s="25" t="s">
        <v>13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5">
      <c r="A159" s="27" t="s">
        <v>14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5">
      <c r="A160" s="28" t="s">
        <v>15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5">
      <c r="A161" s="28" t="s">
        <v>11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5">
      <c r="A162" s="28" t="s">
        <v>21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5">
      <c r="A163" s="28" t="s">
        <v>22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5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5">
      <c r="A165" s="25" t="s">
        <v>33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#REF!</f>
        <v>#REF!</v>
      </c>
      <c r="W165" s="32" t="e">
        <f>#REF!</f>
        <v>#REF!</v>
      </c>
      <c r="X165" s="32" t="e">
        <f>#REF!</f>
        <v>#REF!</v>
      </c>
    </row>
    <row r="166" spans="1:34" x14ac:dyDescent="0.25">
      <c r="A166" s="25" t="s">
        <v>13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5">
      <c r="A167" s="27" t="s">
        <v>14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5">
      <c r="A168" s="28" t="s">
        <v>15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5">
      <c r="A169" s="28" t="s">
        <v>11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5">
      <c r="A170" s="28" t="s">
        <v>21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5">
      <c r="A171" s="28" t="s">
        <v>22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5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5">
      <c r="A173" s="25" t="s">
        <v>34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#REF!</f>
        <v>#REF!</v>
      </c>
      <c r="X173" s="32" t="e">
        <f>#REF!</f>
        <v>#REF!</v>
      </c>
      <c r="Y173" s="32" t="e">
        <f>#REF!</f>
        <v>#REF!</v>
      </c>
    </row>
    <row r="174" spans="1:34" x14ac:dyDescent="0.25">
      <c r="A174" s="25" t="s">
        <v>13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5">
      <c r="A175" s="27" t="s">
        <v>14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5">
      <c r="A176" s="28" t="s">
        <v>15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5">
      <c r="A177" s="28" t="s">
        <v>11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5">
      <c r="A178" s="28" t="s">
        <v>21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5">
      <c r="A179" s="28" t="s">
        <v>22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5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5">
      <c r="A181" s="25" t="s">
        <v>35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#REF!</f>
        <v>#REF!</v>
      </c>
      <c r="Y181" s="32" t="e">
        <f>#REF!</f>
        <v>#REF!</v>
      </c>
    </row>
    <row r="182" spans="1:34" x14ac:dyDescent="0.25">
      <c r="A182" s="25" t="s">
        <v>13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5">
      <c r="A183" s="27" t="s">
        <v>14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5">
      <c r="A184" s="28" t="s">
        <v>15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5">
      <c r="A185" s="28" t="s">
        <v>11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5">
      <c r="A186" s="28" t="s">
        <v>21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5">
      <c r="A187" s="28" t="s">
        <v>22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5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5">
      <c r="A189" s="25" t="s">
        <v>36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#REF!</f>
        <v>#REF!</v>
      </c>
      <c r="Y189" s="32" t="e">
        <f>#REF!</f>
        <v>#REF!</v>
      </c>
    </row>
    <row r="190" spans="1:34" x14ac:dyDescent="0.25">
      <c r="A190" s="25" t="s">
        <v>13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5">
      <c r="A191" s="27" t="s">
        <v>14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5">
      <c r="A192" s="28" t="s">
        <v>15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5">
      <c r="A193" s="28" t="s">
        <v>11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5">
      <c r="A194" s="28" t="s">
        <v>21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5">
      <c r="A195" s="28" t="s">
        <v>22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5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5">
      <c r="A197" s="25" t="s">
        <v>37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 t="e">
        <f>#REF!</f>
        <v>#REF!</v>
      </c>
      <c r="Y197" s="32" t="e">
        <f>#REF!</f>
        <v>#REF!</v>
      </c>
      <c r="Z197" s="32" t="e">
        <f>#REF!</f>
        <v>#REF!</v>
      </c>
      <c r="AA197" s="32" t="e">
        <f>#REF!</f>
        <v>#REF!</v>
      </c>
      <c r="AB197" s="32" t="e">
        <f>#REF!</f>
        <v>#REF!</v>
      </c>
      <c r="AC197" s="32" t="e">
        <f>#REF!</f>
        <v>#REF!</v>
      </c>
      <c r="AD197" s="32" t="e">
        <f>#REF!</f>
        <v>#REF!</v>
      </c>
    </row>
    <row r="198" spans="1:34" x14ac:dyDescent="0.25">
      <c r="A198" s="25" t="s">
        <v>13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5">
      <c r="A199" s="27" t="s">
        <v>14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5">
      <c r="A200" s="28" t="s">
        <v>15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5">
      <c r="A201" s="28" t="s">
        <v>11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5">
      <c r="A202" s="28" t="s">
        <v>21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5">
      <c r="A203" s="28" t="s">
        <v>22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5">
      <c r="A204" s="24" t="s">
        <v>2</v>
      </c>
      <c r="B204" s="10" t="e">
        <f>#REF!</f>
        <v>#REF!</v>
      </c>
      <c r="C204" s="10" t="e">
        <f>#REF!</f>
        <v>#REF!</v>
      </c>
      <c r="D204" s="10" t="e">
        <f>#REF!</f>
        <v>#REF!</v>
      </c>
      <c r="E204" s="10" t="e">
        <f>#REF!</f>
        <v>#REF!</v>
      </c>
      <c r="F204" s="10" t="e">
        <f>#REF!</f>
        <v>#REF!</v>
      </c>
      <c r="G204" s="10" t="e">
        <f>#REF!</f>
        <v>#REF!</v>
      </c>
      <c r="H204" s="10" t="e">
        <f>#REF!</f>
        <v>#REF!</v>
      </c>
      <c r="I204" s="10" t="e">
        <f>#REF!</f>
        <v>#REF!</v>
      </c>
      <c r="J204" s="10" t="e">
        <f>#REF!</f>
        <v>#REF!</v>
      </c>
      <c r="K204" s="10" t="e">
        <f>#REF!</f>
        <v>#REF!</v>
      </c>
      <c r="L204" s="10" t="e">
        <f>#REF!</f>
        <v>#REF!</v>
      </c>
      <c r="M204" s="10" t="e">
        <f>#REF!</f>
        <v>#REF!</v>
      </c>
      <c r="N204" s="10" t="e">
        <f>#REF!</f>
        <v>#REF!</v>
      </c>
      <c r="O204" s="10" t="e">
        <f>#REF!</f>
        <v>#REF!</v>
      </c>
      <c r="P204" s="10" t="e">
        <f>#REF!</f>
        <v>#REF!</v>
      </c>
      <c r="Q204" s="10" t="e">
        <f>#REF!</f>
        <v>#REF!</v>
      </c>
      <c r="R204" s="10" t="e">
        <f>#REF!</f>
        <v>#REF!</v>
      </c>
      <c r="S204" s="10" t="e">
        <f>#REF!</f>
        <v>#REF!</v>
      </c>
      <c r="T204" s="10" t="e">
        <f>#REF!</f>
        <v>#REF!</v>
      </c>
      <c r="U204" s="10" t="e">
        <f>#REF!</f>
        <v>#REF!</v>
      </c>
      <c r="V204" s="10" t="e">
        <f>#REF!</f>
        <v>#REF!</v>
      </c>
      <c r="W204" s="10" t="e">
        <f>#REF!</f>
        <v>#REF!</v>
      </c>
      <c r="X204" s="10" t="e">
        <f>#REF!</f>
        <v>#REF!</v>
      </c>
      <c r="Y204" s="10" t="e">
        <f>#REF!</f>
        <v>#REF!</v>
      </c>
      <c r="Z204" s="10" t="e">
        <f>#REF!</f>
        <v>#REF!</v>
      </c>
      <c r="AA204" s="10" t="e">
        <f>#REF!</f>
        <v>#REF!</v>
      </c>
      <c r="AB204" s="10" t="e">
        <f>#REF!</f>
        <v>#REF!</v>
      </c>
      <c r="AC204" s="10" t="e">
        <f>#REF!</f>
        <v>#REF!</v>
      </c>
      <c r="AD204" s="10" t="e">
        <f>#REF!</f>
        <v>#REF!</v>
      </c>
      <c r="AH204" s="7" t="e">
        <f>SUM(B204:AG204)</f>
        <v>#REF!</v>
      </c>
    </row>
    <row r="205" spans="1:34" x14ac:dyDescent="0.2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5">
      <c r="A206" s="25" t="s">
        <v>38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 t="e">
        <f>#REF!</f>
        <v>#REF!</v>
      </c>
      <c r="AD206" s="32" t="e">
        <f>#REF!</f>
        <v>#REF!</v>
      </c>
    </row>
    <row r="207" spans="1:34" x14ac:dyDescent="0.25">
      <c r="A207" s="25" t="s">
        <v>13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5">
      <c r="A208" s="27" t="s">
        <v>14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5">
      <c r="A209" s="28" t="s">
        <v>15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5">
      <c r="A210" s="28" t="s">
        <v>11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5">
      <c r="A211" s="28" t="s">
        <v>21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5">
      <c r="A212" s="28" t="s">
        <v>22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5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3.2" x14ac:dyDescent="0.25"/>
  <cols>
    <col min="2" max="16" width="9.109375" style="10" customWidth="1"/>
  </cols>
  <sheetData>
    <row r="1" spans="1:11" x14ac:dyDescent="0.25">
      <c r="A1" s="2" t="s">
        <v>4</v>
      </c>
    </row>
    <row r="2" spans="1:11" x14ac:dyDescent="0.25">
      <c r="A2" s="2"/>
    </row>
    <row r="3" spans="1:11" x14ac:dyDescent="0.25">
      <c r="A3" s="2" t="s">
        <v>43</v>
      </c>
    </row>
    <row r="4" spans="1:11" x14ac:dyDescent="0.25">
      <c r="A4" s="2"/>
    </row>
    <row r="5" spans="1:11" x14ac:dyDescent="0.25">
      <c r="A5" s="8" t="e">
        <f>#REF!</f>
        <v>#REF!</v>
      </c>
    </row>
    <row r="8" spans="1:11" x14ac:dyDescent="0.25">
      <c r="H8"/>
    </row>
    <row r="9" spans="1:11" x14ac:dyDescent="0.25">
      <c r="C9" s="51" t="s">
        <v>6</v>
      </c>
      <c r="D9" s="51"/>
      <c r="E9" s="36"/>
      <c r="G9" s="52" t="s">
        <v>42</v>
      </c>
      <c r="H9" s="52"/>
      <c r="J9" s="51" t="s">
        <v>3</v>
      </c>
      <c r="K9" s="51"/>
    </row>
    <row r="10" spans="1:11" x14ac:dyDescent="0.25">
      <c r="A10" t="s">
        <v>5</v>
      </c>
      <c r="C10" s="10" t="s">
        <v>40</v>
      </c>
      <c r="D10" s="10" t="s">
        <v>41</v>
      </c>
      <c r="E10" s="10" t="s">
        <v>1</v>
      </c>
      <c r="G10" s="10" t="s">
        <v>40</v>
      </c>
      <c r="H10" s="10" t="s">
        <v>41</v>
      </c>
      <c r="J10" s="10" t="s">
        <v>40</v>
      </c>
      <c r="K10" s="10" t="s">
        <v>41</v>
      </c>
    </row>
    <row r="11" spans="1:11" x14ac:dyDescent="0.25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5">
      <c r="A12">
        <v>2</v>
      </c>
      <c r="J12" s="10">
        <f t="shared" si="0"/>
        <v>0</v>
      </c>
      <c r="K12" s="10">
        <f t="shared" si="1"/>
        <v>0</v>
      </c>
    </row>
    <row r="13" spans="1:11" x14ac:dyDescent="0.25">
      <c r="A13">
        <v>3</v>
      </c>
      <c r="J13" s="10">
        <f t="shared" si="0"/>
        <v>0</v>
      </c>
      <c r="K13" s="10">
        <f t="shared" si="1"/>
        <v>0</v>
      </c>
    </row>
    <row r="14" spans="1:11" x14ac:dyDescent="0.25">
      <c r="A14">
        <v>4</v>
      </c>
      <c r="J14" s="10">
        <f t="shared" si="0"/>
        <v>0</v>
      </c>
      <c r="K14" s="10">
        <f t="shared" si="1"/>
        <v>0</v>
      </c>
    </row>
    <row r="15" spans="1:11" x14ac:dyDescent="0.25">
      <c r="A15">
        <v>5</v>
      </c>
      <c r="J15" s="10">
        <f t="shared" si="0"/>
        <v>0</v>
      </c>
      <c r="K15" s="10">
        <f t="shared" si="1"/>
        <v>0</v>
      </c>
    </row>
    <row r="16" spans="1:11" x14ac:dyDescent="0.25">
      <c r="A16">
        <v>6</v>
      </c>
      <c r="J16" s="10">
        <f t="shared" si="0"/>
        <v>0</v>
      </c>
      <c r="K16" s="10">
        <f t="shared" si="1"/>
        <v>0</v>
      </c>
    </row>
    <row r="17" spans="1:11" x14ac:dyDescent="0.25">
      <c r="A17">
        <v>7</v>
      </c>
      <c r="J17" s="10">
        <f t="shared" si="0"/>
        <v>0</v>
      </c>
      <c r="K17" s="10">
        <f t="shared" si="1"/>
        <v>0</v>
      </c>
    </row>
    <row r="18" spans="1:11" x14ac:dyDescent="0.25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5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5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5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5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5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5">
      <c r="A24">
        <v>14</v>
      </c>
      <c r="J24" s="10">
        <f t="shared" si="0"/>
        <v>0</v>
      </c>
      <c r="K24" s="10">
        <f t="shared" si="1"/>
        <v>0</v>
      </c>
    </row>
    <row r="25" spans="1:11" x14ac:dyDescent="0.25">
      <c r="A25">
        <v>15</v>
      </c>
      <c r="J25" s="10">
        <f t="shared" si="0"/>
        <v>0</v>
      </c>
      <c r="K25" s="10">
        <f t="shared" si="1"/>
        <v>0</v>
      </c>
    </row>
    <row r="26" spans="1:11" x14ac:dyDescent="0.25">
      <c r="A26">
        <v>16</v>
      </c>
      <c r="J26" s="10">
        <f t="shared" si="0"/>
        <v>0</v>
      </c>
      <c r="K26" s="10">
        <f t="shared" si="1"/>
        <v>0</v>
      </c>
    </row>
    <row r="27" spans="1:11" x14ac:dyDescent="0.25">
      <c r="A27">
        <v>17</v>
      </c>
      <c r="J27" s="10">
        <f t="shared" si="0"/>
        <v>0</v>
      </c>
      <c r="K27" s="10">
        <f t="shared" si="1"/>
        <v>0</v>
      </c>
    </row>
    <row r="28" spans="1:11" x14ac:dyDescent="0.25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5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5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5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5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5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5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5">
      <c r="A35">
        <v>25</v>
      </c>
      <c r="J35" s="10">
        <f t="shared" si="3"/>
        <v>0</v>
      </c>
      <c r="K35" s="10">
        <f t="shared" si="4"/>
        <v>0</v>
      </c>
    </row>
    <row r="36" spans="1:11" x14ac:dyDescent="0.25">
      <c r="A36">
        <v>26</v>
      </c>
      <c r="J36" s="10">
        <f t="shared" si="3"/>
        <v>0</v>
      </c>
      <c r="K36" s="10">
        <f t="shared" si="4"/>
        <v>0</v>
      </c>
    </row>
    <row r="37" spans="1:11" x14ac:dyDescent="0.25">
      <c r="A37">
        <v>27</v>
      </c>
      <c r="J37" s="10">
        <f t="shared" si="3"/>
        <v>0</v>
      </c>
      <c r="K37" s="10">
        <f t="shared" si="4"/>
        <v>0</v>
      </c>
    </row>
    <row r="38" spans="1:11" x14ac:dyDescent="0.25">
      <c r="A38">
        <v>28</v>
      </c>
      <c r="J38" s="10">
        <f t="shared" si="3"/>
        <v>0</v>
      </c>
      <c r="K38" s="10">
        <f t="shared" si="4"/>
        <v>0</v>
      </c>
    </row>
    <row r="39" spans="1:11" x14ac:dyDescent="0.25">
      <c r="A39">
        <v>29</v>
      </c>
      <c r="J39" s="10">
        <f t="shared" si="3"/>
        <v>0</v>
      </c>
      <c r="K39" s="10">
        <f t="shared" si="4"/>
        <v>0</v>
      </c>
    </row>
    <row r="40" spans="1:11" x14ac:dyDescent="0.25">
      <c r="A40">
        <v>30</v>
      </c>
      <c r="J40" s="10">
        <f t="shared" si="3"/>
        <v>0</v>
      </c>
      <c r="K40" s="10">
        <f t="shared" si="4"/>
        <v>0</v>
      </c>
    </row>
    <row r="41" spans="1:11" x14ac:dyDescent="0.25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Supply Analysis</vt:lpstr>
      <vt:lpstr>Unify Recon</vt:lpstr>
      <vt:lpstr>Tufco</vt:lpstr>
      <vt:lpstr>'Supply Analysis'!Print_Area</vt:lpstr>
      <vt:lpstr>'Unify Recon'!Print_Area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2001-05-08T15:46:35Z</cp:lastPrinted>
  <dcterms:created xsi:type="dcterms:W3CDTF">1999-06-01T17:50:38Z</dcterms:created>
  <dcterms:modified xsi:type="dcterms:W3CDTF">2023-09-10T15:51:56Z</dcterms:modified>
</cp:coreProperties>
</file>