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4220" windowHeight="9048" firstSheet="5" activeTab="13"/>
  </bookViews>
  <sheets>
    <sheet name="EES Gas West" sheetId="32" r:id="rId1"/>
    <sheet name="EES Gas Central" sheetId="31" r:id="rId2"/>
    <sheet name="EES Gas East" sheetId="30" r:id="rId3"/>
    <sheet name="EES Gas Log." sheetId="23" r:id="rId4"/>
    <sheet name="NorthEast" sheetId="28" r:id="rId5"/>
    <sheet name="SouthEast" sheetId="27" r:id="rId6"/>
    <sheet name="West " sheetId="33" r:id="rId7"/>
    <sheet name="Central" sheetId="12" r:id="rId8"/>
    <sheet name="Tran Rate" sheetId="15" r:id="rId9"/>
    <sheet name="eComm &amp; Reg. Affairs " sheetId="34" r:id="rId10"/>
    <sheet name="Aruba" sheetId="17" r:id="rId11"/>
    <sheet name="Wellhead" sheetId="18" r:id="rId12"/>
    <sheet name="Log. Mgmt. " sheetId="20" r:id="rId13"/>
    <sheet name="Texas" sheetId="19" r:id="rId14"/>
  </sheets>
  <definedNames>
    <definedName name="_xlnm.Print_Area" localSheetId="10">Aruba!$A$1:$P$42</definedName>
    <definedName name="_xlnm.Print_Area" localSheetId="7">Central!$A$1:$P$51</definedName>
    <definedName name="_xlnm.Print_Area" localSheetId="9">'eComm &amp; Reg. Affairs '!$A$1:$Q$59</definedName>
    <definedName name="_xlnm.Print_Area" localSheetId="1">'EES Gas Central'!$A$1:$O$47</definedName>
    <definedName name="_xlnm.Print_Area" localSheetId="2">'EES Gas East'!$A$1:$O$50</definedName>
    <definedName name="_xlnm.Print_Area" localSheetId="3">'EES Gas Log.'!$A$1:$O$47</definedName>
    <definedName name="_xlnm.Print_Area" localSheetId="0">'EES Gas West'!$A$1:$O$48</definedName>
    <definedName name="_xlnm.Print_Area" localSheetId="12">'Log. Mgmt. '!$A$1:$P$29</definedName>
    <definedName name="_xlnm.Print_Area" localSheetId="4">NorthEast!$A$1:$O$50</definedName>
    <definedName name="_xlnm.Print_Area" localSheetId="5">SouthEast!$A$1:$O$44</definedName>
    <definedName name="_xlnm.Print_Area" localSheetId="13">Texas!$A$1:$P$46</definedName>
    <definedName name="_xlnm.Print_Area" localSheetId="8">'Tran Rate'!$A$1:$S$62</definedName>
    <definedName name="_xlnm.Print_Area" localSheetId="11">Wellhead!$A$1:$P$46</definedName>
    <definedName name="_xlnm.Print_Area" localSheetId="6">'West '!$A$1:$P$57</definedName>
  </definedNames>
  <calcPr calcId="92512"/>
</workbook>
</file>

<file path=xl/calcChain.xml><?xml version="1.0" encoding="utf-8"?>
<calcChain xmlns="http://schemas.openxmlformats.org/spreadsheetml/2006/main">
  <c r="L6" i="17" l="1"/>
  <c r="L8" i="17"/>
  <c r="I11" i="17"/>
  <c r="M16" i="17"/>
  <c r="H26" i="17"/>
  <c r="I26" i="17"/>
  <c r="J26" i="17"/>
  <c r="K26" i="17"/>
  <c r="B29" i="17"/>
  <c r="H30" i="17"/>
  <c r="I30" i="17"/>
  <c r="J30" i="17"/>
  <c r="K30" i="17"/>
  <c r="L30" i="17"/>
  <c r="M30" i="17"/>
  <c r="H33" i="17"/>
  <c r="I33" i="17"/>
  <c r="J33" i="17"/>
  <c r="K33" i="17"/>
  <c r="L33" i="17"/>
  <c r="H34" i="17"/>
  <c r="I34" i="17"/>
  <c r="J34" i="17"/>
  <c r="K34" i="17"/>
  <c r="L34" i="17"/>
  <c r="H35" i="17"/>
  <c r="I35" i="17"/>
  <c r="J35" i="17"/>
  <c r="K35" i="17"/>
  <c r="L35" i="17"/>
  <c r="H36" i="17"/>
  <c r="I36" i="17"/>
  <c r="J36" i="17"/>
  <c r="K36" i="17"/>
  <c r="L36" i="17"/>
  <c r="H37" i="17"/>
  <c r="I37" i="17"/>
  <c r="J37" i="17"/>
  <c r="K37" i="17"/>
  <c r="L37" i="17"/>
  <c r="H38" i="17"/>
  <c r="I38" i="17"/>
  <c r="J38" i="17"/>
  <c r="K38" i="17"/>
  <c r="L38" i="17"/>
  <c r="H40" i="17"/>
  <c r="I40" i="17"/>
  <c r="J40" i="17"/>
  <c r="K40" i="17"/>
  <c r="L40" i="17"/>
  <c r="M40" i="17"/>
  <c r="L6" i="12"/>
  <c r="L8" i="12"/>
  <c r="M25" i="12"/>
  <c r="H35" i="12"/>
  <c r="I35" i="12"/>
  <c r="J35" i="12"/>
  <c r="K35" i="12"/>
  <c r="L35" i="12"/>
  <c r="B38" i="12"/>
  <c r="H39" i="12"/>
  <c r="J39" i="12"/>
  <c r="L39" i="12"/>
  <c r="M39" i="12"/>
  <c r="H42" i="12"/>
  <c r="I42" i="12"/>
  <c r="J42" i="12"/>
  <c r="K42" i="12"/>
  <c r="L42" i="12"/>
  <c r="H43" i="12"/>
  <c r="I43" i="12"/>
  <c r="J43" i="12"/>
  <c r="K43" i="12"/>
  <c r="L43" i="12"/>
  <c r="H44" i="12"/>
  <c r="I44" i="12"/>
  <c r="J44" i="12"/>
  <c r="K44" i="12"/>
  <c r="L44" i="12"/>
  <c r="H45" i="12"/>
  <c r="I45" i="12"/>
  <c r="J45" i="12"/>
  <c r="K45" i="12"/>
  <c r="L45" i="12"/>
  <c r="H46" i="12"/>
  <c r="I46" i="12"/>
  <c r="J46" i="12"/>
  <c r="K46" i="12"/>
  <c r="L46" i="12"/>
  <c r="H47" i="12"/>
  <c r="I47" i="12"/>
  <c r="J47" i="12"/>
  <c r="K47" i="12"/>
  <c r="L47" i="12"/>
  <c r="H49" i="12"/>
  <c r="I49" i="12"/>
  <c r="J49" i="12"/>
  <c r="K49" i="12"/>
  <c r="L49" i="12"/>
  <c r="M49" i="12"/>
  <c r="M7" i="34"/>
  <c r="M9" i="34"/>
  <c r="P20" i="34"/>
  <c r="H30" i="34"/>
  <c r="I30" i="34"/>
  <c r="J30" i="34"/>
  <c r="K30" i="34"/>
  <c r="L30" i="34"/>
  <c r="M30" i="34"/>
  <c r="N30" i="34"/>
  <c r="H42" i="34"/>
  <c r="I42" i="34"/>
  <c r="J42" i="34"/>
  <c r="K42" i="34"/>
  <c r="L42" i="34"/>
  <c r="M42" i="34"/>
  <c r="N42" i="34"/>
  <c r="H45" i="34"/>
  <c r="I45" i="34"/>
  <c r="J45" i="34"/>
  <c r="K45" i="34"/>
  <c r="M45" i="34"/>
  <c r="N45" i="34"/>
  <c r="B46" i="34"/>
  <c r="H47" i="34"/>
  <c r="I47" i="34"/>
  <c r="J47" i="34"/>
  <c r="K47" i="34"/>
  <c r="M47" i="34"/>
  <c r="N47" i="34"/>
  <c r="P47" i="34"/>
  <c r="H50" i="34"/>
  <c r="I50" i="34"/>
  <c r="J50" i="34"/>
  <c r="K50" i="34"/>
  <c r="L50" i="34"/>
  <c r="M50" i="34"/>
  <c r="N50" i="34"/>
  <c r="H51" i="34"/>
  <c r="I51" i="34"/>
  <c r="J51" i="34"/>
  <c r="K51" i="34"/>
  <c r="L51" i="34"/>
  <c r="M51" i="34"/>
  <c r="N51" i="34"/>
  <c r="H52" i="34"/>
  <c r="I52" i="34"/>
  <c r="J52" i="34"/>
  <c r="K52" i="34"/>
  <c r="L52" i="34"/>
  <c r="M52" i="34"/>
  <c r="N52" i="34"/>
  <c r="H53" i="34"/>
  <c r="I53" i="34"/>
  <c r="J53" i="34"/>
  <c r="K53" i="34"/>
  <c r="L53" i="34"/>
  <c r="M53" i="34"/>
  <c r="N53" i="34"/>
  <c r="H57" i="34"/>
  <c r="I57" i="34"/>
  <c r="J57" i="34"/>
  <c r="K57" i="34"/>
  <c r="L57" i="34"/>
  <c r="M57" i="34"/>
  <c r="N57" i="34"/>
  <c r="P57" i="34"/>
  <c r="H6" i="31"/>
  <c r="K6" i="31"/>
  <c r="K8" i="31"/>
  <c r="M18" i="31"/>
  <c r="G29" i="31"/>
  <c r="H29" i="31"/>
  <c r="I29" i="31"/>
  <c r="J29" i="31"/>
  <c r="K29" i="31"/>
  <c r="L33" i="31"/>
  <c r="G36" i="31"/>
  <c r="H36" i="31"/>
  <c r="I36" i="31"/>
  <c r="J36" i="31"/>
  <c r="G37" i="31"/>
  <c r="H37" i="31"/>
  <c r="I37" i="31"/>
  <c r="J37" i="31"/>
  <c r="G38" i="31"/>
  <c r="H38" i="31"/>
  <c r="I38" i="31"/>
  <c r="J38" i="31"/>
  <c r="G39" i="31"/>
  <c r="H39" i="31"/>
  <c r="I39" i="31"/>
  <c r="J39" i="31"/>
  <c r="G40" i="31"/>
  <c r="H40" i="31"/>
  <c r="I40" i="31"/>
  <c r="J40" i="31"/>
  <c r="G41" i="31"/>
  <c r="H41" i="31"/>
  <c r="I41" i="31"/>
  <c r="J41" i="31"/>
  <c r="G42" i="31"/>
  <c r="H42" i="31"/>
  <c r="I42" i="31"/>
  <c r="J42" i="31"/>
  <c r="G44" i="31"/>
  <c r="H44" i="31"/>
  <c r="I44" i="31"/>
  <c r="J44" i="31"/>
  <c r="L44" i="31"/>
  <c r="H6" i="30"/>
  <c r="K6" i="30"/>
  <c r="H7" i="30"/>
  <c r="H8" i="30"/>
  <c r="K8" i="30"/>
  <c r="H9" i="30"/>
  <c r="H11" i="30"/>
  <c r="H12" i="30"/>
  <c r="H13" i="30"/>
  <c r="H15" i="30"/>
  <c r="H16" i="30"/>
  <c r="H18" i="30"/>
  <c r="L21" i="30"/>
  <c r="G32" i="30"/>
  <c r="H32" i="30"/>
  <c r="I32" i="30"/>
  <c r="J32" i="30"/>
  <c r="K32" i="30"/>
  <c r="L36" i="30"/>
  <c r="G39" i="30"/>
  <c r="H39" i="30"/>
  <c r="I39" i="30"/>
  <c r="J39" i="30"/>
  <c r="K39" i="30"/>
  <c r="G40" i="30"/>
  <c r="H40" i="30"/>
  <c r="I40" i="30"/>
  <c r="J40" i="30"/>
  <c r="K40" i="30"/>
  <c r="G41" i="30"/>
  <c r="H41" i="30"/>
  <c r="I41" i="30"/>
  <c r="J41" i="30"/>
  <c r="K41" i="30"/>
  <c r="G42" i="30"/>
  <c r="H42" i="30"/>
  <c r="I42" i="30"/>
  <c r="J42" i="30"/>
  <c r="K42" i="30"/>
  <c r="G43" i="30"/>
  <c r="H43" i="30"/>
  <c r="I43" i="30"/>
  <c r="J43" i="30"/>
  <c r="K43" i="30"/>
  <c r="G44" i="30"/>
  <c r="H44" i="30"/>
  <c r="I44" i="30"/>
  <c r="J44" i="30"/>
  <c r="K44" i="30"/>
  <c r="G45" i="30"/>
  <c r="H45" i="30"/>
  <c r="I45" i="30"/>
  <c r="J45" i="30"/>
  <c r="K45" i="30"/>
  <c r="G47" i="30"/>
  <c r="H47" i="30"/>
  <c r="I47" i="30"/>
  <c r="J47" i="30"/>
  <c r="K47" i="30"/>
  <c r="K6" i="23"/>
  <c r="G7" i="23"/>
  <c r="K8" i="23"/>
  <c r="G29" i="23"/>
  <c r="H29" i="23"/>
  <c r="I29" i="23"/>
  <c r="J29" i="23"/>
  <c r="L33" i="23"/>
  <c r="G36" i="23"/>
  <c r="H36" i="23"/>
  <c r="I36" i="23"/>
  <c r="J36" i="23"/>
  <c r="G37" i="23"/>
  <c r="H37" i="23"/>
  <c r="I37" i="23"/>
  <c r="J37" i="23"/>
  <c r="G38" i="23"/>
  <c r="H38" i="23"/>
  <c r="I38" i="23"/>
  <c r="J38" i="23"/>
  <c r="G39" i="23"/>
  <c r="H39" i="23"/>
  <c r="I39" i="23"/>
  <c r="J39" i="23"/>
  <c r="G40" i="23"/>
  <c r="H40" i="23"/>
  <c r="I40" i="23"/>
  <c r="J40" i="23"/>
  <c r="G41" i="23"/>
  <c r="H41" i="23"/>
  <c r="I41" i="23"/>
  <c r="J41" i="23"/>
  <c r="G42" i="23"/>
  <c r="H42" i="23"/>
  <c r="I42" i="23"/>
  <c r="J42" i="23"/>
  <c r="G44" i="23"/>
  <c r="H44" i="23"/>
  <c r="I44" i="23"/>
  <c r="J44" i="23"/>
  <c r="L44" i="23"/>
  <c r="H6" i="32"/>
  <c r="K6" i="32"/>
  <c r="K8" i="32"/>
  <c r="L19" i="32"/>
  <c r="G30" i="32"/>
  <c r="H30" i="32"/>
  <c r="I30" i="32"/>
  <c r="J30" i="32"/>
  <c r="K30" i="32"/>
  <c r="L34" i="32"/>
  <c r="G37" i="32"/>
  <c r="H37" i="32"/>
  <c r="I37" i="32"/>
  <c r="J37" i="32"/>
  <c r="K37" i="32"/>
  <c r="G38" i="32"/>
  <c r="H38" i="32"/>
  <c r="I38" i="32"/>
  <c r="J38" i="32"/>
  <c r="K38" i="32"/>
  <c r="G39" i="32"/>
  <c r="H39" i="32"/>
  <c r="I39" i="32"/>
  <c r="J39" i="32"/>
  <c r="K39" i="32"/>
  <c r="G40" i="32"/>
  <c r="H40" i="32"/>
  <c r="I40" i="32"/>
  <c r="J40" i="32"/>
  <c r="K40" i="32"/>
  <c r="G41" i="32"/>
  <c r="H41" i="32"/>
  <c r="I41" i="32"/>
  <c r="J41" i="32"/>
  <c r="K41" i="32"/>
  <c r="G42" i="32"/>
  <c r="H42" i="32"/>
  <c r="I42" i="32"/>
  <c r="J42" i="32"/>
  <c r="K42" i="32"/>
  <c r="G43" i="32"/>
  <c r="H43" i="32"/>
  <c r="I43" i="32"/>
  <c r="J43" i="32"/>
  <c r="K43" i="32"/>
  <c r="G45" i="32"/>
  <c r="H45" i="32"/>
  <c r="I45" i="32"/>
  <c r="J45" i="32"/>
  <c r="K45" i="32"/>
  <c r="L45" i="32"/>
  <c r="L6" i="20"/>
  <c r="L8" i="20"/>
  <c r="M17" i="20"/>
  <c r="H27" i="20"/>
  <c r="I27" i="20"/>
  <c r="J27" i="20"/>
  <c r="K27" i="20"/>
  <c r="M27" i="20"/>
  <c r="K6" i="28"/>
  <c r="K8" i="28"/>
  <c r="L22" i="28"/>
  <c r="G32" i="28"/>
  <c r="H32" i="28"/>
  <c r="I32" i="28"/>
  <c r="J32" i="28"/>
  <c r="L36" i="28"/>
  <c r="G39" i="28"/>
  <c r="H39" i="28"/>
  <c r="I39" i="28"/>
  <c r="J39" i="28"/>
  <c r="G40" i="28"/>
  <c r="H40" i="28"/>
  <c r="I40" i="28"/>
  <c r="J40" i="28"/>
  <c r="G41" i="28"/>
  <c r="H41" i="28"/>
  <c r="I41" i="28"/>
  <c r="J41" i="28"/>
  <c r="G42" i="28"/>
  <c r="H42" i="28"/>
  <c r="I42" i="28"/>
  <c r="J42" i="28"/>
  <c r="G43" i="28"/>
  <c r="H43" i="28"/>
  <c r="I43" i="28"/>
  <c r="J43" i="28"/>
  <c r="G44" i="28"/>
  <c r="H44" i="28"/>
  <c r="I44" i="28"/>
  <c r="J44" i="28"/>
  <c r="G46" i="28"/>
  <c r="H46" i="28"/>
  <c r="I46" i="28"/>
  <c r="J46" i="28"/>
  <c r="K6" i="27"/>
  <c r="K8" i="27"/>
  <c r="L17" i="27"/>
  <c r="G27" i="27"/>
  <c r="H27" i="27"/>
  <c r="I27" i="27"/>
  <c r="J27" i="27"/>
  <c r="L31" i="27"/>
  <c r="G34" i="27"/>
  <c r="H34" i="27"/>
  <c r="I34" i="27"/>
  <c r="J34" i="27"/>
  <c r="G35" i="27"/>
  <c r="H35" i="27"/>
  <c r="I35" i="27"/>
  <c r="J35" i="27"/>
  <c r="G36" i="27"/>
  <c r="H36" i="27"/>
  <c r="I36" i="27"/>
  <c r="J36" i="27"/>
  <c r="G37" i="27"/>
  <c r="H37" i="27"/>
  <c r="I37" i="27"/>
  <c r="J37" i="27"/>
  <c r="G38" i="27"/>
  <c r="H38" i="27"/>
  <c r="I38" i="27"/>
  <c r="J38" i="27"/>
  <c r="G39" i="27"/>
  <c r="H39" i="27"/>
  <c r="I39" i="27"/>
  <c r="J39" i="27"/>
  <c r="G41" i="27"/>
  <c r="H41" i="27"/>
  <c r="I41" i="27"/>
  <c r="J41" i="27"/>
  <c r="L41" i="27"/>
  <c r="L6" i="19"/>
  <c r="L8" i="19"/>
  <c r="M20" i="19"/>
  <c r="K30" i="19"/>
  <c r="L30" i="19"/>
  <c r="B33" i="19"/>
  <c r="H34" i="19"/>
  <c r="I34" i="19"/>
  <c r="J34" i="19"/>
  <c r="K34" i="19"/>
  <c r="L34" i="19"/>
  <c r="M34" i="19"/>
  <c r="H37" i="19"/>
  <c r="I37" i="19"/>
  <c r="J37" i="19"/>
  <c r="K37" i="19"/>
  <c r="L37" i="19"/>
  <c r="H38" i="19"/>
  <c r="I38" i="19"/>
  <c r="J38" i="19"/>
  <c r="K38" i="19"/>
  <c r="L38" i="19"/>
  <c r="H39" i="19"/>
  <c r="I39" i="19"/>
  <c r="J39" i="19"/>
  <c r="K39" i="19"/>
  <c r="L39" i="19"/>
  <c r="H40" i="19"/>
  <c r="I40" i="19"/>
  <c r="J40" i="19"/>
  <c r="K40" i="19"/>
  <c r="L40" i="19"/>
  <c r="H41" i="19"/>
  <c r="I41" i="19"/>
  <c r="J41" i="19"/>
  <c r="K41" i="19"/>
  <c r="L41" i="19"/>
  <c r="H42" i="19"/>
  <c r="I42" i="19"/>
  <c r="J42" i="19"/>
  <c r="K42" i="19"/>
  <c r="L42" i="19"/>
  <c r="H44" i="19"/>
  <c r="I44" i="19"/>
  <c r="J44" i="19"/>
  <c r="K44" i="19"/>
  <c r="L44" i="19"/>
  <c r="M44" i="19"/>
  <c r="O7" i="15"/>
  <c r="O9" i="15"/>
  <c r="P18" i="15"/>
  <c r="H29" i="15"/>
  <c r="I29" i="15"/>
  <c r="J29" i="15"/>
  <c r="K29" i="15"/>
  <c r="L29" i="15"/>
  <c r="M29" i="15"/>
  <c r="H42" i="15"/>
  <c r="I42" i="15"/>
  <c r="J42" i="15"/>
  <c r="K42" i="15"/>
  <c r="L42" i="15"/>
  <c r="M42" i="15"/>
  <c r="P48" i="15"/>
  <c r="H51" i="15"/>
  <c r="I51" i="15"/>
  <c r="J51" i="15"/>
  <c r="K51" i="15"/>
  <c r="L51" i="15"/>
  <c r="M51" i="15"/>
  <c r="H52" i="15"/>
  <c r="I52" i="15"/>
  <c r="J52" i="15"/>
  <c r="K52" i="15"/>
  <c r="L52" i="15"/>
  <c r="M52" i="15"/>
  <c r="H53" i="15"/>
  <c r="I53" i="15"/>
  <c r="J53" i="15"/>
  <c r="K53" i="15"/>
  <c r="L53" i="15"/>
  <c r="M53" i="15"/>
  <c r="H54" i="15"/>
  <c r="I54" i="15"/>
  <c r="J54" i="15"/>
  <c r="K54" i="15"/>
  <c r="L54" i="15"/>
  <c r="M54" i="15"/>
  <c r="H55" i="15"/>
  <c r="I55" i="15"/>
  <c r="J55" i="15"/>
  <c r="K55" i="15"/>
  <c r="L55" i="15"/>
  <c r="M55" i="15"/>
  <c r="H56" i="15"/>
  <c r="I56" i="15"/>
  <c r="J56" i="15"/>
  <c r="K56" i="15"/>
  <c r="L56" i="15"/>
  <c r="M56" i="15"/>
  <c r="H57" i="15"/>
  <c r="I57" i="15"/>
  <c r="J57" i="15"/>
  <c r="K57" i="15"/>
  <c r="L57" i="15"/>
  <c r="M57" i="15"/>
  <c r="H59" i="15"/>
  <c r="I59" i="15"/>
  <c r="J59" i="15"/>
  <c r="K59" i="15"/>
  <c r="L59" i="15"/>
  <c r="M59" i="15"/>
  <c r="P59" i="15"/>
  <c r="L6" i="18"/>
  <c r="L8" i="18"/>
  <c r="M20" i="18"/>
  <c r="H30" i="18"/>
  <c r="I30" i="18"/>
  <c r="J30" i="18"/>
  <c r="K30" i="18"/>
  <c r="B33" i="18"/>
  <c r="H34" i="18"/>
  <c r="I34" i="18"/>
  <c r="J34" i="18"/>
  <c r="K34" i="18"/>
  <c r="L34" i="18"/>
  <c r="M34" i="18"/>
  <c r="H37" i="18"/>
  <c r="I37" i="18"/>
  <c r="J37" i="18"/>
  <c r="K37" i="18"/>
  <c r="L37" i="18"/>
  <c r="H38" i="18"/>
  <c r="I38" i="18"/>
  <c r="J38" i="18"/>
  <c r="K38" i="18"/>
  <c r="L38" i="18"/>
  <c r="H39" i="18"/>
  <c r="I39" i="18"/>
  <c r="J39" i="18"/>
  <c r="K39" i="18"/>
  <c r="L39" i="18"/>
  <c r="H40" i="18"/>
  <c r="I40" i="18"/>
  <c r="J40" i="18"/>
  <c r="K40" i="18"/>
  <c r="L40" i="18"/>
  <c r="H41" i="18"/>
  <c r="I41" i="18"/>
  <c r="J41" i="18"/>
  <c r="K41" i="18"/>
  <c r="L41" i="18"/>
  <c r="H42" i="18"/>
  <c r="I42" i="18"/>
  <c r="J42" i="18"/>
  <c r="K42" i="18"/>
  <c r="L42" i="18"/>
  <c r="H44" i="18"/>
  <c r="I44" i="18"/>
  <c r="J44" i="18"/>
  <c r="K44" i="18"/>
  <c r="L44" i="18"/>
  <c r="M44" i="18"/>
  <c r="L9" i="33"/>
  <c r="L11" i="33"/>
  <c r="M30" i="33"/>
  <c r="H40" i="33"/>
  <c r="I40" i="33"/>
  <c r="J40" i="33"/>
  <c r="K40" i="33"/>
  <c r="L40" i="33"/>
  <c r="B43" i="33"/>
  <c r="H44" i="33"/>
  <c r="I44" i="33"/>
  <c r="J44" i="33"/>
  <c r="K44" i="33"/>
  <c r="L44" i="33"/>
  <c r="M44" i="33"/>
  <c r="H47" i="33"/>
  <c r="I47" i="33"/>
  <c r="J47" i="33"/>
  <c r="K47" i="33"/>
  <c r="L47" i="33"/>
  <c r="H48" i="33"/>
  <c r="I48" i="33"/>
  <c r="J48" i="33"/>
  <c r="K48" i="33"/>
  <c r="L48" i="33"/>
  <c r="H49" i="33"/>
  <c r="I49" i="33"/>
  <c r="J49" i="33"/>
  <c r="K49" i="33"/>
  <c r="L49" i="33"/>
  <c r="H50" i="33"/>
  <c r="I50" i="33"/>
  <c r="J50" i="33"/>
  <c r="K50" i="33"/>
  <c r="L50" i="33"/>
  <c r="H51" i="33"/>
  <c r="I51" i="33"/>
  <c r="J51" i="33"/>
  <c r="K51" i="33"/>
  <c r="L51" i="33"/>
  <c r="H52" i="33"/>
  <c r="I52" i="33"/>
  <c r="J52" i="33"/>
  <c r="K52" i="33"/>
  <c r="L52" i="33"/>
  <c r="H54" i="33"/>
  <c r="I54" i="33"/>
  <c r="J54" i="33"/>
  <c r="K54" i="33"/>
  <c r="L54" i="33"/>
  <c r="M54" i="33"/>
</calcChain>
</file>

<file path=xl/sharedStrings.xml><?xml version="1.0" encoding="utf-8"?>
<sst xmlns="http://schemas.openxmlformats.org/spreadsheetml/2006/main" count="817" uniqueCount="230">
  <si>
    <t>OPM HOURS - Budget</t>
  </si>
  <si>
    <t>Victor LaMadrid</t>
  </si>
  <si>
    <t>Joann Collins</t>
  </si>
  <si>
    <t>Robert Allwein</t>
  </si>
  <si>
    <t>Clarissa Garcia</t>
  </si>
  <si>
    <t>Steve Gillespie</t>
  </si>
  <si>
    <t>Mgr.</t>
  </si>
  <si>
    <t>Spec.</t>
  </si>
  <si>
    <t>Mgr</t>
  </si>
  <si>
    <t>Sr. Spec.</t>
  </si>
  <si>
    <t>Total</t>
  </si>
  <si>
    <t># of FTE's</t>
  </si>
  <si>
    <t>Activities</t>
  </si>
  <si>
    <t>LG001 - Send Nominations</t>
  </si>
  <si>
    <t>LG003 - Balancing</t>
  </si>
  <si>
    <t>RM002 - Routine Trading Monitoring and Reporting</t>
  </si>
  <si>
    <t>ES001 - Administrative Support &amp; Ad Hoc Requests</t>
  </si>
  <si>
    <t>ES002 - Non Routine Trade Monitoring and Reporting</t>
  </si>
  <si>
    <t>ES005 - Anaylze Flash to Actual (OA)</t>
  </si>
  <si>
    <t>Tracy Wood</t>
  </si>
  <si>
    <t>% of time spent</t>
  </si>
  <si>
    <t>working days in month</t>
  </si>
  <si>
    <t>holidays in month</t>
  </si>
  <si>
    <t>Chris Ordway</t>
  </si>
  <si>
    <t>Shanna Boudreaux</t>
  </si>
  <si>
    <t>Employee hours/month</t>
  </si>
  <si>
    <t>for Northeast desk</t>
  </si>
  <si>
    <t>Sabra Dinari</t>
  </si>
  <si>
    <t>Tamara Carter</t>
  </si>
  <si>
    <t>Christina Sanchez</t>
  </si>
  <si>
    <t>Lia Halstead</t>
  </si>
  <si>
    <t>Staff</t>
  </si>
  <si>
    <t>Employees for S/E Cost Center 103866</t>
  </si>
  <si>
    <t>Hrs in month/employee</t>
  </si>
  <si>
    <t>Meredith Homco</t>
  </si>
  <si>
    <t>Kevin Alvarado</t>
  </si>
  <si>
    <t>Robert Ramirez</t>
  </si>
  <si>
    <t>Southeast</t>
  </si>
  <si>
    <t>Northeast</t>
  </si>
  <si>
    <t>Positions-Cost Center 103867-Northeast</t>
  </si>
  <si>
    <t>TOTAL FOR COST CENTER 103867(NE)</t>
  </si>
  <si>
    <t>Positions-Cost Center 103866-Southeast</t>
  </si>
  <si>
    <t>TOTAL FOR COST CENTER 103866-(SE)</t>
  </si>
  <si>
    <t>Dan Prudenti</t>
  </si>
  <si>
    <t>for Southesat desk</t>
  </si>
  <si>
    <t>Employees for N/E Cost Center 103867</t>
  </si>
  <si>
    <t>Employees for Central Cost Center 103868</t>
  </si>
  <si>
    <t xml:space="preserve">Lisa Kinsey </t>
  </si>
  <si>
    <t xml:space="preserve">Jessica White </t>
  </si>
  <si>
    <t xml:space="preserve">Kirk Lenart </t>
  </si>
  <si>
    <t>Cora Pendergrass</t>
  </si>
  <si>
    <t xml:space="preserve">Mark Schrab </t>
  </si>
  <si>
    <t xml:space="preserve">Dalton Dempsey </t>
  </si>
  <si>
    <t>Brian Wesneske</t>
  </si>
  <si>
    <t xml:space="preserve">Tammy Gilmore </t>
  </si>
  <si>
    <t xml:space="preserve">Kevin Brady </t>
  </si>
  <si>
    <t>Daniel Haynes</t>
  </si>
  <si>
    <t>Bonnie Chang</t>
  </si>
  <si>
    <t xml:space="preserve">Analyst </t>
  </si>
  <si>
    <t xml:space="preserve">West </t>
  </si>
  <si>
    <t>TOTAL FOR COST CENTER 103868 (Central)</t>
  </si>
  <si>
    <t xml:space="preserve">Central </t>
  </si>
  <si>
    <t xml:space="preserve">Patti Sullivan </t>
  </si>
  <si>
    <t xml:space="preserve">Jackie Adams </t>
  </si>
  <si>
    <t>Suzanne Christiansen</t>
  </si>
  <si>
    <t xml:space="preserve">Ted Evans </t>
  </si>
  <si>
    <t xml:space="preserve">Stacey Brewer </t>
  </si>
  <si>
    <t xml:space="preserve">Shelly Mendel </t>
  </si>
  <si>
    <t>Hillary Mack</t>
  </si>
  <si>
    <t>Shannon Groenewold</t>
  </si>
  <si>
    <t>Walter Spiegelhauer</t>
  </si>
  <si>
    <t>Employees for West Cost Center 103869</t>
  </si>
  <si>
    <t>Positions-Cost Center 103869 - West</t>
  </si>
  <si>
    <t xml:space="preserve">Daniel Lisk </t>
  </si>
  <si>
    <t xml:space="preserve">Elizabeth Shim </t>
  </si>
  <si>
    <t>Analyst</t>
  </si>
  <si>
    <t>TOTAL FOR COST CENTER 103869 (West)</t>
  </si>
  <si>
    <t>Employees for Transport Rate Cost Center 103844</t>
  </si>
  <si>
    <t>Transport Rate</t>
  </si>
  <si>
    <t>Kim Olinger</t>
  </si>
  <si>
    <t>Brenda Fletcher</t>
  </si>
  <si>
    <t>Natalie Baker</t>
  </si>
  <si>
    <t>Jeanne Wukasch</t>
  </si>
  <si>
    <t>Positions-Cost Center 103844 - Transport Rate</t>
  </si>
  <si>
    <t>Suzanne Calcagno</t>
  </si>
  <si>
    <t xml:space="preserve">Mgr. </t>
  </si>
  <si>
    <t xml:space="preserve">Shanaz Lakho </t>
  </si>
  <si>
    <t>John Richard Pinion</t>
  </si>
  <si>
    <t>Jeff Molinaro</t>
  </si>
  <si>
    <t xml:space="preserve">Elizabeth Webb </t>
  </si>
  <si>
    <t>TOTAL FOR COST CENTER 103870 (Ecommerce)</t>
  </si>
  <si>
    <t>Employees for Project Aruba Cost Center 103872</t>
  </si>
  <si>
    <t xml:space="preserve">Project Aruba </t>
  </si>
  <si>
    <t>Jason Williams</t>
  </si>
  <si>
    <t xml:space="preserve">Sr. Spec. </t>
  </si>
  <si>
    <t xml:space="preserve">Positions-Cost Center 103872 - Project Aruba </t>
  </si>
  <si>
    <t>TOTAL FOR COST CENTER 103872-Aruba</t>
  </si>
  <si>
    <t>TOTAL FOR COST CENTER 103844 -(Tran. Rate)</t>
  </si>
  <si>
    <t xml:space="preserve">Employees for Wellhead Cost Center 140238 </t>
  </si>
  <si>
    <t>Wellhead</t>
  </si>
  <si>
    <t xml:space="preserve">George Smith </t>
  </si>
  <si>
    <t xml:space="preserve">Charlie Muzzy </t>
  </si>
  <si>
    <t>Lisa Trofholz</t>
  </si>
  <si>
    <t xml:space="preserve">Jesse Villareal </t>
  </si>
  <si>
    <t xml:space="preserve">Amy Felling </t>
  </si>
  <si>
    <t xml:space="preserve">Staff </t>
  </si>
  <si>
    <t xml:space="preserve">Positions-Cost Center 140238 - Wellhead </t>
  </si>
  <si>
    <t>TOTAL FOR COST CENTER 140238 (Wellhead)</t>
  </si>
  <si>
    <t>Employees for Texas Cost Center 103832</t>
  </si>
  <si>
    <t>Daren Farmer</t>
  </si>
  <si>
    <t xml:space="preserve">Joseph Smith </t>
  </si>
  <si>
    <t xml:space="preserve">Michael Olsen </t>
  </si>
  <si>
    <t xml:space="preserve">Positions-Cost Center 103832 - Texas </t>
  </si>
  <si>
    <t>Employees for Logistics Mgmt. Cost Center 103865</t>
  </si>
  <si>
    <t xml:space="preserve">Robert Superty </t>
  </si>
  <si>
    <t>Director</t>
  </si>
  <si>
    <t xml:space="preserve">Logistics Mgmt. </t>
  </si>
  <si>
    <t>Positions-Cost Center Logistics Mgmt. 103865</t>
  </si>
  <si>
    <t xml:space="preserve">TOTAL FOR COST CENTER 103865 (Log. Mgmt.) </t>
  </si>
  <si>
    <t>Positions-Cost Center 103868 - Central</t>
  </si>
  <si>
    <t>DS001 - Deal/Data Setup</t>
  </si>
  <si>
    <t>ES004 - Data Control/Maintenance</t>
  </si>
  <si>
    <t>VM002 - Reconcile Volume Discrepancies</t>
  </si>
  <si>
    <t>VM003 - Monitor Physical Storage</t>
  </si>
  <si>
    <t>Sr. Spec</t>
  </si>
  <si>
    <t>ES006 - Technology Maintenance and Process Improvements</t>
  </si>
  <si>
    <t>LG004 - Standards Board Interface</t>
  </si>
  <si>
    <t>East</t>
  </si>
  <si>
    <t xml:space="preserve">Charge Allocations: </t>
  </si>
  <si>
    <t xml:space="preserve">Texas </t>
  </si>
  <si>
    <t>West</t>
  </si>
  <si>
    <t>Central</t>
  </si>
  <si>
    <t>Canada</t>
  </si>
  <si>
    <t>EES</t>
  </si>
  <si>
    <t>Texas</t>
  </si>
  <si>
    <t>Aruba</t>
  </si>
  <si>
    <t xml:space="preserve">Wellhead </t>
  </si>
  <si>
    <t>Kim</t>
  </si>
  <si>
    <t>Natalie</t>
  </si>
  <si>
    <t>Brenda</t>
  </si>
  <si>
    <t>Jeanne</t>
  </si>
  <si>
    <t>Suzanne</t>
  </si>
  <si>
    <t>Tammy</t>
  </si>
  <si>
    <t>Shanaz</t>
  </si>
  <si>
    <t>Richard</t>
  </si>
  <si>
    <t>Jeff</t>
  </si>
  <si>
    <t>Elizabeth</t>
  </si>
  <si>
    <t>Brandee Jackson</t>
  </si>
  <si>
    <t>Assistant</t>
  </si>
  <si>
    <t>Alex Saldana</t>
  </si>
  <si>
    <t>Chicago Gas Trading</t>
  </si>
  <si>
    <t>Charge Allocations:</t>
  </si>
  <si>
    <t>NorthEast</t>
  </si>
  <si>
    <t>SouthEast</t>
  </si>
  <si>
    <t>Rain Arteaga</t>
  </si>
  <si>
    <t>for West desk</t>
  </si>
  <si>
    <t>Jeff Gerl</t>
  </si>
  <si>
    <t>Amanda Boettcher</t>
  </si>
  <si>
    <t xml:space="preserve">Kyle Griffen </t>
  </si>
  <si>
    <t>Sabra Zajac</t>
  </si>
  <si>
    <t>Jamie Lynn</t>
  </si>
  <si>
    <t xml:space="preserve">Lisbet Newton </t>
  </si>
  <si>
    <t>Employees for EES Central Cost Center 140501</t>
  </si>
  <si>
    <t>Positions-Cost Center 140501 - EES Central</t>
  </si>
  <si>
    <t>LG001 - Send Nominations - Retail Gas (Phy)</t>
  </si>
  <si>
    <t xml:space="preserve">Positions-Cost Center 140501 - EES Central </t>
  </si>
  <si>
    <t xml:space="preserve">TOTAL FOR COST CENTER 140501 - EES Central </t>
  </si>
  <si>
    <t xml:space="preserve">TOTAL FOR COST CENTER 140501 (EES - Central) </t>
  </si>
  <si>
    <t>Employees for EES - West Cost Center 140501</t>
  </si>
  <si>
    <t>Gwen Espree</t>
  </si>
  <si>
    <t xml:space="preserve">Ruby Robinson </t>
  </si>
  <si>
    <t>Chase Whittaker</t>
  </si>
  <si>
    <t>Helen Haynes</t>
  </si>
  <si>
    <t xml:space="preserve">Nadeem Abdullah </t>
  </si>
  <si>
    <t>Associate</t>
  </si>
  <si>
    <t xml:space="preserve">Positions-Cost Center 140501 EES - West </t>
  </si>
  <si>
    <t xml:space="preserve">TOTAL FOR COST CENTER 140501 (EES - West) </t>
  </si>
  <si>
    <t>Positions-Cost Center 140501 EES - West</t>
  </si>
  <si>
    <t>TOTAL FOR COST CENTER 140501 - (EES - West)</t>
  </si>
  <si>
    <t xml:space="preserve">LG001 - Send Nominations - Retail Gas (Phy) </t>
  </si>
  <si>
    <t>Employees for EES - East Cost Center 140501</t>
  </si>
  <si>
    <t>Marde Driscoll-Ernest</t>
  </si>
  <si>
    <t xml:space="preserve">Rhonda Smith </t>
  </si>
  <si>
    <t>Alain Diza</t>
  </si>
  <si>
    <t>Andrea Clements</t>
  </si>
  <si>
    <t xml:space="preserve">Jennifer Jennings </t>
  </si>
  <si>
    <t xml:space="preserve">Badar Alam </t>
  </si>
  <si>
    <t xml:space="preserve">Josh Bray </t>
  </si>
  <si>
    <t>Daniel Salinas</t>
  </si>
  <si>
    <t xml:space="preserve">Stephanie Smith </t>
  </si>
  <si>
    <t>Sr. Clerk</t>
  </si>
  <si>
    <t>Positions-Cost Center 140501 - EES - East</t>
  </si>
  <si>
    <t>TOTAL FOR COST CENTER 140501 - EES - East</t>
  </si>
  <si>
    <t>Positions-Cost Center 140501-EES - East</t>
  </si>
  <si>
    <t>TOTAL FOR COST CENTER 140501- EES - East</t>
  </si>
  <si>
    <t>Employees for EES Gas Log Mgmt. Cost Center - 140501</t>
  </si>
  <si>
    <t xml:space="preserve">EES Logistics Management </t>
  </si>
  <si>
    <t xml:space="preserve">Positions-Cost Center 140501 - EES Logistics Mgmt. </t>
  </si>
  <si>
    <t xml:space="preserve">TOTAL FOR COST CENTER 140501 (EES Log. Mgmt.) </t>
  </si>
  <si>
    <t xml:space="preserve">TOTAL FOR COST CENTER 140501 ( EES Log. Mgmt.) </t>
  </si>
  <si>
    <t xml:space="preserve">Donna Greif </t>
  </si>
  <si>
    <t xml:space="preserve">Kelly Loocke </t>
  </si>
  <si>
    <t xml:space="preserve">Troy Benbow </t>
  </si>
  <si>
    <t>Employees for Electronic Commerce/Regulatory Affairs Cost Center 103870</t>
  </si>
  <si>
    <t xml:space="preserve">Positions-Cost Center 103870 - eCommerce/Reg. Affairs </t>
  </si>
  <si>
    <t>TOTAL FOR COST CENTER 103870 (eComm/Reg. Affairs)</t>
  </si>
  <si>
    <t xml:space="preserve">Electronic Commerce/Regulatory Affairs </t>
  </si>
  <si>
    <t xml:space="preserve">Terry Franklin </t>
  </si>
  <si>
    <t>Tammy Lee-Jaquet</t>
  </si>
  <si>
    <t xml:space="preserve">Volume Mgmt. </t>
  </si>
  <si>
    <t>% of time spent)</t>
  </si>
  <si>
    <t xml:space="preserve">ES006 - Process Improvements </t>
  </si>
  <si>
    <t>Gas</t>
  </si>
  <si>
    <t>Power</t>
  </si>
  <si>
    <t>TOTAL</t>
  </si>
  <si>
    <t>Darian Hawkins</t>
  </si>
  <si>
    <t xml:space="preserve"> October 01 </t>
  </si>
  <si>
    <t>Stephanie Stehling</t>
  </si>
  <si>
    <t xml:space="preserve">Jeremi Tadlock </t>
  </si>
  <si>
    <t>Margie Straight</t>
  </si>
  <si>
    <t>1 week = 1/4 employee</t>
  </si>
  <si>
    <t xml:space="preserve">1 week = 1/4 employee </t>
  </si>
  <si>
    <t>Wendy Hiatt</t>
  </si>
  <si>
    <t>Wendy</t>
  </si>
  <si>
    <t xml:space="preserve">Wendy </t>
  </si>
  <si>
    <t>Stephanie Erwin</t>
  </si>
  <si>
    <t xml:space="preserve">2 weeks = 1/2 employee </t>
  </si>
  <si>
    <t xml:space="preserve">Corey Wilkes </t>
  </si>
  <si>
    <t xml:space="preserve">John O'Connor </t>
  </si>
  <si>
    <t>1.5 weeks = .375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</si>
</sst>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mmmm\-yy"/>
  </numFmts>
  <fonts count="10" x14ac:knownFonts="1">
    <font>
      <sz val="10"/>
      <name val="Arial"/>
    </font>
    <font>
      <b/>
      <sz val="10"/>
      <color indexed="10"/>
      <name val="Arial"/>
      <family val="2"/>
    </font>
    <font>
      <b/>
      <sz val="10"/>
      <color indexed="17"/>
      <name val="Arial"/>
      <family val="2"/>
    </font>
    <font>
      <b/>
      <sz val="10"/>
      <name val="Arial"/>
      <family val="2"/>
    </font>
    <font>
      <b/>
      <sz val="10"/>
      <color indexed="6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7"/>
      <name val="Arial"/>
      <family val="2"/>
    </font>
    <font>
      <b/>
      <sz val="12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8" xfId="0" applyFont="1" applyBorder="1"/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/>
    <xf numFmtId="0" fontId="3" fillId="0" borderId="7" xfId="0" applyFont="1" applyBorder="1"/>
    <xf numFmtId="0" fontId="3" fillId="0" borderId="10" xfId="0" applyFont="1" applyBorder="1"/>
    <xf numFmtId="0" fontId="3" fillId="0" borderId="11" xfId="0" applyFont="1" applyBorder="1"/>
    <xf numFmtId="164" fontId="0" fillId="0" borderId="10" xfId="0" applyNumberFormat="1" applyBorder="1"/>
    <xf numFmtId="164" fontId="0" fillId="0" borderId="7" xfId="0" applyNumberFormat="1" applyBorder="1"/>
    <xf numFmtId="164" fontId="0" fillId="0" borderId="11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0" xfId="0" applyNumberFormat="1" applyBorder="1"/>
    <xf numFmtId="0" fontId="1" fillId="0" borderId="0" xfId="0" applyFont="1" applyBorder="1"/>
    <xf numFmtId="0" fontId="2" fillId="0" borderId="0" xfId="0" applyFont="1" applyBorder="1"/>
    <xf numFmtId="0" fontId="3" fillId="0" borderId="14" xfId="0" applyFont="1" applyBorder="1"/>
    <xf numFmtId="0" fontId="3" fillId="0" borderId="15" xfId="0" applyFont="1" applyBorder="1"/>
    <xf numFmtId="0" fontId="0" fillId="0" borderId="16" xfId="0" applyBorder="1"/>
    <xf numFmtId="0" fontId="3" fillId="0" borderId="17" xfId="0" applyFont="1" applyBorder="1"/>
    <xf numFmtId="0" fontId="5" fillId="0" borderId="0" xfId="0" applyFont="1" applyBorder="1"/>
    <xf numFmtId="0" fontId="5" fillId="0" borderId="4" xfId="0" applyFont="1" applyBorder="1"/>
    <xf numFmtId="0" fontId="1" fillId="0" borderId="18" xfId="0" applyFont="1" applyBorder="1"/>
    <xf numFmtId="0" fontId="1" fillId="0" borderId="11" xfId="0" applyFont="1" applyBorder="1"/>
    <xf numFmtId="0" fontId="3" fillId="0" borderId="0" xfId="0" applyFont="1" applyBorder="1"/>
    <xf numFmtId="10" fontId="0" fillId="0" borderId="13" xfId="0" applyNumberFormat="1" applyBorder="1"/>
    <xf numFmtId="10" fontId="0" fillId="0" borderId="10" xfId="0" applyNumberFormat="1" applyBorder="1"/>
    <xf numFmtId="10" fontId="0" fillId="0" borderId="5" xfId="0" applyNumberFormat="1" applyBorder="1"/>
    <xf numFmtId="10" fontId="0" fillId="0" borderId="16" xfId="0" applyNumberFormat="1" applyBorder="1"/>
    <xf numFmtId="0" fontId="3" fillId="0" borderId="5" xfId="0" applyFont="1" applyBorder="1"/>
    <xf numFmtId="165" fontId="1" fillId="0" borderId="0" xfId="0" applyNumberFormat="1" applyFont="1" applyBorder="1"/>
    <xf numFmtId="165" fontId="7" fillId="0" borderId="0" xfId="0" applyNumberFormat="1" applyFont="1" applyBorder="1"/>
    <xf numFmtId="10" fontId="1" fillId="0" borderId="13" xfId="0" applyNumberFormat="1" applyFont="1" applyBorder="1"/>
    <xf numFmtId="10" fontId="1" fillId="0" borderId="10" xfId="0" applyNumberFormat="1" applyFont="1" applyBorder="1"/>
    <xf numFmtId="10" fontId="1" fillId="0" borderId="18" xfId="0" applyNumberFormat="1" applyFont="1" applyBorder="1"/>
    <xf numFmtId="10" fontId="1" fillId="0" borderId="11" xfId="0" applyNumberFormat="1" applyFont="1" applyBorder="1"/>
    <xf numFmtId="0" fontId="0" fillId="0" borderId="0" xfId="0" applyFill="1" applyBorder="1"/>
    <xf numFmtId="0" fontId="3" fillId="0" borderId="0" xfId="0" applyFont="1" applyFill="1" applyBorder="1"/>
    <xf numFmtId="0" fontId="5" fillId="0" borderId="0" xfId="0" applyFont="1" applyFill="1" applyBorder="1"/>
    <xf numFmtId="10" fontId="0" fillId="0" borderId="0" xfId="0" applyNumberFormat="1" applyBorder="1"/>
    <xf numFmtId="0" fontId="3" fillId="0" borderId="0" xfId="0" applyFont="1" applyBorder="1" applyAlignment="1">
      <alignment horizontal="center"/>
    </xf>
    <xf numFmtId="0" fontId="4" fillId="0" borderId="7" xfId="0" applyFont="1" applyBorder="1"/>
    <xf numFmtId="0" fontId="1" fillId="0" borderId="7" xfId="0" applyFont="1" applyBorder="1"/>
    <xf numFmtId="0" fontId="4" fillId="0" borderId="10" xfId="0" applyFont="1" applyBorder="1"/>
    <xf numFmtId="0" fontId="1" fillId="0" borderId="15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2" fillId="0" borderId="15" xfId="0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2" fillId="0" borderId="19" xfId="0" applyFont="1" applyBorder="1"/>
    <xf numFmtId="0" fontId="8" fillId="0" borderId="5" xfId="0" applyFont="1" applyBorder="1"/>
    <xf numFmtId="0" fontId="2" fillId="0" borderId="5" xfId="0" applyFont="1" applyBorder="1"/>
    <xf numFmtId="0" fontId="6" fillId="0" borderId="0" xfId="0" applyFont="1" applyBorder="1"/>
    <xf numFmtId="0" fontId="1" fillId="0" borderId="3" xfId="0" applyFont="1" applyBorder="1"/>
    <xf numFmtId="0" fontId="0" fillId="0" borderId="20" xfId="0" applyBorder="1"/>
    <xf numFmtId="0" fontId="5" fillId="0" borderId="3" xfId="0" applyFont="1" applyFill="1" applyBorder="1"/>
    <xf numFmtId="0" fontId="1" fillId="0" borderId="15" xfId="0" applyFont="1" applyBorder="1"/>
    <xf numFmtId="0" fontId="6" fillId="0" borderId="7" xfId="0" applyFont="1" applyBorder="1"/>
    <xf numFmtId="10" fontId="0" fillId="0" borderId="7" xfId="0" applyNumberFormat="1" applyBorder="1"/>
    <xf numFmtId="0" fontId="0" fillId="0" borderId="21" xfId="0" applyBorder="1"/>
    <xf numFmtId="1" fontId="5" fillId="0" borderId="0" xfId="0" applyNumberFormat="1" applyFont="1" applyBorder="1"/>
    <xf numFmtId="0" fontId="2" fillId="0" borderId="10" xfId="0" applyFont="1" applyBorder="1"/>
    <xf numFmtId="0" fontId="8" fillId="0" borderId="9" xfId="0" applyFont="1" applyBorder="1"/>
    <xf numFmtId="0" fontId="8" fillId="0" borderId="10" xfId="0" applyFont="1" applyBorder="1"/>
    <xf numFmtId="10" fontId="2" fillId="0" borderId="11" xfId="0" applyNumberFormat="1" applyFont="1" applyBorder="1"/>
    <xf numFmtId="165" fontId="9" fillId="0" borderId="0" xfId="0" applyNumberFormat="1" applyFont="1" applyBorder="1"/>
    <xf numFmtId="0" fontId="5" fillId="0" borderId="3" xfId="0" applyFont="1" applyBorder="1"/>
    <xf numFmtId="164" fontId="0" fillId="0" borderId="22" xfId="0" applyNumberFormat="1" applyBorder="1"/>
    <xf numFmtId="164" fontId="0" fillId="0" borderId="20" xfId="0" applyNumberFormat="1" applyBorder="1"/>
    <xf numFmtId="0" fontId="2" fillId="0" borderId="17" xfId="0" applyFont="1" applyBorder="1"/>
    <xf numFmtId="10" fontId="0" fillId="0" borderId="1" xfId="0" applyNumberFormat="1" applyBorder="1"/>
    <xf numFmtId="0" fontId="1" fillId="0" borderId="8" xfId="0" applyFont="1" applyBorder="1"/>
    <xf numFmtId="10" fontId="1" fillId="0" borderId="7" xfId="0" applyNumberFormat="1" applyFont="1" applyBorder="1"/>
    <xf numFmtId="10" fontId="1" fillId="0" borderId="8" xfId="0" applyNumberFormat="1" applyFont="1" applyBorder="1"/>
    <xf numFmtId="0" fontId="0" fillId="0" borderId="0" xfId="0" applyFont="1" applyFill="1" applyBorder="1"/>
    <xf numFmtId="0" fontId="3" fillId="0" borderId="21" xfId="0" applyFont="1" applyBorder="1" applyAlignment="1">
      <alignment horizontal="center"/>
    </xf>
    <xf numFmtId="0" fontId="0" fillId="0" borderId="23" xfId="0" applyBorder="1"/>
    <xf numFmtId="164" fontId="0" fillId="0" borderId="21" xfId="0" applyNumberFormat="1" applyBorder="1"/>
    <xf numFmtId="164" fontId="0" fillId="0" borderId="23" xfId="0" applyNumberFormat="1" applyBorder="1"/>
    <xf numFmtId="164" fontId="0" fillId="0" borderId="24" xfId="0" applyNumberFormat="1" applyBorder="1"/>
    <xf numFmtId="10" fontId="0" fillId="0" borderId="21" xfId="0" applyNumberFormat="1" applyBorder="1"/>
    <xf numFmtId="164" fontId="0" fillId="0" borderId="12" xfId="0" applyNumberFormat="1" applyBorder="1"/>
    <xf numFmtId="0" fontId="1" fillId="0" borderId="12" xfId="0" applyFont="1" applyBorder="1"/>
    <xf numFmtId="0" fontId="1" fillId="0" borderId="13" xfId="0" applyFont="1" applyBorder="1"/>
    <xf numFmtId="10" fontId="0" fillId="0" borderId="12" xfId="0" applyNumberFormat="1" applyBorder="1"/>
    <xf numFmtId="0" fontId="6" fillId="0" borderId="18" xfId="0" applyFont="1" applyBorder="1"/>
    <xf numFmtId="10" fontId="6" fillId="0" borderId="18" xfId="0" applyNumberFormat="1" applyFont="1" applyBorder="1"/>
    <xf numFmtId="10" fontId="5" fillId="0" borderId="18" xfId="0" applyNumberFormat="1" applyFont="1" applyBorder="1"/>
    <xf numFmtId="0" fontId="0" fillId="0" borderId="0" xfId="0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0" fontId="1" fillId="0" borderId="0" xfId="0" applyNumberFormat="1" applyFont="1" applyBorder="1"/>
    <xf numFmtId="10" fontId="3" fillId="0" borderId="0" xfId="0" applyNumberFormat="1" applyFont="1" applyBorder="1"/>
    <xf numFmtId="10" fontId="3" fillId="0" borderId="0" xfId="0" applyNumberFormat="1" applyFont="1" applyBorder="1" applyAlignment="1">
      <alignment horizontal="center"/>
    </xf>
    <xf numFmtId="0" fontId="0" fillId="0" borderId="25" xfId="0" applyBorder="1"/>
    <xf numFmtId="0" fontId="3" fillId="0" borderId="11" xfId="0" applyFont="1" applyBorder="1" applyAlignment="1">
      <alignment horizontal="right"/>
    </xf>
    <xf numFmtId="0" fontId="3" fillId="0" borderId="1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8" xfId="0" applyFont="1" applyBorder="1" applyAlignment="1">
      <alignment horizontal="center"/>
    </xf>
    <xf numFmtId="9" fontId="0" fillId="0" borderId="0" xfId="0" applyNumberFormat="1" applyBorder="1"/>
    <xf numFmtId="0" fontId="3" fillId="0" borderId="13" xfId="0" applyFont="1" applyBorder="1" applyAlignment="1">
      <alignment horizontal="center"/>
    </xf>
    <xf numFmtId="0" fontId="3" fillId="0" borderId="3" xfId="0" applyFont="1" applyBorder="1"/>
    <xf numFmtId="0" fontId="3" fillId="0" borderId="15" xfId="0" applyFont="1" applyBorder="1" applyAlignment="1">
      <alignment horizontal="left"/>
    </xf>
    <xf numFmtId="0" fontId="5" fillId="0" borderId="7" xfId="0" applyFont="1" applyBorder="1" applyAlignment="1">
      <alignment horizontal="center"/>
    </xf>
    <xf numFmtId="0" fontId="5" fillId="0" borderId="8" xfId="0" applyFont="1" applyBorder="1"/>
    <xf numFmtId="0" fontId="3" fillId="0" borderId="18" xfId="0" applyFont="1" applyBorder="1"/>
    <xf numFmtId="0" fontId="5" fillId="0" borderId="12" xfId="0" applyFont="1" applyBorder="1"/>
    <xf numFmtId="0" fontId="5" fillId="0" borderId="9" xfId="0" applyFont="1" applyBorder="1"/>
    <xf numFmtId="0" fontId="5" fillId="0" borderId="13" xfId="0" applyFont="1" applyBorder="1"/>
    <xf numFmtId="0" fontId="5" fillId="0" borderId="10" xfId="0" applyFont="1" applyBorder="1"/>
    <xf numFmtId="38" fontId="3" fillId="0" borderId="13" xfId="0" applyNumberFormat="1" applyFont="1" applyBorder="1"/>
    <xf numFmtId="0" fontId="5" fillId="0" borderId="20" xfId="0" applyFont="1" applyBorder="1"/>
    <xf numFmtId="164" fontId="5" fillId="0" borderId="22" xfId="0" applyNumberFormat="1" applyFont="1" applyBorder="1"/>
    <xf numFmtId="164" fontId="5" fillId="0" borderId="12" xfId="0" applyNumberFormat="1" applyFont="1" applyBorder="1"/>
    <xf numFmtId="0" fontId="5" fillId="0" borderId="7" xfId="0" applyFont="1" applyBorder="1"/>
    <xf numFmtId="0" fontId="5" fillId="0" borderId="0" xfId="0" applyFont="1"/>
    <xf numFmtId="0" fontId="5" fillId="0" borderId="23" xfId="0" applyFont="1" applyBorder="1"/>
    <xf numFmtId="0" fontId="5" fillId="0" borderId="21" xfId="0" applyFont="1" applyBorder="1"/>
    <xf numFmtId="164" fontId="5" fillId="0" borderId="7" xfId="0" applyNumberFormat="1" applyFont="1" applyBorder="1"/>
    <xf numFmtId="164" fontId="5" fillId="0" borderId="21" xfId="0" applyNumberFormat="1" applyFont="1" applyBorder="1"/>
    <xf numFmtId="164" fontId="5" fillId="0" borderId="8" xfId="0" applyNumberFormat="1" applyFont="1" applyBorder="1"/>
    <xf numFmtId="164" fontId="5" fillId="0" borderId="23" xfId="0" applyNumberFormat="1" applyFont="1" applyBorder="1"/>
    <xf numFmtId="10" fontId="3" fillId="0" borderId="18" xfId="0" applyNumberFormat="1" applyFont="1" applyBorder="1"/>
    <xf numFmtId="10" fontId="3" fillId="0" borderId="11" xfId="0" applyNumberFormat="1" applyFont="1" applyBorder="1"/>
    <xf numFmtId="164" fontId="5" fillId="0" borderId="0" xfId="0" applyNumberFormat="1" applyFont="1" applyBorder="1"/>
    <xf numFmtId="164" fontId="5" fillId="0" borderId="24" xfId="0" applyNumberFormat="1" applyFont="1" applyBorder="1"/>
    <xf numFmtId="10" fontId="5" fillId="0" borderId="7" xfId="0" applyNumberFormat="1" applyFont="1" applyBorder="1"/>
    <xf numFmtId="0" fontId="2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4" fillId="0" borderId="0" xfId="0" applyFont="1" applyBorder="1"/>
    <xf numFmtId="0" fontId="8" fillId="0" borderId="0" xfId="0" applyFont="1" applyBorder="1"/>
    <xf numFmtId="10" fontId="2" fillId="0" borderId="0" xfId="0" applyNumberFormat="1" applyFont="1" applyBorder="1"/>
    <xf numFmtId="0" fontId="1" fillId="0" borderId="19" xfId="0" applyFont="1" applyBorder="1"/>
    <xf numFmtId="0" fontId="6" fillId="0" borderId="5" xfId="0" applyFont="1" applyBorder="1"/>
    <xf numFmtId="0" fontId="1" fillId="0" borderId="5" xfId="0" applyFont="1" applyBorder="1"/>
    <xf numFmtId="10" fontId="0" fillId="0" borderId="26" xfId="0" applyNumberFormat="1" applyBorder="1"/>
    <xf numFmtId="1" fontId="3" fillId="0" borderId="16" xfId="0" applyNumberFormat="1" applyFont="1" applyBorder="1"/>
    <xf numFmtId="10" fontId="3" fillId="0" borderId="5" xfId="0" applyNumberFormat="1" applyFont="1" applyBorder="1"/>
    <xf numFmtId="0" fontId="3" fillId="0" borderId="0" xfId="0" applyFont="1"/>
    <xf numFmtId="0" fontId="3" fillId="0" borderId="4" xfId="0" applyFont="1" applyBorder="1"/>
    <xf numFmtId="0" fontId="3" fillId="0" borderId="9" xfId="0" applyFont="1" applyBorder="1"/>
    <xf numFmtId="164" fontId="3" fillId="0" borderId="8" xfId="0" applyNumberFormat="1" applyFont="1" applyBorder="1"/>
    <xf numFmtId="164" fontId="3" fillId="0" borderId="11" xfId="0" applyNumberFormat="1" applyFont="1" applyBorder="1"/>
    <xf numFmtId="1" fontId="3" fillId="0" borderId="9" xfId="0" applyNumberFormat="1" applyFont="1" applyBorder="1"/>
    <xf numFmtId="164" fontId="3" fillId="0" borderId="0" xfId="0" applyNumberFormat="1" applyFont="1" applyBorder="1"/>
    <xf numFmtId="164" fontId="3" fillId="0" borderId="9" xfId="0" applyNumberFormat="1" applyFont="1" applyBorder="1"/>
    <xf numFmtId="0" fontId="3" fillId="0" borderId="16" xfId="0" applyFont="1" applyBorder="1"/>
    <xf numFmtId="0" fontId="3" fillId="0" borderId="6" xfId="0" applyFont="1" applyBorder="1"/>
    <xf numFmtId="1" fontId="3" fillId="0" borderId="11" xfId="0" applyNumberFormat="1" applyFont="1" applyBorder="1"/>
    <xf numFmtId="0" fontId="3" fillId="0" borderId="19" xfId="0" applyFont="1" applyBorder="1"/>
    <xf numFmtId="10" fontId="5" fillId="0" borderId="0" xfId="0" applyNumberFormat="1" applyFont="1" applyBorder="1"/>
    <xf numFmtId="0" fontId="5" fillId="0" borderId="11" xfId="0" applyFont="1" applyBorder="1"/>
    <xf numFmtId="164" fontId="5" fillId="0" borderId="10" xfId="0" applyNumberFormat="1" applyFont="1" applyBorder="1"/>
    <xf numFmtId="164" fontId="5" fillId="0" borderId="11" xfId="0" applyNumberFormat="1" applyFont="1" applyBorder="1"/>
    <xf numFmtId="164" fontId="5" fillId="0" borderId="20" xfId="0" applyNumberFormat="1" applyFont="1" applyBorder="1"/>
    <xf numFmtId="0" fontId="5" fillId="0" borderId="5" xfId="0" applyFont="1" applyBorder="1"/>
    <xf numFmtId="0" fontId="5" fillId="0" borderId="16" xfId="0" applyFont="1" applyBorder="1"/>
    <xf numFmtId="10" fontId="5" fillId="0" borderId="5" xfId="0" applyNumberFormat="1" applyFont="1" applyBorder="1"/>
    <xf numFmtId="10" fontId="5" fillId="0" borderId="16" xfId="0" applyNumberFormat="1" applyFont="1" applyBorder="1"/>
    <xf numFmtId="0" fontId="5" fillId="0" borderId="6" xfId="0" applyFont="1" applyBorder="1"/>
    <xf numFmtId="1" fontId="3" fillId="0" borderId="13" xfId="0" applyNumberFormat="1" applyFont="1" applyBorder="1"/>
    <xf numFmtId="1" fontId="5" fillId="0" borderId="22" xfId="0" applyNumberFormat="1" applyFont="1" applyBorder="1"/>
    <xf numFmtId="1" fontId="5" fillId="0" borderId="26" xfId="0" applyNumberFormat="1" applyFont="1" applyBorder="1"/>
    <xf numFmtId="1" fontId="1" fillId="0" borderId="13" xfId="0" applyNumberFormat="1" applyFont="1" applyBorder="1"/>
    <xf numFmtId="1" fontId="0" fillId="0" borderId="22" xfId="0" applyNumberFormat="1" applyBorder="1"/>
    <xf numFmtId="1" fontId="0" fillId="0" borderId="13" xfId="0" applyNumberFormat="1" applyBorder="1"/>
    <xf numFmtId="9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left"/>
    </xf>
    <xf numFmtId="0" fontId="3" fillId="0" borderId="25" xfId="0" applyFont="1" applyBorder="1" applyAlignment="1">
      <alignment horizontal="left"/>
    </xf>
    <xf numFmtId="10" fontId="1" fillId="0" borderId="0" xfId="0" applyNumberFormat="1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0" xfId="0" applyNumberFormat="1" applyBorder="1" applyAlignment="1"/>
    <xf numFmtId="0" fontId="0" fillId="0" borderId="3" xfId="0" applyFill="1" applyBorder="1"/>
    <xf numFmtId="1" fontId="0" fillId="0" borderId="21" xfId="0" applyNumberFormat="1" applyBorder="1"/>
    <xf numFmtId="1" fontId="0" fillId="0" borderId="10" xfId="0" applyNumberFormat="1" applyBorder="1"/>
    <xf numFmtId="1" fontId="5" fillId="0" borderId="21" xfId="0" applyNumberFormat="1" applyFont="1" applyBorder="1"/>
    <xf numFmtId="0" fontId="3" fillId="0" borderId="3" xfId="0" applyFont="1" applyFill="1" applyBorder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3"/>
  <sheetViews>
    <sheetView topLeftCell="A7" workbookViewId="0">
      <selection activeCell="D50" sqref="D50"/>
    </sheetView>
  </sheetViews>
  <sheetFormatPr defaultRowHeight="13.2" x14ac:dyDescent="0.25"/>
  <cols>
    <col min="3" max="3" width="12.44140625" customWidth="1"/>
    <col min="4" max="4" width="19.109375" customWidth="1"/>
    <col min="11" max="11" width="16.5546875" bestFit="1" customWidth="1"/>
  </cols>
  <sheetData>
    <row r="1" spans="1:14" ht="13.8" thickBot="1" x14ac:dyDescent="0.3">
      <c r="A1" s="30"/>
      <c r="B1" s="67"/>
      <c r="C1" s="67"/>
      <c r="D1" s="30"/>
      <c r="E1" s="40"/>
      <c r="F1" s="4"/>
      <c r="G1" s="55"/>
      <c r="H1" s="55"/>
      <c r="I1" s="55"/>
      <c r="J1" s="55"/>
      <c r="K1" s="55"/>
      <c r="L1" s="55"/>
      <c r="M1" s="4"/>
      <c r="N1" s="4"/>
    </row>
    <row r="2" spans="1:14" x14ac:dyDescent="0.25">
      <c r="A2" s="84" t="s">
        <v>168</v>
      </c>
      <c r="B2" s="1"/>
      <c r="C2" s="1"/>
      <c r="D2" s="1"/>
      <c r="E2" s="1"/>
      <c r="F2" s="1"/>
      <c r="G2" s="85"/>
      <c r="H2" s="85"/>
      <c r="I2" s="85"/>
      <c r="J2" s="85"/>
      <c r="K2" s="85"/>
      <c r="L2" s="85"/>
      <c r="M2" s="1"/>
      <c r="N2" s="2"/>
    </row>
    <row r="3" spans="1:14" ht="15.6" x14ac:dyDescent="0.3">
      <c r="A3" s="3"/>
      <c r="B3" s="40" t="s">
        <v>130</v>
      </c>
      <c r="C3" s="4"/>
      <c r="D3" s="4"/>
      <c r="E3" s="4"/>
      <c r="F3" s="4"/>
      <c r="G3" s="55"/>
      <c r="H3" s="55"/>
      <c r="I3" s="55"/>
      <c r="J3" s="55"/>
      <c r="K3" s="80">
        <v>37165</v>
      </c>
      <c r="L3" s="4"/>
      <c r="M3" s="4"/>
      <c r="N3" s="5"/>
    </row>
    <row r="4" spans="1:14" x14ac:dyDescent="0.25">
      <c r="A4" s="81" t="s">
        <v>27</v>
      </c>
      <c r="B4" s="36"/>
      <c r="C4" s="36" t="s">
        <v>85</v>
      </c>
      <c r="D4" s="36"/>
      <c r="E4" s="4"/>
      <c r="F4" s="184" t="s">
        <v>151</v>
      </c>
      <c r="G4" s="4"/>
      <c r="H4" s="55"/>
      <c r="I4" s="55"/>
      <c r="J4" s="55"/>
      <c r="K4" s="31">
        <v>23</v>
      </c>
      <c r="L4" s="4" t="s">
        <v>21</v>
      </c>
      <c r="M4" s="4"/>
      <c r="N4" s="5"/>
    </row>
    <row r="5" spans="1:14" x14ac:dyDescent="0.25">
      <c r="A5" s="3"/>
      <c r="B5" s="4"/>
      <c r="C5" s="4"/>
      <c r="D5" s="4"/>
      <c r="E5" s="4"/>
      <c r="F5" s="56" t="s">
        <v>212</v>
      </c>
      <c r="G5" s="40" t="s">
        <v>213</v>
      </c>
      <c r="H5" s="107" t="s">
        <v>214</v>
      </c>
      <c r="I5" s="55"/>
      <c r="J5" s="55"/>
      <c r="K5" s="31">
        <v>0</v>
      </c>
      <c r="L5" s="4" t="s">
        <v>22</v>
      </c>
      <c r="M5" s="4"/>
      <c r="N5" s="5"/>
    </row>
    <row r="6" spans="1:14" x14ac:dyDescent="0.25">
      <c r="A6" s="81" t="s">
        <v>169</v>
      </c>
      <c r="B6" s="4"/>
      <c r="C6" s="36" t="s">
        <v>9</v>
      </c>
      <c r="D6" s="4"/>
      <c r="E6" s="4"/>
      <c r="F6" s="182">
        <v>0</v>
      </c>
      <c r="G6" s="182">
        <v>0</v>
      </c>
      <c r="H6" s="182">
        <f>SUM(F6:G6)</f>
        <v>0</v>
      </c>
      <c r="I6" s="4"/>
      <c r="J6" s="55"/>
      <c r="K6" s="36">
        <f>K4*8</f>
        <v>184</v>
      </c>
      <c r="L6" s="36" t="s">
        <v>33</v>
      </c>
      <c r="M6" s="36"/>
      <c r="N6" s="37"/>
    </row>
    <row r="7" spans="1:14" x14ac:dyDescent="0.25">
      <c r="A7" s="3" t="s">
        <v>170</v>
      </c>
      <c r="B7" s="4"/>
      <c r="C7" s="4" t="s">
        <v>9</v>
      </c>
      <c r="D7" s="4"/>
      <c r="E7" s="4"/>
      <c r="F7" s="4"/>
      <c r="G7" s="4"/>
      <c r="H7" s="56"/>
      <c r="I7" s="40"/>
      <c r="J7" s="107"/>
      <c r="K7" s="36"/>
      <c r="L7" s="36"/>
      <c r="M7" s="36"/>
      <c r="N7" s="37"/>
    </row>
    <row r="8" spans="1:14" x14ac:dyDescent="0.25">
      <c r="A8" s="3"/>
      <c r="B8" s="4"/>
      <c r="C8" s="4"/>
      <c r="D8" s="4"/>
      <c r="E8" s="4"/>
      <c r="F8" s="4"/>
      <c r="G8" s="55"/>
      <c r="H8" s="182"/>
      <c r="I8" s="182"/>
      <c r="J8" s="106"/>
      <c r="K8" s="36">
        <f>L19*K6</f>
        <v>1288</v>
      </c>
      <c r="L8" s="36" t="s">
        <v>25</v>
      </c>
      <c r="M8" s="36"/>
      <c r="N8" s="37"/>
    </row>
    <row r="9" spans="1:14" x14ac:dyDescent="0.25">
      <c r="A9" s="3"/>
      <c r="B9" s="4"/>
      <c r="C9" s="4"/>
      <c r="D9" s="4"/>
      <c r="E9" s="4"/>
      <c r="F9" s="4"/>
      <c r="G9" s="55"/>
      <c r="H9" s="4"/>
      <c r="I9" s="4"/>
      <c r="J9" s="55"/>
      <c r="K9" s="4"/>
      <c r="L9" s="4" t="s">
        <v>44</v>
      </c>
      <c r="M9" s="4"/>
      <c r="N9" s="5"/>
    </row>
    <row r="10" spans="1:14" x14ac:dyDescent="0.25">
      <c r="A10" s="3" t="s">
        <v>171</v>
      </c>
      <c r="B10" s="4"/>
      <c r="C10" s="4" t="s">
        <v>31</v>
      </c>
      <c r="D10" s="36"/>
      <c r="E10" s="4"/>
      <c r="F10" s="4"/>
      <c r="G10" s="55"/>
      <c r="H10" s="55"/>
      <c r="I10" s="55"/>
      <c r="J10" s="55"/>
      <c r="K10" s="55"/>
      <c r="L10" s="55"/>
      <c r="M10" s="4"/>
      <c r="N10" s="5"/>
    </row>
    <row r="11" spans="1:14" x14ac:dyDescent="0.25">
      <c r="A11" s="70" t="s">
        <v>172</v>
      </c>
      <c r="B11" s="4"/>
      <c r="C11" s="54" t="s">
        <v>31</v>
      </c>
      <c r="D11" s="4"/>
      <c r="E11" s="4"/>
      <c r="F11" s="4"/>
      <c r="G11" s="55"/>
      <c r="H11" s="55"/>
      <c r="I11" s="55"/>
      <c r="J11" s="55"/>
      <c r="K11" s="55"/>
      <c r="L11" s="55"/>
      <c r="M11" s="4"/>
      <c r="N11" s="5"/>
    </row>
    <row r="12" spans="1:14" x14ac:dyDescent="0.25">
      <c r="A12" s="70" t="s">
        <v>218</v>
      </c>
      <c r="B12" s="4"/>
      <c r="C12" s="54" t="s">
        <v>31</v>
      </c>
      <c r="D12" s="4"/>
      <c r="E12" s="4"/>
      <c r="F12" s="4"/>
      <c r="G12" s="55"/>
      <c r="H12" s="55"/>
      <c r="I12" s="55"/>
      <c r="J12" s="55"/>
      <c r="K12" s="55"/>
      <c r="L12" s="55"/>
      <c r="M12" s="4"/>
      <c r="N12" s="5"/>
    </row>
    <row r="13" spans="1:14" x14ac:dyDescent="0.25">
      <c r="A13" s="70"/>
      <c r="B13" s="4"/>
      <c r="C13" s="54"/>
      <c r="D13" s="4"/>
      <c r="E13" s="4"/>
      <c r="F13" s="4"/>
      <c r="G13" s="55"/>
      <c r="H13" s="55"/>
      <c r="I13" s="55"/>
      <c r="J13" s="55"/>
      <c r="K13" s="55"/>
      <c r="L13" s="55"/>
      <c r="M13" s="4"/>
      <c r="N13" s="5"/>
    </row>
    <row r="14" spans="1:14" x14ac:dyDescent="0.25">
      <c r="A14" s="70" t="s">
        <v>173</v>
      </c>
      <c r="B14" s="4"/>
      <c r="C14" s="54" t="s">
        <v>174</v>
      </c>
      <c r="D14" s="4"/>
      <c r="E14" s="4"/>
      <c r="F14" s="4"/>
      <c r="G14" s="55"/>
      <c r="H14" s="55"/>
      <c r="I14" s="55"/>
      <c r="J14" s="55"/>
      <c r="K14" s="55"/>
      <c r="L14" s="55"/>
      <c r="M14" s="4"/>
      <c r="N14" s="5"/>
    </row>
    <row r="15" spans="1:14" x14ac:dyDescent="0.25">
      <c r="A15" s="3"/>
      <c r="B15" s="4"/>
      <c r="C15" s="52"/>
      <c r="D15" s="4"/>
      <c r="E15" s="4"/>
      <c r="F15" s="4"/>
      <c r="G15" s="55"/>
      <c r="H15" s="55"/>
      <c r="I15" s="55"/>
      <c r="J15" s="55"/>
      <c r="K15" s="55"/>
      <c r="L15" s="55"/>
      <c r="M15" s="4"/>
      <c r="N15" s="5"/>
    </row>
    <row r="16" spans="1:14" x14ac:dyDescent="0.25">
      <c r="A16" s="117"/>
      <c r="B16" s="4"/>
      <c r="C16" s="53"/>
      <c r="D16" s="4"/>
      <c r="E16" s="4"/>
      <c r="F16" s="4"/>
      <c r="G16" s="55"/>
      <c r="H16" s="55"/>
      <c r="I16" s="55"/>
      <c r="J16" s="55"/>
      <c r="K16" s="55"/>
      <c r="L16" s="55"/>
      <c r="M16" s="4"/>
      <c r="N16" s="5"/>
    </row>
    <row r="17" spans="1:14" x14ac:dyDescent="0.25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5"/>
    </row>
    <row r="18" spans="1:14" x14ac:dyDescent="0.25">
      <c r="A18" s="62" t="s">
        <v>175</v>
      </c>
      <c r="B18" s="63"/>
      <c r="C18" s="63"/>
      <c r="D18" s="63"/>
      <c r="E18" s="15"/>
      <c r="F18" s="16"/>
      <c r="G18" s="18" t="s">
        <v>8</v>
      </c>
      <c r="H18" s="18" t="s">
        <v>9</v>
      </c>
      <c r="I18" s="18" t="s">
        <v>7</v>
      </c>
      <c r="J18" s="18" t="s">
        <v>31</v>
      </c>
      <c r="K18" s="18" t="s">
        <v>174</v>
      </c>
      <c r="L18" s="18" t="s">
        <v>10</v>
      </c>
      <c r="M18" s="4"/>
      <c r="N18" s="5"/>
    </row>
    <row r="19" spans="1:14" x14ac:dyDescent="0.25">
      <c r="A19" s="33" t="s">
        <v>11</v>
      </c>
      <c r="B19" s="8"/>
      <c r="C19" s="8"/>
      <c r="D19" s="8"/>
      <c r="E19" s="57"/>
      <c r="F19" s="59"/>
      <c r="G19" s="76">
        <v>1</v>
      </c>
      <c r="H19" s="76">
        <v>2</v>
      </c>
      <c r="I19" s="76">
        <v>0</v>
      </c>
      <c r="J19" s="76">
        <v>3</v>
      </c>
      <c r="K19" s="76">
        <v>1</v>
      </c>
      <c r="L19" s="11">
        <f>SUM(G19:K19)</f>
        <v>7</v>
      </c>
      <c r="M19" s="4"/>
      <c r="N19" s="5"/>
    </row>
    <row r="20" spans="1:14" x14ac:dyDescent="0.25">
      <c r="A20" s="3"/>
      <c r="B20" s="4"/>
      <c r="C20" s="4"/>
      <c r="D20" s="4"/>
      <c r="E20" s="4"/>
      <c r="F20" s="10"/>
      <c r="G20" s="77"/>
      <c r="H20" s="77"/>
      <c r="I20" s="77"/>
      <c r="J20" s="77"/>
      <c r="K20" s="77"/>
      <c r="L20" s="10"/>
      <c r="M20" s="4"/>
      <c r="N20" s="5"/>
    </row>
    <row r="21" spans="1:14" x14ac:dyDescent="0.25">
      <c r="A21" s="33" t="s">
        <v>12</v>
      </c>
      <c r="B21" s="21"/>
      <c r="C21" s="21"/>
      <c r="D21" s="21"/>
      <c r="E21" s="21"/>
      <c r="F21" s="22"/>
      <c r="G21" s="78"/>
      <c r="H21" s="78"/>
      <c r="I21" s="78"/>
      <c r="J21" s="78"/>
      <c r="K21" s="78"/>
      <c r="L21" s="11"/>
      <c r="M21" s="4"/>
      <c r="N21" s="5"/>
    </row>
    <row r="22" spans="1:14" x14ac:dyDescent="0.25">
      <c r="A22" s="32" t="s">
        <v>179</v>
      </c>
      <c r="B22" s="20"/>
      <c r="C22" s="20"/>
      <c r="D22" s="20"/>
      <c r="E22" s="20"/>
      <c r="F22" s="23"/>
      <c r="G22" s="79">
        <v>0</v>
      </c>
      <c r="H22" s="79">
        <v>0.4</v>
      </c>
      <c r="I22" s="79">
        <v>0</v>
      </c>
      <c r="J22" s="79">
        <v>0.15</v>
      </c>
      <c r="K22" s="79">
        <v>0.1</v>
      </c>
      <c r="L22" s="26"/>
      <c r="M22" s="4"/>
      <c r="N22" s="5"/>
    </row>
    <row r="23" spans="1:14" x14ac:dyDescent="0.25">
      <c r="A23" s="32" t="s">
        <v>14</v>
      </c>
      <c r="B23" s="20"/>
      <c r="C23" s="20"/>
      <c r="D23" s="20"/>
      <c r="E23" s="20"/>
      <c r="F23" s="23"/>
      <c r="G23" s="79">
        <v>0</v>
      </c>
      <c r="H23" s="79">
        <v>0.4</v>
      </c>
      <c r="I23" s="79">
        <v>0</v>
      </c>
      <c r="J23" s="79">
        <v>0.15</v>
      </c>
      <c r="K23" s="79">
        <v>0</v>
      </c>
      <c r="L23" s="26"/>
      <c r="M23" s="4"/>
      <c r="N23" s="5"/>
    </row>
    <row r="24" spans="1:14" x14ac:dyDescent="0.25">
      <c r="A24" s="32" t="s">
        <v>15</v>
      </c>
      <c r="B24" s="20"/>
      <c r="C24" s="20"/>
      <c r="D24" s="20"/>
      <c r="E24" s="20"/>
      <c r="F24" s="23"/>
      <c r="G24" s="79">
        <v>0.35</v>
      </c>
      <c r="H24" s="79">
        <v>0.15</v>
      </c>
      <c r="I24" s="79">
        <v>0</v>
      </c>
      <c r="J24" s="79">
        <v>0.5</v>
      </c>
      <c r="K24" s="79">
        <v>0</v>
      </c>
      <c r="L24" s="26"/>
      <c r="M24" s="4"/>
      <c r="N24" s="5"/>
    </row>
    <row r="25" spans="1:14" x14ac:dyDescent="0.25">
      <c r="A25" s="32" t="s">
        <v>16</v>
      </c>
      <c r="B25" s="20"/>
      <c r="C25" s="20"/>
      <c r="D25" s="20"/>
      <c r="E25" s="20"/>
      <c r="F25" s="23"/>
      <c r="G25" s="79">
        <v>0.25</v>
      </c>
      <c r="H25" s="79">
        <v>0.05</v>
      </c>
      <c r="I25" s="79">
        <v>0</v>
      </c>
      <c r="J25" s="79">
        <v>0.15</v>
      </c>
      <c r="K25" s="79">
        <v>0.05</v>
      </c>
      <c r="L25" s="26"/>
      <c r="M25" s="4"/>
      <c r="N25" s="5"/>
    </row>
    <row r="26" spans="1:14" x14ac:dyDescent="0.25">
      <c r="A26" s="32" t="s">
        <v>17</v>
      </c>
      <c r="B26" s="20"/>
      <c r="C26" s="20"/>
      <c r="D26" s="20"/>
      <c r="E26" s="20"/>
      <c r="F26" s="23"/>
      <c r="G26" s="79">
        <v>0.1</v>
      </c>
      <c r="H26" s="79">
        <v>0</v>
      </c>
      <c r="I26" s="79">
        <v>0</v>
      </c>
      <c r="J26" s="79">
        <v>0.05</v>
      </c>
      <c r="K26" s="79">
        <v>0.05</v>
      </c>
      <c r="L26" s="26"/>
      <c r="M26" s="4"/>
      <c r="N26" s="5"/>
    </row>
    <row r="27" spans="1:14" x14ac:dyDescent="0.25">
      <c r="A27" s="32" t="s">
        <v>18</v>
      </c>
      <c r="B27" s="20"/>
      <c r="C27" s="20"/>
      <c r="D27" s="20"/>
      <c r="E27" s="20"/>
      <c r="F27" s="23"/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26"/>
      <c r="M27" s="4"/>
      <c r="N27" s="5"/>
    </row>
    <row r="28" spans="1:14" x14ac:dyDescent="0.25">
      <c r="A28" s="32" t="s">
        <v>211</v>
      </c>
      <c r="B28" s="20"/>
      <c r="C28" s="20"/>
      <c r="D28" s="20"/>
      <c r="E28" s="20"/>
      <c r="F28" s="23"/>
      <c r="G28" s="79">
        <v>0.3</v>
      </c>
      <c r="H28" s="79">
        <v>0</v>
      </c>
      <c r="I28" s="79">
        <v>0</v>
      </c>
      <c r="J28" s="79">
        <v>0</v>
      </c>
      <c r="K28" s="79">
        <v>0.8</v>
      </c>
      <c r="L28" s="26"/>
      <c r="M28" s="4"/>
      <c r="N28" s="5"/>
    </row>
    <row r="29" spans="1:14" ht="12" customHeight="1" x14ac:dyDescent="0.25">
      <c r="A29" s="3"/>
      <c r="B29" s="4"/>
      <c r="C29" s="4"/>
      <c r="D29" s="4"/>
      <c r="E29" s="4"/>
      <c r="F29" s="10"/>
      <c r="G29" s="28"/>
      <c r="H29" s="28"/>
      <c r="I29" s="28"/>
      <c r="J29" s="28"/>
      <c r="K29" s="28"/>
      <c r="L29" s="28"/>
      <c r="M29" s="4"/>
      <c r="N29" s="5"/>
    </row>
    <row r="30" spans="1:14" ht="13.8" thickBot="1" x14ac:dyDescent="0.3">
      <c r="A30" s="64" t="s">
        <v>176</v>
      </c>
      <c r="B30" s="65"/>
      <c r="C30" s="65"/>
      <c r="D30" s="66"/>
      <c r="E30" s="45" t="s">
        <v>20</v>
      </c>
      <c r="F30" s="34"/>
      <c r="G30" s="44">
        <f>SUM(G22:G29)</f>
        <v>1</v>
      </c>
      <c r="H30" s="44">
        <f>SUM(H22:H29)</f>
        <v>1</v>
      </c>
      <c r="I30" s="44">
        <f>SUM(I22:I29)</f>
        <v>0</v>
      </c>
      <c r="J30" s="44">
        <f>SUM(J22:J29)</f>
        <v>1</v>
      </c>
      <c r="K30" s="44">
        <f>SUM(K22:K29)</f>
        <v>1</v>
      </c>
      <c r="L30" s="44"/>
      <c r="M30" s="6"/>
      <c r="N30" s="7"/>
    </row>
    <row r="31" spans="1:14" x14ac:dyDescent="0.25">
      <c r="A31" s="31"/>
      <c r="B31" s="146"/>
      <c r="C31" s="146"/>
      <c r="D31" s="31"/>
      <c r="E31" s="40"/>
      <c r="F31" s="4"/>
      <c r="G31" s="55"/>
      <c r="H31" s="55"/>
      <c r="I31" s="55"/>
      <c r="J31" s="55"/>
      <c r="K31" s="55"/>
      <c r="L31" s="55"/>
      <c r="M31" s="4"/>
      <c r="N31" s="4"/>
    </row>
    <row r="32" spans="1:14" s="154" customFormat="1" hidden="1" x14ac:dyDescent="0.25"/>
    <row r="33" spans="1:15" s="154" customFormat="1" hidden="1" x14ac:dyDescent="0.25">
      <c r="A33" s="118" t="s">
        <v>177</v>
      </c>
      <c r="B33" s="19"/>
      <c r="C33" s="19"/>
      <c r="D33" s="19"/>
      <c r="E33" s="19"/>
      <c r="F33" s="18"/>
      <c r="G33" s="18" t="s">
        <v>8</v>
      </c>
      <c r="H33" s="18" t="s">
        <v>9</v>
      </c>
      <c r="I33" s="18" t="s">
        <v>7</v>
      </c>
      <c r="J33" s="18" t="s">
        <v>31</v>
      </c>
      <c r="K33" s="18" t="s">
        <v>31</v>
      </c>
      <c r="L33" s="18" t="s">
        <v>10</v>
      </c>
      <c r="M33" s="40"/>
      <c r="N33" s="155"/>
    </row>
    <row r="34" spans="1:15" s="154" customFormat="1" hidden="1" x14ac:dyDescent="0.25">
      <c r="A34" s="33" t="s">
        <v>11</v>
      </c>
      <c r="B34" s="21"/>
      <c r="C34" s="21"/>
      <c r="D34" s="21"/>
      <c r="E34" s="21"/>
      <c r="F34" s="22"/>
      <c r="G34" s="22">
        <v>1</v>
      </c>
      <c r="H34" s="22">
        <v>3</v>
      </c>
      <c r="I34" s="22">
        <v>0</v>
      </c>
      <c r="J34" s="22">
        <v>2</v>
      </c>
      <c r="K34" s="22">
        <v>1</v>
      </c>
      <c r="L34" s="22">
        <f>SUM(G34:K34)</f>
        <v>7</v>
      </c>
      <c r="M34" s="40"/>
      <c r="N34" s="155"/>
    </row>
    <row r="35" spans="1:15" s="154" customFormat="1" hidden="1" x14ac:dyDescent="0.25">
      <c r="A35" s="117"/>
      <c r="B35" s="40"/>
      <c r="C35" s="40"/>
      <c r="D35" s="40"/>
      <c r="E35" s="40"/>
      <c r="F35" s="156"/>
      <c r="G35" s="156"/>
      <c r="H35" s="156"/>
      <c r="I35" s="156"/>
      <c r="J35" s="156"/>
      <c r="K35" s="156"/>
      <c r="L35" s="156"/>
      <c r="M35" s="40"/>
      <c r="N35" s="155"/>
    </row>
    <row r="36" spans="1:15" s="154" customFormat="1" hidden="1" x14ac:dyDescent="0.25">
      <c r="A36" s="33" t="s">
        <v>12</v>
      </c>
      <c r="B36" s="21"/>
      <c r="C36" s="21"/>
      <c r="D36" s="21"/>
      <c r="E36" s="21"/>
      <c r="F36" s="22"/>
      <c r="G36" s="22"/>
      <c r="H36" s="22"/>
      <c r="I36" s="22"/>
      <c r="J36" s="22"/>
      <c r="K36" s="22"/>
      <c r="L36" s="22"/>
      <c r="M36" s="40"/>
      <c r="N36" s="155"/>
    </row>
    <row r="37" spans="1:15" s="154" customFormat="1" hidden="1" x14ac:dyDescent="0.25">
      <c r="A37" s="32" t="s">
        <v>179</v>
      </c>
      <c r="B37" s="20"/>
      <c r="C37" s="20"/>
      <c r="D37" s="20"/>
      <c r="E37" s="20"/>
      <c r="F37" s="23"/>
      <c r="G37" s="164">
        <f t="shared" ref="G37:K41" si="0">ROUND(G22*$K$6,0)</f>
        <v>0</v>
      </c>
      <c r="H37" s="164">
        <f t="shared" si="0"/>
        <v>74</v>
      </c>
      <c r="I37" s="164">
        <f t="shared" si="0"/>
        <v>0</v>
      </c>
      <c r="J37" s="164">
        <f t="shared" si="0"/>
        <v>28</v>
      </c>
      <c r="K37" s="164">
        <f t="shared" si="0"/>
        <v>18</v>
      </c>
      <c r="L37" s="158"/>
      <c r="M37" s="40"/>
      <c r="N37" s="155"/>
    </row>
    <row r="38" spans="1:15" s="154" customFormat="1" hidden="1" x14ac:dyDescent="0.25">
      <c r="A38" s="32" t="s">
        <v>14</v>
      </c>
      <c r="B38" s="20"/>
      <c r="C38" s="20"/>
      <c r="D38" s="20"/>
      <c r="E38" s="20"/>
      <c r="F38" s="23"/>
      <c r="G38" s="164">
        <f t="shared" si="0"/>
        <v>0</v>
      </c>
      <c r="H38" s="164">
        <f t="shared" si="0"/>
        <v>74</v>
      </c>
      <c r="I38" s="164">
        <f t="shared" si="0"/>
        <v>0</v>
      </c>
      <c r="J38" s="164">
        <f t="shared" si="0"/>
        <v>28</v>
      </c>
      <c r="K38" s="164">
        <f t="shared" si="0"/>
        <v>0</v>
      </c>
      <c r="L38" s="158"/>
      <c r="M38" s="40"/>
      <c r="N38" s="155"/>
    </row>
    <row r="39" spans="1:15" s="154" customFormat="1" hidden="1" x14ac:dyDescent="0.25">
      <c r="A39" s="32" t="s">
        <v>15</v>
      </c>
      <c r="B39" s="20"/>
      <c r="C39" s="20"/>
      <c r="D39" s="20"/>
      <c r="E39" s="20"/>
      <c r="F39" s="23"/>
      <c r="G39" s="164">
        <f t="shared" si="0"/>
        <v>64</v>
      </c>
      <c r="H39" s="164">
        <f t="shared" si="0"/>
        <v>28</v>
      </c>
      <c r="I39" s="164">
        <f t="shared" si="0"/>
        <v>0</v>
      </c>
      <c r="J39" s="164">
        <f t="shared" si="0"/>
        <v>92</v>
      </c>
      <c r="K39" s="164">
        <f t="shared" si="0"/>
        <v>0</v>
      </c>
      <c r="L39" s="158"/>
      <c r="M39" s="40"/>
      <c r="N39" s="155"/>
    </row>
    <row r="40" spans="1:15" s="154" customFormat="1" hidden="1" x14ac:dyDescent="0.25">
      <c r="A40" s="32" t="s">
        <v>16</v>
      </c>
      <c r="B40" s="20"/>
      <c r="C40" s="20"/>
      <c r="D40" s="20"/>
      <c r="E40" s="20"/>
      <c r="F40" s="23"/>
      <c r="G40" s="164">
        <f t="shared" si="0"/>
        <v>46</v>
      </c>
      <c r="H40" s="164">
        <f t="shared" si="0"/>
        <v>9</v>
      </c>
      <c r="I40" s="164">
        <f t="shared" si="0"/>
        <v>0</v>
      </c>
      <c r="J40" s="164">
        <f t="shared" si="0"/>
        <v>28</v>
      </c>
      <c r="K40" s="164">
        <f t="shared" si="0"/>
        <v>9</v>
      </c>
      <c r="L40" s="158"/>
      <c r="M40" s="40"/>
      <c r="N40" s="155"/>
    </row>
    <row r="41" spans="1:15" s="154" customFormat="1" hidden="1" x14ac:dyDescent="0.25">
      <c r="A41" s="32" t="s">
        <v>17</v>
      </c>
      <c r="B41" s="20"/>
      <c r="C41" s="20"/>
      <c r="D41" s="20"/>
      <c r="E41" s="20"/>
      <c r="F41" s="23"/>
      <c r="G41" s="164">
        <f t="shared" si="0"/>
        <v>18</v>
      </c>
      <c r="H41" s="164">
        <f t="shared" si="0"/>
        <v>0</v>
      </c>
      <c r="I41" s="164">
        <f t="shared" si="0"/>
        <v>0</v>
      </c>
      <c r="J41" s="164">
        <f t="shared" si="0"/>
        <v>9</v>
      </c>
      <c r="K41" s="164">
        <f t="shared" si="0"/>
        <v>9</v>
      </c>
      <c r="L41" s="158"/>
      <c r="M41" s="40"/>
      <c r="N41" s="155"/>
    </row>
    <row r="42" spans="1:15" s="154" customFormat="1" hidden="1" x14ac:dyDescent="0.25">
      <c r="A42" s="32" t="s">
        <v>18</v>
      </c>
      <c r="B42" s="20"/>
      <c r="C42" s="20"/>
      <c r="D42" s="20"/>
      <c r="E42" s="20"/>
      <c r="F42" s="23"/>
      <c r="G42" s="164">
        <f t="shared" ref="G42:K43" si="1">ROUND(G27*$K$6,0)</f>
        <v>0</v>
      </c>
      <c r="H42" s="164">
        <f t="shared" si="1"/>
        <v>0</v>
      </c>
      <c r="I42" s="164">
        <f t="shared" si="1"/>
        <v>0</v>
      </c>
      <c r="J42" s="164">
        <f t="shared" si="1"/>
        <v>0</v>
      </c>
      <c r="K42" s="164">
        <f t="shared" si="1"/>
        <v>0</v>
      </c>
      <c r="L42" s="158"/>
      <c r="M42" s="40"/>
      <c r="N42" s="155"/>
    </row>
    <row r="43" spans="1:15" s="154" customFormat="1" hidden="1" x14ac:dyDescent="0.25">
      <c r="A43" s="32" t="s">
        <v>211</v>
      </c>
      <c r="B43" s="20"/>
      <c r="C43" s="20"/>
      <c r="D43" s="20"/>
      <c r="E43" s="20"/>
      <c r="F43" s="23"/>
      <c r="G43" s="164">
        <f t="shared" si="1"/>
        <v>55</v>
      </c>
      <c r="H43" s="164">
        <f t="shared" si="1"/>
        <v>0</v>
      </c>
      <c r="I43" s="164">
        <f t="shared" si="1"/>
        <v>0</v>
      </c>
      <c r="J43" s="164">
        <f t="shared" si="1"/>
        <v>0</v>
      </c>
      <c r="K43" s="164">
        <f t="shared" si="1"/>
        <v>147</v>
      </c>
      <c r="L43" s="158"/>
      <c r="M43" s="40"/>
      <c r="N43" s="155"/>
    </row>
    <row r="44" spans="1:15" s="154" customFormat="1" hidden="1" x14ac:dyDescent="0.25">
      <c r="A44" s="117"/>
      <c r="B44" s="40"/>
      <c r="C44" s="40"/>
      <c r="D44" s="40"/>
      <c r="E44" s="40"/>
      <c r="F44" s="156"/>
      <c r="G44" s="159"/>
      <c r="H44" s="159"/>
      <c r="I44" s="159"/>
      <c r="J44" s="159"/>
      <c r="K44" s="159"/>
      <c r="L44" s="161"/>
      <c r="M44" s="40"/>
      <c r="N44" s="155"/>
    </row>
    <row r="45" spans="1:15" s="154" customFormat="1" ht="13.8" hidden="1" thickBot="1" x14ac:dyDescent="0.3">
      <c r="A45" s="165" t="s">
        <v>178</v>
      </c>
      <c r="B45" s="45"/>
      <c r="C45" s="45"/>
      <c r="D45" s="45"/>
      <c r="E45" s="45"/>
      <c r="F45" s="162"/>
      <c r="G45" s="152">
        <f>SUM(G37:G44)</f>
        <v>183</v>
      </c>
      <c r="H45" s="152">
        <f>SUM(H37:H44)</f>
        <v>185</v>
      </c>
      <c r="I45" s="152">
        <f>SUM(I37:I44)</f>
        <v>0</v>
      </c>
      <c r="J45" s="152">
        <f>SUM(J37:J44)</f>
        <v>185</v>
      </c>
      <c r="K45" s="152">
        <f>SUM(K37:K44)</f>
        <v>183</v>
      </c>
      <c r="L45" s="152">
        <f>SUM(G45:K45)</f>
        <v>736</v>
      </c>
      <c r="M45" s="45"/>
      <c r="N45" s="163"/>
    </row>
    <row r="46" spans="1:15" s="154" customFormat="1" hidden="1" x14ac:dyDescent="0.25">
      <c r="A46" s="40"/>
      <c r="B46" s="40"/>
      <c r="C46" s="40"/>
      <c r="D46" s="40"/>
      <c r="E46" s="40"/>
      <c r="F46" s="40"/>
      <c r="G46" s="106"/>
      <c r="H46" s="106"/>
      <c r="I46" s="106"/>
      <c r="J46" s="106"/>
      <c r="K46" s="106"/>
      <c r="L46" s="106"/>
      <c r="M46" s="40"/>
      <c r="N46" s="40"/>
    </row>
    <row r="47" spans="1:15" s="154" customFormat="1" hidden="1" x14ac:dyDescent="0.25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</row>
    <row r="48" spans="1:15" s="154" customFormat="1" x14ac:dyDescent="0.25"/>
    <row r="49" s="154" customFormat="1" x14ac:dyDescent="0.25"/>
    <row r="50" s="154" customFormat="1" x14ac:dyDescent="0.25"/>
    <row r="51" s="154" customFormat="1" x14ac:dyDescent="0.25"/>
    <row r="52" s="154" customFormat="1" x14ac:dyDescent="0.25"/>
    <row r="53" s="131" customFormat="1" x14ac:dyDescent="0.25"/>
  </sheetData>
  <phoneticPr fontId="0" type="noConversion"/>
  <pageMargins left="0.75" right="0.75" top="1" bottom="1" header="0.5" footer="0.5"/>
  <pageSetup scale="78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9"/>
  <sheetViews>
    <sheetView topLeftCell="E7" workbookViewId="0">
      <selection activeCell="E15" sqref="E15"/>
    </sheetView>
  </sheetViews>
  <sheetFormatPr defaultRowHeight="13.2" x14ac:dyDescent="0.25"/>
  <cols>
    <col min="5" max="5" width="23.6640625" customWidth="1"/>
    <col min="13" max="13" width="13.44140625" bestFit="1" customWidth="1"/>
    <col min="16" max="16" width="10.33203125" bestFit="1" customWidth="1"/>
  </cols>
  <sheetData>
    <row r="1" spans="2:16" ht="13.8" thickBot="1" x14ac:dyDescent="0.3"/>
    <row r="2" spans="2:16" x14ac:dyDescent="0.25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</row>
    <row r="3" spans="2:16" ht="15.6" x14ac:dyDescent="0.3">
      <c r="B3" s="117"/>
      <c r="C3" s="4"/>
      <c r="D3" s="4"/>
      <c r="E3" s="4"/>
      <c r="F3" s="4"/>
      <c r="G3" s="4"/>
      <c r="H3" s="4"/>
      <c r="I3" s="4"/>
      <c r="J3" s="4"/>
      <c r="K3" s="4"/>
      <c r="L3" s="4"/>
      <c r="M3" s="47">
        <v>37165</v>
      </c>
      <c r="N3" s="4"/>
      <c r="O3" s="4"/>
      <c r="P3" s="5"/>
    </row>
    <row r="4" spans="2:16" ht="15.6" x14ac:dyDescent="0.3">
      <c r="B4" s="3"/>
      <c r="C4" s="4"/>
      <c r="D4" s="4"/>
      <c r="E4" s="4"/>
      <c r="F4" s="4"/>
      <c r="G4" s="4"/>
      <c r="H4" s="4"/>
      <c r="I4" s="4"/>
      <c r="J4" s="4"/>
      <c r="K4" s="47"/>
      <c r="L4" s="47"/>
      <c r="M4" s="47"/>
      <c r="N4" s="4"/>
      <c r="O4" s="4"/>
      <c r="P4" s="5"/>
    </row>
    <row r="5" spans="2:16" x14ac:dyDescent="0.25">
      <c r="B5" s="68" t="s">
        <v>203</v>
      </c>
      <c r="C5" s="4"/>
      <c r="D5" s="4"/>
      <c r="E5" s="4"/>
      <c r="F5" s="4"/>
      <c r="G5" s="4"/>
      <c r="H5" s="4"/>
      <c r="I5" s="4"/>
      <c r="J5" s="4"/>
      <c r="K5" s="4"/>
      <c r="L5" s="4"/>
      <c r="M5" s="30">
        <v>23</v>
      </c>
      <c r="N5" s="4" t="s">
        <v>21</v>
      </c>
      <c r="O5" s="4"/>
      <c r="P5" s="5"/>
    </row>
    <row r="6" spans="2:16" x14ac:dyDescent="0.25">
      <c r="B6" s="3"/>
      <c r="C6" s="183" t="s">
        <v>206</v>
      </c>
      <c r="D6" s="56"/>
      <c r="E6" s="4"/>
      <c r="F6" s="4"/>
      <c r="G6" s="40"/>
      <c r="H6" s="4"/>
      <c r="I6" s="4"/>
      <c r="J6" s="4"/>
      <c r="K6" s="4"/>
      <c r="L6" s="4"/>
      <c r="M6" s="30">
        <v>0</v>
      </c>
      <c r="N6" s="4" t="s">
        <v>22</v>
      </c>
      <c r="O6" s="4"/>
      <c r="P6" s="5"/>
    </row>
    <row r="7" spans="2:16" x14ac:dyDescent="0.25">
      <c r="B7" s="3"/>
      <c r="C7" s="4" t="s">
        <v>84</v>
      </c>
      <c r="D7" s="4"/>
      <c r="E7" s="4" t="s">
        <v>6</v>
      </c>
      <c r="F7" s="4"/>
      <c r="G7" s="4"/>
      <c r="H7" s="40"/>
      <c r="I7" s="4"/>
      <c r="J7" s="4"/>
      <c r="K7" s="4"/>
      <c r="L7" s="4"/>
      <c r="M7" s="36">
        <f>+M5*8</f>
        <v>184</v>
      </c>
      <c r="N7" s="36" t="s">
        <v>33</v>
      </c>
      <c r="O7" s="36"/>
      <c r="P7" s="37"/>
    </row>
    <row r="8" spans="2:16" x14ac:dyDescent="0.25">
      <c r="B8" s="3"/>
      <c r="C8" s="4" t="s">
        <v>208</v>
      </c>
      <c r="D8" s="4"/>
      <c r="E8" s="4" t="s">
        <v>85</v>
      </c>
      <c r="F8" s="4"/>
      <c r="G8" s="4"/>
      <c r="H8" s="4"/>
      <c r="I8" s="4"/>
      <c r="J8" s="4"/>
      <c r="K8" s="4"/>
      <c r="L8" s="4"/>
      <c r="M8" s="36"/>
      <c r="N8" s="36"/>
      <c r="O8" s="36"/>
      <c r="P8" s="37"/>
    </row>
    <row r="9" spans="2:16" x14ac:dyDescent="0.25"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75">
        <f>+M7*P20</f>
        <v>1288</v>
      </c>
      <c r="N9" s="36" t="s">
        <v>25</v>
      </c>
      <c r="O9" s="36"/>
      <c r="P9" s="37"/>
    </row>
    <row r="10" spans="2:16" x14ac:dyDescent="0.25">
      <c r="B10" s="3"/>
      <c r="C10" s="4" t="s">
        <v>86</v>
      </c>
      <c r="D10" s="4"/>
      <c r="E10" s="4" t="s">
        <v>9</v>
      </c>
      <c r="F10" s="4"/>
      <c r="G10" s="40"/>
      <c r="H10" s="4"/>
      <c r="I10" s="40"/>
      <c r="J10" s="4"/>
      <c r="K10" s="4"/>
      <c r="L10" s="4"/>
      <c r="M10" s="4"/>
      <c r="N10" s="4" t="s">
        <v>26</v>
      </c>
      <c r="O10" s="4"/>
      <c r="P10" s="5"/>
    </row>
    <row r="11" spans="2:16" x14ac:dyDescent="0.25">
      <c r="B11" s="3"/>
      <c r="C11" s="4" t="s">
        <v>87</v>
      </c>
      <c r="D11" s="4"/>
      <c r="E11" s="4" t="s">
        <v>9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</row>
    <row r="12" spans="2:16" x14ac:dyDescent="0.25">
      <c r="B12" s="3"/>
      <c r="C12" s="52" t="s">
        <v>222</v>
      </c>
      <c r="D12" s="4"/>
      <c r="E12" s="52" t="s">
        <v>9</v>
      </c>
      <c r="F12" s="40"/>
      <c r="G12" s="4"/>
      <c r="H12" s="4"/>
      <c r="I12" s="4"/>
      <c r="J12" s="4"/>
      <c r="K12" s="4"/>
      <c r="L12" s="4"/>
      <c r="M12" s="4"/>
      <c r="N12" s="4"/>
      <c r="O12" s="4"/>
      <c r="P12" s="5"/>
    </row>
    <row r="13" spans="2:16" x14ac:dyDescent="0.25">
      <c r="B13" s="3"/>
      <c r="C13" s="4"/>
      <c r="D13" s="4"/>
      <c r="E13" s="4"/>
      <c r="F13" s="40"/>
      <c r="G13" s="4"/>
      <c r="H13" s="4"/>
      <c r="I13" s="4"/>
      <c r="J13" s="4"/>
      <c r="K13" s="4"/>
      <c r="L13" s="4"/>
      <c r="M13" s="4"/>
      <c r="N13" s="4"/>
      <c r="O13" s="4"/>
      <c r="P13" s="5"/>
    </row>
    <row r="14" spans="2:16" x14ac:dyDescent="0.25">
      <c r="B14" s="3"/>
      <c r="C14" s="4" t="s">
        <v>88</v>
      </c>
      <c r="D14" s="4"/>
      <c r="E14" s="52" t="s">
        <v>7</v>
      </c>
      <c r="F14" s="56"/>
      <c r="G14" s="104"/>
      <c r="H14" s="104"/>
      <c r="I14" s="104"/>
      <c r="J14" s="104"/>
      <c r="K14" s="104"/>
      <c r="L14" s="104"/>
      <c r="M14" s="104"/>
      <c r="N14" s="104"/>
      <c r="O14" s="4"/>
      <c r="P14" s="5"/>
    </row>
    <row r="15" spans="2:16" x14ac:dyDescent="0.25">
      <c r="B15" s="3"/>
      <c r="C15" s="4"/>
      <c r="D15" s="4"/>
      <c r="E15" s="4"/>
      <c r="F15" s="105"/>
      <c r="G15" s="105"/>
      <c r="H15" s="105"/>
      <c r="I15" s="105"/>
      <c r="J15" s="105"/>
      <c r="K15" s="105"/>
      <c r="L15" s="105"/>
      <c r="M15" s="105"/>
      <c r="N15" s="106"/>
      <c r="O15" s="4"/>
      <c r="P15" s="5"/>
    </row>
    <row r="16" spans="2:16" x14ac:dyDescent="0.25">
      <c r="B16" s="3"/>
      <c r="C16" s="89" t="s">
        <v>89</v>
      </c>
      <c r="D16" s="4"/>
      <c r="E16" s="89" t="s">
        <v>31</v>
      </c>
      <c r="F16" s="4"/>
      <c r="G16" s="54"/>
      <c r="H16" s="4"/>
      <c r="I16" s="54"/>
      <c r="J16" s="4"/>
      <c r="K16" s="4"/>
      <c r="L16" s="4"/>
      <c r="M16" s="46"/>
      <c r="N16" s="4"/>
      <c r="O16" s="4"/>
      <c r="P16" s="5"/>
    </row>
    <row r="17" spans="1:19" x14ac:dyDescent="0.25">
      <c r="B17" s="3"/>
      <c r="C17" s="4"/>
      <c r="D17" s="4"/>
      <c r="E17" s="4"/>
      <c r="F17" s="4"/>
      <c r="G17" s="53"/>
      <c r="H17" s="4"/>
      <c r="I17" s="53"/>
      <c r="J17" s="4"/>
      <c r="K17" s="4"/>
      <c r="L17" s="4"/>
      <c r="M17" s="4"/>
      <c r="N17" s="4"/>
      <c r="O17" s="4"/>
      <c r="P17" s="5"/>
    </row>
    <row r="18" spans="1:19" x14ac:dyDescent="0.25">
      <c r="B18" s="3"/>
      <c r="C18" s="4"/>
      <c r="D18" s="4"/>
      <c r="E18" s="4"/>
      <c r="F18" s="4"/>
      <c r="G18" s="4"/>
      <c r="H18" s="4" t="s">
        <v>141</v>
      </c>
      <c r="I18" s="4" t="s">
        <v>142</v>
      </c>
      <c r="J18" s="4" t="s">
        <v>143</v>
      </c>
      <c r="K18" s="52" t="s">
        <v>144</v>
      </c>
      <c r="L18" s="52" t="s">
        <v>223</v>
      </c>
      <c r="M18" s="194" t="s">
        <v>145</v>
      </c>
      <c r="N18" s="52" t="s">
        <v>146</v>
      </c>
      <c r="O18" s="4"/>
      <c r="P18" s="5"/>
      <c r="Q18" s="3"/>
      <c r="R18" s="4"/>
    </row>
    <row r="19" spans="1:19" x14ac:dyDescent="0.25">
      <c r="B19" s="60" t="s">
        <v>204</v>
      </c>
      <c r="C19" s="61"/>
      <c r="D19" s="61"/>
      <c r="E19" s="15"/>
      <c r="F19" s="15"/>
      <c r="G19" s="15"/>
      <c r="H19" s="110" t="s">
        <v>8</v>
      </c>
      <c r="I19" s="110" t="s">
        <v>8</v>
      </c>
      <c r="J19" s="110" t="s">
        <v>9</v>
      </c>
      <c r="K19" s="110" t="s">
        <v>9</v>
      </c>
      <c r="L19" s="110" t="s">
        <v>94</v>
      </c>
      <c r="M19" s="110" t="s">
        <v>7</v>
      </c>
      <c r="N19" s="111" t="s">
        <v>31</v>
      </c>
      <c r="O19" s="19"/>
      <c r="P19" s="90" t="s">
        <v>10</v>
      </c>
      <c r="Q19" s="3"/>
      <c r="R19" s="4"/>
    </row>
    <row r="20" spans="1:19" x14ac:dyDescent="0.25">
      <c r="B20" s="32" t="s">
        <v>11</v>
      </c>
      <c r="C20" s="9"/>
      <c r="D20" s="9"/>
      <c r="E20" s="9"/>
      <c r="F20" s="17"/>
      <c r="G20" s="17"/>
      <c r="H20" s="38">
        <v>1</v>
      </c>
      <c r="I20" s="38">
        <v>1</v>
      </c>
      <c r="J20" s="38">
        <v>1</v>
      </c>
      <c r="K20" s="38">
        <v>1</v>
      </c>
      <c r="L20" s="38">
        <v>1</v>
      </c>
      <c r="M20" s="38">
        <v>1</v>
      </c>
      <c r="N20" s="39">
        <v>1</v>
      </c>
      <c r="O20" s="9"/>
      <c r="P20" s="91">
        <f>SUM(H20:O20)</f>
        <v>7</v>
      </c>
      <c r="Q20" s="3"/>
      <c r="R20" s="4"/>
    </row>
    <row r="21" spans="1:19" x14ac:dyDescent="0.25">
      <c r="B21" s="3"/>
      <c r="C21" s="4"/>
      <c r="D21" s="4"/>
      <c r="E21" s="4"/>
      <c r="F21" s="4"/>
      <c r="G21" s="4"/>
      <c r="H21" s="13"/>
      <c r="I21" s="13"/>
      <c r="J21" s="13"/>
      <c r="K21" s="13"/>
      <c r="L21" s="13"/>
      <c r="M21" s="13"/>
      <c r="N21" s="10"/>
      <c r="O21" s="4"/>
      <c r="P21" s="5"/>
      <c r="Q21" s="3"/>
      <c r="R21" s="4"/>
    </row>
    <row r="22" spans="1:19" x14ac:dyDescent="0.25">
      <c r="B22" s="33" t="s">
        <v>12</v>
      </c>
      <c r="C22" s="21"/>
      <c r="D22" s="21"/>
      <c r="E22" s="21"/>
      <c r="F22" s="21"/>
      <c r="G22" s="21"/>
      <c r="H22" s="14"/>
      <c r="I22" s="14"/>
      <c r="J22" s="14"/>
      <c r="K22" s="14"/>
      <c r="L22" s="14"/>
      <c r="M22" s="14"/>
      <c r="N22" s="11"/>
      <c r="O22" s="8"/>
      <c r="P22" s="74"/>
      <c r="Q22" s="3"/>
      <c r="R22" s="4"/>
    </row>
    <row r="23" spans="1:19" x14ac:dyDescent="0.25">
      <c r="B23" s="33" t="s">
        <v>16</v>
      </c>
      <c r="C23" s="21"/>
      <c r="D23" s="21"/>
      <c r="E23" s="21"/>
      <c r="F23" s="21"/>
      <c r="G23" s="21"/>
      <c r="H23" s="48">
        <v>0.1</v>
      </c>
      <c r="I23" s="48">
        <v>0.25</v>
      </c>
      <c r="J23" s="48">
        <v>0.4</v>
      </c>
      <c r="K23" s="48">
        <v>0.2</v>
      </c>
      <c r="L23" s="48">
        <v>0</v>
      </c>
      <c r="M23" s="48">
        <v>0.15</v>
      </c>
      <c r="N23" s="49">
        <v>0.75</v>
      </c>
      <c r="O23" s="25"/>
      <c r="P23" s="92"/>
      <c r="Q23" s="3"/>
      <c r="R23" s="4"/>
    </row>
    <row r="24" spans="1:19" x14ac:dyDescent="0.25">
      <c r="B24" s="32" t="s">
        <v>17</v>
      </c>
      <c r="C24" s="20"/>
      <c r="D24" s="20"/>
      <c r="E24" s="20"/>
      <c r="F24" s="20"/>
      <c r="G24" s="20"/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1">
        <v>0.25</v>
      </c>
      <c r="O24" s="27"/>
      <c r="P24" s="93"/>
      <c r="Q24" s="3"/>
      <c r="R24" s="4"/>
    </row>
    <row r="25" spans="1:19" x14ac:dyDescent="0.25">
      <c r="B25" s="32" t="s">
        <v>125</v>
      </c>
      <c r="C25" s="20"/>
      <c r="D25" s="20"/>
      <c r="E25" s="20"/>
      <c r="F25" s="20"/>
      <c r="G25" s="20"/>
      <c r="H25" s="50">
        <v>0</v>
      </c>
      <c r="I25" s="50">
        <v>0.7</v>
      </c>
      <c r="J25" s="50">
        <v>0.6</v>
      </c>
      <c r="K25" s="50">
        <v>0.8</v>
      </c>
      <c r="L25" s="50">
        <v>0</v>
      </c>
      <c r="M25" s="50">
        <v>0</v>
      </c>
      <c r="N25" s="51">
        <v>0</v>
      </c>
      <c r="O25" s="27"/>
      <c r="P25" s="93"/>
      <c r="Q25" s="3"/>
      <c r="R25" s="4"/>
    </row>
    <row r="26" spans="1:19" x14ac:dyDescent="0.25">
      <c r="B26" s="32" t="s">
        <v>126</v>
      </c>
      <c r="C26" s="20"/>
      <c r="D26" s="20"/>
      <c r="E26" s="20"/>
      <c r="F26" s="20"/>
      <c r="G26" s="20"/>
      <c r="H26" s="50">
        <v>0.9</v>
      </c>
      <c r="I26" s="50">
        <v>0.05</v>
      </c>
      <c r="J26" s="50">
        <v>0</v>
      </c>
      <c r="K26" s="50">
        <v>0</v>
      </c>
      <c r="L26" s="50">
        <v>0</v>
      </c>
      <c r="M26" s="50">
        <v>0.85</v>
      </c>
      <c r="N26" s="51">
        <v>0</v>
      </c>
      <c r="O26" s="27"/>
      <c r="P26" s="93"/>
      <c r="Q26" s="3"/>
      <c r="R26" s="4"/>
    </row>
    <row r="27" spans="1:19" x14ac:dyDescent="0.25">
      <c r="B27" s="32"/>
      <c r="C27" s="20"/>
      <c r="D27" s="20"/>
      <c r="E27" s="20"/>
      <c r="F27" s="20"/>
      <c r="G27" s="20"/>
      <c r="H27" s="50"/>
      <c r="I27" s="50"/>
      <c r="J27" s="50"/>
      <c r="K27" s="50"/>
      <c r="L27" s="50"/>
      <c r="M27" s="50"/>
      <c r="N27" s="51"/>
      <c r="O27" s="27"/>
      <c r="P27" s="93"/>
      <c r="Q27" s="3"/>
      <c r="R27" s="4"/>
    </row>
    <row r="28" spans="1:19" x14ac:dyDescent="0.25">
      <c r="B28" s="32"/>
      <c r="C28" s="20"/>
      <c r="D28" s="20"/>
      <c r="E28" s="20"/>
      <c r="F28" s="20"/>
      <c r="G28" s="20"/>
      <c r="H28" s="50"/>
      <c r="I28" s="50"/>
      <c r="J28" s="50"/>
      <c r="K28" s="50"/>
      <c r="L28" s="50"/>
      <c r="M28" s="50"/>
      <c r="N28" s="51"/>
      <c r="O28" s="27"/>
      <c r="P28" s="93"/>
      <c r="Q28" s="3"/>
      <c r="R28" s="4"/>
    </row>
    <row r="29" spans="1:19" x14ac:dyDescent="0.25">
      <c r="B29" s="3"/>
      <c r="C29" s="4"/>
      <c r="D29" s="4"/>
      <c r="E29" s="4"/>
      <c r="F29" s="4"/>
      <c r="G29" s="69"/>
      <c r="H29" s="82"/>
      <c r="I29" s="82"/>
      <c r="J29" s="82"/>
      <c r="K29" s="82"/>
      <c r="L29" s="82"/>
      <c r="M29" s="82"/>
      <c r="N29" s="82"/>
      <c r="O29" s="29"/>
      <c r="P29" s="94"/>
      <c r="Q29" s="3"/>
      <c r="R29" s="4"/>
    </row>
    <row r="30" spans="1:19" x14ac:dyDescent="0.25">
      <c r="B30" s="71" t="s">
        <v>205</v>
      </c>
      <c r="C30" s="72"/>
      <c r="D30" s="72"/>
      <c r="E30" s="58"/>
      <c r="F30" s="21" t="s">
        <v>20</v>
      </c>
      <c r="G30" s="11"/>
      <c r="H30" s="41">
        <f t="shared" ref="H30:N30" si="0">+SUM(H23:H28)</f>
        <v>1</v>
      </c>
      <c r="I30" s="41">
        <f t="shared" si="0"/>
        <v>1</v>
      </c>
      <c r="J30" s="41">
        <f t="shared" si="0"/>
        <v>1</v>
      </c>
      <c r="K30" s="41">
        <f t="shared" si="0"/>
        <v>1</v>
      </c>
      <c r="L30" s="41">
        <f t="shared" si="0"/>
        <v>0</v>
      </c>
      <c r="M30" s="41">
        <f t="shared" si="0"/>
        <v>1</v>
      </c>
      <c r="N30" s="41">
        <f t="shared" si="0"/>
        <v>1</v>
      </c>
      <c r="O30" s="73"/>
      <c r="P30" s="95"/>
      <c r="Q30" s="3"/>
      <c r="R30" s="4"/>
    </row>
    <row r="31" spans="1:19" x14ac:dyDescent="0.25">
      <c r="A31" s="4"/>
      <c r="B31" s="30"/>
      <c r="C31" s="67"/>
      <c r="D31" s="67"/>
      <c r="E31" s="30"/>
      <c r="F31" s="40"/>
      <c r="G31" s="4"/>
      <c r="H31" s="55"/>
      <c r="I31" s="55"/>
      <c r="J31" s="55"/>
      <c r="K31" s="55"/>
      <c r="L31" s="55"/>
      <c r="M31" s="55"/>
      <c r="N31" s="55"/>
      <c r="O31" s="55"/>
      <c r="P31" s="55"/>
      <c r="Q31" s="4"/>
      <c r="R31" s="4"/>
      <c r="S31" s="4"/>
    </row>
    <row r="32" spans="1:19" x14ac:dyDescent="0.25">
      <c r="F32" s="40" t="s">
        <v>128</v>
      </c>
    </row>
    <row r="33" spans="2:18" x14ac:dyDescent="0.25">
      <c r="F33" s="108"/>
      <c r="G33" s="109" t="s">
        <v>129</v>
      </c>
      <c r="H33" s="50">
        <v>0.05</v>
      </c>
      <c r="I33" s="50">
        <v>0</v>
      </c>
      <c r="J33" s="50">
        <v>0</v>
      </c>
      <c r="K33" s="50">
        <v>0</v>
      </c>
      <c r="L33" s="50"/>
      <c r="M33" s="50">
        <v>0</v>
      </c>
      <c r="N33" s="50">
        <v>0.1</v>
      </c>
    </row>
    <row r="34" spans="2:18" x14ac:dyDescent="0.25">
      <c r="F34" s="108"/>
      <c r="G34" s="109" t="s">
        <v>130</v>
      </c>
      <c r="H34" s="50">
        <v>0.25</v>
      </c>
      <c r="I34" s="50">
        <v>0</v>
      </c>
      <c r="J34" s="50">
        <v>0</v>
      </c>
      <c r="K34" s="50">
        <v>0</v>
      </c>
      <c r="L34" s="50"/>
      <c r="M34" s="50">
        <v>0.2</v>
      </c>
      <c r="N34" s="50">
        <v>0.15</v>
      </c>
    </row>
    <row r="35" spans="2:18" x14ac:dyDescent="0.25">
      <c r="F35" s="108"/>
      <c r="G35" s="109" t="s">
        <v>131</v>
      </c>
      <c r="H35" s="50">
        <v>0.2</v>
      </c>
      <c r="I35" s="50">
        <v>0</v>
      </c>
      <c r="J35" s="50">
        <v>0</v>
      </c>
      <c r="K35" s="50">
        <v>7.0000000000000007E-2</v>
      </c>
      <c r="L35" s="50"/>
      <c r="M35" s="50">
        <v>0.3</v>
      </c>
      <c r="N35" s="50">
        <v>0.15</v>
      </c>
    </row>
    <row r="36" spans="2:18" x14ac:dyDescent="0.25">
      <c r="F36" s="108"/>
      <c r="G36" s="109" t="s">
        <v>127</v>
      </c>
      <c r="H36" s="50">
        <v>0.25</v>
      </c>
      <c r="I36" s="50">
        <v>0</v>
      </c>
      <c r="J36" s="50">
        <v>0</v>
      </c>
      <c r="K36" s="50">
        <v>7.0000000000000007E-2</v>
      </c>
      <c r="L36" s="50"/>
      <c r="M36" s="50">
        <v>0.2</v>
      </c>
      <c r="N36" s="50">
        <v>0.15</v>
      </c>
    </row>
    <row r="37" spans="2:18" x14ac:dyDescent="0.25">
      <c r="F37" s="108"/>
      <c r="G37" s="109" t="s">
        <v>99</v>
      </c>
      <c r="H37" s="50">
        <v>0.05</v>
      </c>
      <c r="I37" s="50">
        <v>0</v>
      </c>
      <c r="J37" s="50">
        <v>0</v>
      </c>
      <c r="K37" s="50">
        <v>0</v>
      </c>
      <c r="L37" s="50"/>
      <c r="M37" s="50">
        <v>0</v>
      </c>
      <c r="N37" s="50">
        <v>0.1</v>
      </c>
    </row>
    <row r="38" spans="2:18" x14ac:dyDescent="0.25">
      <c r="F38" s="108"/>
      <c r="G38" s="109" t="s">
        <v>132</v>
      </c>
      <c r="H38" s="50">
        <v>0.05</v>
      </c>
      <c r="I38" s="50">
        <v>0</v>
      </c>
      <c r="J38" s="50">
        <v>0</v>
      </c>
      <c r="K38" s="50">
        <v>0</v>
      </c>
      <c r="L38" s="50"/>
      <c r="M38" s="50">
        <v>0.3</v>
      </c>
      <c r="N38" s="50">
        <v>0.1</v>
      </c>
    </row>
    <row r="39" spans="2:18" x14ac:dyDescent="0.25">
      <c r="F39" s="185"/>
      <c r="G39" s="109" t="s">
        <v>209</v>
      </c>
      <c r="H39" s="50">
        <v>0</v>
      </c>
      <c r="I39" s="50">
        <v>0.1</v>
      </c>
      <c r="J39" s="50">
        <v>0.1</v>
      </c>
      <c r="K39" s="50">
        <v>0</v>
      </c>
      <c r="L39" s="50"/>
      <c r="M39" s="50">
        <v>0</v>
      </c>
      <c r="N39" s="50">
        <v>0</v>
      </c>
    </row>
    <row r="40" spans="2:18" x14ac:dyDescent="0.25">
      <c r="F40" s="108"/>
      <c r="G40" s="109" t="s">
        <v>133</v>
      </c>
      <c r="H40" s="50">
        <v>0.15</v>
      </c>
      <c r="I40" s="50">
        <v>0.05</v>
      </c>
      <c r="J40" s="50">
        <v>0</v>
      </c>
      <c r="K40" s="50">
        <v>0.01</v>
      </c>
      <c r="L40" s="50"/>
      <c r="M40" s="50">
        <v>0</v>
      </c>
      <c r="N40" s="50">
        <v>0.25</v>
      </c>
    </row>
    <row r="41" spans="2:18" x14ac:dyDescent="0.25">
      <c r="F41" s="108"/>
      <c r="G41" s="12"/>
      <c r="H41" s="82"/>
      <c r="I41" s="82"/>
      <c r="J41" s="82"/>
      <c r="K41" s="82"/>
      <c r="L41" s="82"/>
      <c r="M41" s="82"/>
      <c r="N41" s="82"/>
    </row>
    <row r="42" spans="2:18" x14ac:dyDescent="0.25">
      <c r="F42" s="108"/>
      <c r="G42" s="12"/>
      <c r="H42" s="41">
        <f t="shared" ref="H42:N42" si="1">SUM(H33:H41)</f>
        <v>1</v>
      </c>
      <c r="I42" s="41">
        <f t="shared" si="1"/>
        <v>0.15000000000000002</v>
      </c>
      <c r="J42" s="41">
        <f t="shared" si="1"/>
        <v>0.1</v>
      </c>
      <c r="K42" s="41">
        <f t="shared" si="1"/>
        <v>0.15000000000000002</v>
      </c>
      <c r="L42" s="41">
        <f t="shared" si="1"/>
        <v>0</v>
      </c>
      <c r="M42" s="41">
        <f>SUM(M33:M41)</f>
        <v>1</v>
      </c>
      <c r="N42" s="41">
        <f t="shared" si="1"/>
        <v>1</v>
      </c>
    </row>
    <row r="45" spans="2:18" s="131" customFormat="1" hidden="1" x14ac:dyDescent="0.25">
      <c r="B45" s="81"/>
      <c r="C45" s="36"/>
      <c r="D45" s="36"/>
      <c r="E45" s="36"/>
      <c r="F45" s="36"/>
      <c r="G45" s="36"/>
      <c r="H45" s="36" t="str">
        <f t="shared" ref="H45:N45" si="2">+H18</f>
        <v>Suzanne</v>
      </c>
      <c r="I45" s="36" t="str">
        <f t="shared" si="2"/>
        <v>Tammy</v>
      </c>
      <c r="J45" s="36" t="str">
        <f t="shared" si="2"/>
        <v>Shanaz</v>
      </c>
      <c r="K45" s="36" t="str">
        <f t="shared" si="2"/>
        <v>Richard</v>
      </c>
      <c r="L45" s="36" t="s">
        <v>224</v>
      </c>
      <c r="M45" s="36" t="str">
        <f t="shared" si="2"/>
        <v>Jeff</v>
      </c>
      <c r="N45" s="36" t="str">
        <f t="shared" si="2"/>
        <v>Elizabeth</v>
      </c>
      <c r="O45" s="36"/>
      <c r="P45" s="37"/>
      <c r="Q45" s="81"/>
      <c r="R45" s="36"/>
    </row>
    <row r="46" spans="2:18" s="131" customFormat="1" hidden="1" x14ac:dyDescent="0.25">
      <c r="B46" s="118" t="str">
        <f>+B19</f>
        <v xml:space="preserve">Positions-Cost Center 103870 - eCommerce/Reg. Affairs </v>
      </c>
      <c r="C46" s="119"/>
      <c r="D46" s="119"/>
      <c r="E46" s="119"/>
      <c r="F46" s="119"/>
      <c r="G46" s="119"/>
      <c r="H46" s="110" t="s">
        <v>8</v>
      </c>
      <c r="I46" s="110" t="s">
        <v>8</v>
      </c>
      <c r="J46" s="110" t="s">
        <v>9</v>
      </c>
      <c r="K46" s="110" t="s">
        <v>9</v>
      </c>
      <c r="L46" s="110" t="s">
        <v>9</v>
      </c>
      <c r="M46" s="110" t="s">
        <v>7</v>
      </c>
      <c r="N46" s="111" t="s">
        <v>31</v>
      </c>
      <c r="O46" s="19"/>
      <c r="P46" s="90" t="s">
        <v>10</v>
      </c>
      <c r="Q46" s="81"/>
      <c r="R46" s="36"/>
    </row>
    <row r="47" spans="2:18" s="131" customFormat="1" hidden="1" x14ac:dyDescent="0.25">
      <c r="B47" s="32" t="s">
        <v>11</v>
      </c>
      <c r="C47" s="120"/>
      <c r="D47" s="120"/>
      <c r="E47" s="120"/>
      <c r="F47" s="20"/>
      <c r="G47" s="20"/>
      <c r="H47" s="121">
        <f t="shared" ref="H47:N47" si="3">+H20</f>
        <v>1</v>
      </c>
      <c r="I47" s="121">
        <f t="shared" si="3"/>
        <v>1</v>
      </c>
      <c r="J47" s="121">
        <f t="shared" si="3"/>
        <v>1</v>
      </c>
      <c r="K47" s="121">
        <f t="shared" si="3"/>
        <v>1</v>
      </c>
      <c r="L47" s="121">
        <v>1</v>
      </c>
      <c r="M47" s="121">
        <f t="shared" si="3"/>
        <v>1</v>
      </c>
      <c r="N47" s="121">
        <f t="shared" si="3"/>
        <v>1</v>
      </c>
      <c r="O47" s="120"/>
      <c r="P47" s="132">
        <f>SUM(H47:O47)</f>
        <v>7</v>
      </c>
      <c r="Q47" s="81"/>
      <c r="R47" s="36"/>
    </row>
    <row r="48" spans="2:18" s="131" customFormat="1" hidden="1" x14ac:dyDescent="0.25">
      <c r="B48" s="81"/>
      <c r="C48" s="36"/>
      <c r="D48" s="36"/>
      <c r="E48" s="36"/>
      <c r="F48" s="36"/>
      <c r="G48" s="36"/>
      <c r="H48" s="122"/>
      <c r="I48" s="122"/>
      <c r="J48" s="122"/>
      <c r="K48" s="122"/>
      <c r="L48" s="122"/>
      <c r="M48" s="122"/>
      <c r="N48" s="122"/>
      <c r="O48" s="36"/>
      <c r="P48" s="37"/>
      <c r="Q48" s="81"/>
      <c r="R48" s="36"/>
    </row>
    <row r="49" spans="2:18" s="131" customFormat="1" hidden="1" x14ac:dyDescent="0.25">
      <c r="B49" s="33" t="s">
        <v>12</v>
      </c>
      <c r="C49" s="21"/>
      <c r="D49" s="21"/>
      <c r="E49" s="21"/>
      <c r="F49" s="21"/>
      <c r="G49" s="21"/>
      <c r="H49" s="124"/>
      <c r="I49" s="124"/>
      <c r="J49" s="124"/>
      <c r="K49" s="124"/>
      <c r="L49" s="124"/>
      <c r="M49" s="124"/>
      <c r="N49" s="124"/>
      <c r="O49" s="130"/>
      <c r="P49" s="133"/>
      <c r="Q49" s="81"/>
      <c r="R49" s="36"/>
    </row>
    <row r="50" spans="2:18" s="131" customFormat="1" hidden="1" x14ac:dyDescent="0.25">
      <c r="B50" s="33" t="s">
        <v>16</v>
      </c>
      <c r="C50" s="21"/>
      <c r="D50" s="21"/>
      <c r="E50" s="21"/>
      <c r="F50" s="21"/>
      <c r="G50" s="21"/>
      <c r="H50" s="126">
        <f t="shared" ref="H50:N53" si="4">ROUND(H23*$M$7,0)</f>
        <v>18</v>
      </c>
      <c r="I50" s="126">
        <f t="shared" si="4"/>
        <v>46</v>
      </c>
      <c r="J50" s="126">
        <f t="shared" si="4"/>
        <v>74</v>
      </c>
      <c r="K50" s="126">
        <f>ROUND(K23*$M$7,0)</f>
        <v>37</v>
      </c>
      <c r="L50" s="126">
        <f>ROUND(L23*$M$7,0)</f>
        <v>0</v>
      </c>
      <c r="M50" s="126">
        <f t="shared" si="4"/>
        <v>28</v>
      </c>
      <c r="N50" s="126">
        <f t="shared" si="4"/>
        <v>138</v>
      </c>
      <c r="O50" s="134"/>
      <c r="P50" s="135"/>
      <c r="Q50" s="81"/>
      <c r="R50" s="36"/>
    </row>
    <row r="51" spans="2:18" s="131" customFormat="1" hidden="1" x14ac:dyDescent="0.25">
      <c r="B51" s="32" t="s">
        <v>17</v>
      </c>
      <c r="C51" s="20"/>
      <c r="D51" s="20"/>
      <c r="E51" s="20"/>
      <c r="F51" s="20"/>
      <c r="G51" s="20"/>
      <c r="H51" s="126">
        <f t="shared" si="4"/>
        <v>0</v>
      </c>
      <c r="I51" s="126">
        <f t="shared" si="4"/>
        <v>0</v>
      </c>
      <c r="J51" s="126">
        <f t="shared" si="4"/>
        <v>0</v>
      </c>
      <c r="K51" s="126">
        <f t="shared" si="4"/>
        <v>0</v>
      </c>
      <c r="L51" s="126">
        <f>ROUND(L24*$M$7,0)</f>
        <v>0</v>
      </c>
      <c r="M51" s="126">
        <f t="shared" si="4"/>
        <v>0</v>
      </c>
      <c r="N51" s="126">
        <f t="shared" si="4"/>
        <v>46</v>
      </c>
      <c r="O51" s="136"/>
      <c r="P51" s="137"/>
      <c r="Q51" s="81"/>
      <c r="R51" s="36"/>
    </row>
    <row r="52" spans="2:18" s="131" customFormat="1" hidden="1" x14ac:dyDescent="0.25">
      <c r="B52" s="32" t="s">
        <v>125</v>
      </c>
      <c r="C52" s="20"/>
      <c r="D52" s="20"/>
      <c r="E52" s="20"/>
      <c r="F52" s="20"/>
      <c r="G52" s="20"/>
      <c r="H52" s="126">
        <f t="shared" si="4"/>
        <v>0</v>
      </c>
      <c r="I52" s="126">
        <f t="shared" si="4"/>
        <v>129</v>
      </c>
      <c r="J52" s="126">
        <f t="shared" si="4"/>
        <v>110</v>
      </c>
      <c r="K52" s="126">
        <f t="shared" si="4"/>
        <v>147</v>
      </c>
      <c r="L52" s="126">
        <f>ROUND(L25*$M$7,0)</f>
        <v>0</v>
      </c>
      <c r="M52" s="126">
        <f t="shared" si="4"/>
        <v>0</v>
      </c>
      <c r="N52" s="126">
        <f t="shared" si="4"/>
        <v>0</v>
      </c>
      <c r="O52" s="136"/>
      <c r="P52" s="137"/>
      <c r="Q52" s="81"/>
      <c r="R52" s="36"/>
    </row>
    <row r="53" spans="2:18" s="131" customFormat="1" hidden="1" x14ac:dyDescent="0.25">
      <c r="B53" s="32" t="s">
        <v>126</v>
      </c>
      <c r="C53" s="20"/>
      <c r="D53" s="20"/>
      <c r="E53" s="20"/>
      <c r="F53" s="20"/>
      <c r="G53" s="20"/>
      <c r="H53" s="126">
        <f t="shared" si="4"/>
        <v>166</v>
      </c>
      <c r="I53" s="126">
        <f t="shared" si="4"/>
        <v>9</v>
      </c>
      <c r="J53" s="126">
        <f t="shared" si="4"/>
        <v>0</v>
      </c>
      <c r="K53" s="126">
        <f t="shared" si="4"/>
        <v>0</v>
      </c>
      <c r="L53" s="126">
        <f>ROUND(L26*$M$7,0)</f>
        <v>0</v>
      </c>
      <c r="M53" s="126">
        <f t="shared" si="4"/>
        <v>156</v>
      </c>
      <c r="N53" s="126">
        <f t="shared" si="4"/>
        <v>0</v>
      </c>
      <c r="O53" s="136"/>
      <c r="P53" s="137"/>
      <c r="Q53" s="81"/>
      <c r="R53" s="36"/>
    </row>
    <row r="54" spans="2:18" s="131" customFormat="1" hidden="1" x14ac:dyDescent="0.25">
      <c r="B54" s="32"/>
      <c r="C54" s="20"/>
      <c r="D54" s="20"/>
      <c r="E54" s="20"/>
      <c r="F54" s="20"/>
      <c r="G54" s="20"/>
      <c r="H54" s="138"/>
      <c r="I54" s="138"/>
      <c r="J54" s="138"/>
      <c r="K54" s="138"/>
      <c r="L54" s="138"/>
      <c r="M54" s="138"/>
      <c r="N54" s="139"/>
      <c r="O54" s="136"/>
      <c r="P54" s="137"/>
      <c r="Q54" s="81"/>
      <c r="R54" s="36"/>
    </row>
    <row r="55" spans="2:18" s="131" customFormat="1" hidden="1" x14ac:dyDescent="0.25">
      <c r="B55" s="32"/>
      <c r="C55" s="20"/>
      <c r="D55" s="20"/>
      <c r="E55" s="20"/>
      <c r="F55" s="20"/>
      <c r="G55" s="20"/>
      <c r="H55" s="138"/>
      <c r="I55" s="138"/>
      <c r="J55" s="138"/>
      <c r="K55" s="138"/>
      <c r="L55" s="138"/>
      <c r="M55" s="138"/>
      <c r="N55" s="139"/>
      <c r="O55" s="136"/>
      <c r="P55" s="137"/>
      <c r="Q55" s="81"/>
      <c r="R55" s="36"/>
    </row>
    <row r="56" spans="2:18" s="131" customFormat="1" hidden="1" x14ac:dyDescent="0.25">
      <c r="B56" s="81"/>
      <c r="C56" s="36"/>
      <c r="D56" s="36"/>
      <c r="E56" s="36"/>
      <c r="F56" s="36"/>
      <c r="G56" s="127"/>
      <c r="H56" s="128"/>
      <c r="I56" s="128"/>
      <c r="J56" s="128"/>
      <c r="K56" s="128"/>
      <c r="L56" s="128"/>
      <c r="M56" s="128"/>
      <c r="N56" s="128"/>
      <c r="O56" s="140"/>
      <c r="P56" s="141"/>
      <c r="Q56" s="81"/>
      <c r="R56" s="36"/>
    </row>
    <row r="57" spans="2:18" s="131" customFormat="1" hidden="1" x14ac:dyDescent="0.25">
      <c r="B57" s="33" t="s">
        <v>90</v>
      </c>
      <c r="C57" s="130"/>
      <c r="D57" s="130"/>
      <c r="E57" s="21"/>
      <c r="F57" s="21" t="s">
        <v>20</v>
      </c>
      <c r="G57" s="125"/>
      <c r="H57" s="126">
        <f t="shared" ref="H57:N57" si="5">+SUM(H50:H55)</f>
        <v>184</v>
      </c>
      <c r="I57" s="126">
        <f t="shared" si="5"/>
        <v>184</v>
      </c>
      <c r="J57" s="126">
        <f t="shared" si="5"/>
        <v>184</v>
      </c>
      <c r="K57" s="126">
        <f t="shared" si="5"/>
        <v>184</v>
      </c>
      <c r="L57" s="126">
        <f>+SUM(L50:L55)</f>
        <v>0</v>
      </c>
      <c r="M57" s="126">
        <f t="shared" si="5"/>
        <v>184</v>
      </c>
      <c r="N57" s="126">
        <f t="shared" si="5"/>
        <v>184</v>
      </c>
      <c r="O57" s="142"/>
      <c r="P57" s="192">
        <f>SUM(H57:O57)</f>
        <v>1104</v>
      </c>
      <c r="Q57" s="81"/>
      <c r="R57" s="36"/>
    </row>
    <row r="58" spans="2:18" hidden="1" x14ac:dyDescent="0.25"/>
    <row r="59" spans="2:18" hidden="1" x14ac:dyDescent="0.25"/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workbookViewId="0">
      <selection activeCell="E44" sqref="E44"/>
    </sheetView>
  </sheetViews>
  <sheetFormatPr defaultRowHeight="13.2" x14ac:dyDescent="0.25"/>
  <cols>
    <col min="5" max="5" width="14" customWidth="1"/>
    <col min="12" max="12" width="16.5546875" bestFit="1" customWidth="1"/>
    <col min="13" max="13" width="10.33203125" bestFit="1" customWidth="1"/>
    <col min="15" max="15" width="5" customWidth="1"/>
  </cols>
  <sheetData>
    <row r="1" spans="2:15" ht="13.8" thickBot="1" x14ac:dyDescent="0.3"/>
    <row r="2" spans="2:15" x14ac:dyDescent="0.25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2:15" ht="15.6" x14ac:dyDescent="0.3">
      <c r="B3" s="3"/>
      <c r="C3" s="4"/>
      <c r="D3" s="4"/>
      <c r="E3" s="4"/>
      <c r="F3" s="4"/>
      <c r="G3" s="4"/>
      <c r="H3" s="4"/>
      <c r="I3" s="4"/>
      <c r="J3" s="4"/>
      <c r="K3" s="47"/>
      <c r="L3" s="47">
        <v>37165</v>
      </c>
      <c r="M3" s="4"/>
      <c r="N3" s="4"/>
      <c r="O3" s="5"/>
    </row>
    <row r="4" spans="2:15" x14ac:dyDescent="0.25">
      <c r="B4" s="68" t="s">
        <v>91</v>
      </c>
      <c r="C4" s="4"/>
      <c r="D4" s="4"/>
      <c r="E4" s="4"/>
      <c r="F4" s="4"/>
      <c r="G4" s="4"/>
      <c r="H4" s="4"/>
      <c r="I4" s="4"/>
      <c r="J4" s="4"/>
      <c r="K4" s="4"/>
      <c r="L4" s="30">
        <v>23</v>
      </c>
      <c r="M4" s="4" t="s">
        <v>21</v>
      </c>
      <c r="N4" s="4"/>
      <c r="O4" s="5"/>
    </row>
    <row r="5" spans="2:15" x14ac:dyDescent="0.25">
      <c r="B5" s="3"/>
      <c r="C5" s="56" t="s">
        <v>92</v>
      </c>
      <c r="D5" s="56"/>
      <c r="E5" s="4"/>
      <c r="F5" s="4"/>
      <c r="G5" s="40"/>
      <c r="H5" s="4"/>
      <c r="I5" s="4"/>
      <c r="J5" s="4"/>
      <c r="K5" s="4"/>
      <c r="L5" s="30">
        <v>0</v>
      </c>
      <c r="M5" s="4" t="s">
        <v>22</v>
      </c>
      <c r="N5" s="4"/>
      <c r="O5" s="5"/>
    </row>
    <row r="6" spans="2:15" x14ac:dyDescent="0.25">
      <c r="B6" s="3"/>
      <c r="C6" s="4"/>
      <c r="D6" s="4"/>
      <c r="E6" s="4"/>
      <c r="F6" s="4"/>
      <c r="G6" s="4"/>
      <c r="H6" s="40"/>
      <c r="I6" s="4"/>
      <c r="J6" s="4"/>
      <c r="K6" s="4"/>
      <c r="L6" s="36">
        <f>+L4*8</f>
        <v>184</v>
      </c>
      <c r="M6" s="36" t="s">
        <v>33</v>
      </c>
      <c r="N6" s="36"/>
      <c r="O6" s="37"/>
    </row>
    <row r="7" spans="2:15" x14ac:dyDescent="0.25">
      <c r="B7" s="3"/>
      <c r="C7" s="4" t="s">
        <v>93</v>
      </c>
      <c r="D7" s="4"/>
      <c r="E7" s="4" t="s">
        <v>94</v>
      </c>
      <c r="F7" s="4"/>
      <c r="G7" s="4"/>
      <c r="H7" s="4"/>
      <c r="I7" s="4"/>
      <c r="J7" s="4"/>
      <c r="K7" s="4"/>
      <c r="L7" s="36"/>
      <c r="M7" s="36"/>
      <c r="N7" s="36"/>
      <c r="O7" s="37"/>
    </row>
    <row r="8" spans="2:15" x14ac:dyDescent="0.25">
      <c r="B8" s="3"/>
      <c r="C8" s="4"/>
      <c r="D8" s="4"/>
      <c r="E8" s="4"/>
      <c r="F8" s="40" t="s">
        <v>128</v>
      </c>
      <c r="G8" s="4"/>
      <c r="H8" s="56" t="s">
        <v>135</v>
      </c>
      <c r="I8" s="4"/>
      <c r="J8" s="4"/>
      <c r="K8" s="4"/>
      <c r="L8" s="75">
        <f>+L6*M16</f>
        <v>184</v>
      </c>
      <c r="M8" s="36" t="s">
        <v>25</v>
      </c>
      <c r="N8" s="36"/>
      <c r="O8" s="37"/>
    </row>
    <row r="9" spans="2:15" x14ac:dyDescent="0.25">
      <c r="B9" s="3"/>
      <c r="C9" s="4"/>
      <c r="D9" s="4"/>
      <c r="E9" s="4"/>
      <c r="F9" s="4"/>
      <c r="G9" s="40"/>
      <c r="H9" s="112" t="s">
        <v>131</v>
      </c>
      <c r="I9" s="50">
        <v>0</v>
      </c>
      <c r="J9" s="4"/>
      <c r="K9" s="4"/>
      <c r="L9" s="4"/>
      <c r="M9" s="4" t="s">
        <v>26</v>
      </c>
      <c r="N9" s="4"/>
      <c r="O9" s="5"/>
    </row>
    <row r="10" spans="2:15" x14ac:dyDescent="0.25">
      <c r="B10" s="3"/>
      <c r="C10" s="4"/>
      <c r="D10" s="4"/>
      <c r="E10" s="4"/>
      <c r="F10" s="4"/>
      <c r="G10" s="4"/>
      <c r="H10" s="112" t="s">
        <v>150</v>
      </c>
      <c r="I10" s="50">
        <v>1</v>
      </c>
      <c r="J10" s="4"/>
      <c r="K10" s="4"/>
      <c r="L10" s="4"/>
      <c r="M10" s="4"/>
      <c r="N10" s="4"/>
      <c r="O10" s="5"/>
    </row>
    <row r="11" spans="2:15" x14ac:dyDescent="0.25">
      <c r="B11" s="3"/>
      <c r="C11" s="4"/>
      <c r="D11" s="4"/>
      <c r="E11" s="4"/>
      <c r="F11" s="4"/>
      <c r="G11" s="4"/>
      <c r="H11" s="113" t="s">
        <v>10</v>
      </c>
      <c r="I11" s="55">
        <f>SUM(I9:I10)</f>
        <v>1</v>
      </c>
      <c r="J11" s="4"/>
      <c r="K11" s="4"/>
      <c r="L11" s="4"/>
      <c r="M11" s="4"/>
      <c r="N11" s="4"/>
      <c r="O11" s="5"/>
    </row>
    <row r="12" spans="2:15" x14ac:dyDescent="0.25"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5"/>
    </row>
    <row r="13" spans="2:15" x14ac:dyDescent="0.25">
      <c r="B13" s="3"/>
      <c r="C13" s="4"/>
      <c r="D13" s="4"/>
      <c r="E13" s="4"/>
      <c r="F13" s="4"/>
      <c r="G13" s="4"/>
      <c r="H13" s="4"/>
      <c r="I13" s="52"/>
      <c r="J13" s="4"/>
      <c r="K13" s="4"/>
      <c r="L13" s="4"/>
      <c r="M13" s="4"/>
      <c r="N13" s="4"/>
      <c r="O13" s="5"/>
    </row>
    <row r="14" spans="2:15" x14ac:dyDescent="0.25"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5"/>
    </row>
    <row r="15" spans="2:15" x14ac:dyDescent="0.25">
      <c r="B15" s="60" t="s">
        <v>95</v>
      </c>
      <c r="C15" s="61"/>
      <c r="D15" s="61"/>
      <c r="E15" s="15"/>
      <c r="F15" s="15"/>
      <c r="G15" s="15"/>
      <c r="H15" s="110" t="s">
        <v>8</v>
      </c>
      <c r="I15" s="110" t="s">
        <v>9</v>
      </c>
      <c r="J15" s="110" t="s">
        <v>7</v>
      </c>
      <c r="K15" s="111" t="s">
        <v>31</v>
      </c>
      <c r="L15" s="19"/>
      <c r="M15" s="18" t="s">
        <v>10</v>
      </c>
      <c r="N15" s="4"/>
      <c r="O15" s="5"/>
    </row>
    <row r="16" spans="2:15" x14ac:dyDescent="0.25">
      <c r="B16" s="32" t="s">
        <v>11</v>
      </c>
      <c r="C16" s="9"/>
      <c r="D16" s="9"/>
      <c r="E16" s="9"/>
      <c r="F16" s="17"/>
      <c r="G16" s="17"/>
      <c r="H16" s="38">
        <v>0</v>
      </c>
      <c r="I16" s="38">
        <v>1</v>
      </c>
      <c r="J16" s="38">
        <v>0</v>
      </c>
      <c r="K16" s="39">
        <v>0</v>
      </c>
      <c r="L16" s="9"/>
      <c r="M16" s="12">
        <f>+I16+H16+J16+K16</f>
        <v>1</v>
      </c>
      <c r="N16" s="4"/>
      <c r="O16" s="5"/>
    </row>
    <row r="17" spans="1:16" x14ac:dyDescent="0.25">
      <c r="B17" s="3"/>
      <c r="C17" s="4"/>
      <c r="D17" s="4"/>
      <c r="E17" s="4"/>
      <c r="F17" s="4"/>
      <c r="G17" s="4"/>
      <c r="H17" s="13"/>
      <c r="I17" s="13"/>
      <c r="J17" s="13"/>
      <c r="K17" s="10"/>
      <c r="L17" s="4"/>
      <c r="M17" s="10"/>
      <c r="N17" s="4"/>
      <c r="O17" s="5"/>
    </row>
    <row r="18" spans="1:16" x14ac:dyDescent="0.25">
      <c r="B18" s="33" t="s">
        <v>12</v>
      </c>
      <c r="C18" s="21"/>
      <c r="D18" s="21"/>
      <c r="E18" s="21"/>
      <c r="F18" s="21"/>
      <c r="G18" s="21"/>
      <c r="H18" s="14"/>
      <c r="I18" s="14"/>
      <c r="J18" s="14"/>
      <c r="K18" s="11"/>
      <c r="L18" s="8"/>
      <c r="M18" s="11"/>
      <c r="N18" s="4"/>
      <c r="O18" s="5"/>
    </row>
    <row r="19" spans="1:16" x14ac:dyDescent="0.25">
      <c r="B19" s="33" t="s">
        <v>13</v>
      </c>
      <c r="C19" s="21"/>
      <c r="D19" s="21"/>
      <c r="E19" s="21"/>
      <c r="F19" s="21"/>
      <c r="G19" s="21"/>
      <c r="H19" s="48">
        <v>0</v>
      </c>
      <c r="I19" s="48">
        <v>0</v>
      </c>
      <c r="J19" s="48">
        <v>0</v>
      </c>
      <c r="K19" s="49">
        <v>0</v>
      </c>
      <c r="L19" s="25"/>
      <c r="M19" s="24"/>
      <c r="N19" s="4"/>
      <c r="O19" s="5"/>
    </row>
    <row r="20" spans="1:16" x14ac:dyDescent="0.25">
      <c r="B20" s="32" t="s">
        <v>14</v>
      </c>
      <c r="C20" s="20"/>
      <c r="D20" s="20"/>
      <c r="E20" s="20"/>
      <c r="F20" s="20"/>
      <c r="G20" s="20"/>
      <c r="H20" s="50">
        <v>0</v>
      </c>
      <c r="I20" s="50">
        <v>0.15</v>
      </c>
      <c r="J20" s="50">
        <v>0</v>
      </c>
      <c r="K20" s="51">
        <v>0</v>
      </c>
      <c r="L20" s="27"/>
      <c r="M20" s="26"/>
      <c r="N20" s="4"/>
      <c r="O20" s="5"/>
    </row>
    <row r="21" spans="1:16" x14ac:dyDescent="0.25">
      <c r="B21" s="32" t="s">
        <v>15</v>
      </c>
      <c r="C21" s="20"/>
      <c r="D21" s="20"/>
      <c r="E21" s="20"/>
      <c r="F21" s="20"/>
      <c r="G21" s="20"/>
      <c r="H21" s="50">
        <v>0</v>
      </c>
      <c r="I21" s="50">
        <v>0.2</v>
      </c>
      <c r="J21" s="50">
        <v>0</v>
      </c>
      <c r="K21" s="51">
        <v>0</v>
      </c>
      <c r="L21" s="27"/>
      <c r="M21" s="26"/>
      <c r="N21" s="4"/>
      <c r="O21" s="5"/>
    </row>
    <row r="22" spans="1:16" x14ac:dyDescent="0.25">
      <c r="B22" s="32" t="s">
        <v>16</v>
      </c>
      <c r="C22" s="20"/>
      <c r="D22" s="20"/>
      <c r="E22" s="20"/>
      <c r="F22" s="20"/>
      <c r="G22" s="20"/>
      <c r="H22" s="50">
        <v>0</v>
      </c>
      <c r="I22" s="50">
        <v>0.25</v>
      </c>
      <c r="J22" s="50">
        <v>0</v>
      </c>
      <c r="K22" s="51">
        <v>0</v>
      </c>
      <c r="L22" s="27"/>
      <c r="M22" s="26"/>
      <c r="N22" s="4"/>
      <c r="O22" s="5"/>
    </row>
    <row r="23" spans="1:16" x14ac:dyDescent="0.25">
      <c r="B23" s="32" t="s">
        <v>17</v>
      </c>
      <c r="C23" s="20"/>
      <c r="D23" s="20"/>
      <c r="E23" s="20"/>
      <c r="F23" s="20"/>
      <c r="G23" s="20"/>
      <c r="H23" s="50">
        <v>0</v>
      </c>
      <c r="I23" s="50">
        <v>0.25</v>
      </c>
      <c r="J23" s="50">
        <v>0</v>
      </c>
      <c r="K23" s="51">
        <v>0</v>
      </c>
      <c r="L23" s="27"/>
      <c r="M23" s="26"/>
      <c r="N23" s="4"/>
      <c r="O23" s="5"/>
    </row>
    <row r="24" spans="1:16" x14ac:dyDescent="0.25">
      <c r="B24" s="32" t="s">
        <v>18</v>
      </c>
      <c r="C24" s="20"/>
      <c r="D24" s="20"/>
      <c r="E24" s="20"/>
      <c r="F24" s="20"/>
      <c r="G24" s="20"/>
      <c r="H24" s="50">
        <v>0</v>
      </c>
      <c r="I24" s="50">
        <v>0.15</v>
      </c>
      <c r="J24" s="50">
        <v>0</v>
      </c>
      <c r="K24" s="51">
        <v>0</v>
      </c>
      <c r="L24" s="27"/>
      <c r="M24" s="26"/>
      <c r="N24" s="4"/>
      <c r="O24" s="5"/>
    </row>
    <row r="25" spans="1:16" x14ac:dyDescent="0.25">
      <c r="B25" s="3"/>
      <c r="C25" s="4"/>
      <c r="D25" s="4"/>
      <c r="E25" s="4"/>
      <c r="F25" s="4"/>
      <c r="G25" s="69"/>
      <c r="H25" s="82"/>
      <c r="I25" s="82"/>
      <c r="J25" s="82"/>
      <c r="K25" s="82"/>
      <c r="L25" s="29"/>
      <c r="M25" s="83"/>
      <c r="N25" s="4"/>
      <c r="O25" s="5"/>
    </row>
    <row r="26" spans="1:16" x14ac:dyDescent="0.25">
      <c r="B26" s="71" t="s">
        <v>96</v>
      </c>
      <c r="C26" s="72"/>
      <c r="D26" s="72"/>
      <c r="E26" s="58"/>
      <c r="F26" s="21" t="s">
        <v>20</v>
      </c>
      <c r="G26" s="11"/>
      <c r="H26" s="41">
        <f>+SUM(H19:H24)</f>
        <v>0</v>
      </c>
      <c r="I26" s="41">
        <f>+SUM(I19:I24)</f>
        <v>1</v>
      </c>
      <c r="J26" s="41">
        <f>+SUM(J19:J24)</f>
        <v>0</v>
      </c>
      <c r="K26" s="41">
        <f>+SUM(K19:K24)</f>
        <v>0</v>
      </c>
      <c r="L26" s="73"/>
      <c r="M26" s="42"/>
      <c r="N26" s="8"/>
      <c r="O26" s="74"/>
    </row>
    <row r="27" spans="1:16" x14ac:dyDescent="0.25">
      <c r="A27" s="4"/>
      <c r="B27" s="30"/>
      <c r="C27" s="67"/>
      <c r="D27" s="67"/>
      <c r="E27" s="30"/>
      <c r="F27" s="40"/>
      <c r="G27" s="4"/>
      <c r="H27" s="55"/>
      <c r="I27" s="55"/>
      <c r="J27" s="55"/>
      <c r="K27" s="55"/>
      <c r="L27" s="55"/>
      <c r="M27" s="55"/>
      <c r="N27" s="4"/>
      <c r="O27" s="4"/>
      <c r="P27" s="4"/>
    </row>
    <row r="28" spans="1:16" ht="12" customHeight="1" x14ac:dyDescent="0.25"/>
    <row r="29" spans="1:16" hidden="1" x14ac:dyDescent="0.25">
      <c r="B29" s="118" t="str">
        <f>+B15</f>
        <v xml:space="preserve">Positions-Cost Center 103872 - Project Aruba </v>
      </c>
      <c r="C29" s="119"/>
      <c r="D29" s="119"/>
      <c r="E29" s="119"/>
      <c r="F29" s="119"/>
      <c r="G29" s="119"/>
      <c r="H29" s="110" t="s">
        <v>8</v>
      </c>
      <c r="I29" s="110" t="s">
        <v>9</v>
      </c>
      <c r="J29" s="110" t="s">
        <v>7</v>
      </c>
      <c r="K29" s="111" t="s">
        <v>31</v>
      </c>
      <c r="L29" s="110" t="s">
        <v>58</v>
      </c>
      <c r="M29" s="90" t="s">
        <v>10</v>
      </c>
      <c r="N29" s="4"/>
      <c r="O29" s="5"/>
    </row>
    <row r="30" spans="1:16" hidden="1" x14ac:dyDescent="0.25">
      <c r="B30" s="32" t="s">
        <v>11</v>
      </c>
      <c r="C30" s="120"/>
      <c r="D30" s="120"/>
      <c r="E30" s="120"/>
      <c r="F30" s="20"/>
      <c r="G30" s="20"/>
      <c r="H30" s="121">
        <f>+H16</f>
        <v>0</v>
      </c>
      <c r="I30" s="121">
        <f>+I16</f>
        <v>1</v>
      </c>
      <c r="J30" s="121">
        <f>+J16</f>
        <v>0</v>
      </c>
      <c r="K30" s="121">
        <f>+K16</f>
        <v>0</v>
      </c>
      <c r="L30" s="121">
        <f>+L16</f>
        <v>0</v>
      </c>
      <c r="M30" s="91">
        <f>+I30+H30+J30+K30+L30</f>
        <v>1</v>
      </c>
      <c r="N30" s="4"/>
      <c r="O30" s="5"/>
    </row>
    <row r="31" spans="1:16" hidden="1" x14ac:dyDescent="0.25">
      <c r="B31" s="81"/>
      <c r="C31" s="36"/>
      <c r="D31" s="36"/>
      <c r="E31" s="36"/>
      <c r="F31" s="36"/>
      <c r="G31" s="36"/>
      <c r="H31" s="122"/>
      <c r="I31" s="122"/>
      <c r="J31" s="122"/>
      <c r="K31" s="123"/>
      <c r="L31" s="122"/>
      <c r="M31" s="5"/>
      <c r="N31" s="4"/>
      <c r="O31" s="5"/>
    </row>
    <row r="32" spans="1:16" hidden="1" x14ac:dyDescent="0.25">
      <c r="B32" s="33" t="s">
        <v>12</v>
      </c>
      <c r="C32" s="21"/>
      <c r="D32" s="21"/>
      <c r="E32" s="21"/>
      <c r="F32" s="21"/>
      <c r="G32" s="21"/>
      <c r="H32" s="124"/>
      <c r="I32" s="124"/>
      <c r="J32" s="124"/>
      <c r="K32" s="125"/>
      <c r="L32" s="124"/>
      <c r="M32" s="74"/>
      <c r="N32" s="4"/>
      <c r="O32" s="5"/>
    </row>
    <row r="33" spans="2:15" hidden="1" x14ac:dyDescent="0.25">
      <c r="B33" s="32" t="s">
        <v>16</v>
      </c>
      <c r="C33" s="20"/>
      <c r="D33" s="20"/>
      <c r="E33" s="20"/>
      <c r="F33" s="20"/>
      <c r="G33" s="20"/>
      <c r="H33" s="126">
        <f t="shared" ref="H33:L35" si="0">ROUND(H22*$L$6,0)</f>
        <v>0</v>
      </c>
      <c r="I33" s="126">
        <f t="shared" si="0"/>
        <v>46</v>
      </c>
      <c r="J33" s="126">
        <f t="shared" si="0"/>
        <v>0</v>
      </c>
      <c r="K33" s="126">
        <f t="shared" si="0"/>
        <v>0</v>
      </c>
      <c r="L33" s="126">
        <f t="shared" si="0"/>
        <v>0</v>
      </c>
      <c r="M33" s="93"/>
      <c r="N33" s="4"/>
      <c r="O33" s="5"/>
    </row>
    <row r="34" spans="2:15" hidden="1" x14ac:dyDescent="0.25">
      <c r="B34" s="32" t="s">
        <v>17</v>
      </c>
      <c r="C34" s="20"/>
      <c r="D34" s="20"/>
      <c r="E34" s="20"/>
      <c r="F34" s="20"/>
      <c r="G34" s="20"/>
      <c r="H34" s="126">
        <f t="shared" si="0"/>
        <v>0</v>
      </c>
      <c r="I34" s="126">
        <f t="shared" si="0"/>
        <v>46</v>
      </c>
      <c r="J34" s="126">
        <f t="shared" si="0"/>
        <v>0</v>
      </c>
      <c r="K34" s="126">
        <f t="shared" si="0"/>
        <v>0</v>
      </c>
      <c r="L34" s="126">
        <f t="shared" si="0"/>
        <v>0</v>
      </c>
      <c r="M34" s="93"/>
      <c r="N34" s="4"/>
      <c r="O34" s="5"/>
    </row>
    <row r="35" spans="2:15" hidden="1" x14ac:dyDescent="0.25">
      <c r="B35" s="32" t="s">
        <v>18</v>
      </c>
      <c r="C35" s="20"/>
      <c r="D35" s="20"/>
      <c r="E35" s="20"/>
      <c r="F35" s="20"/>
      <c r="G35" s="20"/>
      <c r="H35" s="126">
        <f t="shared" si="0"/>
        <v>0</v>
      </c>
      <c r="I35" s="126">
        <f t="shared" si="0"/>
        <v>28</v>
      </c>
      <c r="J35" s="126">
        <f t="shared" si="0"/>
        <v>0</v>
      </c>
      <c r="K35" s="126">
        <f t="shared" si="0"/>
        <v>0</v>
      </c>
      <c r="L35" s="126">
        <f t="shared" si="0"/>
        <v>0</v>
      </c>
      <c r="M35" s="93"/>
      <c r="N35" s="4"/>
      <c r="O35" s="5"/>
    </row>
    <row r="36" spans="2:15" hidden="1" x14ac:dyDescent="0.25">
      <c r="B36" s="33" t="s">
        <v>13</v>
      </c>
      <c r="C36" s="21"/>
      <c r="D36" s="21"/>
      <c r="E36" s="21"/>
      <c r="F36" s="21"/>
      <c r="G36" s="21"/>
      <c r="H36" s="126">
        <f t="shared" ref="H36:L38" si="1">ROUND(H19*$L$6,0)</f>
        <v>0</v>
      </c>
      <c r="I36" s="126">
        <f t="shared" si="1"/>
        <v>0</v>
      </c>
      <c r="J36" s="126">
        <f t="shared" si="1"/>
        <v>0</v>
      </c>
      <c r="K36" s="126">
        <f t="shared" si="1"/>
        <v>0</v>
      </c>
      <c r="L36" s="126">
        <f t="shared" si="1"/>
        <v>0</v>
      </c>
      <c r="M36" s="92"/>
      <c r="N36" s="4"/>
      <c r="O36" s="5"/>
    </row>
    <row r="37" spans="2:15" hidden="1" x14ac:dyDescent="0.25">
      <c r="B37" s="32" t="s">
        <v>14</v>
      </c>
      <c r="C37" s="20"/>
      <c r="D37" s="20"/>
      <c r="E37" s="20"/>
      <c r="F37" s="20"/>
      <c r="G37" s="20"/>
      <c r="H37" s="126">
        <f t="shared" si="1"/>
        <v>0</v>
      </c>
      <c r="I37" s="126">
        <f t="shared" si="1"/>
        <v>28</v>
      </c>
      <c r="J37" s="126">
        <f t="shared" si="1"/>
        <v>0</v>
      </c>
      <c r="K37" s="126">
        <f t="shared" si="1"/>
        <v>0</v>
      </c>
      <c r="L37" s="126">
        <f t="shared" si="1"/>
        <v>0</v>
      </c>
      <c r="M37" s="93"/>
      <c r="N37" s="4"/>
      <c r="O37" s="5"/>
    </row>
    <row r="38" spans="2:15" hidden="1" x14ac:dyDescent="0.25">
      <c r="B38" s="32" t="s">
        <v>15</v>
      </c>
      <c r="C38" s="20"/>
      <c r="D38" s="20"/>
      <c r="E38" s="20"/>
      <c r="F38" s="20"/>
      <c r="G38" s="20"/>
      <c r="H38" s="126">
        <f t="shared" si="1"/>
        <v>0</v>
      </c>
      <c r="I38" s="126">
        <f t="shared" si="1"/>
        <v>37</v>
      </c>
      <c r="J38" s="126">
        <f t="shared" si="1"/>
        <v>0</v>
      </c>
      <c r="K38" s="126">
        <f t="shared" si="1"/>
        <v>0</v>
      </c>
      <c r="L38" s="126">
        <f t="shared" si="1"/>
        <v>0</v>
      </c>
      <c r="M38" s="93"/>
      <c r="N38" s="4"/>
      <c r="O38" s="5"/>
    </row>
    <row r="39" spans="2:15" hidden="1" x14ac:dyDescent="0.25">
      <c r="B39" s="81"/>
      <c r="C39" s="36"/>
      <c r="D39" s="36"/>
      <c r="E39" s="36"/>
      <c r="F39" s="36"/>
      <c r="G39" s="127"/>
      <c r="H39" s="128"/>
      <c r="I39" s="128"/>
      <c r="J39" s="128"/>
      <c r="K39" s="128"/>
      <c r="L39" s="129"/>
      <c r="M39" s="94"/>
      <c r="N39" s="4"/>
      <c r="O39" s="5"/>
    </row>
    <row r="40" spans="2:15" hidden="1" x14ac:dyDescent="0.25">
      <c r="B40" s="33" t="s">
        <v>60</v>
      </c>
      <c r="C40" s="130"/>
      <c r="D40" s="130"/>
      <c r="E40" s="21"/>
      <c r="F40" s="21" t="s">
        <v>20</v>
      </c>
      <c r="G40" s="125"/>
      <c r="H40" s="126">
        <f>SUM(H33:H39)</f>
        <v>0</v>
      </c>
      <c r="I40" s="126">
        <f>SUM(I33:I39)</f>
        <v>185</v>
      </c>
      <c r="J40" s="126">
        <f>SUM(J33:J39)</f>
        <v>0</v>
      </c>
      <c r="K40" s="126">
        <f>SUM(K33:K39)</f>
        <v>0</v>
      </c>
      <c r="L40" s="126">
        <f>SUM(L33:L39)</f>
        <v>0</v>
      </c>
      <c r="M40" s="190">
        <f>SUM(H40:L40)</f>
        <v>185</v>
      </c>
      <c r="N40" s="8"/>
      <c r="O40" s="74"/>
    </row>
    <row r="41" spans="2:15" hidden="1" x14ac:dyDescent="0.25"/>
    <row r="42" spans="2:15" hidden="1" x14ac:dyDescent="0.25"/>
    <row r="43" spans="2:15" hidden="1" x14ac:dyDescent="0.25"/>
  </sheetData>
  <phoneticPr fontId="0" type="noConversion"/>
  <pageMargins left="0.75" right="0.75" top="1" bottom="1" header="0.5" footer="0.5"/>
  <pageSetup scale="7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topLeftCell="A4" workbookViewId="0">
      <selection activeCell="H48" sqref="H48"/>
    </sheetView>
  </sheetViews>
  <sheetFormatPr defaultRowHeight="13.2" x14ac:dyDescent="0.25"/>
  <cols>
    <col min="5" max="5" width="16.44140625" customWidth="1"/>
    <col min="12" max="12" width="16.5546875" bestFit="1" customWidth="1"/>
    <col min="13" max="13" width="10.33203125" bestFit="1" customWidth="1"/>
  </cols>
  <sheetData>
    <row r="1" spans="2:15" ht="13.8" thickBot="1" x14ac:dyDescent="0.3"/>
    <row r="2" spans="2:15" x14ac:dyDescent="0.25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2:15" ht="15.6" x14ac:dyDescent="0.3">
      <c r="B3" s="3"/>
      <c r="C3" s="4"/>
      <c r="D3" s="4"/>
      <c r="E3" s="4"/>
      <c r="F3" s="4"/>
      <c r="G3" s="4"/>
      <c r="H3" s="4"/>
      <c r="I3" s="4"/>
      <c r="J3" s="4"/>
      <c r="K3" s="47"/>
      <c r="L3" s="47">
        <v>37165</v>
      </c>
      <c r="M3" s="4"/>
      <c r="N3" s="4"/>
      <c r="O3" s="5"/>
    </row>
    <row r="4" spans="2:15" x14ac:dyDescent="0.25">
      <c r="B4" s="68" t="s">
        <v>98</v>
      </c>
      <c r="C4" s="4"/>
      <c r="D4" s="4"/>
      <c r="E4" s="4"/>
      <c r="F4" s="4"/>
      <c r="G4" s="4"/>
      <c r="H4" s="4"/>
      <c r="I4" s="4"/>
      <c r="J4" s="4"/>
      <c r="K4" s="4"/>
      <c r="L4" s="30">
        <v>23</v>
      </c>
      <c r="M4" s="4" t="s">
        <v>21</v>
      </c>
      <c r="N4" s="4"/>
      <c r="O4" s="5"/>
    </row>
    <row r="5" spans="2:15" x14ac:dyDescent="0.25">
      <c r="B5" s="3"/>
      <c r="C5" s="56" t="s">
        <v>99</v>
      </c>
      <c r="D5" s="56"/>
      <c r="E5" s="4"/>
      <c r="F5" s="4"/>
      <c r="G5" s="40"/>
      <c r="H5" s="4"/>
      <c r="I5" s="4"/>
      <c r="J5" s="4"/>
      <c r="K5" s="4"/>
      <c r="L5" s="30">
        <v>0</v>
      </c>
      <c r="M5" s="4" t="s">
        <v>22</v>
      </c>
      <c r="N5" s="4"/>
      <c r="O5" s="5"/>
    </row>
    <row r="6" spans="2:15" x14ac:dyDescent="0.25">
      <c r="B6" s="3"/>
      <c r="C6" s="4"/>
      <c r="D6" s="4"/>
      <c r="E6" s="4"/>
      <c r="F6" s="4"/>
      <c r="G6" s="4"/>
      <c r="H6" s="40"/>
      <c r="I6" s="4"/>
      <c r="J6" s="4"/>
      <c r="K6" s="4"/>
      <c r="L6" s="36">
        <f>+L4*8</f>
        <v>184</v>
      </c>
      <c r="M6" s="36" t="s">
        <v>33</v>
      </c>
      <c r="N6" s="36"/>
      <c r="O6" s="37"/>
    </row>
    <row r="7" spans="2:15" x14ac:dyDescent="0.25">
      <c r="B7" s="3"/>
      <c r="C7" s="4" t="s">
        <v>100</v>
      </c>
      <c r="D7" s="4"/>
      <c r="E7" s="4" t="s">
        <v>6</v>
      </c>
      <c r="F7" s="4"/>
      <c r="G7" s="4"/>
      <c r="H7" s="4"/>
      <c r="I7" s="4"/>
      <c r="J7" s="4"/>
      <c r="K7" s="4"/>
      <c r="L7" s="36"/>
      <c r="M7" s="36"/>
      <c r="N7" s="36"/>
      <c r="O7" s="37"/>
    </row>
    <row r="8" spans="2:15" x14ac:dyDescent="0.25">
      <c r="B8" s="3"/>
      <c r="C8" s="4"/>
      <c r="D8" s="4"/>
      <c r="E8" s="4"/>
      <c r="F8" s="4"/>
      <c r="G8" s="4"/>
      <c r="H8" s="4"/>
      <c r="I8" s="4"/>
      <c r="J8" s="4"/>
      <c r="K8" s="4"/>
      <c r="L8" s="75">
        <f>+L6*M20</f>
        <v>1104</v>
      </c>
      <c r="M8" s="36" t="s">
        <v>25</v>
      </c>
      <c r="N8" s="36"/>
      <c r="O8" s="37"/>
    </row>
    <row r="9" spans="2:15" x14ac:dyDescent="0.25">
      <c r="B9" s="3"/>
      <c r="C9" s="4" t="s">
        <v>207</v>
      </c>
      <c r="D9" s="4"/>
      <c r="E9" s="4" t="s">
        <v>9</v>
      </c>
      <c r="F9" s="4"/>
      <c r="G9" s="40"/>
      <c r="H9" s="4"/>
      <c r="I9" s="40"/>
      <c r="J9" s="4"/>
      <c r="K9" s="4"/>
      <c r="L9" s="4"/>
      <c r="M9" s="4" t="s">
        <v>26</v>
      </c>
      <c r="N9" s="4"/>
      <c r="O9" s="5"/>
    </row>
    <row r="10" spans="2:15" x14ac:dyDescent="0.25">
      <c r="B10" s="117"/>
      <c r="C10" s="54" t="s">
        <v>219</v>
      </c>
      <c r="D10" s="40"/>
      <c r="E10" s="54" t="s">
        <v>9</v>
      </c>
      <c r="F10" s="40"/>
      <c r="G10" s="40"/>
      <c r="H10" s="4"/>
      <c r="I10" s="4"/>
      <c r="J10" s="4"/>
      <c r="K10" s="4"/>
      <c r="L10" s="4"/>
      <c r="M10" s="4"/>
      <c r="N10" s="4"/>
      <c r="O10" s="5"/>
    </row>
    <row r="11" spans="2:15" x14ac:dyDescent="0.25">
      <c r="B11" s="3"/>
      <c r="C11" s="52" t="s">
        <v>102</v>
      </c>
      <c r="D11" s="4"/>
      <c r="E11" s="52" t="s">
        <v>9</v>
      </c>
      <c r="F11" s="4"/>
      <c r="G11" s="40" t="s">
        <v>128</v>
      </c>
      <c r="H11" s="4"/>
      <c r="I11" s="40" t="s">
        <v>99</v>
      </c>
      <c r="J11" s="4"/>
      <c r="K11" s="4"/>
      <c r="L11" s="4"/>
      <c r="M11" s="4"/>
      <c r="N11" s="4"/>
      <c r="O11" s="5"/>
    </row>
    <row r="12" spans="2:15" x14ac:dyDescent="0.25">
      <c r="B12" s="3"/>
      <c r="C12" s="4"/>
      <c r="D12" s="4"/>
      <c r="E12" s="4"/>
      <c r="F12" s="4"/>
      <c r="G12" s="4"/>
      <c r="H12" s="4"/>
      <c r="I12" s="4" t="s">
        <v>136</v>
      </c>
      <c r="J12" s="107">
        <v>1</v>
      </c>
      <c r="K12" s="4"/>
      <c r="L12" s="4"/>
      <c r="M12" s="4"/>
      <c r="N12" s="4"/>
      <c r="O12" s="5"/>
    </row>
    <row r="13" spans="2:15" x14ac:dyDescent="0.25">
      <c r="B13" s="3"/>
      <c r="C13" s="52" t="s">
        <v>103</v>
      </c>
      <c r="D13" s="4"/>
      <c r="E13" s="52" t="s">
        <v>7</v>
      </c>
      <c r="F13" s="4"/>
      <c r="G13" s="4"/>
      <c r="H13" s="4"/>
      <c r="I13" s="4"/>
      <c r="J13" s="36"/>
      <c r="K13" s="4"/>
      <c r="L13" s="46"/>
      <c r="M13" s="4"/>
      <c r="N13" s="4"/>
      <c r="O13" s="5"/>
    </row>
    <row r="14" spans="2:15" x14ac:dyDescent="0.25">
      <c r="B14" s="3"/>
      <c r="C14" s="54"/>
      <c r="D14" s="4"/>
      <c r="E14" s="54"/>
      <c r="F14" s="4"/>
      <c r="G14" s="54"/>
      <c r="H14" s="4"/>
      <c r="I14" s="54"/>
      <c r="J14" s="4"/>
      <c r="K14" s="4"/>
      <c r="L14" s="46"/>
      <c r="M14" s="4"/>
      <c r="N14" s="4"/>
      <c r="O14" s="5"/>
    </row>
    <row r="15" spans="2:15" x14ac:dyDescent="0.25">
      <c r="B15" s="3"/>
      <c r="C15" s="4" t="s">
        <v>104</v>
      </c>
      <c r="D15" s="4"/>
      <c r="E15" s="4" t="s">
        <v>31</v>
      </c>
      <c r="F15" s="4"/>
      <c r="G15" s="53"/>
      <c r="H15" s="4"/>
      <c r="I15" s="53"/>
      <c r="J15" s="4"/>
      <c r="K15" s="4"/>
      <c r="L15" s="4"/>
      <c r="M15" s="4"/>
      <c r="N15" s="4"/>
      <c r="O15" s="5"/>
    </row>
    <row r="16" spans="2:15" x14ac:dyDescent="0.25">
      <c r="B16" s="3"/>
      <c r="C16" s="4"/>
      <c r="D16" s="4"/>
      <c r="E16" s="4"/>
      <c r="F16" s="4"/>
      <c r="G16" s="4"/>
      <c r="H16" s="4"/>
      <c r="I16" s="52"/>
      <c r="J16" s="4"/>
      <c r="K16" s="4"/>
      <c r="L16" s="4"/>
      <c r="M16" s="4"/>
      <c r="N16" s="4"/>
      <c r="O16" s="5"/>
    </row>
    <row r="17" spans="1:16" x14ac:dyDescent="0.25">
      <c r="B17" s="3"/>
      <c r="C17" s="4"/>
      <c r="D17" s="4"/>
      <c r="E17" s="4"/>
      <c r="F17" s="4"/>
      <c r="G17" s="4"/>
      <c r="H17" s="4"/>
      <c r="I17" s="52"/>
      <c r="J17" s="4"/>
      <c r="K17" s="4"/>
      <c r="L17" s="4"/>
      <c r="M17" s="4"/>
      <c r="N17" s="4"/>
      <c r="O17" s="5"/>
    </row>
    <row r="18" spans="1:16" x14ac:dyDescent="0.25"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</row>
    <row r="19" spans="1:16" x14ac:dyDescent="0.25">
      <c r="B19" s="60" t="s">
        <v>106</v>
      </c>
      <c r="C19" s="61"/>
      <c r="D19" s="61"/>
      <c r="E19" s="15"/>
      <c r="F19" s="15"/>
      <c r="G19" s="15"/>
      <c r="H19" s="110" t="s">
        <v>8</v>
      </c>
      <c r="I19" s="110" t="s">
        <v>9</v>
      </c>
      <c r="J19" s="110" t="s">
        <v>7</v>
      </c>
      <c r="K19" s="111" t="s">
        <v>31</v>
      </c>
      <c r="L19" s="19"/>
      <c r="M19" s="18" t="s">
        <v>10</v>
      </c>
      <c r="N19" s="4"/>
      <c r="O19" s="5"/>
    </row>
    <row r="20" spans="1:16" x14ac:dyDescent="0.25">
      <c r="B20" s="32" t="s">
        <v>11</v>
      </c>
      <c r="C20" s="9"/>
      <c r="D20" s="9"/>
      <c r="E20" s="9"/>
      <c r="F20" s="17"/>
      <c r="G20" s="17"/>
      <c r="H20" s="38">
        <v>1</v>
      </c>
      <c r="I20" s="38">
        <v>3</v>
      </c>
      <c r="J20" s="38">
        <v>1</v>
      </c>
      <c r="K20" s="39">
        <v>1</v>
      </c>
      <c r="L20" s="9"/>
      <c r="M20" s="12">
        <f>+I20+H20+J20+K20</f>
        <v>6</v>
      </c>
      <c r="N20" s="4"/>
      <c r="O20" s="5"/>
    </row>
    <row r="21" spans="1:16" x14ac:dyDescent="0.25">
      <c r="B21" s="3"/>
      <c r="C21" s="4"/>
      <c r="D21" s="4"/>
      <c r="E21" s="4"/>
      <c r="F21" s="4"/>
      <c r="G21" s="4"/>
      <c r="H21" s="13"/>
      <c r="I21" s="13"/>
      <c r="J21" s="13"/>
      <c r="K21" s="10"/>
      <c r="L21" s="4"/>
      <c r="M21" s="10"/>
      <c r="N21" s="4"/>
      <c r="O21" s="5"/>
    </row>
    <row r="22" spans="1:16" x14ac:dyDescent="0.25">
      <c r="B22" s="33" t="s">
        <v>12</v>
      </c>
      <c r="C22" s="21"/>
      <c r="D22" s="21"/>
      <c r="E22" s="21"/>
      <c r="F22" s="21"/>
      <c r="G22" s="21"/>
      <c r="H22" s="14"/>
      <c r="I22" s="14"/>
      <c r="J22" s="14"/>
      <c r="K22" s="11"/>
      <c r="L22" s="8"/>
      <c r="M22" s="11"/>
      <c r="N22" s="4"/>
      <c r="O22" s="5"/>
    </row>
    <row r="23" spans="1:16" x14ac:dyDescent="0.25">
      <c r="B23" s="33" t="s">
        <v>13</v>
      </c>
      <c r="C23" s="21"/>
      <c r="D23" s="21"/>
      <c r="E23" s="21"/>
      <c r="F23" s="21"/>
      <c r="G23" s="21"/>
      <c r="H23" s="48">
        <v>0.1</v>
      </c>
      <c r="I23" s="48">
        <v>0.3</v>
      </c>
      <c r="J23" s="48">
        <v>0.3</v>
      </c>
      <c r="K23" s="49">
        <v>0.3</v>
      </c>
      <c r="L23" s="25"/>
      <c r="M23" s="24"/>
      <c r="N23" s="4"/>
      <c r="O23" s="5"/>
    </row>
    <row r="24" spans="1:16" x14ac:dyDescent="0.25">
      <c r="B24" s="32" t="s">
        <v>14</v>
      </c>
      <c r="C24" s="20"/>
      <c r="D24" s="20"/>
      <c r="E24" s="20"/>
      <c r="F24" s="20"/>
      <c r="G24" s="20"/>
      <c r="H24" s="50">
        <v>0.1</v>
      </c>
      <c r="I24" s="50">
        <v>0.2</v>
      </c>
      <c r="J24" s="50">
        <v>0.2</v>
      </c>
      <c r="K24" s="51">
        <v>0.2</v>
      </c>
      <c r="L24" s="27"/>
      <c r="M24" s="26"/>
      <c r="N24" s="4"/>
      <c r="O24" s="5"/>
    </row>
    <row r="25" spans="1:16" x14ac:dyDescent="0.25">
      <c r="B25" s="32" t="s">
        <v>15</v>
      </c>
      <c r="C25" s="20"/>
      <c r="D25" s="20"/>
      <c r="E25" s="20"/>
      <c r="F25" s="20"/>
      <c r="G25" s="20"/>
      <c r="H25" s="50">
        <v>0.2</v>
      </c>
      <c r="I25" s="50">
        <v>0.2</v>
      </c>
      <c r="J25" s="50">
        <v>0.2</v>
      </c>
      <c r="K25" s="51">
        <v>0.2</v>
      </c>
      <c r="L25" s="27"/>
      <c r="M25" s="26"/>
      <c r="N25" s="4"/>
      <c r="O25" s="5"/>
    </row>
    <row r="26" spans="1:16" x14ac:dyDescent="0.25">
      <c r="B26" s="32" t="s">
        <v>16</v>
      </c>
      <c r="C26" s="20"/>
      <c r="D26" s="20"/>
      <c r="E26" s="20"/>
      <c r="F26" s="20"/>
      <c r="G26" s="20"/>
      <c r="H26" s="50">
        <v>0.2</v>
      </c>
      <c r="I26" s="50">
        <v>0.1</v>
      </c>
      <c r="J26" s="50">
        <v>0.1</v>
      </c>
      <c r="K26" s="51">
        <v>0.1</v>
      </c>
      <c r="L26" s="27"/>
      <c r="M26" s="26"/>
      <c r="N26" s="4"/>
      <c r="O26" s="5"/>
    </row>
    <row r="27" spans="1:16" x14ac:dyDescent="0.25">
      <c r="B27" s="32" t="s">
        <v>17</v>
      </c>
      <c r="C27" s="20"/>
      <c r="D27" s="20"/>
      <c r="E27" s="20"/>
      <c r="F27" s="20"/>
      <c r="G27" s="20"/>
      <c r="H27" s="50">
        <v>0.15</v>
      </c>
      <c r="I27" s="50">
        <v>0.1</v>
      </c>
      <c r="J27" s="50">
        <v>0.1</v>
      </c>
      <c r="K27" s="51">
        <v>0.1</v>
      </c>
      <c r="L27" s="27"/>
      <c r="M27" s="26"/>
      <c r="N27" s="4"/>
      <c r="O27" s="5"/>
    </row>
    <row r="28" spans="1:16" x14ac:dyDescent="0.25">
      <c r="B28" s="32" t="s">
        <v>18</v>
      </c>
      <c r="C28" s="20"/>
      <c r="D28" s="20"/>
      <c r="E28" s="20"/>
      <c r="F28" s="20"/>
      <c r="G28" s="20"/>
      <c r="H28" s="50">
        <v>0.25</v>
      </c>
      <c r="I28" s="50">
        <v>0.1</v>
      </c>
      <c r="J28" s="50">
        <v>0.1</v>
      </c>
      <c r="K28" s="51">
        <v>0.1</v>
      </c>
      <c r="L28" s="27"/>
      <c r="M28" s="26"/>
      <c r="N28" s="4"/>
      <c r="O28" s="5"/>
    </row>
    <row r="29" spans="1:16" x14ac:dyDescent="0.25">
      <c r="B29" s="3"/>
      <c r="C29" s="4"/>
      <c r="D29" s="4"/>
      <c r="E29" s="4"/>
      <c r="F29" s="4"/>
      <c r="G29" s="69"/>
      <c r="H29" s="82"/>
      <c r="I29" s="82"/>
      <c r="J29" s="82"/>
      <c r="K29" s="82"/>
      <c r="L29" s="29"/>
      <c r="M29" s="83"/>
      <c r="N29" s="4"/>
      <c r="O29" s="5"/>
    </row>
    <row r="30" spans="1:16" x14ac:dyDescent="0.25">
      <c r="B30" s="71" t="s">
        <v>107</v>
      </c>
      <c r="C30" s="72"/>
      <c r="D30" s="72"/>
      <c r="E30" s="58"/>
      <c r="F30" s="21" t="s">
        <v>20</v>
      </c>
      <c r="G30" s="11"/>
      <c r="H30" s="41">
        <f>+SUM(H23:H28)</f>
        <v>1</v>
      </c>
      <c r="I30" s="41">
        <f>+SUM(I23:I28)</f>
        <v>0.99999999999999989</v>
      </c>
      <c r="J30" s="41">
        <f>+SUM(J23:J28)</f>
        <v>0.99999999999999989</v>
      </c>
      <c r="K30" s="41">
        <f>+SUM(K23:K28)</f>
        <v>0.99999999999999989</v>
      </c>
      <c r="L30" s="73"/>
      <c r="M30" s="42"/>
      <c r="N30" s="8"/>
      <c r="O30" s="74"/>
    </row>
    <row r="31" spans="1:16" x14ac:dyDescent="0.25">
      <c r="A31" s="4"/>
      <c r="B31" s="30"/>
      <c r="C31" s="67"/>
      <c r="D31" s="67"/>
      <c r="E31" s="30"/>
      <c r="F31" s="40"/>
      <c r="G31" s="4"/>
      <c r="H31" s="55"/>
      <c r="I31" s="55"/>
      <c r="J31" s="55"/>
      <c r="K31" s="55"/>
      <c r="L31" s="55"/>
      <c r="M31" s="55"/>
      <c r="N31" s="4"/>
      <c r="O31" s="4"/>
      <c r="P31" s="4"/>
    </row>
    <row r="32" spans="1:16" hidden="1" x14ac:dyDescent="0.25"/>
    <row r="33" spans="2:15" hidden="1" x14ac:dyDescent="0.25">
      <c r="B33" s="118" t="str">
        <f>+B19</f>
        <v xml:space="preserve">Positions-Cost Center 140238 - Wellhead </v>
      </c>
      <c r="C33" s="119"/>
      <c r="D33" s="119"/>
      <c r="E33" s="119"/>
      <c r="F33" s="119"/>
      <c r="G33" s="119"/>
      <c r="H33" s="110" t="s">
        <v>8</v>
      </c>
      <c r="I33" s="110" t="s">
        <v>9</v>
      </c>
      <c r="J33" s="110" t="s">
        <v>7</v>
      </c>
      <c r="K33" s="111" t="s">
        <v>31</v>
      </c>
      <c r="L33" s="110" t="s">
        <v>58</v>
      </c>
      <c r="M33" s="90" t="s">
        <v>10</v>
      </c>
      <c r="N33" s="4"/>
      <c r="O33" s="5"/>
    </row>
    <row r="34" spans="2:15" hidden="1" x14ac:dyDescent="0.25">
      <c r="B34" s="32" t="s">
        <v>11</v>
      </c>
      <c r="C34" s="120"/>
      <c r="D34" s="120"/>
      <c r="E34" s="120"/>
      <c r="F34" s="20"/>
      <c r="G34" s="20"/>
      <c r="H34" s="121">
        <f>+H20</f>
        <v>1</v>
      </c>
      <c r="I34" s="121">
        <f>+I20</f>
        <v>3</v>
      </c>
      <c r="J34" s="121">
        <f>+J20</f>
        <v>1</v>
      </c>
      <c r="K34" s="121">
        <f>+K20</f>
        <v>1</v>
      </c>
      <c r="L34" s="121">
        <f>+L20</f>
        <v>0</v>
      </c>
      <c r="M34" s="91">
        <f>SUM(H34:L34)</f>
        <v>6</v>
      </c>
      <c r="N34" s="4"/>
      <c r="O34" s="5"/>
    </row>
    <row r="35" spans="2:15" hidden="1" x14ac:dyDescent="0.25">
      <c r="B35" s="81"/>
      <c r="C35" s="36"/>
      <c r="D35" s="36"/>
      <c r="E35" s="36"/>
      <c r="F35" s="36"/>
      <c r="G35" s="36"/>
      <c r="H35" s="122"/>
      <c r="I35" s="122"/>
      <c r="J35" s="122"/>
      <c r="K35" s="123"/>
      <c r="L35" s="122"/>
      <c r="M35" s="5"/>
      <c r="N35" s="4"/>
      <c r="O35" s="5"/>
    </row>
    <row r="36" spans="2:15" hidden="1" x14ac:dyDescent="0.25">
      <c r="B36" s="33" t="s">
        <v>12</v>
      </c>
      <c r="C36" s="21"/>
      <c r="D36" s="21"/>
      <c r="E36" s="21"/>
      <c r="F36" s="21"/>
      <c r="G36" s="21"/>
      <c r="H36" s="124"/>
      <c r="I36" s="124"/>
      <c r="J36" s="124"/>
      <c r="K36" s="125"/>
      <c r="L36" s="124"/>
      <c r="M36" s="74"/>
      <c r="N36" s="4"/>
      <c r="O36" s="5"/>
    </row>
    <row r="37" spans="2:15" hidden="1" x14ac:dyDescent="0.25">
      <c r="B37" s="32" t="s">
        <v>16</v>
      </c>
      <c r="C37" s="20"/>
      <c r="D37" s="20"/>
      <c r="E37" s="20"/>
      <c r="F37" s="20"/>
      <c r="G37" s="20"/>
      <c r="H37" s="126">
        <f t="shared" ref="H37:L39" si="0">ROUND(H26*$L$6,0)</f>
        <v>37</v>
      </c>
      <c r="I37" s="126">
        <f t="shared" si="0"/>
        <v>18</v>
      </c>
      <c r="J37" s="126">
        <f t="shared" si="0"/>
        <v>18</v>
      </c>
      <c r="K37" s="126">
        <f t="shared" si="0"/>
        <v>18</v>
      </c>
      <c r="L37" s="126">
        <f t="shared" si="0"/>
        <v>0</v>
      </c>
      <c r="M37" s="93"/>
      <c r="N37" s="4"/>
      <c r="O37" s="5"/>
    </row>
    <row r="38" spans="2:15" hidden="1" x14ac:dyDescent="0.25">
      <c r="B38" s="32" t="s">
        <v>17</v>
      </c>
      <c r="C38" s="20"/>
      <c r="D38" s="20"/>
      <c r="E38" s="20"/>
      <c r="F38" s="20"/>
      <c r="G38" s="20"/>
      <c r="H38" s="126">
        <f t="shared" si="0"/>
        <v>28</v>
      </c>
      <c r="I38" s="126">
        <f t="shared" si="0"/>
        <v>18</v>
      </c>
      <c r="J38" s="126">
        <f t="shared" si="0"/>
        <v>18</v>
      </c>
      <c r="K38" s="126">
        <f t="shared" si="0"/>
        <v>18</v>
      </c>
      <c r="L38" s="126">
        <f t="shared" si="0"/>
        <v>0</v>
      </c>
      <c r="M38" s="93"/>
      <c r="N38" s="4"/>
      <c r="O38" s="5"/>
    </row>
    <row r="39" spans="2:15" hidden="1" x14ac:dyDescent="0.25">
      <c r="B39" s="32" t="s">
        <v>18</v>
      </c>
      <c r="C39" s="20"/>
      <c r="D39" s="20"/>
      <c r="E39" s="20"/>
      <c r="F39" s="20"/>
      <c r="G39" s="20"/>
      <c r="H39" s="126">
        <f t="shared" si="0"/>
        <v>46</v>
      </c>
      <c r="I39" s="126">
        <f t="shared" si="0"/>
        <v>18</v>
      </c>
      <c r="J39" s="126">
        <f t="shared" si="0"/>
        <v>18</v>
      </c>
      <c r="K39" s="126">
        <f t="shared" si="0"/>
        <v>18</v>
      </c>
      <c r="L39" s="126">
        <f t="shared" si="0"/>
        <v>0</v>
      </c>
      <c r="M39" s="93"/>
      <c r="N39" s="4"/>
      <c r="O39" s="5"/>
    </row>
    <row r="40" spans="2:15" hidden="1" x14ac:dyDescent="0.25">
      <c r="B40" s="33" t="s">
        <v>13</v>
      </c>
      <c r="C40" s="21"/>
      <c r="D40" s="21"/>
      <c r="E40" s="21"/>
      <c r="F40" s="21"/>
      <c r="G40" s="21"/>
      <c r="H40" s="126">
        <f t="shared" ref="H40:I42" si="1">ROUND(H23*$L$6,0)</f>
        <v>18</v>
      </c>
      <c r="I40" s="126">
        <f t="shared" si="1"/>
        <v>55</v>
      </c>
      <c r="J40" s="126">
        <f t="shared" ref="J40:L42" si="2">ROUND(J23*$L$6,0)</f>
        <v>55</v>
      </c>
      <c r="K40" s="126">
        <f t="shared" si="2"/>
        <v>55</v>
      </c>
      <c r="L40" s="126">
        <f t="shared" si="2"/>
        <v>0</v>
      </c>
      <c r="M40" s="92"/>
      <c r="N40" s="4"/>
      <c r="O40" s="5"/>
    </row>
    <row r="41" spans="2:15" hidden="1" x14ac:dyDescent="0.25">
      <c r="B41" s="32" t="s">
        <v>14</v>
      </c>
      <c r="C41" s="20"/>
      <c r="D41" s="20"/>
      <c r="E41" s="20"/>
      <c r="F41" s="20"/>
      <c r="G41" s="20"/>
      <c r="H41" s="126">
        <f t="shared" si="1"/>
        <v>18</v>
      </c>
      <c r="I41" s="126">
        <f t="shared" si="1"/>
        <v>37</v>
      </c>
      <c r="J41" s="126">
        <f t="shared" si="2"/>
        <v>37</v>
      </c>
      <c r="K41" s="126">
        <f t="shared" si="2"/>
        <v>37</v>
      </c>
      <c r="L41" s="126">
        <f t="shared" si="2"/>
        <v>0</v>
      </c>
      <c r="M41" s="93"/>
      <c r="N41" s="4"/>
      <c r="O41" s="5"/>
    </row>
    <row r="42" spans="2:15" hidden="1" x14ac:dyDescent="0.25">
      <c r="B42" s="32" t="s">
        <v>15</v>
      </c>
      <c r="C42" s="20"/>
      <c r="D42" s="20"/>
      <c r="E42" s="20"/>
      <c r="F42" s="20"/>
      <c r="G42" s="20"/>
      <c r="H42" s="126">
        <f t="shared" si="1"/>
        <v>37</v>
      </c>
      <c r="I42" s="126">
        <f t="shared" si="1"/>
        <v>37</v>
      </c>
      <c r="J42" s="126">
        <f t="shared" si="2"/>
        <v>37</v>
      </c>
      <c r="K42" s="126">
        <f t="shared" si="2"/>
        <v>37</v>
      </c>
      <c r="L42" s="126">
        <f t="shared" si="2"/>
        <v>0</v>
      </c>
      <c r="M42" s="93"/>
      <c r="N42" s="4"/>
      <c r="O42" s="5"/>
    </row>
    <row r="43" spans="2:15" hidden="1" x14ac:dyDescent="0.25">
      <c r="B43" s="81"/>
      <c r="C43" s="36"/>
      <c r="D43" s="36"/>
      <c r="E43" s="36"/>
      <c r="F43" s="36"/>
      <c r="G43" s="127"/>
      <c r="H43" s="128"/>
      <c r="I43" s="128"/>
      <c r="J43" s="128"/>
      <c r="K43" s="128"/>
      <c r="L43" s="129"/>
      <c r="M43" s="94"/>
      <c r="N43" s="4"/>
      <c r="O43" s="5"/>
    </row>
    <row r="44" spans="2:15" hidden="1" x14ac:dyDescent="0.25">
      <c r="B44" s="33" t="s">
        <v>60</v>
      </c>
      <c r="C44" s="130"/>
      <c r="D44" s="130"/>
      <c r="E44" s="21"/>
      <c r="F44" s="21" t="s">
        <v>20</v>
      </c>
      <c r="G44" s="125"/>
      <c r="H44" s="126">
        <f>SUM(H37:H43)</f>
        <v>184</v>
      </c>
      <c r="I44" s="126">
        <f>SUM(I37:I43)</f>
        <v>183</v>
      </c>
      <c r="J44" s="126">
        <f>SUM(J37:J43)</f>
        <v>183</v>
      </c>
      <c r="K44" s="126">
        <f>SUM(K37:K43)</f>
        <v>183</v>
      </c>
      <c r="L44" s="126">
        <f>SUM(L37:L43)</f>
        <v>0</v>
      </c>
      <c r="M44" s="190">
        <f>SUM(H44:L44)</f>
        <v>733</v>
      </c>
      <c r="N44" s="8"/>
      <c r="O44" s="74"/>
    </row>
    <row r="45" spans="2:15" hidden="1" x14ac:dyDescent="0.25"/>
  </sheetData>
  <phoneticPr fontId="0" type="noConversion"/>
  <pageMargins left="0.75" right="0.75" top="1" bottom="1" header="0.5" footer="0.5"/>
  <pageSetup scale="76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workbookViewId="0">
      <selection activeCell="D32" sqref="D32"/>
    </sheetView>
  </sheetViews>
  <sheetFormatPr defaultRowHeight="13.2" x14ac:dyDescent="0.25"/>
  <cols>
    <col min="5" max="5" width="15.88671875" customWidth="1"/>
    <col min="12" max="12" width="16.5546875" bestFit="1" customWidth="1"/>
    <col min="15" max="15" width="1.6640625" customWidth="1"/>
  </cols>
  <sheetData>
    <row r="1" spans="2:15" ht="13.8" thickBot="1" x14ac:dyDescent="0.3"/>
    <row r="2" spans="2:15" x14ac:dyDescent="0.25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2:15" ht="15.6" x14ac:dyDescent="0.3">
      <c r="B3" s="3"/>
      <c r="C3" s="4"/>
      <c r="D3" s="4"/>
      <c r="E3" s="4"/>
      <c r="F3" s="4"/>
      <c r="G3" s="4"/>
      <c r="H3" s="4"/>
      <c r="I3" s="4"/>
      <c r="J3" s="4"/>
      <c r="K3" s="47"/>
      <c r="L3" s="47">
        <v>37165</v>
      </c>
      <c r="M3" s="4"/>
      <c r="N3" s="4"/>
      <c r="O3" s="5"/>
    </row>
    <row r="4" spans="2:15" x14ac:dyDescent="0.25">
      <c r="B4" s="68" t="s">
        <v>113</v>
      </c>
      <c r="C4" s="4"/>
      <c r="D4" s="4"/>
      <c r="E4" s="4"/>
      <c r="F4" s="4"/>
      <c r="G4" s="4"/>
      <c r="H4" s="4"/>
      <c r="I4" s="4"/>
      <c r="J4" s="4"/>
      <c r="K4" s="4"/>
      <c r="L4" s="30">
        <v>23</v>
      </c>
      <c r="M4" s="4" t="s">
        <v>21</v>
      </c>
      <c r="N4" s="4"/>
      <c r="O4" s="5"/>
    </row>
    <row r="5" spans="2:15" x14ac:dyDescent="0.25">
      <c r="B5" s="3"/>
      <c r="C5" s="56" t="s">
        <v>116</v>
      </c>
      <c r="D5" s="56"/>
      <c r="E5" s="4"/>
      <c r="F5" s="4"/>
      <c r="G5" s="40"/>
      <c r="H5" s="4"/>
      <c r="I5" s="4"/>
      <c r="J5" s="4"/>
      <c r="K5" s="4"/>
      <c r="L5" s="30">
        <v>0</v>
      </c>
      <c r="M5" s="4" t="s">
        <v>22</v>
      </c>
      <c r="N5" s="4"/>
      <c r="O5" s="5"/>
    </row>
    <row r="6" spans="2:15" x14ac:dyDescent="0.25">
      <c r="B6" s="3"/>
      <c r="C6" s="4"/>
      <c r="D6" s="4"/>
      <c r="E6" s="4"/>
      <c r="F6" s="4"/>
      <c r="G6" s="4"/>
      <c r="H6" s="40"/>
      <c r="I6" s="4"/>
      <c r="J6" s="4"/>
      <c r="K6" s="4"/>
      <c r="L6" s="36">
        <f>+L4*8</f>
        <v>184</v>
      </c>
      <c r="M6" s="36" t="s">
        <v>33</v>
      </c>
      <c r="N6" s="36"/>
      <c r="O6" s="37"/>
    </row>
    <row r="7" spans="2:15" x14ac:dyDescent="0.25">
      <c r="B7" s="3"/>
      <c r="C7" s="4" t="s">
        <v>114</v>
      </c>
      <c r="D7" s="4"/>
      <c r="E7" s="4" t="s">
        <v>115</v>
      </c>
      <c r="F7" s="4"/>
      <c r="G7" s="4"/>
      <c r="H7" s="4"/>
      <c r="I7" s="4"/>
      <c r="J7" s="4"/>
      <c r="K7" s="4"/>
      <c r="L7" s="36"/>
      <c r="M7" s="36"/>
      <c r="N7" s="36"/>
      <c r="O7" s="37"/>
    </row>
    <row r="8" spans="2:15" x14ac:dyDescent="0.25">
      <c r="B8" s="3"/>
      <c r="F8" s="4"/>
      <c r="G8" s="4"/>
      <c r="H8" s="4"/>
      <c r="I8" s="4"/>
      <c r="J8" s="4"/>
      <c r="K8" s="4"/>
      <c r="L8" s="75">
        <f>+L6*M17</f>
        <v>0</v>
      </c>
      <c r="M8" s="36" t="s">
        <v>25</v>
      </c>
      <c r="N8" s="36"/>
      <c r="O8" s="37"/>
    </row>
    <row r="9" spans="2:15" x14ac:dyDescent="0.25">
      <c r="B9" s="3"/>
      <c r="C9" s="4" t="s">
        <v>147</v>
      </c>
      <c r="D9" s="4"/>
      <c r="E9" s="4" t="s">
        <v>148</v>
      </c>
      <c r="F9" s="4"/>
      <c r="G9" s="40"/>
      <c r="H9" s="4"/>
      <c r="I9" s="40"/>
      <c r="J9" s="4"/>
      <c r="K9" s="4"/>
      <c r="L9" s="4"/>
      <c r="M9" s="4" t="s">
        <v>26</v>
      </c>
      <c r="N9" s="4"/>
      <c r="O9" s="5"/>
    </row>
    <row r="10" spans="2:15" x14ac:dyDescent="0.25">
      <c r="B10" s="3"/>
      <c r="C10" s="52" t="s">
        <v>149</v>
      </c>
      <c r="D10" s="4"/>
      <c r="E10" s="4" t="s">
        <v>148</v>
      </c>
      <c r="F10" s="4"/>
      <c r="G10" s="4"/>
      <c r="H10" s="4"/>
      <c r="I10" s="4"/>
      <c r="J10" s="4"/>
      <c r="K10" s="4"/>
      <c r="L10" s="4"/>
      <c r="M10" s="4"/>
      <c r="N10" s="4"/>
      <c r="O10" s="5"/>
    </row>
    <row r="11" spans="2:15" x14ac:dyDescent="0.25"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</row>
    <row r="12" spans="2:15" x14ac:dyDescent="0.25"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5"/>
    </row>
    <row r="13" spans="2:15" x14ac:dyDescent="0.25">
      <c r="B13" s="3"/>
      <c r="C13" s="4"/>
      <c r="D13" s="4"/>
      <c r="E13" s="4"/>
      <c r="F13" s="4"/>
      <c r="G13" s="4"/>
      <c r="H13" s="4"/>
      <c r="I13" s="52"/>
      <c r="J13" s="4"/>
      <c r="K13" s="4"/>
      <c r="L13" s="4"/>
      <c r="M13" s="4"/>
      <c r="N13" s="4"/>
      <c r="O13" s="5"/>
    </row>
    <row r="14" spans="2:15" x14ac:dyDescent="0.25">
      <c r="B14" s="3"/>
      <c r="C14" s="4"/>
      <c r="D14" s="4"/>
      <c r="E14" s="4"/>
      <c r="F14" s="4"/>
      <c r="G14" s="4"/>
      <c r="H14" s="4"/>
      <c r="I14" s="52"/>
      <c r="J14" s="4"/>
      <c r="K14" s="4"/>
      <c r="L14" s="4"/>
      <c r="M14" s="4"/>
      <c r="N14" s="4"/>
      <c r="O14" s="5"/>
    </row>
    <row r="15" spans="2:15" x14ac:dyDescent="0.25"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</row>
    <row r="16" spans="2:15" x14ac:dyDescent="0.25">
      <c r="B16" s="60" t="s">
        <v>117</v>
      </c>
      <c r="C16" s="61"/>
      <c r="D16" s="61"/>
      <c r="E16" s="15"/>
      <c r="F16" s="15"/>
      <c r="G16" s="15"/>
      <c r="H16" s="110" t="s">
        <v>8</v>
      </c>
      <c r="I16" s="110" t="s">
        <v>9</v>
      </c>
      <c r="J16" s="110" t="s">
        <v>7</v>
      </c>
      <c r="K16" s="111" t="s">
        <v>31</v>
      </c>
      <c r="L16" s="114"/>
      <c r="M16" s="111" t="s">
        <v>10</v>
      </c>
      <c r="N16" s="4"/>
      <c r="O16" s="5"/>
    </row>
    <row r="17" spans="1:16" x14ac:dyDescent="0.25">
      <c r="B17" s="32" t="s">
        <v>11</v>
      </c>
      <c r="C17" s="9"/>
      <c r="D17" s="9"/>
      <c r="E17" s="9"/>
      <c r="F17" s="17"/>
      <c r="G17" s="17"/>
      <c r="H17" s="38">
        <v>0</v>
      </c>
      <c r="I17" s="38">
        <v>0</v>
      </c>
      <c r="J17" s="38">
        <v>0</v>
      </c>
      <c r="K17" s="39">
        <v>0</v>
      </c>
      <c r="L17" s="9"/>
      <c r="M17" s="12">
        <f>SUM(H17:L17)</f>
        <v>0</v>
      </c>
      <c r="N17" s="4"/>
      <c r="O17" s="5"/>
    </row>
    <row r="18" spans="1:16" x14ac:dyDescent="0.25">
      <c r="B18" s="3"/>
      <c r="C18" s="4"/>
      <c r="D18" s="4"/>
      <c r="E18" s="4"/>
      <c r="F18" s="4"/>
      <c r="G18" s="4"/>
      <c r="H18" s="13"/>
      <c r="I18" s="13"/>
      <c r="J18" s="13"/>
      <c r="K18" s="10"/>
      <c r="L18" s="4"/>
      <c r="M18" s="10"/>
      <c r="N18" s="4"/>
      <c r="O18" s="5"/>
    </row>
    <row r="19" spans="1:16" x14ac:dyDescent="0.25">
      <c r="B19" s="33" t="s">
        <v>12</v>
      </c>
      <c r="C19" s="21"/>
      <c r="D19" s="21"/>
      <c r="E19" s="21"/>
      <c r="F19" s="21"/>
      <c r="G19" s="21"/>
      <c r="H19" s="14"/>
      <c r="I19" s="14"/>
      <c r="J19" s="14"/>
      <c r="K19" s="11"/>
      <c r="L19" s="8"/>
      <c r="M19" s="11"/>
      <c r="N19" s="4"/>
      <c r="O19" s="5"/>
    </row>
    <row r="20" spans="1:16" x14ac:dyDescent="0.25">
      <c r="B20" s="33" t="s">
        <v>13</v>
      </c>
      <c r="C20" s="21"/>
      <c r="D20" s="21"/>
      <c r="E20" s="21"/>
      <c r="F20" s="21"/>
      <c r="G20" s="21"/>
      <c r="H20" s="48">
        <v>0</v>
      </c>
      <c r="I20" s="48">
        <v>0</v>
      </c>
      <c r="J20" s="48">
        <v>0</v>
      </c>
      <c r="K20" s="49">
        <v>0</v>
      </c>
      <c r="L20" s="25"/>
      <c r="M20" s="24"/>
      <c r="N20" s="4"/>
      <c r="O20" s="5"/>
    </row>
    <row r="21" spans="1:16" x14ac:dyDescent="0.25">
      <c r="B21" s="32" t="s">
        <v>14</v>
      </c>
      <c r="C21" s="20"/>
      <c r="D21" s="20"/>
      <c r="E21" s="20"/>
      <c r="F21" s="20"/>
      <c r="G21" s="20"/>
      <c r="H21" s="50">
        <v>0</v>
      </c>
      <c r="I21" s="50">
        <v>0</v>
      </c>
      <c r="J21" s="50">
        <v>0</v>
      </c>
      <c r="K21" s="51">
        <v>0</v>
      </c>
      <c r="L21" s="27"/>
      <c r="M21" s="26"/>
      <c r="N21" s="4"/>
      <c r="O21" s="5"/>
    </row>
    <row r="22" spans="1:16" x14ac:dyDescent="0.25">
      <c r="B22" s="32" t="s">
        <v>15</v>
      </c>
      <c r="C22" s="20"/>
      <c r="D22" s="20"/>
      <c r="E22" s="20"/>
      <c r="F22" s="20"/>
      <c r="G22" s="20"/>
      <c r="H22" s="50">
        <v>0</v>
      </c>
      <c r="I22" s="50">
        <v>0</v>
      </c>
      <c r="J22" s="50">
        <v>0</v>
      </c>
      <c r="K22" s="51">
        <v>0</v>
      </c>
      <c r="L22" s="27"/>
      <c r="M22" s="26"/>
      <c r="N22" s="4"/>
      <c r="O22" s="5"/>
    </row>
    <row r="23" spans="1:16" x14ac:dyDescent="0.25">
      <c r="B23" s="32" t="s">
        <v>16</v>
      </c>
      <c r="C23" s="20"/>
      <c r="D23" s="20"/>
      <c r="E23" s="20"/>
      <c r="F23" s="20"/>
      <c r="G23" s="20"/>
      <c r="H23" s="50">
        <v>0</v>
      </c>
      <c r="I23" s="50">
        <v>0</v>
      </c>
      <c r="J23" s="50">
        <v>0</v>
      </c>
      <c r="K23" s="51">
        <v>0</v>
      </c>
      <c r="L23" s="27"/>
      <c r="M23" s="26"/>
      <c r="N23" s="4"/>
      <c r="O23" s="5"/>
    </row>
    <row r="24" spans="1:16" x14ac:dyDescent="0.25">
      <c r="B24" s="32" t="s">
        <v>17</v>
      </c>
      <c r="C24" s="20"/>
      <c r="D24" s="20"/>
      <c r="E24" s="20"/>
      <c r="F24" s="20"/>
      <c r="G24" s="20"/>
      <c r="H24" s="50">
        <v>0</v>
      </c>
      <c r="I24" s="50">
        <v>0</v>
      </c>
      <c r="J24" s="50">
        <v>0</v>
      </c>
      <c r="K24" s="51">
        <v>0</v>
      </c>
      <c r="L24" s="27"/>
      <c r="M24" s="26"/>
      <c r="N24" s="4"/>
      <c r="O24" s="5"/>
    </row>
    <row r="25" spans="1:16" x14ac:dyDescent="0.25">
      <c r="B25" s="32" t="s">
        <v>18</v>
      </c>
      <c r="C25" s="20"/>
      <c r="D25" s="20"/>
      <c r="E25" s="20"/>
      <c r="F25" s="20"/>
      <c r="G25" s="20"/>
      <c r="H25" s="50">
        <v>0</v>
      </c>
      <c r="I25" s="50">
        <v>0</v>
      </c>
      <c r="J25" s="50">
        <v>0</v>
      </c>
      <c r="K25" s="51">
        <v>0</v>
      </c>
      <c r="L25" s="27"/>
      <c r="M25" s="26"/>
      <c r="N25" s="4"/>
      <c r="O25" s="5"/>
    </row>
    <row r="26" spans="1:16" x14ac:dyDescent="0.25">
      <c r="B26" s="3"/>
      <c r="C26" s="4"/>
      <c r="D26" s="4"/>
      <c r="E26" s="4"/>
      <c r="F26" s="4"/>
      <c r="G26" s="69"/>
      <c r="H26" s="82"/>
      <c r="I26" s="82"/>
      <c r="J26" s="82"/>
      <c r="K26" s="82"/>
      <c r="L26" s="29"/>
      <c r="M26" s="83"/>
      <c r="N26" s="4"/>
      <c r="O26" s="5"/>
    </row>
    <row r="27" spans="1:16" x14ac:dyDescent="0.25">
      <c r="B27" s="71" t="s">
        <v>118</v>
      </c>
      <c r="C27" s="72"/>
      <c r="D27" s="72"/>
      <c r="E27" s="58"/>
      <c r="F27" s="21" t="s">
        <v>20</v>
      </c>
      <c r="G27" s="11"/>
      <c r="H27" s="41">
        <f>+SUM(H20:H25)</f>
        <v>0</v>
      </c>
      <c r="I27" s="41">
        <f>+SUM(I20:I25)</f>
        <v>0</v>
      </c>
      <c r="J27" s="41">
        <f>+SUM(J20:J25)</f>
        <v>0</v>
      </c>
      <c r="K27" s="41">
        <f>+SUM(K20:K25)</f>
        <v>0</v>
      </c>
      <c r="L27" s="73"/>
      <c r="M27" s="191">
        <f>SUM(H27:L27)</f>
        <v>0</v>
      </c>
      <c r="N27" s="8"/>
      <c r="O27" s="74"/>
    </row>
    <row r="28" spans="1:16" x14ac:dyDescent="0.25">
      <c r="A28" s="4"/>
      <c r="B28" s="30"/>
      <c r="C28" s="67"/>
      <c r="D28" s="67"/>
      <c r="E28" s="30"/>
      <c r="F28" s="40"/>
      <c r="G28" s="4"/>
      <c r="H28" s="55"/>
      <c r="I28" s="55"/>
      <c r="J28" s="55"/>
      <c r="K28" s="55"/>
      <c r="L28" s="55"/>
      <c r="M28" s="55"/>
      <c r="N28" s="4"/>
      <c r="O28" s="4"/>
      <c r="P28" s="4"/>
    </row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tabSelected="1" topLeftCell="A4" workbookViewId="0">
      <selection activeCell="K25" sqref="K25"/>
    </sheetView>
  </sheetViews>
  <sheetFormatPr defaultRowHeight="13.2" x14ac:dyDescent="0.25"/>
  <cols>
    <col min="5" max="5" width="13.109375" customWidth="1"/>
    <col min="12" max="12" width="16.5546875" bestFit="1" customWidth="1"/>
    <col min="13" max="13" width="10.33203125" bestFit="1" customWidth="1"/>
    <col min="15" max="15" width="3.6640625" customWidth="1"/>
  </cols>
  <sheetData>
    <row r="1" spans="2:15" ht="13.8" thickBot="1" x14ac:dyDescent="0.3"/>
    <row r="2" spans="2:15" x14ac:dyDescent="0.25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2:15" ht="15.6" x14ac:dyDescent="0.3">
      <c r="B3" s="3"/>
      <c r="C3" s="4"/>
      <c r="D3" s="4"/>
      <c r="E3" s="4"/>
      <c r="F3" s="4"/>
      <c r="G3" s="4"/>
      <c r="H3" s="4"/>
      <c r="I3" s="4"/>
      <c r="J3" s="4"/>
      <c r="K3" s="47"/>
      <c r="L3" s="47">
        <v>37165</v>
      </c>
      <c r="M3" s="4"/>
      <c r="N3" s="4"/>
      <c r="O3" s="5"/>
    </row>
    <row r="4" spans="2:15" x14ac:dyDescent="0.25">
      <c r="B4" s="68" t="s">
        <v>108</v>
      </c>
      <c r="C4" s="4"/>
      <c r="D4" s="4"/>
      <c r="E4" s="4"/>
      <c r="F4" s="4"/>
      <c r="G4" s="4"/>
      <c r="H4" s="4"/>
      <c r="I4" s="4"/>
      <c r="J4" s="4"/>
      <c r="K4" s="4"/>
      <c r="L4" s="30">
        <v>23</v>
      </c>
      <c r="M4" s="4" t="s">
        <v>21</v>
      </c>
      <c r="N4" s="4"/>
      <c r="O4" s="5"/>
    </row>
    <row r="5" spans="2:15" x14ac:dyDescent="0.25">
      <c r="B5" s="3"/>
      <c r="C5" s="56" t="s">
        <v>38</v>
      </c>
      <c r="D5" s="56"/>
      <c r="E5" s="4"/>
      <c r="F5" s="4"/>
      <c r="G5" s="40"/>
      <c r="H5" s="4"/>
      <c r="I5" s="4"/>
      <c r="J5" s="4"/>
      <c r="K5" s="4"/>
      <c r="L5" s="30">
        <v>0</v>
      </c>
      <c r="M5" s="4" t="s">
        <v>22</v>
      </c>
      <c r="N5" s="4"/>
      <c r="O5" s="5"/>
    </row>
    <row r="6" spans="2:15" x14ac:dyDescent="0.25">
      <c r="B6" s="3"/>
      <c r="C6" s="4" t="s">
        <v>109</v>
      </c>
      <c r="D6" s="4"/>
      <c r="E6" s="4" t="s">
        <v>6</v>
      </c>
      <c r="F6" s="4"/>
      <c r="G6" s="4"/>
      <c r="H6" s="40"/>
      <c r="I6" s="4"/>
      <c r="J6" s="4"/>
      <c r="K6" s="4"/>
      <c r="L6" s="36">
        <f>L4*8</f>
        <v>184</v>
      </c>
      <c r="M6" s="36" t="s">
        <v>33</v>
      </c>
      <c r="N6" s="36"/>
      <c r="O6" s="37"/>
    </row>
    <row r="7" spans="2:15" x14ac:dyDescent="0.25">
      <c r="B7" s="3"/>
      <c r="C7" s="4"/>
      <c r="D7" s="4"/>
      <c r="E7" s="4"/>
      <c r="F7" s="4"/>
      <c r="G7" s="4"/>
      <c r="H7" s="4"/>
      <c r="I7" s="4"/>
      <c r="J7" s="4"/>
      <c r="K7" s="4"/>
      <c r="L7" s="36"/>
      <c r="M7" s="36"/>
      <c r="N7" s="36"/>
      <c r="O7" s="37"/>
    </row>
    <row r="8" spans="2:15" x14ac:dyDescent="0.25">
      <c r="B8" s="3"/>
      <c r="C8" s="4" t="s">
        <v>110</v>
      </c>
      <c r="D8" s="4"/>
      <c r="E8" s="4" t="s">
        <v>31</v>
      </c>
      <c r="F8" s="4"/>
      <c r="G8" s="4"/>
      <c r="H8" s="4"/>
      <c r="I8" s="4"/>
      <c r="J8" s="4"/>
      <c r="K8" s="4"/>
      <c r="L8" s="75">
        <f>M20*L6</f>
        <v>552</v>
      </c>
      <c r="M8" s="36" t="s">
        <v>25</v>
      </c>
      <c r="N8" s="36"/>
      <c r="O8" s="37"/>
    </row>
    <row r="9" spans="2:15" x14ac:dyDescent="0.25">
      <c r="B9" s="3"/>
      <c r="C9" s="4"/>
      <c r="D9" s="4"/>
      <c r="E9" s="4"/>
      <c r="F9" s="4"/>
      <c r="G9" s="40"/>
      <c r="H9" s="4"/>
      <c r="I9" s="40"/>
      <c r="J9" s="4"/>
      <c r="K9" s="4"/>
      <c r="L9" s="4"/>
      <c r="M9" s="4" t="s">
        <v>26</v>
      </c>
      <c r="N9" s="4"/>
      <c r="O9" s="5"/>
    </row>
    <row r="10" spans="2:15" x14ac:dyDescent="0.25">
      <c r="B10" s="3"/>
      <c r="C10" s="52" t="s">
        <v>111</v>
      </c>
      <c r="D10" s="4"/>
      <c r="E10" s="4" t="s">
        <v>58</v>
      </c>
      <c r="F10" s="4"/>
      <c r="G10" s="40" t="s">
        <v>128</v>
      </c>
      <c r="H10" s="4"/>
      <c r="I10" s="56" t="s">
        <v>134</v>
      </c>
      <c r="J10" s="4"/>
      <c r="K10" s="4"/>
      <c r="L10" s="4"/>
      <c r="M10" s="4"/>
      <c r="N10" s="4"/>
      <c r="O10" s="5"/>
    </row>
    <row r="11" spans="2:15" x14ac:dyDescent="0.25">
      <c r="B11" s="3"/>
      <c r="C11" s="4"/>
      <c r="D11" s="4"/>
      <c r="E11" s="4"/>
      <c r="F11" s="4"/>
      <c r="G11" s="4"/>
      <c r="H11" s="4"/>
      <c r="I11" s="103" t="s">
        <v>134</v>
      </c>
      <c r="J11" s="107">
        <v>1</v>
      </c>
      <c r="K11" s="4"/>
      <c r="L11" s="4"/>
      <c r="M11" s="4"/>
      <c r="N11" s="4"/>
      <c r="O11" s="5"/>
    </row>
    <row r="12" spans="2:15" x14ac:dyDescent="0.25"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5"/>
    </row>
    <row r="13" spans="2:15" x14ac:dyDescent="0.25">
      <c r="B13" s="3"/>
      <c r="C13" s="4"/>
      <c r="D13" s="4"/>
      <c r="E13" s="4"/>
      <c r="F13" s="4"/>
      <c r="G13" s="4"/>
      <c r="H13" s="4"/>
      <c r="I13" s="4"/>
      <c r="J13" s="36"/>
      <c r="K13" s="4"/>
      <c r="L13" s="46"/>
      <c r="M13" s="4"/>
      <c r="N13" s="4"/>
      <c r="O13" s="5"/>
    </row>
    <row r="14" spans="2:15" x14ac:dyDescent="0.25">
      <c r="B14" s="3"/>
      <c r="C14" s="54"/>
      <c r="D14" s="4"/>
      <c r="E14" s="54"/>
      <c r="F14" s="4"/>
      <c r="G14" s="54"/>
      <c r="H14" s="4"/>
      <c r="I14" s="54"/>
      <c r="J14" s="4"/>
      <c r="K14" s="4"/>
      <c r="L14" s="46"/>
      <c r="M14" s="4"/>
      <c r="N14" s="4"/>
      <c r="O14" s="5"/>
    </row>
    <row r="15" spans="2:15" x14ac:dyDescent="0.25">
      <c r="B15" s="3"/>
      <c r="C15" s="4"/>
      <c r="D15" s="4"/>
      <c r="E15" s="4"/>
      <c r="F15" s="4"/>
      <c r="G15" s="53"/>
      <c r="H15" s="4"/>
      <c r="I15" s="53"/>
      <c r="J15" s="4"/>
      <c r="K15" s="4"/>
      <c r="L15" s="4"/>
      <c r="M15" s="4"/>
      <c r="N15" s="4"/>
      <c r="O15" s="5"/>
    </row>
    <row r="16" spans="2:15" x14ac:dyDescent="0.25">
      <c r="B16" s="3"/>
      <c r="C16" s="4"/>
      <c r="D16" s="4"/>
      <c r="E16" s="4"/>
      <c r="F16" s="4"/>
      <c r="G16" s="4"/>
      <c r="H16" s="4"/>
      <c r="I16" s="52"/>
      <c r="J16" s="4"/>
      <c r="K16" s="4"/>
      <c r="L16" s="4"/>
      <c r="M16" s="4"/>
      <c r="N16" s="4"/>
      <c r="O16" s="5"/>
    </row>
    <row r="17" spans="1:16" x14ac:dyDescent="0.25">
      <c r="B17" s="3"/>
      <c r="C17" s="4"/>
      <c r="D17" s="4"/>
      <c r="E17" s="4"/>
      <c r="F17" s="4"/>
      <c r="G17" s="4"/>
      <c r="H17" s="4"/>
      <c r="I17" s="52"/>
      <c r="J17" s="4"/>
      <c r="K17" s="4"/>
      <c r="L17" s="4"/>
      <c r="M17" s="4"/>
      <c r="N17" s="4"/>
      <c r="O17" s="5"/>
    </row>
    <row r="18" spans="1:16" x14ac:dyDescent="0.25"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</row>
    <row r="19" spans="1:16" x14ac:dyDescent="0.25">
      <c r="B19" s="60" t="s">
        <v>112</v>
      </c>
      <c r="C19" s="61"/>
      <c r="D19" s="61"/>
      <c r="E19" s="15"/>
      <c r="F19" s="15"/>
      <c r="G19" s="15"/>
      <c r="H19" s="110" t="s">
        <v>8</v>
      </c>
      <c r="I19" s="110" t="s">
        <v>9</v>
      </c>
      <c r="J19" s="110" t="s">
        <v>7</v>
      </c>
      <c r="K19" s="111" t="s">
        <v>31</v>
      </c>
      <c r="L19" s="110" t="s">
        <v>75</v>
      </c>
      <c r="M19" s="111" t="s">
        <v>10</v>
      </c>
      <c r="N19" s="4"/>
      <c r="O19" s="5"/>
    </row>
    <row r="20" spans="1:16" x14ac:dyDescent="0.25">
      <c r="B20" s="32" t="s">
        <v>11</v>
      </c>
      <c r="C20" s="9"/>
      <c r="D20" s="9"/>
      <c r="E20" s="9"/>
      <c r="F20" s="17"/>
      <c r="G20" s="17"/>
      <c r="H20" s="38">
        <v>1</v>
      </c>
      <c r="I20" s="38">
        <v>0</v>
      </c>
      <c r="J20" s="38">
        <v>0</v>
      </c>
      <c r="K20" s="39">
        <v>1</v>
      </c>
      <c r="L20" s="38">
        <v>1</v>
      </c>
      <c r="M20" s="12">
        <f>SUM(H20:L20)</f>
        <v>3</v>
      </c>
      <c r="N20" s="4"/>
      <c r="O20" s="5"/>
    </row>
    <row r="21" spans="1:16" x14ac:dyDescent="0.25">
      <c r="B21" s="3"/>
      <c r="C21" s="4"/>
      <c r="D21" s="4"/>
      <c r="E21" s="4"/>
      <c r="F21" s="4"/>
      <c r="G21" s="4"/>
      <c r="H21" s="13"/>
      <c r="I21" s="13"/>
      <c r="J21" s="13"/>
      <c r="K21" s="10"/>
      <c r="L21" s="100"/>
      <c r="M21" s="10"/>
      <c r="N21" s="4"/>
      <c r="O21" s="5"/>
    </row>
    <row r="22" spans="1:16" x14ac:dyDescent="0.25">
      <c r="B22" s="33" t="s">
        <v>12</v>
      </c>
      <c r="C22" s="21"/>
      <c r="D22" s="21"/>
      <c r="E22" s="21"/>
      <c r="F22" s="21"/>
      <c r="G22" s="21"/>
      <c r="H22" s="14"/>
      <c r="I22" s="14"/>
      <c r="J22" s="14"/>
      <c r="K22" s="11"/>
      <c r="L22" s="100"/>
      <c r="M22" s="11"/>
      <c r="N22" s="4"/>
      <c r="O22" s="5"/>
    </row>
    <row r="23" spans="1:16" x14ac:dyDescent="0.25">
      <c r="B23" s="33" t="s">
        <v>13</v>
      </c>
      <c r="C23" s="21"/>
      <c r="D23" s="21"/>
      <c r="E23" s="21"/>
      <c r="F23" s="21"/>
      <c r="G23" s="21"/>
      <c r="H23" s="48">
        <v>0</v>
      </c>
      <c r="I23" s="48">
        <v>0</v>
      </c>
      <c r="J23" s="48">
        <v>0</v>
      </c>
      <c r="K23" s="49">
        <v>0.15</v>
      </c>
      <c r="L23" s="50">
        <v>0.3</v>
      </c>
      <c r="M23" s="24"/>
      <c r="N23" s="4"/>
      <c r="O23" s="5"/>
    </row>
    <row r="24" spans="1:16" x14ac:dyDescent="0.25">
      <c r="B24" s="32" t="s">
        <v>14</v>
      </c>
      <c r="C24" s="20"/>
      <c r="D24" s="20"/>
      <c r="E24" s="20"/>
      <c r="F24" s="20"/>
      <c r="G24" s="20"/>
      <c r="H24" s="50">
        <v>0</v>
      </c>
      <c r="I24" s="50">
        <v>0</v>
      </c>
      <c r="J24" s="50">
        <v>0</v>
      </c>
      <c r="K24" s="51">
        <v>0.65</v>
      </c>
      <c r="L24" s="50">
        <v>0.5</v>
      </c>
      <c r="M24" s="26"/>
      <c r="N24" s="4"/>
      <c r="O24" s="5"/>
    </row>
    <row r="25" spans="1:16" x14ac:dyDescent="0.25">
      <c r="B25" s="32" t="s">
        <v>15</v>
      </c>
      <c r="C25" s="20"/>
      <c r="D25" s="20"/>
      <c r="E25" s="20"/>
      <c r="F25" s="20"/>
      <c r="G25" s="20"/>
      <c r="H25" s="50">
        <v>0.7</v>
      </c>
      <c r="I25" s="50">
        <v>0</v>
      </c>
      <c r="J25" s="50">
        <v>0</v>
      </c>
      <c r="K25" s="51">
        <v>0</v>
      </c>
      <c r="L25" s="50">
        <v>0</v>
      </c>
      <c r="M25" s="26"/>
      <c r="N25" s="4"/>
      <c r="O25" s="5"/>
    </row>
    <row r="26" spans="1:16" x14ac:dyDescent="0.25">
      <c r="B26" s="32" t="s">
        <v>16</v>
      </c>
      <c r="C26" s="20"/>
      <c r="D26" s="20"/>
      <c r="E26" s="20"/>
      <c r="F26" s="20"/>
      <c r="G26" s="20"/>
      <c r="H26" s="50">
        <v>0.2</v>
      </c>
      <c r="I26" s="50">
        <v>0</v>
      </c>
      <c r="J26" s="50">
        <v>0</v>
      </c>
      <c r="K26" s="51">
        <v>0.1</v>
      </c>
      <c r="L26" s="50">
        <v>0.05</v>
      </c>
      <c r="M26" s="26"/>
      <c r="N26" s="4"/>
      <c r="O26" s="5"/>
    </row>
    <row r="27" spans="1:16" x14ac:dyDescent="0.25">
      <c r="B27" s="32" t="s">
        <v>17</v>
      </c>
      <c r="C27" s="20"/>
      <c r="D27" s="20"/>
      <c r="E27" s="20"/>
      <c r="F27" s="20"/>
      <c r="G27" s="20"/>
      <c r="H27" s="50">
        <v>0.1</v>
      </c>
      <c r="I27" s="50">
        <v>0</v>
      </c>
      <c r="J27" s="50">
        <v>0</v>
      </c>
      <c r="K27" s="51">
        <v>0</v>
      </c>
      <c r="L27" s="50">
        <v>0</v>
      </c>
      <c r="M27" s="26"/>
      <c r="N27" s="4"/>
      <c r="O27" s="5"/>
    </row>
    <row r="28" spans="1:16" x14ac:dyDescent="0.25">
      <c r="B28" s="32" t="s">
        <v>18</v>
      </c>
      <c r="C28" s="20"/>
      <c r="D28" s="20"/>
      <c r="E28" s="20"/>
      <c r="F28" s="20"/>
      <c r="G28" s="20"/>
      <c r="H28" s="50">
        <v>0</v>
      </c>
      <c r="I28" s="50">
        <v>0</v>
      </c>
      <c r="J28" s="50">
        <v>0</v>
      </c>
      <c r="K28" s="51">
        <v>0.1</v>
      </c>
      <c r="L28" s="50">
        <v>0.15</v>
      </c>
      <c r="M28" s="26"/>
      <c r="N28" s="4"/>
      <c r="O28" s="5"/>
    </row>
    <row r="29" spans="1:16" x14ac:dyDescent="0.25">
      <c r="B29" s="3"/>
      <c r="C29" s="4"/>
      <c r="D29" s="4"/>
      <c r="E29" s="4"/>
      <c r="F29" s="4"/>
      <c r="G29" s="69"/>
      <c r="H29" s="82"/>
      <c r="I29" s="82"/>
      <c r="J29" s="82"/>
      <c r="K29" s="82"/>
      <c r="L29" s="101"/>
      <c r="M29" s="83"/>
      <c r="N29" s="4"/>
      <c r="O29" s="5"/>
    </row>
    <row r="30" spans="1:16" x14ac:dyDescent="0.25">
      <c r="B30" s="71" t="s">
        <v>40</v>
      </c>
      <c r="C30" s="72"/>
      <c r="D30" s="72"/>
      <c r="E30" s="58"/>
      <c r="F30" s="21" t="s">
        <v>20</v>
      </c>
      <c r="G30" s="11"/>
      <c r="H30" s="41">
        <v>1</v>
      </c>
      <c r="I30" s="41">
        <v>0</v>
      </c>
      <c r="J30" s="41">
        <v>0</v>
      </c>
      <c r="K30" s="41">
        <f>SUM(K23:K28)</f>
        <v>1</v>
      </c>
      <c r="L30" s="102">
        <f>SUM(L23:L28)</f>
        <v>1</v>
      </c>
      <c r="M30" s="42"/>
      <c r="N30" s="8"/>
      <c r="O30" s="74"/>
    </row>
    <row r="31" spans="1:16" ht="12.75" customHeight="1" x14ac:dyDescent="0.25">
      <c r="A31" s="4"/>
      <c r="B31" s="30"/>
      <c r="C31" s="67"/>
      <c r="D31" s="67"/>
      <c r="E31" s="30"/>
      <c r="F31" s="40"/>
      <c r="G31" s="4"/>
      <c r="H31" s="55"/>
      <c r="I31" s="55"/>
      <c r="J31" s="55"/>
      <c r="K31" s="55"/>
      <c r="L31" s="55"/>
      <c r="M31" s="55"/>
      <c r="N31" s="4"/>
      <c r="O31" s="4"/>
      <c r="P31" s="4"/>
    </row>
    <row r="32" spans="1:16" hidden="1" x14ac:dyDescent="0.25"/>
    <row r="33" spans="2:15" hidden="1" x14ac:dyDescent="0.25">
      <c r="B33" s="118" t="str">
        <f>+B19</f>
        <v xml:space="preserve">Positions-Cost Center 103832 - Texas </v>
      </c>
      <c r="C33" s="119"/>
      <c r="D33" s="119"/>
      <c r="E33" s="119"/>
      <c r="F33" s="119"/>
      <c r="G33" s="119"/>
      <c r="H33" s="110" t="s">
        <v>8</v>
      </c>
      <c r="I33" s="110" t="s">
        <v>9</v>
      </c>
      <c r="J33" s="110" t="s">
        <v>7</v>
      </c>
      <c r="K33" s="111" t="s">
        <v>31</v>
      </c>
      <c r="L33" s="110" t="s">
        <v>58</v>
      </c>
      <c r="M33" s="90" t="s">
        <v>10</v>
      </c>
      <c r="N33" s="4"/>
      <c r="O33" s="5"/>
    </row>
    <row r="34" spans="2:15" hidden="1" x14ac:dyDescent="0.25">
      <c r="B34" s="32" t="s">
        <v>11</v>
      </c>
      <c r="C34" s="120"/>
      <c r="D34" s="120"/>
      <c r="E34" s="120"/>
      <c r="F34" s="20"/>
      <c r="G34" s="20"/>
      <c r="H34" s="121">
        <f>+H20</f>
        <v>1</v>
      </c>
      <c r="I34" s="121">
        <f>+I20</f>
        <v>0</v>
      </c>
      <c r="J34" s="121">
        <f>+J20</f>
        <v>0</v>
      </c>
      <c r="K34" s="121">
        <f>+K20</f>
        <v>1</v>
      </c>
      <c r="L34" s="121">
        <f>+L20</f>
        <v>1</v>
      </c>
      <c r="M34" s="91">
        <f>+I34+H34+J34+K34+L34</f>
        <v>3</v>
      </c>
      <c r="N34" s="4"/>
      <c r="O34" s="5"/>
    </row>
    <row r="35" spans="2:15" hidden="1" x14ac:dyDescent="0.25">
      <c r="B35" s="81"/>
      <c r="C35" s="36"/>
      <c r="D35" s="36"/>
      <c r="E35" s="36"/>
      <c r="F35" s="36"/>
      <c r="G35" s="36"/>
      <c r="H35" s="122"/>
      <c r="I35" s="122"/>
      <c r="J35" s="122"/>
      <c r="K35" s="123"/>
      <c r="L35" s="122"/>
      <c r="M35" s="5"/>
      <c r="N35" s="4"/>
      <c r="O35" s="5"/>
    </row>
    <row r="36" spans="2:15" hidden="1" x14ac:dyDescent="0.25">
      <c r="B36" s="33" t="s">
        <v>12</v>
      </c>
      <c r="C36" s="21"/>
      <c r="D36" s="21"/>
      <c r="E36" s="21"/>
      <c r="F36" s="21"/>
      <c r="G36" s="21"/>
      <c r="H36" s="124"/>
      <c r="I36" s="124"/>
      <c r="J36" s="124"/>
      <c r="K36" s="125"/>
      <c r="L36" s="124"/>
      <c r="M36" s="74"/>
      <c r="N36" s="4"/>
      <c r="O36" s="5"/>
    </row>
    <row r="37" spans="2:15" hidden="1" x14ac:dyDescent="0.25">
      <c r="B37" s="32" t="s">
        <v>16</v>
      </c>
      <c r="C37" s="20"/>
      <c r="D37" s="20"/>
      <c r="E37" s="20"/>
      <c r="F37" s="20"/>
      <c r="G37" s="20"/>
      <c r="H37" s="126">
        <f t="shared" ref="H37:L39" si="0">ROUND(H26*$L$6,0)</f>
        <v>37</v>
      </c>
      <c r="I37" s="126">
        <f t="shared" si="0"/>
        <v>0</v>
      </c>
      <c r="J37" s="126">
        <f t="shared" si="0"/>
        <v>0</v>
      </c>
      <c r="K37" s="126">
        <f t="shared" si="0"/>
        <v>18</v>
      </c>
      <c r="L37" s="126">
        <f t="shared" si="0"/>
        <v>9</v>
      </c>
      <c r="M37" s="93"/>
      <c r="N37" s="4"/>
      <c r="O37" s="5"/>
    </row>
    <row r="38" spans="2:15" hidden="1" x14ac:dyDescent="0.25">
      <c r="B38" s="32" t="s">
        <v>17</v>
      </c>
      <c r="C38" s="20"/>
      <c r="D38" s="20"/>
      <c r="E38" s="20"/>
      <c r="F38" s="20"/>
      <c r="G38" s="20"/>
      <c r="H38" s="126">
        <f t="shared" si="0"/>
        <v>18</v>
      </c>
      <c r="I38" s="126">
        <f t="shared" si="0"/>
        <v>0</v>
      </c>
      <c r="J38" s="126">
        <f t="shared" si="0"/>
        <v>0</v>
      </c>
      <c r="K38" s="126">
        <f t="shared" si="0"/>
        <v>0</v>
      </c>
      <c r="L38" s="126">
        <f t="shared" si="0"/>
        <v>0</v>
      </c>
      <c r="M38" s="93"/>
      <c r="N38" s="4"/>
      <c r="O38" s="5"/>
    </row>
    <row r="39" spans="2:15" hidden="1" x14ac:dyDescent="0.25">
      <c r="B39" s="32" t="s">
        <v>18</v>
      </c>
      <c r="C39" s="20"/>
      <c r="D39" s="20"/>
      <c r="E39" s="20"/>
      <c r="F39" s="20"/>
      <c r="G39" s="20"/>
      <c r="H39" s="126">
        <f t="shared" si="0"/>
        <v>0</v>
      </c>
      <c r="I39" s="126">
        <f t="shared" si="0"/>
        <v>0</v>
      </c>
      <c r="J39" s="126">
        <f t="shared" si="0"/>
        <v>0</v>
      </c>
      <c r="K39" s="126">
        <f t="shared" si="0"/>
        <v>18</v>
      </c>
      <c r="L39" s="126">
        <f t="shared" si="0"/>
        <v>28</v>
      </c>
      <c r="M39" s="93"/>
      <c r="N39" s="4"/>
      <c r="O39" s="5"/>
    </row>
    <row r="40" spans="2:15" hidden="1" x14ac:dyDescent="0.25">
      <c r="B40" s="33" t="s">
        <v>13</v>
      </c>
      <c r="C40" s="21"/>
      <c r="D40" s="21"/>
      <c r="E40" s="21"/>
      <c r="F40" s="21"/>
      <c r="G40" s="21"/>
      <c r="H40" s="126">
        <f t="shared" ref="H40:I42" si="1">ROUND(H23*$L$6,0)</f>
        <v>0</v>
      </c>
      <c r="I40" s="126">
        <f t="shared" si="1"/>
        <v>0</v>
      </c>
      <c r="J40" s="126">
        <f t="shared" ref="J40:L42" si="2">ROUND(J23*$L$6,0)</f>
        <v>0</v>
      </c>
      <c r="K40" s="126">
        <f t="shared" si="2"/>
        <v>28</v>
      </c>
      <c r="L40" s="126">
        <f t="shared" si="2"/>
        <v>55</v>
      </c>
      <c r="M40" s="92"/>
      <c r="N40" s="4"/>
      <c r="O40" s="5"/>
    </row>
    <row r="41" spans="2:15" hidden="1" x14ac:dyDescent="0.25">
      <c r="B41" s="32" t="s">
        <v>14</v>
      </c>
      <c r="C41" s="20"/>
      <c r="D41" s="20"/>
      <c r="E41" s="20"/>
      <c r="F41" s="20"/>
      <c r="G41" s="20"/>
      <c r="H41" s="126">
        <f t="shared" si="1"/>
        <v>0</v>
      </c>
      <c r="I41" s="126">
        <f t="shared" si="1"/>
        <v>0</v>
      </c>
      <c r="J41" s="126">
        <f t="shared" si="2"/>
        <v>0</v>
      </c>
      <c r="K41" s="126">
        <f t="shared" si="2"/>
        <v>120</v>
      </c>
      <c r="L41" s="126">
        <f t="shared" si="2"/>
        <v>92</v>
      </c>
      <c r="M41" s="93"/>
      <c r="N41" s="4"/>
      <c r="O41" s="5"/>
    </row>
    <row r="42" spans="2:15" hidden="1" x14ac:dyDescent="0.25">
      <c r="B42" s="32" t="s">
        <v>15</v>
      </c>
      <c r="C42" s="20"/>
      <c r="D42" s="20"/>
      <c r="E42" s="20"/>
      <c r="F42" s="20"/>
      <c r="G42" s="20"/>
      <c r="H42" s="126">
        <f t="shared" si="1"/>
        <v>129</v>
      </c>
      <c r="I42" s="126">
        <f t="shared" si="1"/>
        <v>0</v>
      </c>
      <c r="J42" s="126">
        <f t="shared" si="2"/>
        <v>0</v>
      </c>
      <c r="K42" s="126">
        <f t="shared" si="2"/>
        <v>0</v>
      </c>
      <c r="L42" s="126">
        <f t="shared" si="2"/>
        <v>0</v>
      </c>
      <c r="M42" s="93"/>
      <c r="N42" s="4"/>
      <c r="O42" s="5"/>
    </row>
    <row r="43" spans="2:15" hidden="1" x14ac:dyDescent="0.25">
      <c r="B43" s="81"/>
      <c r="C43" s="36"/>
      <c r="D43" s="36"/>
      <c r="E43" s="36"/>
      <c r="F43" s="36"/>
      <c r="G43" s="127"/>
      <c r="H43" s="128"/>
      <c r="I43" s="128"/>
      <c r="J43" s="128"/>
      <c r="K43" s="128"/>
      <c r="L43" s="129"/>
      <c r="M43" s="94"/>
      <c r="N43" s="4"/>
      <c r="O43" s="5"/>
    </row>
    <row r="44" spans="2:15" hidden="1" x14ac:dyDescent="0.25">
      <c r="B44" s="33" t="s">
        <v>60</v>
      </c>
      <c r="C44" s="130"/>
      <c r="D44" s="130"/>
      <c r="E44" s="21"/>
      <c r="F44" s="21" t="s">
        <v>20</v>
      </c>
      <c r="G44" s="125"/>
      <c r="H44" s="126">
        <f>SUM(H37:H43)</f>
        <v>184</v>
      </c>
      <c r="I44" s="126">
        <f>SUM(I37:I43)</f>
        <v>0</v>
      </c>
      <c r="J44" s="126">
        <f>SUM(J37:J43)</f>
        <v>0</v>
      </c>
      <c r="K44" s="126">
        <f>SUM(K37:K43)</f>
        <v>184</v>
      </c>
      <c r="L44" s="126">
        <f>SUM(L37:L43)</f>
        <v>184</v>
      </c>
      <c r="M44" s="190">
        <f>SUM(H44:L44)</f>
        <v>552</v>
      </c>
      <c r="N44" s="8"/>
      <c r="O44" s="74"/>
    </row>
    <row r="45" spans="2:15" hidden="1" x14ac:dyDescent="0.25"/>
    <row r="46" spans="2:15" hidden="1" x14ac:dyDescent="0.25"/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2"/>
  <sheetViews>
    <sheetView topLeftCell="D1" workbookViewId="0">
      <selection activeCell="F50" sqref="F50"/>
    </sheetView>
  </sheetViews>
  <sheetFormatPr defaultRowHeight="13.2" x14ac:dyDescent="0.25"/>
  <cols>
    <col min="5" max="5" width="15.44140625" customWidth="1"/>
    <col min="11" max="11" width="16.5546875" bestFit="1" customWidth="1"/>
  </cols>
  <sheetData>
    <row r="1" spans="1:15" ht="13.8" thickBot="1" x14ac:dyDescent="0.3">
      <c r="A1" s="30"/>
      <c r="B1" s="67"/>
      <c r="C1" s="67"/>
      <c r="D1" s="30"/>
      <c r="E1" s="40"/>
      <c r="F1" s="4"/>
      <c r="G1" s="55"/>
      <c r="H1" s="55"/>
      <c r="I1" s="55"/>
      <c r="J1" s="55"/>
      <c r="K1" s="55"/>
      <c r="L1" s="55"/>
      <c r="M1" s="4"/>
      <c r="N1" s="4"/>
    </row>
    <row r="2" spans="1:15" x14ac:dyDescent="0.25">
      <c r="A2" s="84" t="s">
        <v>162</v>
      </c>
      <c r="B2" s="1"/>
      <c r="C2" s="1"/>
      <c r="D2" s="1"/>
      <c r="E2" s="1"/>
      <c r="F2" s="1"/>
      <c r="G2" s="85"/>
      <c r="H2" s="85"/>
      <c r="I2" s="85"/>
      <c r="J2" s="85"/>
      <c r="K2" s="85"/>
      <c r="L2" s="85"/>
      <c r="M2" s="1"/>
      <c r="N2" s="2"/>
    </row>
    <row r="3" spans="1:15" ht="15.6" x14ac:dyDescent="0.3">
      <c r="A3" s="3"/>
      <c r="B3" s="40" t="s">
        <v>131</v>
      </c>
      <c r="C3" s="4"/>
      <c r="D3" s="4"/>
      <c r="E3" s="4"/>
      <c r="F3" s="4"/>
      <c r="G3" s="55"/>
      <c r="H3" s="55"/>
      <c r="I3" s="55"/>
      <c r="J3" s="55"/>
      <c r="K3" s="80">
        <v>37165</v>
      </c>
      <c r="L3" s="4"/>
      <c r="M3" s="4"/>
      <c r="N3" s="5"/>
    </row>
    <row r="4" spans="1:15" x14ac:dyDescent="0.25">
      <c r="A4" s="81" t="s">
        <v>101</v>
      </c>
      <c r="B4" s="36"/>
      <c r="C4" s="36" t="s">
        <v>85</v>
      </c>
      <c r="D4" s="36"/>
      <c r="E4" s="36"/>
      <c r="F4" s="184" t="s">
        <v>151</v>
      </c>
      <c r="G4" s="4"/>
      <c r="H4" s="55"/>
      <c r="I4" s="55"/>
      <c r="J4" s="55"/>
      <c r="K4" s="31">
        <v>23</v>
      </c>
      <c r="L4" s="4" t="s">
        <v>21</v>
      </c>
      <c r="M4" s="4"/>
      <c r="N4" s="5"/>
    </row>
    <row r="5" spans="1:15" x14ac:dyDescent="0.25">
      <c r="A5" s="81"/>
      <c r="B5" s="36"/>
      <c r="C5" s="36"/>
      <c r="D5" s="36"/>
      <c r="E5" s="36"/>
      <c r="F5" s="56" t="s">
        <v>212</v>
      </c>
      <c r="G5" s="40" t="s">
        <v>213</v>
      </c>
      <c r="H5" s="107" t="s">
        <v>214</v>
      </c>
      <c r="I5" s="55"/>
      <c r="J5" s="55"/>
      <c r="K5" s="31">
        <v>0</v>
      </c>
      <c r="L5" s="4" t="s">
        <v>22</v>
      </c>
      <c r="M5" s="4"/>
      <c r="N5" s="5"/>
    </row>
    <row r="6" spans="1:15" x14ac:dyDescent="0.25">
      <c r="A6" s="81" t="s">
        <v>156</v>
      </c>
      <c r="B6" s="4"/>
      <c r="C6" s="36" t="s">
        <v>9</v>
      </c>
      <c r="D6" s="4"/>
      <c r="E6" s="4"/>
      <c r="F6" s="182">
        <v>1</v>
      </c>
      <c r="G6" s="182">
        <v>0</v>
      </c>
      <c r="H6" s="106">
        <f>SUM(F6:G6)</f>
        <v>1</v>
      </c>
      <c r="I6" s="55"/>
      <c r="J6" s="55"/>
      <c r="K6" s="36">
        <f>K4*8</f>
        <v>184</v>
      </c>
      <c r="L6" s="36" t="s">
        <v>33</v>
      </c>
      <c r="M6" s="36"/>
      <c r="N6" s="37"/>
    </row>
    <row r="7" spans="1:15" x14ac:dyDescent="0.25">
      <c r="A7" s="3" t="s">
        <v>157</v>
      </c>
      <c r="B7" s="4"/>
      <c r="C7" s="4" t="s">
        <v>94</v>
      </c>
      <c r="D7" s="4"/>
      <c r="E7" s="4"/>
      <c r="F7" s="182">
        <v>1</v>
      </c>
      <c r="G7" s="4"/>
      <c r="H7" s="55"/>
      <c r="I7" s="55"/>
      <c r="J7" s="55"/>
      <c r="K7" s="36"/>
      <c r="L7" s="36"/>
      <c r="M7" s="36"/>
      <c r="N7" s="37"/>
    </row>
    <row r="8" spans="1:15" x14ac:dyDescent="0.25">
      <c r="A8" s="3" t="s">
        <v>158</v>
      </c>
      <c r="B8" s="4"/>
      <c r="C8" s="52" t="s">
        <v>94</v>
      </c>
      <c r="D8" s="4"/>
      <c r="E8" s="4"/>
      <c r="F8" s="182">
        <v>1</v>
      </c>
      <c r="G8" s="55"/>
      <c r="H8" s="55"/>
      <c r="I8" s="55"/>
      <c r="J8" s="55"/>
      <c r="K8" s="36">
        <f>K6*M18</f>
        <v>1288</v>
      </c>
      <c r="L8" s="36" t="s">
        <v>25</v>
      </c>
      <c r="M8" s="36"/>
      <c r="N8" s="37"/>
    </row>
    <row r="9" spans="1:15" x14ac:dyDescent="0.25">
      <c r="A9" s="3" t="s">
        <v>159</v>
      </c>
      <c r="B9" s="4"/>
      <c r="C9" s="4" t="s">
        <v>94</v>
      </c>
      <c r="D9" s="4"/>
      <c r="E9" s="4"/>
      <c r="F9" s="182">
        <v>1</v>
      </c>
      <c r="G9" s="55"/>
      <c r="H9" s="55"/>
      <c r="I9" s="55"/>
      <c r="J9" s="55"/>
      <c r="K9" s="4"/>
      <c r="L9" s="4" t="s">
        <v>44</v>
      </c>
      <c r="M9" s="4"/>
      <c r="N9" s="5"/>
    </row>
    <row r="10" spans="1:15" x14ac:dyDescent="0.25">
      <c r="A10" s="3"/>
      <c r="B10" s="4"/>
      <c r="C10" s="4"/>
      <c r="D10" s="36"/>
      <c r="E10" s="4"/>
      <c r="F10" s="182"/>
      <c r="G10" s="55"/>
      <c r="H10" s="55"/>
      <c r="I10" s="55"/>
      <c r="J10" s="55"/>
      <c r="K10" s="55"/>
      <c r="L10" s="55"/>
      <c r="M10" s="4"/>
      <c r="N10" s="5"/>
    </row>
    <row r="11" spans="1:15" x14ac:dyDescent="0.25">
      <c r="A11" s="70" t="s">
        <v>160</v>
      </c>
      <c r="B11" s="4"/>
      <c r="C11" s="54" t="s">
        <v>7</v>
      </c>
      <c r="D11" s="4"/>
      <c r="E11" s="4"/>
      <c r="F11" s="182">
        <v>1</v>
      </c>
      <c r="G11" s="55"/>
      <c r="H11" s="55"/>
      <c r="I11" s="55"/>
      <c r="J11" s="55"/>
      <c r="K11" s="55"/>
      <c r="L11" s="55"/>
      <c r="M11" s="4"/>
      <c r="N11" s="5"/>
    </row>
    <row r="12" spans="1:15" x14ac:dyDescent="0.25">
      <c r="A12" s="70"/>
      <c r="B12" s="4"/>
      <c r="C12" s="54"/>
      <c r="D12" s="4"/>
      <c r="E12" s="4"/>
      <c r="F12" s="182"/>
      <c r="G12" s="55"/>
      <c r="H12" s="55"/>
      <c r="I12" s="55"/>
      <c r="J12" s="55"/>
      <c r="K12" s="55"/>
      <c r="L12" s="55"/>
      <c r="M12" s="4"/>
      <c r="N12" s="5"/>
    </row>
    <row r="13" spans="1:15" x14ac:dyDescent="0.25">
      <c r="A13" s="70" t="s">
        <v>161</v>
      </c>
      <c r="B13" s="4"/>
      <c r="C13" s="54" t="s">
        <v>31</v>
      </c>
      <c r="D13" s="4"/>
      <c r="E13" s="4"/>
      <c r="F13" s="182">
        <v>1</v>
      </c>
      <c r="G13" s="55"/>
      <c r="H13" s="55"/>
      <c r="I13" s="55"/>
      <c r="J13" s="55"/>
      <c r="K13" s="55"/>
      <c r="L13" s="55"/>
      <c r="M13" s="4"/>
      <c r="N13" s="5"/>
    </row>
    <row r="14" spans="1:15" x14ac:dyDescent="0.25">
      <c r="A14" s="3"/>
      <c r="B14" s="4"/>
      <c r="C14" s="52"/>
      <c r="D14" s="4"/>
      <c r="E14" s="4"/>
      <c r="F14" s="4"/>
      <c r="G14" s="55"/>
      <c r="H14" s="55"/>
      <c r="I14" s="55"/>
      <c r="J14" s="55"/>
      <c r="K14" s="55"/>
      <c r="L14" s="55"/>
      <c r="M14" s="4"/>
      <c r="N14" s="5"/>
    </row>
    <row r="15" spans="1:15" x14ac:dyDescent="0.25">
      <c r="A15" s="117"/>
      <c r="B15" s="4"/>
      <c r="C15" s="53"/>
      <c r="D15" s="4"/>
      <c r="E15" s="4"/>
      <c r="F15" s="4"/>
      <c r="G15" s="55"/>
      <c r="H15" s="55"/>
      <c r="I15" s="55"/>
      <c r="J15" s="55"/>
      <c r="K15" s="55"/>
      <c r="L15" s="55"/>
      <c r="M15" s="4"/>
      <c r="N15" s="5"/>
      <c r="O15" s="3"/>
    </row>
    <row r="16" spans="1:15" x14ac:dyDescent="0.25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5"/>
      <c r="O16" s="3"/>
    </row>
    <row r="17" spans="1:15" x14ac:dyDescent="0.25">
      <c r="A17" s="62" t="s">
        <v>163</v>
      </c>
      <c r="B17" s="63"/>
      <c r="C17" s="63"/>
      <c r="D17" s="63"/>
      <c r="E17" s="15"/>
      <c r="F17" s="16"/>
      <c r="G17" s="18" t="s">
        <v>8</v>
      </c>
      <c r="H17" s="18" t="s">
        <v>8</v>
      </c>
      <c r="I17" s="18" t="s">
        <v>9</v>
      </c>
      <c r="J17" s="18" t="s">
        <v>7</v>
      </c>
      <c r="K17" s="18" t="s">
        <v>31</v>
      </c>
      <c r="L17" s="19"/>
      <c r="M17" s="18" t="s">
        <v>10</v>
      </c>
      <c r="N17" s="5"/>
      <c r="O17" s="3"/>
    </row>
    <row r="18" spans="1:15" x14ac:dyDescent="0.25">
      <c r="A18" s="33" t="s">
        <v>11</v>
      </c>
      <c r="B18" s="8"/>
      <c r="C18" s="8"/>
      <c r="D18" s="8"/>
      <c r="E18" s="57"/>
      <c r="F18" s="59"/>
      <c r="G18" s="76">
        <v>0</v>
      </c>
      <c r="H18" s="76">
        <v>1</v>
      </c>
      <c r="I18" s="76">
        <v>4</v>
      </c>
      <c r="J18" s="76">
        <v>1</v>
      </c>
      <c r="K18" s="76">
        <v>1</v>
      </c>
      <c r="L18" s="8"/>
      <c r="M18" s="11">
        <f>SUM(H18:L18)</f>
        <v>7</v>
      </c>
      <c r="N18" s="5"/>
      <c r="O18" s="3"/>
    </row>
    <row r="19" spans="1:15" x14ac:dyDescent="0.25">
      <c r="A19" s="3"/>
      <c r="B19" s="4"/>
      <c r="C19" s="4"/>
      <c r="D19" s="4"/>
      <c r="E19" s="4"/>
      <c r="F19" s="10"/>
      <c r="G19" s="77"/>
      <c r="H19" s="77"/>
      <c r="I19" s="77"/>
      <c r="J19" s="77"/>
      <c r="K19" s="77"/>
      <c r="L19" s="4"/>
      <c r="M19" s="10"/>
      <c r="N19" s="5"/>
      <c r="O19" s="3"/>
    </row>
    <row r="20" spans="1:15" x14ac:dyDescent="0.25">
      <c r="A20" s="33" t="s">
        <v>12</v>
      </c>
      <c r="B20" s="21"/>
      <c r="C20" s="21"/>
      <c r="D20" s="21"/>
      <c r="E20" s="21"/>
      <c r="F20" s="22"/>
      <c r="G20" s="78"/>
      <c r="H20" s="78"/>
      <c r="I20" s="78"/>
      <c r="J20" s="78"/>
      <c r="K20" s="78"/>
      <c r="L20" s="8"/>
      <c r="M20" s="11"/>
      <c r="N20" s="5"/>
      <c r="O20" s="3"/>
    </row>
    <row r="21" spans="1:15" x14ac:dyDescent="0.25">
      <c r="A21" s="32" t="s">
        <v>164</v>
      </c>
      <c r="B21" s="20"/>
      <c r="C21" s="20"/>
      <c r="D21" s="20"/>
      <c r="E21" s="20"/>
      <c r="F21" s="23"/>
      <c r="G21" s="79">
        <v>0</v>
      </c>
      <c r="H21" s="79">
        <v>0</v>
      </c>
      <c r="I21" s="79">
        <v>0.25</v>
      </c>
      <c r="J21" s="79">
        <v>0.25</v>
      </c>
      <c r="K21" s="79">
        <v>0</v>
      </c>
      <c r="L21" s="27"/>
      <c r="M21" s="26"/>
      <c r="N21" s="5"/>
      <c r="O21" s="3"/>
    </row>
    <row r="22" spans="1:15" x14ac:dyDescent="0.25">
      <c r="A22" s="32" t="s">
        <v>14</v>
      </c>
      <c r="B22" s="20"/>
      <c r="C22" s="20"/>
      <c r="D22" s="20"/>
      <c r="E22" s="20"/>
      <c r="F22" s="23"/>
      <c r="G22" s="79">
        <v>0</v>
      </c>
      <c r="H22" s="79">
        <v>0.05</v>
      </c>
      <c r="I22" s="79">
        <v>0.35</v>
      </c>
      <c r="J22" s="79">
        <v>0.35</v>
      </c>
      <c r="K22" s="79">
        <v>0</v>
      </c>
      <c r="L22" s="27"/>
      <c r="M22" s="26"/>
      <c r="N22" s="5"/>
      <c r="O22" s="3"/>
    </row>
    <row r="23" spans="1:15" x14ac:dyDescent="0.25">
      <c r="A23" s="32" t="s">
        <v>15</v>
      </c>
      <c r="B23" s="20"/>
      <c r="C23" s="20"/>
      <c r="D23" s="20"/>
      <c r="E23" s="20"/>
      <c r="F23" s="23"/>
      <c r="G23" s="79">
        <v>0</v>
      </c>
      <c r="H23" s="79">
        <v>0.25</v>
      </c>
      <c r="I23" s="79">
        <v>0.1</v>
      </c>
      <c r="J23" s="79">
        <v>0.1</v>
      </c>
      <c r="K23" s="79">
        <v>0</v>
      </c>
      <c r="L23" s="27"/>
      <c r="M23" s="26"/>
      <c r="N23" s="5"/>
      <c r="O23" s="3"/>
    </row>
    <row r="24" spans="1:15" x14ac:dyDescent="0.25">
      <c r="A24" s="32" t="s">
        <v>16</v>
      </c>
      <c r="B24" s="20"/>
      <c r="C24" s="20"/>
      <c r="D24" s="20"/>
      <c r="E24" s="20"/>
      <c r="F24" s="23"/>
      <c r="G24" s="79">
        <v>0</v>
      </c>
      <c r="H24" s="79">
        <v>0.2</v>
      </c>
      <c r="I24" s="79">
        <v>0.02</v>
      </c>
      <c r="J24" s="79">
        <v>0.02</v>
      </c>
      <c r="K24" s="79">
        <v>0.1</v>
      </c>
      <c r="L24" s="27"/>
      <c r="M24" s="26"/>
      <c r="N24" s="5"/>
      <c r="O24" s="3"/>
    </row>
    <row r="25" spans="1:15" x14ac:dyDescent="0.25">
      <c r="A25" s="32" t="s">
        <v>17</v>
      </c>
      <c r="B25" s="20"/>
      <c r="C25" s="20"/>
      <c r="D25" s="20"/>
      <c r="E25" s="20"/>
      <c r="F25" s="23"/>
      <c r="G25" s="79">
        <v>0</v>
      </c>
      <c r="H25" s="79">
        <v>0.1</v>
      </c>
      <c r="I25" s="79">
        <v>0.08</v>
      </c>
      <c r="J25" s="79">
        <v>0.08</v>
      </c>
      <c r="K25" s="79">
        <v>0.6</v>
      </c>
      <c r="L25" s="27"/>
      <c r="M25" s="26"/>
      <c r="N25" s="5"/>
      <c r="O25" s="3"/>
    </row>
    <row r="26" spans="1:15" x14ac:dyDescent="0.25">
      <c r="A26" s="32" t="s">
        <v>18</v>
      </c>
      <c r="B26" s="20"/>
      <c r="C26" s="20"/>
      <c r="D26" s="20"/>
      <c r="E26" s="20"/>
      <c r="F26" s="23"/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27"/>
      <c r="M26" s="26"/>
      <c r="N26" s="5"/>
      <c r="O26" s="3"/>
    </row>
    <row r="27" spans="1:15" x14ac:dyDescent="0.25">
      <c r="A27" s="32" t="s">
        <v>211</v>
      </c>
      <c r="B27" s="20"/>
      <c r="C27" s="20"/>
      <c r="D27" s="20"/>
      <c r="E27" s="20"/>
      <c r="F27" s="23"/>
      <c r="G27" s="79">
        <v>0</v>
      </c>
      <c r="H27" s="79">
        <v>0.4</v>
      </c>
      <c r="I27" s="79">
        <v>0.2</v>
      </c>
      <c r="J27" s="79">
        <v>0.2</v>
      </c>
      <c r="K27" s="79">
        <v>0.3</v>
      </c>
      <c r="L27" s="27"/>
      <c r="M27" s="26"/>
      <c r="N27" s="5"/>
      <c r="O27" s="3"/>
    </row>
    <row r="28" spans="1:15" x14ac:dyDescent="0.25">
      <c r="A28" s="3"/>
      <c r="B28" s="4"/>
      <c r="C28" s="4"/>
      <c r="D28" s="4"/>
      <c r="E28" s="4"/>
      <c r="F28" s="10"/>
      <c r="G28" s="28"/>
      <c r="H28" s="28"/>
      <c r="I28" s="28"/>
      <c r="J28" s="28"/>
      <c r="K28" s="28"/>
      <c r="L28" s="29"/>
      <c r="M28" s="28"/>
      <c r="N28" s="5"/>
      <c r="O28" s="3"/>
    </row>
    <row r="29" spans="1:15" ht="13.8" thickBot="1" x14ac:dyDescent="0.3">
      <c r="A29" s="64" t="s">
        <v>167</v>
      </c>
      <c r="B29" s="65"/>
      <c r="C29" s="65"/>
      <c r="D29" s="66"/>
      <c r="E29" s="45" t="s">
        <v>210</v>
      </c>
      <c r="F29" s="34"/>
      <c r="G29" s="44">
        <f>SUM(G21:G28)</f>
        <v>0</v>
      </c>
      <c r="H29" s="44">
        <f>SUM(H21:H28)</f>
        <v>1</v>
      </c>
      <c r="I29" s="44">
        <f>SUM(I21:I28)</f>
        <v>1</v>
      </c>
      <c r="J29" s="44">
        <f>SUM(J21:J28)</f>
        <v>1</v>
      </c>
      <c r="K29" s="44">
        <f>SUM(K21:K28)</f>
        <v>1</v>
      </c>
      <c r="L29" s="43"/>
      <c r="M29" s="44"/>
      <c r="N29" s="7"/>
      <c r="O29" s="3"/>
    </row>
    <row r="30" spans="1:15" x14ac:dyDescent="0.25">
      <c r="A30" s="31"/>
      <c r="B30" s="146"/>
      <c r="C30" s="146"/>
      <c r="D30" s="31"/>
      <c r="E30" s="40"/>
      <c r="F30" s="4"/>
      <c r="G30" s="4"/>
      <c r="H30" s="55"/>
      <c r="I30" s="55"/>
      <c r="J30" s="55"/>
      <c r="K30" s="55"/>
      <c r="L30" s="55"/>
      <c r="M30" s="55"/>
      <c r="N30" s="4"/>
      <c r="O30" s="4"/>
    </row>
    <row r="31" spans="1:15" s="154" customFormat="1" hidden="1" x14ac:dyDescent="0.25"/>
    <row r="32" spans="1:15" s="154" customFormat="1" hidden="1" x14ac:dyDescent="0.25">
      <c r="A32" s="118" t="s">
        <v>165</v>
      </c>
      <c r="B32" s="19"/>
      <c r="C32" s="19"/>
      <c r="D32" s="19"/>
      <c r="E32" s="19"/>
      <c r="F32" s="18"/>
      <c r="G32" s="18" t="s">
        <v>8</v>
      </c>
      <c r="H32" s="18" t="s">
        <v>9</v>
      </c>
      <c r="I32" s="18" t="s">
        <v>7</v>
      </c>
      <c r="J32" s="18" t="s">
        <v>31</v>
      </c>
      <c r="K32" s="19"/>
      <c r="L32" s="18" t="s">
        <v>10</v>
      </c>
      <c r="M32" s="40"/>
      <c r="N32" s="155"/>
    </row>
    <row r="33" spans="1:15" s="154" customFormat="1" hidden="1" x14ac:dyDescent="0.25">
      <c r="A33" s="33" t="s">
        <v>11</v>
      </c>
      <c r="B33" s="21"/>
      <c r="C33" s="21"/>
      <c r="D33" s="21"/>
      <c r="E33" s="21"/>
      <c r="F33" s="22"/>
      <c r="G33" s="22">
        <v>1</v>
      </c>
      <c r="H33" s="22">
        <v>4</v>
      </c>
      <c r="I33" s="22">
        <v>1</v>
      </c>
      <c r="J33" s="22">
        <v>1</v>
      </c>
      <c r="K33" s="21"/>
      <c r="L33" s="22">
        <f>SUM(G33:K33)</f>
        <v>7</v>
      </c>
      <c r="M33" s="40"/>
      <c r="N33" s="155"/>
    </row>
    <row r="34" spans="1:15" s="154" customFormat="1" hidden="1" x14ac:dyDescent="0.25">
      <c r="A34" s="117"/>
      <c r="B34" s="40"/>
      <c r="C34" s="40"/>
      <c r="D34" s="40"/>
      <c r="E34" s="40"/>
      <c r="F34" s="156"/>
      <c r="G34" s="156"/>
      <c r="H34" s="156"/>
      <c r="I34" s="156"/>
      <c r="J34" s="156"/>
      <c r="K34" s="40"/>
      <c r="L34" s="156"/>
      <c r="M34" s="40"/>
      <c r="N34" s="155"/>
    </row>
    <row r="35" spans="1:15" s="154" customFormat="1" hidden="1" x14ac:dyDescent="0.25">
      <c r="A35" s="33" t="s">
        <v>12</v>
      </c>
      <c r="B35" s="21"/>
      <c r="C35" s="21"/>
      <c r="D35" s="21"/>
      <c r="E35" s="21"/>
      <c r="F35" s="22"/>
      <c r="G35" s="22"/>
      <c r="H35" s="22"/>
      <c r="I35" s="22"/>
      <c r="J35" s="22"/>
      <c r="K35" s="21"/>
      <c r="L35" s="22"/>
      <c r="M35" s="40"/>
      <c r="N35" s="155"/>
    </row>
    <row r="36" spans="1:15" s="154" customFormat="1" hidden="1" x14ac:dyDescent="0.25">
      <c r="A36" s="32" t="s">
        <v>13</v>
      </c>
      <c r="B36" s="20"/>
      <c r="C36" s="20"/>
      <c r="D36" s="20"/>
      <c r="E36" s="20"/>
      <c r="F36" s="23"/>
      <c r="G36" s="164">
        <f t="shared" ref="G36:J42" si="0">ROUND(H21*$K$6,0)</f>
        <v>0</v>
      </c>
      <c r="H36" s="164">
        <f t="shared" si="0"/>
        <v>46</v>
      </c>
      <c r="I36" s="164">
        <f t="shared" si="0"/>
        <v>46</v>
      </c>
      <c r="J36" s="164">
        <f t="shared" si="0"/>
        <v>0</v>
      </c>
      <c r="K36" s="157"/>
      <c r="L36" s="158"/>
      <c r="M36" s="40"/>
      <c r="N36" s="155"/>
    </row>
    <row r="37" spans="1:15" s="154" customFormat="1" hidden="1" x14ac:dyDescent="0.25">
      <c r="A37" s="32" t="s">
        <v>14</v>
      </c>
      <c r="B37" s="20"/>
      <c r="C37" s="20"/>
      <c r="D37" s="20"/>
      <c r="E37" s="20"/>
      <c r="F37" s="23"/>
      <c r="G37" s="164">
        <f t="shared" si="0"/>
        <v>9</v>
      </c>
      <c r="H37" s="164">
        <f t="shared" si="0"/>
        <v>64</v>
      </c>
      <c r="I37" s="164">
        <f t="shared" si="0"/>
        <v>64</v>
      </c>
      <c r="J37" s="164">
        <f t="shared" si="0"/>
        <v>0</v>
      </c>
      <c r="K37" s="157"/>
      <c r="L37" s="158"/>
      <c r="M37" s="40"/>
      <c r="N37" s="155"/>
    </row>
    <row r="38" spans="1:15" s="154" customFormat="1" hidden="1" x14ac:dyDescent="0.25">
      <c r="A38" s="32" t="s">
        <v>15</v>
      </c>
      <c r="B38" s="20"/>
      <c r="C38" s="20"/>
      <c r="D38" s="20"/>
      <c r="E38" s="20"/>
      <c r="F38" s="23"/>
      <c r="G38" s="164">
        <f t="shared" si="0"/>
        <v>46</v>
      </c>
      <c r="H38" s="164">
        <f t="shared" si="0"/>
        <v>18</v>
      </c>
      <c r="I38" s="164">
        <f t="shared" si="0"/>
        <v>18</v>
      </c>
      <c r="J38" s="164">
        <f t="shared" si="0"/>
        <v>0</v>
      </c>
      <c r="K38" s="157"/>
      <c r="L38" s="158"/>
      <c r="M38" s="40"/>
      <c r="N38" s="155"/>
    </row>
    <row r="39" spans="1:15" s="154" customFormat="1" hidden="1" x14ac:dyDescent="0.25">
      <c r="A39" s="32" t="s">
        <v>16</v>
      </c>
      <c r="B39" s="20"/>
      <c r="C39" s="20"/>
      <c r="D39" s="20"/>
      <c r="E39" s="20"/>
      <c r="F39" s="23"/>
      <c r="G39" s="164">
        <f t="shared" si="0"/>
        <v>37</v>
      </c>
      <c r="H39" s="164">
        <f t="shared" si="0"/>
        <v>4</v>
      </c>
      <c r="I39" s="164">
        <f t="shared" si="0"/>
        <v>4</v>
      </c>
      <c r="J39" s="164">
        <f t="shared" si="0"/>
        <v>18</v>
      </c>
      <c r="K39" s="157"/>
      <c r="L39" s="158"/>
      <c r="M39" s="40"/>
      <c r="N39" s="155"/>
    </row>
    <row r="40" spans="1:15" s="154" customFormat="1" hidden="1" x14ac:dyDescent="0.25">
      <c r="A40" s="32" t="s">
        <v>17</v>
      </c>
      <c r="B40" s="20"/>
      <c r="C40" s="20"/>
      <c r="D40" s="20"/>
      <c r="E40" s="20"/>
      <c r="F40" s="23"/>
      <c r="G40" s="164">
        <f t="shared" si="0"/>
        <v>18</v>
      </c>
      <c r="H40" s="164">
        <f t="shared" si="0"/>
        <v>15</v>
      </c>
      <c r="I40" s="164">
        <f t="shared" si="0"/>
        <v>15</v>
      </c>
      <c r="J40" s="164">
        <f t="shared" si="0"/>
        <v>110</v>
      </c>
      <c r="K40" s="157"/>
      <c r="L40" s="158"/>
      <c r="M40" s="40"/>
      <c r="N40" s="155"/>
    </row>
    <row r="41" spans="1:15" s="154" customFormat="1" hidden="1" x14ac:dyDescent="0.25">
      <c r="A41" s="32" t="s">
        <v>18</v>
      </c>
      <c r="B41" s="20"/>
      <c r="C41" s="20"/>
      <c r="D41" s="20"/>
      <c r="E41" s="20"/>
      <c r="F41" s="23"/>
      <c r="G41" s="164">
        <f>ROUND(H26*$K$6,0)</f>
        <v>0</v>
      </c>
      <c r="H41" s="164">
        <f t="shared" si="0"/>
        <v>0</v>
      </c>
      <c r="I41" s="164">
        <f t="shared" si="0"/>
        <v>0</v>
      </c>
      <c r="J41" s="164">
        <f t="shared" si="0"/>
        <v>0</v>
      </c>
      <c r="K41" s="157"/>
      <c r="L41" s="158"/>
      <c r="M41" s="40"/>
      <c r="N41" s="155"/>
    </row>
    <row r="42" spans="1:15" s="154" customFormat="1" hidden="1" x14ac:dyDescent="0.25">
      <c r="A42" s="32" t="s">
        <v>211</v>
      </c>
      <c r="B42" s="20"/>
      <c r="C42" s="20"/>
      <c r="D42" s="20"/>
      <c r="E42" s="20"/>
      <c r="F42" s="23"/>
      <c r="G42" s="164">
        <f>ROUND(H27*$K$6,0)</f>
        <v>74</v>
      </c>
      <c r="H42" s="164">
        <f t="shared" si="0"/>
        <v>37</v>
      </c>
      <c r="I42" s="164">
        <f t="shared" si="0"/>
        <v>37</v>
      </c>
      <c r="J42" s="164">
        <f t="shared" si="0"/>
        <v>55</v>
      </c>
      <c r="K42" s="157"/>
      <c r="L42" s="158"/>
      <c r="M42" s="40"/>
      <c r="N42" s="155"/>
    </row>
    <row r="43" spans="1:15" s="154" customFormat="1" hidden="1" x14ac:dyDescent="0.25">
      <c r="A43" s="117"/>
      <c r="B43" s="40"/>
      <c r="C43" s="40"/>
      <c r="D43" s="40"/>
      <c r="E43" s="40"/>
      <c r="F43" s="156"/>
      <c r="G43" s="159"/>
      <c r="H43" s="159"/>
      <c r="I43" s="159"/>
      <c r="J43" s="159"/>
      <c r="K43" s="160"/>
      <c r="L43" s="161"/>
      <c r="M43" s="40"/>
      <c r="N43" s="155"/>
    </row>
    <row r="44" spans="1:15" s="154" customFormat="1" ht="13.8" hidden="1" thickBot="1" x14ac:dyDescent="0.3">
      <c r="A44" s="165" t="s">
        <v>166</v>
      </c>
      <c r="B44" s="45"/>
      <c r="C44" s="45"/>
      <c r="D44" s="45"/>
      <c r="E44" s="45"/>
      <c r="F44" s="162"/>
      <c r="G44" s="152">
        <f>SUM(G36:G43)</f>
        <v>184</v>
      </c>
      <c r="H44" s="152">
        <f>SUM(H36:H43)</f>
        <v>184</v>
      </c>
      <c r="I44" s="152">
        <f>SUM(I36:I43)</f>
        <v>184</v>
      </c>
      <c r="J44" s="152">
        <f>SUM(J36:J43)</f>
        <v>183</v>
      </c>
      <c r="K44" s="153"/>
      <c r="L44" s="152">
        <f>SUM(G44:K44)</f>
        <v>735</v>
      </c>
      <c r="M44" s="45"/>
      <c r="N44" s="163"/>
    </row>
    <row r="45" spans="1:15" s="154" customFormat="1" hidden="1" x14ac:dyDescent="0.25">
      <c r="A45" s="40"/>
      <c r="B45" s="40"/>
      <c r="C45" s="40"/>
      <c r="D45" s="40"/>
      <c r="E45" s="40"/>
      <c r="F45" s="40"/>
      <c r="G45" s="106"/>
      <c r="H45" s="106"/>
      <c r="I45" s="106"/>
      <c r="J45" s="106"/>
      <c r="K45" s="106"/>
      <c r="L45" s="106"/>
      <c r="M45" s="40"/>
      <c r="N45" s="40"/>
    </row>
    <row r="46" spans="1:15" s="154" customFormat="1" hidden="1" x14ac:dyDescent="0.2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</row>
    <row r="47" spans="1:15" s="154" customFormat="1" hidden="1" x14ac:dyDescent="0.25"/>
    <row r="48" spans="1:15" s="154" customFormat="1" hidden="1" x14ac:dyDescent="0.25"/>
    <row r="49" s="154" customFormat="1" x14ac:dyDescent="0.25"/>
    <row r="50" s="154" customFormat="1" x14ac:dyDescent="0.25"/>
    <row r="51" s="154" customFormat="1" x14ac:dyDescent="0.25"/>
    <row r="52" s="131" customFormat="1" x14ac:dyDescent="0.25"/>
  </sheetData>
  <phoneticPr fontId="0" type="noConversion"/>
  <pageMargins left="0.75" right="0.75" top="1" bottom="1" header="0.5" footer="0.5"/>
  <pageSetup scale="8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5"/>
  <sheetViews>
    <sheetView topLeftCell="A10" workbookViewId="0">
      <selection activeCell="D33" sqref="D33:D50"/>
    </sheetView>
  </sheetViews>
  <sheetFormatPr defaultRowHeight="13.2" x14ac:dyDescent="0.25"/>
  <cols>
    <col min="2" max="2" width="11.6640625" customWidth="1"/>
    <col min="4" max="4" width="14.88671875" customWidth="1"/>
    <col min="11" max="11" width="16.5546875" bestFit="1" customWidth="1"/>
  </cols>
  <sheetData>
    <row r="1" spans="1:14" ht="13.8" thickBot="1" x14ac:dyDescent="0.3">
      <c r="A1" s="30"/>
      <c r="B1" s="67"/>
      <c r="C1" s="67"/>
      <c r="D1" s="30"/>
      <c r="E1" s="40"/>
      <c r="F1" s="4"/>
      <c r="G1" s="55"/>
      <c r="H1" s="55"/>
      <c r="I1" s="55"/>
      <c r="J1" s="55"/>
      <c r="K1" s="55"/>
      <c r="L1" s="55"/>
      <c r="M1" s="4"/>
      <c r="N1" s="4"/>
    </row>
    <row r="2" spans="1:14" x14ac:dyDescent="0.25">
      <c r="A2" s="84" t="s">
        <v>180</v>
      </c>
      <c r="B2" s="1"/>
      <c r="C2" s="1"/>
      <c r="D2" s="1"/>
      <c r="E2" s="1"/>
      <c r="F2" s="1"/>
      <c r="G2" s="85"/>
      <c r="H2" s="85"/>
      <c r="I2" s="85"/>
      <c r="J2" s="85"/>
      <c r="K2" s="85"/>
      <c r="L2" s="85"/>
      <c r="M2" s="1"/>
      <c r="N2" s="2"/>
    </row>
    <row r="3" spans="1:14" ht="15.6" x14ac:dyDescent="0.3">
      <c r="A3" s="3"/>
      <c r="B3" s="56" t="s">
        <v>127</v>
      </c>
      <c r="C3" s="4"/>
      <c r="D3" s="4"/>
      <c r="E3" s="4"/>
      <c r="F3" s="4"/>
      <c r="G3" s="55"/>
      <c r="H3" s="55"/>
      <c r="I3" s="55"/>
      <c r="J3" s="55"/>
      <c r="K3" s="80">
        <v>37165</v>
      </c>
      <c r="L3" s="4"/>
      <c r="M3" s="4"/>
      <c r="N3" s="5"/>
    </row>
    <row r="4" spans="1:14" x14ac:dyDescent="0.25">
      <c r="A4" s="3" t="s">
        <v>181</v>
      </c>
      <c r="B4" s="4"/>
      <c r="C4" s="4" t="s">
        <v>6</v>
      </c>
      <c r="D4" s="4"/>
      <c r="E4" s="4"/>
      <c r="F4" s="184" t="s">
        <v>151</v>
      </c>
      <c r="G4" s="4"/>
      <c r="H4" s="55"/>
      <c r="I4" s="55"/>
      <c r="J4" s="55"/>
      <c r="K4" s="31">
        <v>23</v>
      </c>
      <c r="L4" s="4" t="s">
        <v>21</v>
      </c>
      <c r="M4" s="4"/>
      <c r="N4" s="5"/>
    </row>
    <row r="5" spans="1:14" x14ac:dyDescent="0.25">
      <c r="A5" s="3"/>
      <c r="B5" s="4"/>
      <c r="C5" s="4"/>
      <c r="D5" s="4"/>
      <c r="E5" s="4"/>
      <c r="F5" s="56" t="s">
        <v>212</v>
      </c>
      <c r="G5" s="40" t="s">
        <v>213</v>
      </c>
      <c r="H5" s="107" t="s">
        <v>214</v>
      </c>
      <c r="I5" s="55"/>
      <c r="J5" s="55"/>
      <c r="K5" s="31">
        <v>0</v>
      </c>
      <c r="L5" s="4" t="s">
        <v>22</v>
      </c>
      <c r="M5" s="4"/>
      <c r="N5" s="5"/>
    </row>
    <row r="6" spans="1:14" x14ac:dyDescent="0.25">
      <c r="A6" s="81" t="s">
        <v>182</v>
      </c>
      <c r="B6" s="4"/>
      <c r="C6" s="36" t="s">
        <v>9</v>
      </c>
      <c r="D6" s="4"/>
      <c r="E6" s="4"/>
      <c r="F6" s="182">
        <v>1</v>
      </c>
      <c r="G6" s="182">
        <v>0</v>
      </c>
      <c r="H6" s="106">
        <f>SUM(F6:G6)</f>
        <v>1</v>
      </c>
      <c r="I6" s="55"/>
      <c r="J6" s="55"/>
      <c r="K6" s="36">
        <f>K4*8</f>
        <v>184</v>
      </c>
      <c r="L6" s="36" t="s">
        <v>33</v>
      </c>
      <c r="M6" s="36"/>
      <c r="N6" s="37"/>
    </row>
    <row r="7" spans="1:14" x14ac:dyDescent="0.25">
      <c r="A7" s="3" t="s">
        <v>183</v>
      </c>
      <c r="B7" s="4"/>
      <c r="C7" s="4" t="s">
        <v>9</v>
      </c>
      <c r="D7" s="4"/>
      <c r="E7" s="4"/>
      <c r="F7" s="182">
        <v>1</v>
      </c>
      <c r="G7" s="182">
        <v>0</v>
      </c>
      <c r="H7" s="106">
        <f>SUM(F7:G7)</f>
        <v>1</v>
      </c>
      <c r="I7" s="55"/>
      <c r="J7" s="55"/>
      <c r="K7" s="36"/>
      <c r="L7" s="36"/>
      <c r="M7" s="36"/>
      <c r="N7" s="37"/>
    </row>
    <row r="8" spans="1:14" x14ac:dyDescent="0.25">
      <c r="A8" s="189" t="s">
        <v>217</v>
      </c>
      <c r="B8" s="52"/>
      <c r="C8" s="4" t="s">
        <v>9</v>
      </c>
      <c r="D8" s="4"/>
      <c r="E8" s="4"/>
      <c r="F8" s="182">
        <v>1</v>
      </c>
      <c r="G8" s="182">
        <v>0</v>
      </c>
      <c r="H8" s="106">
        <f>SUM(F8:G8)</f>
        <v>1</v>
      </c>
      <c r="I8" s="55"/>
      <c r="J8" s="55"/>
      <c r="K8" s="36">
        <f>L21*K6</f>
        <v>2024</v>
      </c>
      <c r="L8" s="36" t="s">
        <v>25</v>
      </c>
      <c r="M8" s="36"/>
      <c r="N8" s="37"/>
    </row>
    <row r="9" spans="1:14" x14ac:dyDescent="0.25">
      <c r="A9" s="189" t="s">
        <v>215</v>
      </c>
      <c r="B9" s="52"/>
      <c r="C9" s="52" t="s">
        <v>9</v>
      </c>
      <c r="D9" s="52"/>
      <c r="E9" s="52"/>
      <c r="F9" s="182">
        <v>1</v>
      </c>
      <c r="G9" s="182">
        <v>0</v>
      </c>
      <c r="H9" s="106">
        <f>SUM(F9:G9)</f>
        <v>1</v>
      </c>
      <c r="I9" s="55"/>
      <c r="J9" s="55"/>
      <c r="K9" s="4"/>
      <c r="L9" s="4" t="s">
        <v>44</v>
      </c>
      <c r="M9" s="4"/>
      <c r="N9" s="5"/>
    </row>
    <row r="10" spans="1:14" x14ac:dyDescent="0.25">
      <c r="A10" s="3"/>
      <c r="B10" s="4"/>
      <c r="C10" s="4"/>
      <c r="D10" s="4"/>
      <c r="E10" s="4"/>
      <c r="F10" s="182"/>
      <c r="G10" s="182"/>
      <c r="H10" s="106"/>
      <c r="I10" s="55"/>
      <c r="J10" s="55"/>
      <c r="K10" s="4"/>
      <c r="L10" s="4"/>
      <c r="M10" s="4"/>
      <c r="N10" s="5"/>
    </row>
    <row r="11" spans="1:14" x14ac:dyDescent="0.25">
      <c r="A11" s="3" t="s">
        <v>184</v>
      </c>
      <c r="B11" s="4"/>
      <c r="C11" s="4" t="s">
        <v>7</v>
      </c>
      <c r="D11" s="36"/>
      <c r="E11" s="4"/>
      <c r="F11" s="182">
        <v>1</v>
      </c>
      <c r="G11" s="182">
        <v>0</v>
      </c>
      <c r="H11" s="106">
        <f>SUM(F11:G11)</f>
        <v>1</v>
      </c>
      <c r="I11" s="55"/>
      <c r="J11" s="55"/>
      <c r="K11" s="55"/>
      <c r="L11" s="55"/>
      <c r="M11" s="4"/>
      <c r="N11" s="5"/>
    </row>
    <row r="12" spans="1:14" x14ac:dyDescent="0.25">
      <c r="A12" s="70" t="s">
        <v>185</v>
      </c>
      <c r="B12" s="4"/>
      <c r="C12" s="54" t="s">
        <v>7</v>
      </c>
      <c r="D12" s="4"/>
      <c r="E12" s="4"/>
      <c r="F12" s="182">
        <v>1</v>
      </c>
      <c r="G12" s="182">
        <v>0</v>
      </c>
      <c r="H12" s="106">
        <f>SUM(F12:G12)</f>
        <v>1</v>
      </c>
      <c r="I12" s="55"/>
      <c r="J12" s="55"/>
      <c r="K12" s="55"/>
      <c r="L12" s="55"/>
      <c r="M12" s="4"/>
      <c r="N12" s="5"/>
    </row>
    <row r="13" spans="1:14" x14ac:dyDescent="0.25">
      <c r="A13" s="70" t="s">
        <v>186</v>
      </c>
      <c r="B13" s="4"/>
      <c r="C13" s="54" t="s">
        <v>7</v>
      </c>
      <c r="D13" s="4"/>
      <c r="E13" s="4"/>
      <c r="F13" s="182">
        <v>1</v>
      </c>
      <c r="G13" s="182">
        <v>0</v>
      </c>
      <c r="H13" s="106">
        <f>SUM(F13:G13)</f>
        <v>1</v>
      </c>
      <c r="I13" s="55"/>
      <c r="J13" s="55"/>
      <c r="K13" s="55"/>
      <c r="L13" s="55"/>
      <c r="M13" s="4"/>
      <c r="N13" s="5"/>
    </row>
    <row r="14" spans="1:14" x14ac:dyDescent="0.25">
      <c r="A14" s="70"/>
      <c r="B14" s="4"/>
      <c r="C14" s="54"/>
      <c r="D14" s="4"/>
      <c r="E14" s="4"/>
      <c r="F14" s="4"/>
      <c r="G14" s="55"/>
      <c r="H14" s="55"/>
      <c r="I14" s="55"/>
      <c r="J14" s="55"/>
      <c r="K14" s="55"/>
      <c r="L14" s="55"/>
      <c r="M14" s="4"/>
      <c r="N14" s="5"/>
    </row>
    <row r="15" spans="1:14" x14ac:dyDescent="0.25">
      <c r="A15" s="70" t="s">
        <v>187</v>
      </c>
      <c r="B15" s="4"/>
      <c r="C15" s="54" t="s">
        <v>31</v>
      </c>
      <c r="D15" s="4"/>
      <c r="E15" s="4"/>
      <c r="F15" s="182">
        <v>1</v>
      </c>
      <c r="G15" s="182">
        <v>0</v>
      </c>
      <c r="H15" s="106">
        <f>SUM(F15:G15)</f>
        <v>1</v>
      </c>
      <c r="I15" s="55"/>
      <c r="J15" s="55"/>
      <c r="K15" s="55"/>
      <c r="L15" s="55"/>
      <c r="M15" s="4"/>
      <c r="N15" s="5"/>
    </row>
    <row r="16" spans="1:14" x14ac:dyDescent="0.25">
      <c r="A16" s="70" t="s">
        <v>188</v>
      </c>
      <c r="B16" s="4"/>
      <c r="C16" s="54" t="s">
        <v>31</v>
      </c>
      <c r="D16" s="4"/>
      <c r="E16" s="4"/>
      <c r="F16" s="182">
        <v>1</v>
      </c>
      <c r="G16" s="182">
        <v>0</v>
      </c>
      <c r="H16" s="106">
        <f>SUM(F16:G16)</f>
        <v>1</v>
      </c>
      <c r="I16" s="55"/>
      <c r="J16" s="55"/>
      <c r="K16" s="55"/>
      <c r="L16" s="55"/>
      <c r="M16" s="4"/>
      <c r="N16" s="5"/>
    </row>
    <row r="17" spans="1:14" x14ac:dyDescent="0.25">
      <c r="A17" s="3"/>
      <c r="B17" s="4"/>
      <c r="C17" s="52"/>
      <c r="D17" s="4"/>
      <c r="E17" s="4"/>
      <c r="F17" s="4"/>
      <c r="G17" s="55"/>
      <c r="H17" s="55"/>
      <c r="I17" s="55"/>
      <c r="J17" s="55"/>
      <c r="K17" s="55"/>
      <c r="L17" s="55"/>
      <c r="M17" s="4"/>
      <c r="N17" s="5"/>
    </row>
    <row r="18" spans="1:14" x14ac:dyDescent="0.25">
      <c r="A18" s="81" t="s">
        <v>189</v>
      </c>
      <c r="B18" s="4"/>
      <c r="C18" s="54" t="s">
        <v>190</v>
      </c>
      <c r="D18" s="4"/>
      <c r="E18" s="4"/>
      <c r="F18" s="182">
        <v>1</v>
      </c>
      <c r="G18" s="182">
        <v>0</v>
      </c>
      <c r="H18" s="106">
        <f>SUM(F18:G18)</f>
        <v>1</v>
      </c>
      <c r="I18" s="55"/>
      <c r="J18" s="55"/>
      <c r="K18" s="55"/>
      <c r="L18" s="55"/>
      <c r="M18" s="4"/>
      <c r="N18" s="5"/>
    </row>
    <row r="19" spans="1:14" x14ac:dyDescent="0.25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5"/>
    </row>
    <row r="20" spans="1:14" x14ac:dyDescent="0.25">
      <c r="A20" s="62" t="s">
        <v>191</v>
      </c>
      <c r="B20" s="63"/>
      <c r="C20" s="63"/>
      <c r="D20" s="63"/>
      <c r="E20" s="15"/>
      <c r="F20" s="16"/>
      <c r="G20" s="18" t="s">
        <v>8</v>
      </c>
      <c r="H20" s="18" t="s">
        <v>9</v>
      </c>
      <c r="I20" s="18" t="s">
        <v>7</v>
      </c>
      <c r="J20" s="18" t="s">
        <v>31</v>
      </c>
      <c r="K20" s="18" t="s">
        <v>190</v>
      </c>
      <c r="L20" s="18" t="s">
        <v>10</v>
      </c>
      <c r="M20" s="4"/>
      <c r="N20" s="5"/>
    </row>
    <row r="21" spans="1:14" x14ac:dyDescent="0.25">
      <c r="A21" s="33" t="s">
        <v>11</v>
      </c>
      <c r="B21" s="8"/>
      <c r="C21" s="8"/>
      <c r="D21" s="8"/>
      <c r="E21" s="57"/>
      <c r="F21" s="59"/>
      <c r="G21" s="76">
        <v>1</v>
      </c>
      <c r="H21" s="76">
        <v>4</v>
      </c>
      <c r="I21" s="76">
        <v>3</v>
      </c>
      <c r="J21" s="76">
        <v>2</v>
      </c>
      <c r="K21" s="76">
        <v>1</v>
      </c>
      <c r="L21" s="11">
        <f>SUM(G21:K21)</f>
        <v>11</v>
      </c>
      <c r="M21" s="4"/>
      <c r="N21" s="5"/>
    </row>
    <row r="22" spans="1:14" x14ac:dyDescent="0.25">
      <c r="A22" s="3"/>
      <c r="B22" s="4"/>
      <c r="C22" s="4"/>
      <c r="D22" s="4"/>
      <c r="E22" s="4"/>
      <c r="F22" s="10"/>
      <c r="G22" s="77"/>
      <c r="H22" s="77"/>
      <c r="I22" s="77"/>
      <c r="J22" s="77"/>
      <c r="K22" s="77"/>
      <c r="L22" s="10"/>
      <c r="M22" s="4"/>
      <c r="N22" s="5"/>
    </row>
    <row r="23" spans="1:14" x14ac:dyDescent="0.25">
      <c r="A23" s="33" t="s">
        <v>12</v>
      </c>
      <c r="B23" s="21"/>
      <c r="C23" s="21"/>
      <c r="D23" s="21"/>
      <c r="E23" s="21"/>
      <c r="F23" s="22"/>
      <c r="G23" s="78"/>
      <c r="H23" s="78"/>
      <c r="I23" s="78"/>
      <c r="J23" s="78"/>
      <c r="K23" s="78"/>
      <c r="L23" s="11"/>
      <c r="M23" s="4"/>
      <c r="N23" s="5"/>
    </row>
    <row r="24" spans="1:14" x14ac:dyDescent="0.25">
      <c r="A24" s="32" t="s">
        <v>13</v>
      </c>
      <c r="B24" s="20"/>
      <c r="C24" s="20"/>
      <c r="D24" s="20"/>
      <c r="E24" s="20"/>
      <c r="F24" s="23"/>
      <c r="G24" s="79">
        <v>0.05</v>
      </c>
      <c r="H24" s="79">
        <v>0.35</v>
      </c>
      <c r="I24" s="79">
        <v>0.35</v>
      </c>
      <c r="J24" s="79">
        <v>0.35</v>
      </c>
      <c r="K24" s="79">
        <v>0.15</v>
      </c>
      <c r="L24" s="26"/>
      <c r="M24" s="4"/>
      <c r="N24" s="5"/>
    </row>
    <row r="25" spans="1:14" x14ac:dyDescent="0.25">
      <c r="A25" s="32" t="s">
        <v>14</v>
      </c>
      <c r="B25" s="20"/>
      <c r="C25" s="20"/>
      <c r="D25" s="20"/>
      <c r="E25" s="20"/>
      <c r="F25" s="23"/>
      <c r="G25" s="79">
        <v>0.1</v>
      </c>
      <c r="H25" s="79">
        <v>0.25</v>
      </c>
      <c r="I25" s="79">
        <v>0.25</v>
      </c>
      <c r="J25" s="79">
        <v>0.25</v>
      </c>
      <c r="K25" s="79">
        <v>0.25</v>
      </c>
      <c r="L25" s="26"/>
      <c r="M25" s="4"/>
      <c r="N25" s="5"/>
    </row>
    <row r="26" spans="1:14" x14ac:dyDescent="0.25">
      <c r="A26" s="32" t="s">
        <v>15</v>
      </c>
      <c r="B26" s="20"/>
      <c r="C26" s="20"/>
      <c r="D26" s="20"/>
      <c r="E26" s="20"/>
      <c r="F26" s="23"/>
      <c r="G26" s="79">
        <v>0.45</v>
      </c>
      <c r="H26" s="79">
        <v>0.25</v>
      </c>
      <c r="I26" s="79">
        <v>0.25</v>
      </c>
      <c r="J26" s="79">
        <v>0.25</v>
      </c>
      <c r="K26" s="79">
        <v>0.35</v>
      </c>
      <c r="L26" s="26"/>
      <c r="M26" s="4"/>
      <c r="N26" s="5"/>
    </row>
    <row r="27" spans="1:14" x14ac:dyDescent="0.25">
      <c r="A27" s="32" t="s">
        <v>16</v>
      </c>
      <c r="B27" s="20"/>
      <c r="C27" s="20"/>
      <c r="D27" s="20"/>
      <c r="E27" s="20"/>
      <c r="F27" s="23"/>
      <c r="G27" s="79">
        <v>0.2</v>
      </c>
      <c r="H27" s="79">
        <v>0.02</v>
      </c>
      <c r="I27" s="79">
        <v>0.02</v>
      </c>
      <c r="J27" s="79">
        <v>0.02</v>
      </c>
      <c r="K27" s="79">
        <v>0.05</v>
      </c>
      <c r="L27" s="26"/>
      <c r="M27" s="4"/>
      <c r="N27" s="5"/>
    </row>
    <row r="28" spans="1:14" x14ac:dyDescent="0.25">
      <c r="A28" s="32" t="s">
        <v>17</v>
      </c>
      <c r="B28" s="20"/>
      <c r="C28" s="20"/>
      <c r="D28" s="20"/>
      <c r="E28" s="20"/>
      <c r="F28" s="23"/>
      <c r="G28" s="79">
        <v>0.1</v>
      </c>
      <c r="H28" s="79">
        <v>0.08</v>
      </c>
      <c r="I28" s="79">
        <v>0.08</v>
      </c>
      <c r="J28" s="79">
        <v>0.08</v>
      </c>
      <c r="K28" s="79">
        <v>0.15</v>
      </c>
      <c r="L28" s="26"/>
      <c r="M28" s="4"/>
      <c r="N28" s="5"/>
    </row>
    <row r="29" spans="1:14" x14ac:dyDescent="0.25">
      <c r="A29" s="32" t="s">
        <v>18</v>
      </c>
      <c r="B29" s="20"/>
      <c r="C29" s="20"/>
      <c r="D29" s="20"/>
      <c r="E29" s="20"/>
      <c r="F29" s="23"/>
      <c r="G29" s="79">
        <v>0.05</v>
      </c>
      <c r="H29" s="79">
        <v>0</v>
      </c>
      <c r="I29" s="79">
        <v>0</v>
      </c>
      <c r="J29" s="79">
        <v>0</v>
      </c>
      <c r="K29" s="79">
        <v>0</v>
      </c>
      <c r="L29" s="26"/>
      <c r="M29" s="4"/>
      <c r="N29" s="5"/>
    </row>
    <row r="30" spans="1:14" x14ac:dyDescent="0.25">
      <c r="A30" s="32" t="s">
        <v>211</v>
      </c>
      <c r="B30" s="20"/>
      <c r="C30" s="20"/>
      <c r="D30" s="20"/>
      <c r="E30" s="20"/>
      <c r="F30" s="23"/>
      <c r="G30" s="79">
        <v>0.05</v>
      </c>
      <c r="H30" s="79">
        <v>0.05</v>
      </c>
      <c r="I30" s="79">
        <v>0.05</v>
      </c>
      <c r="J30" s="79">
        <v>0.05</v>
      </c>
      <c r="K30" s="79">
        <v>0.05</v>
      </c>
      <c r="L30" s="26"/>
      <c r="M30" s="4"/>
      <c r="N30" s="5"/>
    </row>
    <row r="31" spans="1:14" x14ac:dyDescent="0.25">
      <c r="A31" s="3"/>
      <c r="B31" s="4"/>
      <c r="C31" s="4"/>
      <c r="D31" s="4"/>
      <c r="E31" s="4"/>
      <c r="F31" s="10"/>
      <c r="G31" s="28"/>
      <c r="H31" s="28"/>
      <c r="I31" s="28"/>
      <c r="J31" s="28"/>
      <c r="K31" s="28"/>
      <c r="L31" s="28"/>
      <c r="M31" s="4"/>
      <c r="N31" s="5"/>
    </row>
    <row r="32" spans="1:14" ht="13.8" thickBot="1" x14ac:dyDescent="0.3">
      <c r="A32" s="64" t="s">
        <v>192</v>
      </c>
      <c r="B32" s="65"/>
      <c r="C32" s="65"/>
      <c r="D32" s="66"/>
      <c r="E32" s="45" t="s">
        <v>20</v>
      </c>
      <c r="F32" s="34"/>
      <c r="G32" s="44">
        <f>SUM(G24:G31)</f>
        <v>1</v>
      </c>
      <c r="H32" s="44">
        <f>SUM(H24:H31)</f>
        <v>1</v>
      </c>
      <c r="I32" s="44">
        <f>SUM(I24:I31)</f>
        <v>1</v>
      </c>
      <c r="J32" s="44">
        <f>SUM(J24:J31)</f>
        <v>1</v>
      </c>
      <c r="K32" s="44">
        <f>SUM(K24:K31)</f>
        <v>1</v>
      </c>
      <c r="L32" s="44"/>
      <c r="M32" s="6"/>
      <c r="N32" s="7"/>
    </row>
    <row r="33" spans="1:14" x14ac:dyDescent="0.25">
      <c r="A33" s="31"/>
      <c r="B33" s="146"/>
      <c r="C33" s="146"/>
      <c r="D33" s="31"/>
      <c r="E33" s="40"/>
      <c r="F33" s="4"/>
      <c r="G33" s="55"/>
      <c r="H33" s="55"/>
      <c r="I33" s="55"/>
      <c r="J33" s="55"/>
      <c r="K33" s="55"/>
      <c r="L33" s="55"/>
      <c r="M33" s="4"/>
      <c r="N33" s="4"/>
    </row>
    <row r="34" spans="1:14" s="154" customFormat="1" hidden="1" x14ac:dyDescent="0.25"/>
    <row r="35" spans="1:14" s="154" customFormat="1" hidden="1" x14ac:dyDescent="0.25">
      <c r="A35" s="118" t="s">
        <v>193</v>
      </c>
      <c r="B35" s="19"/>
      <c r="C35" s="19"/>
      <c r="D35" s="19"/>
      <c r="E35" s="19"/>
      <c r="F35" s="18"/>
      <c r="G35" s="18" t="s">
        <v>8</v>
      </c>
      <c r="H35" s="18" t="s">
        <v>9</v>
      </c>
      <c r="I35" s="18" t="s">
        <v>7</v>
      </c>
      <c r="J35" s="18" t="s">
        <v>31</v>
      </c>
      <c r="K35" s="18" t="s">
        <v>190</v>
      </c>
      <c r="L35" s="18" t="s">
        <v>10</v>
      </c>
      <c r="M35" s="40"/>
      <c r="N35" s="155"/>
    </row>
    <row r="36" spans="1:14" s="154" customFormat="1" hidden="1" x14ac:dyDescent="0.25">
      <c r="A36" s="33" t="s">
        <v>11</v>
      </c>
      <c r="B36" s="21"/>
      <c r="C36" s="21"/>
      <c r="D36" s="21"/>
      <c r="E36" s="21"/>
      <c r="F36" s="22"/>
      <c r="G36" s="22">
        <v>1</v>
      </c>
      <c r="H36" s="22">
        <v>4</v>
      </c>
      <c r="I36" s="22">
        <v>3</v>
      </c>
      <c r="J36" s="22">
        <v>2</v>
      </c>
      <c r="K36" s="22">
        <v>1</v>
      </c>
      <c r="L36" s="22">
        <f>SUM(G36:K36)</f>
        <v>11</v>
      </c>
      <c r="M36" s="40"/>
      <c r="N36" s="155"/>
    </row>
    <row r="37" spans="1:14" s="154" customFormat="1" hidden="1" x14ac:dyDescent="0.25">
      <c r="A37" s="117"/>
      <c r="B37" s="40"/>
      <c r="C37" s="40"/>
      <c r="D37" s="40"/>
      <c r="E37" s="40"/>
      <c r="F37" s="156"/>
      <c r="G37" s="156"/>
      <c r="H37" s="156"/>
      <c r="I37" s="156"/>
      <c r="J37" s="156"/>
      <c r="K37" s="156"/>
      <c r="L37" s="156"/>
      <c r="M37" s="40"/>
      <c r="N37" s="155"/>
    </row>
    <row r="38" spans="1:14" s="154" customFormat="1" hidden="1" x14ac:dyDescent="0.25">
      <c r="A38" s="33" t="s">
        <v>12</v>
      </c>
      <c r="B38" s="21"/>
      <c r="C38" s="21"/>
      <c r="D38" s="21"/>
      <c r="E38" s="21"/>
      <c r="F38" s="22"/>
      <c r="G38" s="22"/>
      <c r="H38" s="22"/>
      <c r="I38" s="22"/>
      <c r="J38" s="22"/>
      <c r="K38" s="22"/>
      <c r="L38" s="22"/>
      <c r="M38" s="40"/>
      <c r="N38" s="155"/>
    </row>
    <row r="39" spans="1:14" s="154" customFormat="1" hidden="1" x14ac:dyDescent="0.25">
      <c r="A39" s="32" t="s">
        <v>13</v>
      </c>
      <c r="B39" s="20"/>
      <c r="C39" s="20"/>
      <c r="D39" s="20"/>
      <c r="E39" s="20"/>
      <c r="F39" s="23"/>
      <c r="G39" s="164">
        <f t="shared" ref="G39:K43" si="0">ROUND(G24*$K$6,0)</f>
        <v>9</v>
      </c>
      <c r="H39" s="164">
        <f t="shared" si="0"/>
        <v>64</v>
      </c>
      <c r="I39" s="164">
        <f t="shared" si="0"/>
        <v>64</v>
      </c>
      <c r="J39" s="164">
        <f t="shared" si="0"/>
        <v>64</v>
      </c>
      <c r="K39" s="164">
        <f t="shared" si="0"/>
        <v>28</v>
      </c>
      <c r="L39" s="158"/>
      <c r="M39" s="40"/>
      <c r="N39" s="155"/>
    </row>
    <row r="40" spans="1:14" s="154" customFormat="1" hidden="1" x14ac:dyDescent="0.25">
      <c r="A40" s="32" t="s">
        <v>14</v>
      </c>
      <c r="B40" s="20"/>
      <c r="C40" s="20"/>
      <c r="D40" s="20"/>
      <c r="E40" s="20"/>
      <c r="F40" s="23"/>
      <c r="G40" s="164">
        <f t="shared" si="0"/>
        <v>18</v>
      </c>
      <c r="H40" s="164">
        <f t="shared" si="0"/>
        <v>46</v>
      </c>
      <c r="I40" s="164">
        <f t="shared" si="0"/>
        <v>46</v>
      </c>
      <c r="J40" s="164">
        <f t="shared" si="0"/>
        <v>46</v>
      </c>
      <c r="K40" s="164">
        <f t="shared" ref="K40:K45" si="1">ROUND(K25*$K$6,0)</f>
        <v>46</v>
      </c>
      <c r="L40" s="158"/>
      <c r="M40" s="40"/>
      <c r="N40" s="155"/>
    </row>
    <row r="41" spans="1:14" s="154" customFormat="1" hidden="1" x14ac:dyDescent="0.25">
      <c r="A41" s="32" t="s">
        <v>15</v>
      </c>
      <c r="B41" s="20"/>
      <c r="C41" s="20"/>
      <c r="D41" s="20"/>
      <c r="E41" s="20"/>
      <c r="F41" s="23"/>
      <c r="G41" s="164">
        <f t="shared" si="0"/>
        <v>83</v>
      </c>
      <c r="H41" s="164">
        <f t="shared" si="0"/>
        <v>46</v>
      </c>
      <c r="I41" s="164">
        <f t="shared" si="0"/>
        <v>46</v>
      </c>
      <c r="J41" s="164">
        <f t="shared" si="0"/>
        <v>46</v>
      </c>
      <c r="K41" s="164">
        <f t="shared" si="1"/>
        <v>64</v>
      </c>
      <c r="L41" s="158"/>
      <c r="M41" s="40"/>
      <c r="N41" s="155"/>
    </row>
    <row r="42" spans="1:14" s="154" customFormat="1" hidden="1" x14ac:dyDescent="0.25">
      <c r="A42" s="32" t="s">
        <v>16</v>
      </c>
      <c r="B42" s="20"/>
      <c r="C42" s="20"/>
      <c r="D42" s="20"/>
      <c r="E42" s="20"/>
      <c r="F42" s="23"/>
      <c r="G42" s="164">
        <f t="shared" si="0"/>
        <v>37</v>
      </c>
      <c r="H42" s="164">
        <f t="shared" si="0"/>
        <v>4</v>
      </c>
      <c r="I42" s="164">
        <f t="shared" si="0"/>
        <v>4</v>
      </c>
      <c r="J42" s="164">
        <f t="shared" si="0"/>
        <v>4</v>
      </c>
      <c r="K42" s="164">
        <f t="shared" si="1"/>
        <v>9</v>
      </c>
      <c r="L42" s="158"/>
      <c r="M42" s="40"/>
      <c r="N42" s="155"/>
    </row>
    <row r="43" spans="1:14" s="154" customFormat="1" hidden="1" x14ac:dyDescent="0.25">
      <c r="A43" s="32" t="s">
        <v>17</v>
      </c>
      <c r="B43" s="20"/>
      <c r="C43" s="20"/>
      <c r="D43" s="20"/>
      <c r="E43" s="20"/>
      <c r="F43" s="23"/>
      <c r="G43" s="164">
        <f t="shared" si="0"/>
        <v>18</v>
      </c>
      <c r="H43" s="164">
        <f t="shared" si="0"/>
        <v>15</v>
      </c>
      <c r="I43" s="164">
        <f t="shared" si="0"/>
        <v>15</v>
      </c>
      <c r="J43" s="164">
        <f t="shared" si="0"/>
        <v>15</v>
      </c>
      <c r="K43" s="164">
        <f t="shared" si="1"/>
        <v>28</v>
      </c>
      <c r="L43" s="158"/>
      <c r="M43" s="40"/>
      <c r="N43" s="155"/>
    </row>
    <row r="44" spans="1:14" s="154" customFormat="1" hidden="1" x14ac:dyDescent="0.25">
      <c r="A44" s="32" t="s">
        <v>18</v>
      </c>
      <c r="B44" s="20"/>
      <c r="C44" s="20"/>
      <c r="D44" s="20"/>
      <c r="E44" s="20"/>
      <c r="F44" s="23"/>
      <c r="G44" s="164">
        <f t="shared" ref="G44:J45" si="2">ROUND(G29*$K$6,0)</f>
        <v>9</v>
      </c>
      <c r="H44" s="164">
        <f t="shared" si="2"/>
        <v>0</v>
      </c>
      <c r="I44" s="164">
        <f t="shared" si="2"/>
        <v>0</v>
      </c>
      <c r="J44" s="164">
        <f t="shared" si="2"/>
        <v>0</v>
      </c>
      <c r="K44" s="164">
        <f t="shared" si="1"/>
        <v>0</v>
      </c>
      <c r="L44" s="158"/>
      <c r="M44" s="40"/>
      <c r="N44" s="155"/>
    </row>
    <row r="45" spans="1:14" s="154" customFormat="1" hidden="1" x14ac:dyDescent="0.25">
      <c r="A45" s="32" t="s">
        <v>211</v>
      </c>
      <c r="B45" s="20"/>
      <c r="C45" s="20"/>
      <c r="D45" s="20"/>
      <c r="E45" s="20"/>
      <c r="F45" s="23"/>
      <c r="G45" s="164">
        <f t="shared" si="2"/>
        <v>9</v>
      </c>
      <c r="H45" s="164">
        <f t="shared" si="2"/>
        <v>9</v>
      </c>
      <c r="I45" s="164">
        <f t="shared" si="2"/>
        <v>9</v>
      </c>
      <c r="J45" s="164">
        <f t="shared" si="2"/>
        <v>9</v>
      </c>
      <c r="K45" s="164">
        <f t="shared" si="1"/>
        <v>9</v>
      </c>
      <c r="L45" s="158"/>
      <c r="M45" s="40"/>
      <c r="N45" s="155"/>
    </row>
    <row r="46" spans="1:14" s="154" customFormat="1" hidden="1" x14ac:dyDescent="0.25">
      <c r="A46" s="117"/>
      <c r="B46" s="40"/>
      <c r="C46" s="40"/>
      <c r="D46" s="40"/>
      <c r="E46" s="40"/>
      <c r="F46" s="156"/>
      <c r="G46" s="159"/>
      <c r="H46" s="159"/>
      <c r="I46" s="159"/>
      <c r="J46" s="159"/>
      <c r="K46" s="159"/>
      <c r="L46" s="161"/>
      <c r="M46" s="40"/>
      <c r="N46" s="155"/>
    </row>
    <row r="47" spans="1:14" s="154" customFormat="1" ht="13.8" hidden="1" thickBot="1" x14ac:dyDescent="0.3">
      <c r="A47" s="165" t="s">
        <v>194</v>
      </c>
      <c r="B47" s="45"/>
      <c r="C47" s="45"/>
      <c r="D47" s="45"/>
      <c r="E47" s="45"/>
      <c r="F47" s="162"/>
      <c r="G47" s="152">
        <f>SUM(G39:G46)</f>
        <v>183</v>
      </c>
      <c r="H47" s="152">
        <f>SUM(H39:H46)</f>
        <v>184</v>
      </c>
      <c r="I47" s="152">
        <f>SUM(G47:H47)</f>
        <v>367</v>
      </c>
      <c r="J47" s="152">
        <f>SUM(J39:J46)</f>
        <v>184</v>
      </c>
      <c r="K47" s="152">
        <f>SUM(K39:K46)</f>
        <v>184</v>
      </c>
      <c r="L47" s="152"/>
      <c r="M47" s="45"/>
      <c r="N47" s="163"/>
    </row>
    <row r="48" spans="1:14" s="154" customFormat="1" hidden="1" x14ac:dyDescent="0.25">
      <c r="A48" s="40"/>
      <c r="B48" s="40"/>
      <c r="C48" s="40"/>
      <c r="D48" s="40"/>
      <c r="E48" s="40"/>
      <c r="F48" s="40"/>
      <c r="G48" s="106"/>
      <c r="H48" s="106"/>
      <c r="I48" s="106"/>
      <c r="J48" s="106"/>
      <c r="K48" s="106"/>
      <c r="L48" s="106"/>
      <c r="M48" s="40"/>
      <c r="N48" s="40"/>
    </row>
    <row r="49" spans="1:15" s="154" customFormat="1" hidden="1" x14ac:dyDescent="0.25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</row>
    <row r="50" spans="1:15" s="154" customFormat="1" x14ac:dyDescent="0.25"/>
    <row r="51" spans="1:15" s="154" customFormat="1" x14ac:dyDescent="0.25"/>
    <row r="52" spans="1:15" s="154" customFormat="1" x14ac:dyDescent="0.25"/>
    <row r="53" spans="1:15" s="154" customFormat="1" x14ac:dyDescent="0.25"/>
    <row r="54" spans="1:15" s="154" customFormat="1" x14ac:dyDescent="0.25"/>
    <row r="55" spans="1:15" s="131" customFormat="1" x14ac:dyDescent="0.25"/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2"/>
  <sheetViews>
    <sheetView workbookViewId="0">
      <selection activeCell="E48" sqref="E48"/>
    </sheetView>
  </sheetViews>
  <sheetFormatPr defaultRowHeight="13.2" x14ac:dyDescent="0.25"/>
  <cols>
    <col min="4" max="4" width="22" customWidth="1"/>
    <col min="11" max="11" width="16.5546875" bestFit="1" customWidth="1"/>
  </cols>
  <sheetData>
    <row r="1" spans="1:14" ht="13.8" thickBot="1" x14ac:dyDescent="0.3">
      <c r="A1" s="30"/>
      <c r="B1" s="67"/>
      <c r="C1" s="67"/>
      <c r="D1" s="30"/>
      <c r="E1" s="40"/>
      <c r="F1" s="4"/>
      <c r="G1" s="55"/>
      <c r="H1" s="55"/>
      <c r="I1" s="55"/>
      <c r="J1" s="55"/>
      <c r="K1" s="55"/>
      <c r="L1" s="55"/>
      <c r="M1" s="4"/>
      <c r="N1" s="4"/>
    </row>
    <row r="2" spans="1:14" x14ac:dyDescent="0.25">
      <c r="A2" s="84" t="s">
        <v>195</v>
      </c>
      <c r="B2" s="1"/>
      <c r="C2" s="1"/>
      <c r="D2" s="1"/>
      <c r="E2" s="1"/>
      <c r="F2" s="1"/>
      <c r="G2" s="85"/>
      <c r="H2" s="85"/>
      <c r="I2" s="85"/>
      <c r="J2" s="85"/>
      <c r="K2" s="85"/>
      <c r="L2" s="85"/>
      <c r="M2" s="1"/>
      <c r="N2" s="2"/>
    </row>
    <row r="3" spans="1:14" ht="15.6" x14ac:dyDescent="0.3">
      <c r="A3" s="3"/>
      <c r="B3" s="40" t="s">
        <v>196</v>
      </c>
      <c r="C3" s="4"/>
      <c r="D3" s="4"/>
      <c r="E3" s="4"/>
      <c r="F3" s="4"/>
      <c r="G3" s="55"/>
      <c r="H3" s="55"/>
      <c r="I3" s="55"/>
      <c r="J3" s="55"/>
      <c r="K3" s="80" t="s">
        <v>216</v>
      </c>
      <c r="L3" s="4"/>
      <c r="M3" s="4"/>
      <c r="N3" s="5"/>
    </row>
    <row r="4" spans="1:14" x14ac:dyDescent="0.25">
      <c r="A4" s="3"/>
      <c r="B4" s="4"/>
      <c r="C4" s="4"/>
      <c r="D4" s="4"/>
      <c r="E4" s="4"/>
      <c r="F4" s="183"/>
      <c r="G4" s="183"/>
      <c r="H4" s="183"/>
      <c r="I4" s="183"/>
      <c r="J4" s="188"/>
      <c r="K4" s="31">
        <v>23</v>
      </c>
      <c r="L4" s="4" t="s">
        <v>21</v>
      </c>
      <c r="M4" s="4"/>
      <c r="N4" s="5"/>
    </row>
    <row r="5" spans="1:14" x14ac:dyDescent="0.25">
      <c r="A5" s="3" t="s">
        <v>200</v>
      </c>
      <c r="B5" s="4"/>
      <c r="C5" s="4" t="s">
        <v>85</v>
      </c>
      <c r="D5" s="4"/>
      <c r="E5" s="184" t="s">
        <v>151</v>
      </c>
      <c r="F5" s="4"/>
      <c r="G5" s="55"/>
      <c r="H5" s="107"/>
      <c r="I5" s="186"/>
      <c r="J5" s="55"/>
      <c r="K5" s="31">
        <v>0</v>
      </c>
      <c r="L5" s="4" t="s">
        <v>22</v>
      </c>
      <c r="M5" s="4"/>
      <c r="N5" s="5"/>
    </row>
    <row r="6" spans="1:14" x14ac:dyDescent="0.25">
      <c r="A6" s="81"/>
      <c r="B6" s="4"/>
      <c r="C6" s="36"/>
      <c r="D6" s="4"/>
      <c r="E6" s="56" t="s">
        <v>212</v>
      </c>
      <c r="F6" s="40" t="s">
        <v>213</v>
      </c>
      <c r="G6" s="107" t="s">
        <v>214</v>
      </c>
      <c r="H6" s="187"/>
      <c r="I6" s="107"/>
      <c r="J6" s="55"/>
      <c r="K6" s="36">
        <f>K4*8</f>
        <v>184</v>
      </c>
      <c r="L6" s="36" t="s">
        <v>33</v>
      </c>
      <c r="M6" s="36"/>
      <c r="N6" s="37"/>
    </row>
    <row r="7" spans="1:14" x14ac:dyDescent="0.25">
      <c r="A7" s="3"/>
      <c r="B7" s="4"/>
      <c r="C7" s="4"/>
      <c r="D7" s="4"/>
      <c r="E7" s="182">
        <v>0</v>
      </c>
      <c r="F7" s="182">
        <v>0</v>
      </c>
      <c r="G7" s="182">
        <f>SUM(E7:F7)</f>
        <v>0</v>
      </c>
      <c r="H7" s="55"/>
      <c r="I7" s="55"/>
      <c r="J7" s="55"/>
      <c r="K7" s="36"/>
      <c r="L7" s="36"/>
      <c r="M7" s="36"/>
      <c r="N7" s="37"/>
    </row>
    <row r="8" spans="1:14" x14ac:dyDescent="0.25">
      <c r="A8" s="3"/>
      <c r="B8" s="4"/>
      <c r="C8" s="4"/>
      <c r="D8" s="4"/>
      <c r="E8" s="4"/>
      <c r="F8" s="4"/>
      <c r="G8" s="55"/>
      <c r="H8" s="55"/>
      <c r="I8" s="55"/>
      <c r="J8" s="55"/>
      <c r="K8" s="36">
        <f>K6*L18</f>
        <v>184</v>
      </c>
      <c r="L8" s="36" t="s">
        <v>25</v>
      </c>
      <c r="M8" s="36"/>
      <c r="N8" s="37"/>
    </row>
    <row r="9" spans="1:14" x14ac:dyDescent="0.25">
      <c r="A9" s="3"/>
      <c r="B9" s="4"/>
      <c r="C9" s="4"/>
      <c r="D9" s="4"/>
      <c r="E9" s="4"/>
      <c r="F9" s="4"/>
      <c r="G9" s="55"/>
      <c r="H9" s="55"/>
      <c r="I9" s="55"/>
      <c r="J9" s="55"/>
      <c r="K9" s="4"/>
      <c r="L9" s="4" t="s">
        <v>44</v>
      </c>
      <c r="M9" s="4"/>
      <c r="N9" s="5"/>
    </row>
    <row r="10" spans="1:14" x14ac:dyDescent="0.25">
      <c r="A10" s="3"/>
      <c r="B10" s="4"/>
      <c r="C10" s="4"/>
      <c r="D10" s="36"/>
      <c r="E10" s="4"/>
      <c r="F10" s="4"/>
      <c r="G10" s="55"/>
      <c r="H10" s="55"/>
      <c r="I10" s="55"/>
      <c r="J10" s="55"/>
      <c r="K10" s="55"/>
      <c r="L10" s="55"/>
      <c r="M10" s="4"/>
      <c r="N10" s="5"/>
    </row>
    <row r="11" spans="1:14" x14ac:dyDescent="0.25">
      <c r="A11" s="70"/>
      <c r="B11" s="4"/>
      <c r="C11" s="54"/>
      <c r="D11" s="4"/>
      <c r="E11" s="4"/>
      <c r="F11" s="4"/>
      <c r="G11" s="55"/>
      <c r="H11" s="55"/>
      <c r="I11" s="55"/>
      <c r="J11" s="55"/>
      <c r="K11" s="55"/>
      <c r="L11" s="55"/>
      <c r="M11" s="4"/>
      <c r="N11" s="5"/>
    </row>
    <row r="12" spans="1:14" x14ac:dyDescent="0.25">
      <c r="A12" s="70"/>
      <c r="B12" s="4"/>
      <c r="C12" s="54"/>
      <c r="D12" s="4"/>
      <c r="E12" s="4"/>
      <c r="F12" s="4"/>
      <c r="G12" s="55"/>
      <c r="H12" s="55"/>
      <c r="I12" s="55"/>
      <c r="J12" s="55"/>
      <c r="K12" s="55"/>
      <c r="L12" s="55"/>
      <c r="M12" s="4"/>
      <c r="N12" s="5"/>
    </row>
    <row r="13" spans="1:14" x14ac:dyDescent="0.25">
      <c r="A13" s="70"/>
      <c r="B13" s="4"/>
      <c r="C13" s="54"/>
      <c r="D13" s="4"/>
      <c r="E13" s="4"/>
      <c r="F13" s="4"/>
      <c r="G13" s="55"/>
      <c r="H13" s="55"/>
      <c r="I13" s="55"/>
      <c r="J13" s="55"/>
      <c r="K13" s="55"/>
      <c r="L13" s="55"/>
      <c r="M13" s="4"/>
      <c r="N13" s="5"/>
    </row>
    <row r="14" spans="1:14" x14ac:dyDescent="0.25">
      <c r="A14" s="3"/>
      <c r="B14" s="4"/>
      <c r="C14" s="52"/>
      <c r="D14" s="4"/>
      <c r="E14" s="4"/>
      <c r="F14" s="4"/>
      <c r="G14" s="55"/>
      <c r="H14" s="55"/>
      <c r="I14" s="55"/>
      <c r="J14" s="55"/>
      <c r="K14" s="55"/>
      <c r="L14" s="55"/>
      <c r="M14" s="4"/>
      <c r="N14" s="5"/>
    </row>
    <row r="15" spans="1:14" x14ac:dyDescent="0.25">
      <c r="A15" s="117"/>
      <c r="B15" s="4"/>
      <c r="C15" s="53"/>
      <c r="D15" s="4"/>
      <c r="E15" s="4"/>
      <c r="F15" s="4"/>
      <c r="G15" s="55"/>
      <c r="H15" s="55"/>
      <c r="I15" s="55"/>
      <c r="J15" s="55"/>
      <c r="K15" s="55"/>
      <c r="L15" s="55"/>
      <c r="M15" s="4"/>
      <c r="N15" s="5"/>
    </row>
    <row r="16" spans="1:14" x14ac:dyDescent="0.25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5"/>
    </row>
    <row r="17" spans="1:14" x14ac:dyDescent="0.25">
      <c r="A17" s="62" t="s">
        <v>197</v>
      </c>
      <c r="B17" s="63"/>
      <c r="C17" s="63"/>
      <c r="D17" s="63"/>
      <c r="E17" s="15"/>
      <c r="F17" s="16"/>
      <c r="G17" s="18" t="s">
        <v>8</v>
      </c>
      <c r="H17" s="18" t="s">
        <v>9</v>
      </c>
      <c r="I17" s="18" t="s">
        <v>7</v>
      </c>
      <c r="J17" s="18" t="s">
        <v>31</v>
      </c>
      <c r="K17" s="19"/>
      <c r="L17" s="18" t="s">
        <v>10</v>
      </c>
      <c r="M17" s="4"/>
      <c r="N17" s="5"/>
    </row>
    <row r="18" spans="1:14" x14ac:dyDescent="0.25">
      <c r="A18" s="33" t="s">
        <v>11</v>
      </c>
      <c r="B18" s="8"/>
      <c r="C18" s="8"/>
      <c r="D18" s="8"/>
      <c r="E18" s="57"/>
      <c r="F18" s="59"/>
      <c r="G18" s="76">
        <v>1</v>
      </c>
      <c r="H18" s="76">
        <v>0</v>
      </c>
      <c r="I18" s="76">
        <v>0</v>
      </c>
      <c r="J18" s="76">
        <v>0</v>
      </c>
      <c r="K18" s="8"/>
      <c r="L18" s="11">
        <v>1</v>
      </c>
      <c r="M18" s="4"/>
      <c r="N18" s="5"/>
    </row>
    <row r="19" spans="1:14" x14ac:dyDescent="0.25">
      <c r="A19" s="3"/>
      <c r="B19" s="4"/>
      <c r="C19" s="4"/>
      <c r="D19" s="4"/>
      <c r="E19" s="4"/>
      <c r="F19" s="10"/>
      <c r="G19" s="77"/>
      <c r="H19" s="77"/>
      <c r="I19" s="77"/>
      <c r="J19" s="77"/>
      <c r="K19" s="4"/>
      <c r="L19" s="10"/>
      <c r="M19" s="4"/>
      <c r="N19" s="5"/>
    </row>
    <row r="20" spans="1:14" x14ac:dyDescent="0.25">
      <c r="A20" s="33" t="s">
        <v>12</v>
      </c>
      <c r="B20" s="21"/>
      <c r="C20" s="21"/>
      <c r="D20" s="21"/>
      <c r="E20" s="21"/>
      <c r="F20" s="22"/>
      <c r="G20" s="78"/>
      <c r="H20" s="78"/>
      <c r="I20" s="78"/>
      <c r="J20" s="78"/>
      <c r="K20" s="8"/>
      <c r="L20" s="11"/>
      <c r="M20" s="4"/>
      <c r="N20" s="5"/>
    </row>
    <row r="21" spans="1:14" x14ac:dyDescent="0.25">
      <c r="A21" s="32" t="s">
        <v>13</v>
      </c>
      <c r="B21" s="20"/>
      <c r="C21" s="20"/>
      <c r="D21" s="20"/>
      <c r="E21" s="20"/>
      <c r="F21" s="23"/>
      <c r="G21" s="79">
        <v>0</v>
      </c>
      <c r="H21" s="79">
        <v>0</v>
      </c>
      <c r="I21" s="79">
        <v>0</v>
      </c>
      <c r="J21" s="79">
        <v>0</v>
      </c>
      <c r="K21" s="27"/>
      <c r="L21" s="26"/>
      <c r="M21" s="4"/>
      <c r="N21" s="5"/>
    </row>
    <row r="22" spans="1:14" x14ac:dyDescent="0.25">
      <c r="A22" s="32" t="s">
        <v>14</v>
      </c>
      <c r="B22" s="20"/>
      <c r="C22" s="20"/>
      <c r="D22" s="20"/>
      <c r="E22" s="20"/>
      <c r="F22" s="23"/>
      <c r="G22" s="79">
        <v>0</v>
      </c>
      <c r="H22" s="79">
        <v>0</v>
      </c>
      <c r="I22" s="79">
        <v>0</v>
      </c>
      <c r="J22" s="79">
        <v>0</v>
      </c>
      <c r="K22" s="27"/>
      <c r="L22" s="26"/>
      <c r="M22" s="4"/>
      <c r="N22" s="5"/>
    </row>
    <row r="23" spans="1:14" x14ac:dyDescent="0.25">
      <c r="A23" s="32" t="s">
        <v>15</v>
      </c>
      <c r="B23" s="20"/>
      <c r="C23" s="20"/>
      <c r="D23" s="20"/>
      <c r="E23" s="20"/>
      <c r="F23" s="23"/>
      <c r="G23" s="79">
        <v>0.05</v>
      </c>
      <c r="H23" s="79">
        <v>0</v>
      </c>
      <c r="I23" s="79">
        <v>0</v>
      </c>
      <c r="J23" s="79">
        <v>0</v>
      </c>
      <c r="K23" s="27"/>
      <c r="L23" s="26"/>
      <c r="M23" s="4"/>
      <c r="N23" s="5"/>
    </row>
    <row r="24" spans="1:14" x14ac:dyDescent="0.25">
      <c r="A24" s="32" t="s">
        <v>16</v>
      </c>
      <c r="B24" s="20"/>
      <c r="C24" s="20"/>
      <c r="D24" s="20"/>
      <c r="E24" s="20"/>
      <c r="F24" s="23"/>
      <c r="G24" s="79">
        <v>0.15</v>
      </c>
      <c r="H24" s="79">
        <v>0</v>
      </c>
      <c r="I24" s="79">
        <v>0</v>
      </c>
      <c r="J24" s="79">
        <v>0</v>
      </c>
      <c r="K24" s="27"/>
      <c r="L24" s="26"/>
      <c r="M24" s="4"/>
      <c r="N24" s="5"/>
    </row>
    <row r="25" spans="1:14" x14ac:dyDescent="0.25">
      <c r="A25" s="32" t="s">
        <v>17</v>
      </c>
      <c r="B25" s="20"/>
      <c r="C25" s="20"/>
      <c r="D25" s="20"/>
      <c r="E25" s="20"/>
      <c r="F25" s="23"/>
      <c r="G25" s="79">
        <v>0.05</v>
      </c>
      <c r="H25" s="79">
        <v>0</v>
      </c>
      <c r="I25" s="79">
        <v>0</v>
      </c>
      <c r="J25" s="79">
        <v>0</v>
      </c>
      <c r="K25" s="27"/>
      <c r="L25" s="26"/>
      <c r="M25" s="4"/>
      <c r="N25" s="5"/>
    </row>
    <row r="26" spans="1:14" x14ac:dyDescent="0.25">
      <c r="A26" s="32" t="s">
        <v>18</v>
      </c>
      <c r="B26" s="20"/>
      <c r="C26" s="20"/>
      <c r="D26" s="20"/>
      <c r="E26" s="20"/>
      <c r="F26" s="23"/>
      <c r="G26" s="79">
        <v>0</v>
      </c>
      <c r="H26" s="79">
        <v>0</v>
      </c>
      <c r="I26" s="79">
        <v>0</v>
      </c>
      <c r="J26" s="79">
        <v>0</v>
      </c>
      <c r="K26" s="27"/>
      <c r="L26" s="26"/>
      <c r="M26" s="4"/>
      <c r="N26" s="5"/>
    </row>
    <row r="27" spans="1:14" x14ac:dyDescent="0.25">
      <c r="A27" s="32" t="s">
        <v>211</v>
      </c>
      <c r="B27" s="20"/>
      <c r="C27" s="20"/>
      <c r="D27" s="20"/>
      <c r="E27" s="20"/>
      <c r="F27" s="23"/>
      <c r="G27" s="79">
        <v>0.75</v>
      </c>
      <c r="H27" s="79">
        <v>0</v>
      </c>
      <c r="I27" s="79">
        <v>0</v>
      </c>
      <c r="J27" s="79">
        <v>0</v>
      </c>
      <c r="K27" s="27"/>
      <c r="L27" s="26"/>
      <c r="M27" s="4"/>
      <c r="N27" s="5"/>
    </row>
    <row r="28" spans="1:14" x14ac:dyDescent="0.25">
      <c r="A28" s="3"/>
      <c r="B28" s="4"/>
      <c r="C28" s="4"/>
      <c r="D28" s="4"/>
      <c r="E28" s="4"/>
      <c r="F28" s="10"/>
      <c r="G28" s="28"/>
      <c r="H28" s="28"/>
      <c r="I28" s="28"/>
      <c r="J28" s="28"/>
      <c r="K28" s="29"/>
      <c r="L28" s="28"/>
      <c r="M28" s="4"/>
      <c r="N28" s="5"/>
    </row>
    <row r="29" spans="1:14" ht="13.8" thickBot="1" x14ac:dyDescent="0.3">
      <c r="A29" s="64" t="s">
        <v>198</v>
      </c>
      <c r="B29" s="65"/>
      <c r="C29" s="65"/>
      <c r="D29" s="66"/>
      <c r="E29" s="45" t="s">
        <v>20</v>
      </c>
      <c r="F29" s="34"/>
      <c r="G29" s="44">
        <f>SUM(G21:G28)</f>
        <v>1</v>
      </c>
      <c r="H29" s="44">
        <f>SUM(H21:H28)</f>
        <v>0</v>
      </c>
      <c r="I29" s="44">
        <f>SUM(I21:I28)</f>
        <v>0</v>
      </c>
      <c r="J29" s="44">
        <f>SUM(J21:J28)</f>
        <v>0</v>
      </c>
      <c r="K29" s="43"/>
      <c r="L29" s="44"/>
      <c r="M29" s="6"/>
      <c r="N29" s="7"/>
    </row>
    <row r="30" spans="1:14" x14ac:dyDescent="0.25">
      <c r="A30" s="31"/>
      <c r="B30" s="146"/>
      <c r="C30" s="146"/>
      <c r="D30" s="31"/>
      <c r="E30" s="40"/>
      <c r="F30" s="4"/>
      <c r="G30" s="55"/>
      <c r="H30" s="55"/>
      <c r="I30" s="55"/>
      <c r="J30" s="55"/>
      <c r="K30" s="55"/>
      <c r="L30" s="55"/>
      <c r="M30" s="4"/>
      <c r="N30" s="4"/>
    </row>
    <row r="31" spans="1:14" s="154" customFormat="1" hidden="1" x14ac:dyDescent="0.25"/>
    <row r="32" spans="1:14" s="154" customFormat="1" hidden="1" x14ac:dyDescent="0.25">
      <c r="A32" s="118" t="s">
        <v>41</v>
      </c>
      <c r="B32" s="19"/>
      <c r="C32" s="19"/>
      <c r="D32" s="19"/>
      <c r="E32" s="19"/>
      <c r="F32" s="18"/>
      <c r="G32" s="18" t="s">
        <v>8</v>
      </c>
      <c r="H32" s="18" t="s">
        <v>9</v>
      </c>
      <c r="I32" s="18" t="s">
        <v>7</v>
      </c>
      <c r="J32" s="18" t="s">
        <v>31</v>
      </c>
      <c r="K32" s="19"/>
      <c r="L32" s="18" t="s">
        <v>10</v>
      </c>
      <c r="M32" s="40"/>
      <c r="N32" s="155"/>
    </row>
    <row r="33" spans="1:15" s="154" customFormat="1" hidden="1" x14ac:dyDescent="0.25">
      <c r="A33" s="33" t="s">
        <v>11</v>
      </c>
      <c r="B33" s="21"/>
      <c r="C33" s="21"/>
      <c r="D33" s="21"/>
      <c r="E33" s="21"/>
      <c r="F33" s="22"/>
      <c r="G33" s="22">
        <v>1</v>
      </c>
      <c r="H33" s="22">
        <v>0</v>
      </c>
      <c r="I33" s="22">
        <v>0</v>
      </c>
      <c r="J33" s="22">
        <v>0</v>
      </c>
      <c r="K33" s="21"/>
      <c r="L33" s="22">
        <f>SUM(G33:K33)</f>
        <v>1</v>
      </c>
      <c r="M33" s="40"/>
      <c r="N33" s="155"/>
    </row>
    <row r="34" spans="1:15" s="154" customFormat="1" hidden="1" x14ac:dyDescent="0.25">
      <c r="A34" s="117"/>
      <c r="B34" s="40"/>
      <c r="C34" s="40"/>
      <c r="D34" s="40"/>
      <c r="E34" s="40"/>
      <c r="F34" s="156"/>
      <c r="G34" s="156"/>
      <c r="H34" s="156"/>
      <c r="I34" s="156"/>
      <c r="J34" s="156"/>
      <c r="K34" s="40"/>
      <c r="L34" s="156"/>
      <c r="M34" s="40"/>
      <c r="N34" s="155"/>
    </row>
    <row r="35" spans="1:15" s="154" customFormat="1" hidden="1" x14ac:dyDescent="0.25">
      <c r="A35" s="33" t="s">
        <v>12</v>
      </c>
      <c r="B35" s="21"/>
      <c r="C35" s="21"/>
      <c r="D35" s="21"/>
      <c r="E35" s="21"/>
      <c r="F35" s="22"/>
      <c r="G35" s="22"/>
      <c r="H35" s="22"/>
      <c r="I35" s="22"/>
      <c r="J35" s="22"/>
      <c r="K35" s="21"/>
      <c r="L35" s="22"/>
      <c r="M35" s="40"/>
      <c r="N35" s="155"/>
    </row>
    <row r="36" spans="1:15" s="154" customFormat="1" hidden="1" x14ac:dyDescent="0.25">
      <c r="A36" s="32" t="s">
        <v>13</v>
      </c>
      <c r="B36" s="20"/>
      <c r="C36" s="20"/>
      <c r="D36" s="20"/>
      <c r="E36" s="20"/>
      <c r="F36" s="23"/>
      <c r="G36" s="164">
        <f t="shared" ref="G36:J40" si="0">ROUND(G21*$K$6,0)</f>
        <v>0</v>
      </c>
      <c r="H36" s="164">
        <f t="shared" si="0"/>
        <v>0</v>
      </c>
      <c r="I36" s="164">
        <f t="shared" si="0"/>
        <v>0</v>
      </c>
      <c r="J36" s="164">
        <f t="shared" si="0"/>
        <v>0</v>
      </c>
      <c r="K36" s="157"/>
      <c r="L36" s="158"/>
      <c r="M36" s="40"/>
      <c r="N36" s="155"/>
    </row>
    <row r="37" spans="1:15" s="154" customFormat="1" hidden="1" x14ac:dyDescent="0.25">
      <c r="A37" s="32" t="s">
        <v>14</v>
      </c>
      <c r="B37" s="20"/>
      <c r="C37" s="20"/>
      <c r="D37" s="20"/>
      <c r="E37" s="20"/>
      <c r="F37" s="23"/>
      <c r="G37" s="164">
        <f t="shared" si="0"/>
        <v>0</v>
      </c>
      <c r="H37" s="164">
        <f t="shared" si="0"/>
        <v>0</v>
      </c>
      <c r="I37" s="164">
        <f t="shared" si="0"/>
        <v>0</v>
      </c>
      <c r="J37" s="164">
        <f t="shared" si="0"/>
        <v>0</v>
      </c>
      <c r="K37" s="157"/>
      <c r="L37" s="158"/>
      <c r="M37" s="40"/>
      <c r="N37" s="155"/>
    </row>
    <row r="38" spans="1:15" s="154" customFormat="1" hidden="1" x14ac:dyDescent="0.25">
      <c r="A38" s="32" t="s">
        <v>15</v>
      </c>
      <c r="B38" s="20"/>
      <c r="C38" s="20"/>
      <c r="D38" s="20"/>
      <c r="E38" s="20"/>
      <c r="F38" s="23"/>
      <c r="G38" s="164">
        <f t="shared" si="0"/>
        <v>9</v>
      </c>
      <c r="H38" s="164">
        <f t="shared" si="0"/>
        <v>0</v>
      </c>
      <c r="I38" s="164">
        <f t="shared" si="0"/>
        <v>0</v>
      </c>
      <c r="J38" s="164">
        <f t="shared" si="0"/>
        <v>0</v>
      </c>
      <c r="K38" s="157"/>
      <c r="L38" s="158"/>
      <c r="M38" s="40"/>
      <c r="N38" s="155"/>
    </row>
    <row r="39" spans="1:15" s="154" customFormat="1" hidden="1" x14ac:dyDescent="0.25">
      <c r="A39" s="32" t="s">
        <v>16</v>
      </c>
      <c r="B39" s="20"/>
      <c r="C39" s="20"/>
      <c r="D39" s="20"/>
      <c r="E39" s="20"/>
      <c r="F39" s="23"/>
      <c r="G39" s="164">
        <f t="shared" si="0"/>
        <v>28</v>
      </c>
      <c r="H39" s="164">
        <f t="shared" si="0"/>
        <v>0</v>
      </c>
      <c r="I39" s="164">
        <f t="shared" si="0"/>
        <v>0</v>
      </c>
      <c r="J39" s="164">
        <f t="shared" si="0"/>
        <v>0</v>
      </c>
      <c r="K39" s="157"/>
      <c r="L39" s="158"/>
      <c r="M39" s="40"/>
      <c r="N39" s="155"/>
    </row>
    <row r="40" spans="1:15" s="154" customFormat="1" hidden="1" x14ac:dyDescent="0.25">
      <c r="A40" s="32" t="s">
        <v>17</v>
      </c>
      <c r="B40" s="20"/>
      <c r="C40" s="20"/>
      <c r="D40" s="20"/>
      <c r="E40" s="20"/>
      <c r="F40" s="23"/>
      <c r="G40" s="164">
        <f t="shared" si="0"/>
        <v>9</v>
      </c>
      <c r="H40" s="164">
        <f t="shared" si="0"/>
        <v>0</v>
      </c>
      <c r="I40" s="164">
        <f t="shared" si="0"/>
        <v>0</v>
      </c>
      <c r="J40" s="164">
        <f t="shared" si="0"/>
        <v>0</v>
      </c>
      <c r="K40" s="157"/>
      <c r="L40" s="158"/>
      <c r="M40" s="40"/>
      <c r="N40" s="155"/>
    </row>
    <row r="41" spans="1:15" s="154" customFormat="1" hidden="1" x14ac:dyDescent="0.25">
      <c r="A41" s="32" t="s">
        <v>18</v>
      </c>
      <c r="B41" s="20"/>
      <c r="C41" s="20"/>
      <c r="D41" s="20"/>
      <c r="E41" s="20"/>
      <c r="F41" s="23"/>
      <c r="G41" s="164">
        <f t="shared" ref="G41:J42" si="1">ROUND(G26*$K$6,0)</f>
        <v>0</v>
      </c>
      <c r="H41" s="164">
        <f t="shared" si="1"/>
        <v>0</v>
      </c>
      <c r="I41" s="164">
        <f t="shared" si="1"/>
        <v>0</v>
      </c>
      <c r="J41" s="164">
        <f t="shared" si="1"/>
        <v>0</v>
      </c>
      <c r="K41" s="157"/>
      <c r="L41" s="158"/>
      <c r="M41" s="40"/>
      <c r="N41" s="155"/>
    </row>
    <row r="42" spans="1:15" s="154" customFormat="1" hidden="1" x14ac:dyDescent="0.25">
      <c r="A42" s="32" t="s">
        <v>211</v>
      </c>
      <c r="B42" s="20"/>
      <c r="C42" s="20"/>
      <c r="D42" s="20"/>
      <c r="E42" s="20"/>
      <c r="F42" s="23"/>
      <c r="G42" s="164">
        <f t="shared" si="1"/>
        <v>138</v>
      </c>
      <c r="H42" s="164">
        <f t="shared" si="1"/>
        <v>0</v>
      </c>
      <c r="I42" s="164">
        <f t="shared" si="1"/>
        <v>0</v>
      </c>
      <c r="J42" s="164">
        <f t="shared" si="1"/>
        <v>0</v>
      </c>
      <c r="K42" s="157"/>
      <c r="L42" s="158"/>
      <c r="M42" s="40"/>
      <c r="N42" s="155"/>
    </row>
    <row r="43" spans="1:15" s="154" customFormat="1" hidden="1" x14ac:dyDescent="0.25">
      <c r="A43" s="117"/>
      <c r="B43" s="40"/>
      <c r="C43" s="40"/>
      <c r="D43" s="40"/>
      <c r="E43" s="40"/>
      <c r="F43" s="156"/>
      <c r="G43" s="159"/>
      <c r="H43" s="159"/>
      <c r="I43" s="159"/>
      <c r="J43" s="159"/>
      <c r="K43" s="160"/>
      <c r="L43" s="161"/>
      <c r="M43" s="40"/>
      <c r="N43" s="155"/>
    </row>
    <row r="44" spans="1:15" s="154" customFormat="1" ht="13.8" hidden="1" thickBot="1" x14ac:dyDescent="0.3">
      <c r="A44" s="165" t="s">
        <v>199</v>
      </c>
      <c r="B44" s="45"/>
      <c r="C44" s="45"/>
      <c r="D44" s="45"/>
      <c r="E44" s="45"/>
      <c r="F44" s="162"/>
      <c r="G44" s="152">
        <f>SUM(G36:G43)</f>
        <v>184</v>
      </c>
      <c r="H44" s="152">
        <f>SUM(H36:H43)</f>
        <v>0</v>
      </c>
      <c r="I44" s="152">
        <f>SUM(G44:H44)</f>
        <v>184</v>
      </c>
      <c r="J44" s="152">
        <f>SUM(J36:J43)</f>
        <v>0</v>
      </c>
      <c r="K44" s="153"/>
      <c r="L44" s="152">
        <f>SUM(G44:K44)</f>
        <v>368</v>
      </c>
      <c r="M44" s="45"/>
      <c r="N44" s="163"/>
    </row>
    <row r="45" spans="1:15" s="154" customFormat="1" hidden="1" x14ac:dyDescent="0.25">
      <c r="A45" s="40"/>
      <c r="B45" s="40"/>
      <c r="C45" s="40"/>
      <c r="D45" s="40"/>
      <c r="E45" s="40"/>
      <c r="F45" s="40"/>
      <c r="G45" s="106"/>
      <c r="H45" s="106"/>
      <c r="I45" s="106"/>
      <c r="J45" s="106"/>
      <c r="K45" s="106"/>
      <c r="L45" s="106"/>
      <c r="M45" s="40"/>
      <c r="N45" s="40"/>
    </row>
    <row r="46" spans="1:15" s="154" customFormat="1" hidden="1" x14ac:dyDescent="0.2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</row>
    <row r="47" spans="1:15" s="154" customFormat="1" x14ac:dyDescent="0.25"/>
    <row r="48" spans="1:15" s="154" customFormat="1" x14ac:dyDescent="0.25"/>
    <row r="49" s="154" customFormat="1" x14ac:dyDescent="0.25"/>
    <row r="50" s="154" customFormat="1" x14ac:dyDescent="0.25"/>
    <row r="51" s="154" customFormat="1" x14ac:dyDescent="0.25"/>
    <row r="52" s="131" customFormat="1" x14ac:dyDescent="0.25"/>
  </sheetData>
  <phoneticPr fontId="0" type="noConversion"/>
  <pageMargins left="0.75" right="0.75" top="1" bottom="1" header="0.5" footer="0.5"/>
  <pageSetup scale="7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54"/>
  <sheetViews>
    <sheetView topLeftCell="A4" workbookViewId="0">
      <selection activeCell="F27" sqref="F27"/>
    </sheetView>
  </sheetViews>
  <sheetFormatPr defaultRowHeight="13.2" x14ac:dyDescent="0.25"/>
  <cols>
    <col min="11" max="11" width="16.5546875" bestFit="1" customWidth="1"/>
  </cols>
  <sheetData>
    <row r="1" spans="1:14" ht="13.8" thickBot="1" x14ac:dyDescent="0.3"/>
    <row r="2" spans="1:14" x14ac:dyDescent="0.25">
      <c r="A2" s="35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"/>
    </row>
    <row r="3" spans="1:14" ht="15.6" x14ac:dyDescent="0.3">
      <c r="A3" s="3"/>
      <c r="B3" s="4"/>
      <c r="C3" s="4"/>
      <c r="D3" s="4"/>
      <c r="E3" s="4"/>
      <c r="F3" s="4"/>
      <c r="G3" s="4"/>
      <c r="H3" s="4"/>
      <c r="I3" s="4"/>
      <c r="J3" s="47"/>
      <c r="K3" s="47">
        <v>37165</v>
      </c>
      <c r="L3" s="4"/>
      <c r="M3" s="4"/>
      <c r="N3" s="5"/>
    </row>
    <row r="4" spans="1:14" x14ac:dyDescent="0.25">
      <c r="A4" s="68" t="s">
        <v>45</v>
      </c>
      <c r="B4" s="4"/>
      <c r="C4" s="4"/>
      <c r="D4" s="4"/>
      <c r="E4" s="4"/>
      <c r="F4" s="4"/>
      <c r="G4" s="4"/>
      <c r="H4" s="4"/>
      <c r="I4" s="4"/>
      <c r="J4" s="4"/>
      <c r="K4" s="30">
        <v>23</v>
      </c>
      <c r="L4" s="4" t="s">
        <v>21</v>
      </c>
      <c r="M4" s="4"/>
      <c r="N4" s="5"/>
    </row>
    <row r="5" spans="1:14" x14ac:dyDescent="0.25">
      <c r="A5" s="3"/>
      <c r="B5" s="56" t="s">
        <v>38</v>
      </c>
      <c r="C5" s="56"/>
      <c r="D5" s="4"/>
      <c r="E5" s="4"/>
      <c r="F5" s="40"/>
      <c r="G5" s="4"/>
      <c r="H5" s="4"/>
      <c r="I5" s="4"/>
      <c r="J5" s="4"/>
      <c r="K5" s="30">
        <v>0</v>
      </c>
      <c r="L5" s="4" t="s">
        <v>22</v>
      </c>
      <c r="M5" s="4"/>
      <c r="N5" s="5"/>
    </row>
    <row r="6" spans="1:14" x14ac:dyDescent="0.25">
      <c r="A6" s="3"/>
      <c r="B6" s="4" t="s">
        <v>1</v>
      </c>
      <c r="C6" s="4"/>
      <c r="D6" s="4" t="s">
        <v>6</v>
      </c>
      <c r="E6" s="4"/>
      <c r="F6" s="4"/>
      <c r="G6" s="40"/>
      <c r="H6" s="4"/>
      <c r="I6" s="4"/>
      <c r="J6" s="4"/>
      <c r="K6" s="36">
        <f>K4*8</f>
        <v>184</v>
      </c>
      <c r="L6" s="36" t="s">
        <v>33</v>
      </c>
      <c r="M6" s="36"/>
      <c r="N6" s="37"/>
    </row>
    <row r="7" spans="1:14" x14ac:dyDescent="0.25">
      <c r="A7" s="3"/>
      <c r="B7" s="4"/>
      <c r="C7" s="4"/>
      <c r="D7" s="4"/>
      <c r="E7" s="4"/>
      <c r="F7" s="4"/>
      <c r="G7" s="4"/>
      <c r="H7" s="4"/>
      <c r="I7" s="4"/>
      <c r="J7" s="4"/>
      <c r="K7" s="36"/>
      <c r="L7" s="36"/>
      <c r="M7" s="36"/>
      <c r="N7" s="37"/>
    </row>
    <row r="8" spans="1:14" x14ac:dyDescent="0.25">
      <c r="A8" s="3"/>
      <c r="B8" s="4" t="s">
        <v>3</v>
      </c>
      <c r="C8" s="4"/>
      <c r="D8" s="4" t="s">
        <v>9</v>
      </c>
      <c r="E8" s="4"/>
      <c r="F8" s="4"/>
      <c r="G8" s="4"/>
      <c r="H8" s="4"/>
      <c r="I8" s="4"/>
      <c r="J8" s="4"/>
      <c r="K8" s="75">
        <f>L22*K6</f>
        <v>2024</v>
      </c>
      <c r="L8" s="36" t="s">
        <v>25</v>
      </c>
      <c r="M8" s="36"/>
      <c r="N8" s="37"/>
    </row>
    <row r="9" spans="1:14" x14ac:dyDescent="0.25">
      <c r="A9" s="3"/>
      <c r="B9" s="4" t="s">
        <v>2</v>
      </c>
      <c r="C9" s="4"/>
      <c r="D9" s="4" t="s">
        <v>9</v>
      </c>
      <c r="E9" s="4"/>
      <c r="F9" s="40"/>
      <c r="G9" s="4"/>
      <c r="H9" s="40"/>
      <c r="I9" s="4"/>
      <c r="J9" s="4"/>
      <c r="K9" s="4"/>
      <c r="L9" s="4" t="s">
        <v>26</v>
      </c>
      <c r="M9" s="4"/>
      <c r="N9" s="5"/>
    </row>
    <row r="10" spans="1:14" x14ac:dyDescent="0.25">
      <c r="A10" s="3"/>
      <c r="B10" s="4" t="s">
        <v>4</v>
      </c>
      <c r="C10" s="4"/>
      <c r="D10" s="4" t="s">
        <v>9</v>
      </c>
      <c r="E10" s="4"/>
      <c r="F10" s="4" t="s">
        <v>151</v>
      </c>
      <c r="G10" s="4"/>
      <c r="H10" s="4"/>
      <c r="I10" s="4"/>
      <c r="J10" s="4"/>
      <c r="K10" s="4"/>
      <c r="L10" s="4"/>
      <c r="M10" s="4"/>
      <c r="N10" s="5"/>
    </row>
    <row r="11" spans="1:14" x14ac:dyDescent="0.25">
      <c r="A11" s="3"/>
      <c r="B11" s="4" t="s">
        <v>5</v>
      </c>
      <c r="C11" s="4"/>
      <c r="D11" s="4" t="s">
        <v>9</v>
      </c>
      <c r="E11" s="4"/>
      <c r="F11" s="4" t="s">
        <v>152</v>
      </c>
      <c r="G11" s="4"/>
      <c r="H11" s="4"/>
      <c r="I11" s="4"/>
      <c r="J11" s="4"/>
      <c r="K11" s="4"/>
      <c r="L11" s="4"/>
      <c r="M11" s="4"/>
      <c r="N11" s="5"/>
    </row>
    <row r="12" spans="1:14" x14ac:dyDescent="0.25">
      <c r="A12" s="3"/>
      <c r="B12" s="4" t="s">
        <v>34</v>
      </c>
      <c r="C12" s="4"/>
      <c r="D12" s="4" t="s">
        <v>9</v>
      </c>
      <c r="E12" s="4"/>
      <c r="F12" s="115">
        <v>1</v>
      </c>
      <c r="G12" s="4"/>
      <c r="H12" s="4"/>
      <c r="I12" s="4"/>
      <c r="J12" s="4"/>
      <c r="K12" s="4"/>
      <c r="L12" s="4"/>
      <c r="M12" s="4"/>
      <c r="N12" s="5"/>
    </row>
    <row r="13" spans="1:14" x14ac:dyDescent="0.25">
      <c r="A13" s="3"/>
      <c r="B13" s="4"/>
      <c r="C13" s="4"/>
      <c r="D13" s="4"/>
      <c r="E13" s="4"/>
      <c r="F13" s="4"/>
      <c r="G13" s="4"/>
      <c r="H13" s="4"/>
      <c r="I13" s="36"/>
      <c r="J13" s="4"/>
      <c r="K13" s="46"/>
      <c r="L13" s="4"/>
      <c r="M13" s="4"/>
      <c r="N13" s="5"/>
    </row>
    <row r="14" spans="1:14" x14ac:dyDescent="0.25">
      <c r="A14" s="3"/>
      <c r="B14" s="54" t="s">
        <v>35</v>
      </c>
      <c r="C14" s="4"/>
      <c r="D14" s="54" t="s">
        <v>7</v>
      </c>
      <c r="E14" s="4"/>
      <c r="F14" s="54"/>
      <c r="G14" s="4"/>
      <c r="H14" s="54"/>
      <c r="I14" s="4"/>
      <c r="J14" s="4"/>
      <c r="K14" s="46"/>
      <c r="L14" s="4"/>
      <c r="M14" s="4"/>
      <c r="N14" s="5"/>
    </row>
    <row r="15" spans="1:14" x14ac:dyDescent="0.25">
      <c r="A15" s="3"/>
      <c r="B15" s="4" t="s">
        <v>24</v>
      </c>
      <c r="C15" s="4"/>
      <c r="D15" s="4" t="s">
        <v>7</v>
      </c>
      <c r="E15" s="4"/>
      <c r="F15" s="53"/>
      <c r="G15" s="4"/>
      <c r="H15" s="53"/>
      <c r="I15" s="4"/>
      <c r="J15" s="4"/>
      <c r="K15" s="4"/>
      <c r="L15" s="4"/>
      <c r="M15" s="4"/>
      <c r="N15" s="5"/>
    </row>
    <row r="16" spans="1:14" x14ac:dyDescent="0.25">
      <c r="A16" s="3"/>
      <c r="B16" s="4" t="s">
        <v>23</v>
      </c>
      <c r="C16" s="4"/>
      <c r="D16" s="4" t="s">
        <v>7</v>
      </c>
      <c r="E16" s="4"/>
      <c r="F16" s="4"/>
      <c r="G16" s="4"/>
      <c r="H16" s="52"/>
      <c r="I16" s="4"/>
      <c r="J16" s="4"/>
      <c r="K16" s="4"/>
      <c r="L16" s="4"/>
      <c r="M16" s="4"/>
      <c r="N16" s="5"/>
    </row>
    <row r="17" spans="1:14" x14ac:dyDescent="0.25">
      <c r="A17" s="3"/>
      <c r="B17" s="4" t="s">
        <v>19</v>
      </c>
      <c r="C17" s="4"/>
      <c r="D17" s="4" t="s">
        <v>7</v>
      </c>
      <c r="E17" s="4"/>
      <c r="F17" s="4"/>
      <c r="G17" s="4"/>
      <c r="H17" s="52"/>
      <c r="I17" s="4"/>
      <c r="J17" s="4"/>
      <c r="K17" s="4"/>
      <c r="L17" s="4"/>
      <c r="M17" s="4"/>
      <c r="N17" s="5"/>
    </row>
    <row r="18" spans="1:14" x14ac:dyDescent="0.25">
      <c r="A18" s="3"/>
      <c r="B18" s="4"/>
      <c r="C18" s="4"/>
      <c r="D18" s="4"/>
      <c r="E18" s="4"/>
      <c r="F18" s="4"/>
      <c r="G18" s="4"/>
      <c r="H18" s="52"/>
      <c r="I18" s="4"/>
      <c r="J18" s="4"/>
      <c r="K18" s="4"/>
      <c r="L18" s="4"/>
      <c r="M18" s="4"/>
      <c r="N18" s="5"/>
    </row>
    <row r="19" spans="1:14" x14ac:dyDescent="0.25">
      <c r="A19" s="3"/>
      <c r="B19" s="52" t="s">
        <v>201</v>
      </c>
      <c r="C19" s="4"/>
      <c r="D19" s="52" t="s">
        <v>31</v>
      </c>
      <c r="E19" s="4"/>
      <c r="F19" s="4"/>
      <c r="G19" s="4"/>
      <c r="H19" s="52"/>
      <c r="I19" s="4"/>
      <c r="J19" s="4"/>
      <c r="K19" s="4"/>
      <c r="L19" s="4"/>
      <c r="M19" s="4"/>
      <c r="N19" s="5"/>
    </row>
    <row r="20" spans="1:14" x14ac:dyDescent="0.25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5"/>
    </row>
    <row r="21" spans="1:14" x14ac:dyDescent="0.25">
      <c r="A21" s="60" t="s">
        <v>39</v>
      </c>
      <c r="B21" s="61"/>
      <c r="C21" s="61"/>
      <c r="D21" s="15"/>
      <c r="E21" s="15"/>
      <c r="F21" s="15"/>
      <c r="G21" s="116" t="s">
        <v>8</v>
      </c>
      <c r="H21" s="116" t="s">
        <v>9</v>
      </c>
      <c r="I21" s="116" t="s">
        <v>7</v>
      </c>
      <c r="J21" s="18" t="s">
        <v>31</v>
      </c>
      <c r="K21" s="19"/>
      <c r="L21" s="18" t="s">
        <v>10</v>
      </c>
      <c r="M21" s="4"/>
      <c r="N21" s="5"/>
    </row>
    <row r="22" spans="1:14" x14ac:dyDescent="0.25">
      <c r="A22" s="32" t="s">
        <v>11</v>
      </c>
      <c r="B22" s="9"/>
      <c r="C22" s="9"/>
      <c r="D22" s="9"/>
      <c r="E22" s="17"/>
      <c r="F22" s="17"/>
      <c r="G22" s="38">
        <v>1</v>
      </c>
      <c r="H22" s="38">
        <v>5</v>
      </c>
      <c r="I22" s="38">
        <v>4</v>
      </c>
      <c r="J22" s="39">
        <v>1</v>
      </c>
      <c r="K22" s="9"/>
      <c r="L22" s="12">
        <f>SUM(G22:K22)</f>
        <v>11</v>
      </c>
      <c r="M22" s="4"/>
      <c r="N22" s="5"/>
    </row>
    <row r="23" spans="1:14" x14ac:dyDescent="0.25">
      <c r="A23" s="3"/>
      <c r="B23" s="4"/>
      <c r="C23" s="4"/>
      <c r="D23" s="4"/>
      <c r="E23" s="4"/>
      <c r="F23" s="4"/>
      <c r="G23" s="13"/>
      <c r="H23" s="13"/>
      <c r="I23" s="13"/>
      <c r="J23" s="10"/>
      <c r="K23" s="4"/>
      <c r="L23" s="10"/>
      <c r="M23" s="4"/>
      <c r="N23" s="5"/>
    </row>
    <row r="24" spans="1:14" x14ac:dyDescent="0.25">
      <c r="A24" s="33" t="s">
        <v>12</v>
      </c>
      <c r="B24" s="21"/>
      <c r="C24" s="21"/>
      <c r="D24" s="21"/>
      <c r="E24" s="21"/>
      <c r="F24" s="21"/>
      <c r="G24" s="14"/>
      <c r="H24" s="14"/>
      <c r="I24" s="14"/>
      <c r="J24" s="11"/>
      <c r="K24" s="8"/>
      <c r="L24" s="11"/>
      <c r="M24" s="4"/>
      <c r="N24" s="5"/>
    </row>
    <row r="25" spans="1:14" x14ac:dyDescent="0.25">
      <c r="A25" s="33" t="s">
        <v>13</v>
      </c>
      <c r="B25" s="21"/>
      <c r="C25" s="21"/>
      <c r="D25" s="21"/>
      <c r="E25" s="21"/>
      <c r="F25" s="21"/>
      <c r="G25" s="48">
        <v>0</v>
      </c>
      <c r="H25" s="48">
        <v>0.3</v>
      </c>
      <c r="I25" s="48">
        <v>0.3</v>
      </c>
      <c r="J25" s="49">
        <v>0.3</v>
      </c>
      <c r="K25" s="25"/>
      <c r="L25" s="24"/>
      <c r="M25" s="4"/>
      <c r="N25" s="5"/>
    </row>
    <row r="26" spans="1:14" x14ac:dyDescent="0.25">
      <c r="A26" s="32" t="s">
        <v>14</v>
      </c>
      <c r="B26" s="20"/>
      <c r="C26" s="20"/>
      <c r="D26" s="20"/>
      <c r="E26" s="20"/>
      <c r="F26" s="20"/>
      <c r="G26" s="50">
        <v>0.15</v>
      </c>
      <c r="H26" s="50">
        <v>0.2</v>
      </c>
      <c r="I26" s="50">
        <v>0.2</v>
      </c>
      <c r="J26" s="51">
        <v>0.2</v>
      </c>
      <c r="K26" s="27"/>
      <c r="L26" s="26"/>
      <c r="M26" s="4"/>
      <c r="N26" s="5"/>
    </row>
    <row r="27" spans="1:14" x14ac:dyDescent="0.25">
      <c r="A27" s="32" t="s">
        <v>15</v>
      </c>
      <c r="B27" s="20"/>
      <c r="C27" s="20"/>
      <c r="D27" s="20"/>
      <c r="E27" s="20"/>
      <c r="F27" s="20"/>
      <c r="G27" s="50">
        <v>0.2</v>
      </c>
      <c r="H27" s="50">
        <v>0.1</v>
      </c>
      <c r="I27" s="50">
        <v>0.1</v>
      </c>
      <c r="J27" s="51">
        <v>0.1</v>
      </c>
      <c r="K27" s="27"/>
      <c r="L27" s="26"/>
      <c r="M27" s="4"/>
      <c r="N27" s="5"/>
    </row>
    <row r="28" spans="1:14" x14ac:dyDescent="0.25">
      <c r="A28" s="32" t="s">
        <v>16</v>
      </c>
      <c r="B28" s="20"/>
      <c r="C28" s="20"/>
      <c r="D28" s="20"/>
      <c r="E28" s="20"/>
      <c r="F28" s="20"/>
      <c r="G28" s="50">
        <v>0.2</v>
      </c>
      <c r="H28" s="50">
        <v>0.15</v>
      </c>
      <c r="I28" s="50">
        <v>0.15</v>
      </c>
      <c r="J28" s="51">
        <v>0.15</v>
      </c>
      <c r="K28" s="27"/>
      <c r="L28" s="26"/>
      <c r="M28" s="4"/>
      <c r="N28" s="5"/>
    </row>
    <row r="29" spans="1:14" x14ac:dyDescent="0.25">
      <c r="A29" s="32" t="s">
        <v>17</v>
      </c>
      <c r="B29" s="20"/>
      <c r="C29" s="20"/>
      <c r="D29" s="20"/>
      <c r="E29" s="20"/>
      <c r="F29" s="20"/>
      <c r="G29" s="50">
        <v>0.4</v>
      </c>
      <c r="H29" s="50">
        <v>0.2</v>
      </c>
      <c r="I29" s="50">
        <v>0.2</v>
      </c>
      <c r="J29" s="51">
        <v>0.2</v>
      </c>
      <c r="K29" s="27"/>
      <c r="L29" s="26"/>
      <c r="M29" s="4"/>
      <c r="N29" s="5"/>
    </row>
    <row r="30" spans="1:14" x14ac:dyDescent="0.25">
      <c r="A30" s="32" t="s">
        <v>18</v>
      </c>
      <c r="B30" s="20"/>
      <c r="C30" s="20"/>
      <c r="D30" s="20"/>
      <c r="E30" s="20"/>
      <c r="F30" s="20"/>
      <c r="G30" s="50">
        <v>0.05</v>
      </c>
      <c r="H30" s="50">
        <v>0.05</v>
      </c>
      <c r="I30" s="50">
        <v>0.05</v>
      </c>
      <c r="J30" s="51">
        <v>0.05</v>
      </c>
      <c r="K30" s="27"/>
      <c r="L30" s="26"/>
      <c r="M30" s="4"/>
      <c r="N30" s="5"/>
    </row>
    <row r="31" spans="1:14" x14ac:dyDescent="0.25">
      <c r="A31" s="3"/>
      <c r="B31" s="4"/>
      <c r="C31" s="4"/>
      <c r="D31" s="4"/>
      <c r="E31" s="4"/>
      <c r="F31" s="69"/>
      <c r="G31" s="82"/>
      <c r="H31" s="82"/>
      <c r="I31" s="82"/>
      <c r="J31" s="82"/>
      <c r="K31" s="29"/>
      <c r="L31" s="83"/>
      <c r="M31" s="4"/>
      <c r="N31" s="5"/>
    </row>
    <row r="32" spans="1:14" ht="13.8" thickBot="1" x14ac:dyDescent="0.3">
      <c r="A32" s="148" t="s">
        <v>40</v>
      </c>
      <c r="B32" s="149"/>
      <c r="C32" s="149"/>
      <c r="D32" s="150"/>
      <c r="E32" s="45" t="s">
        <v>20</v>
      </c>
      <c r="F32" s="34"/>
      <c r="G32" s="151">
        <f>SUM(G25:G31)</f>
        <v>1</v>
      </c>
      <c r="H32" s="151">
        <f>SUM(H25:H31)</f>
        <v>1</v>
      </c>
      <c r="I32" s="151">
        <f>SUM(I25:I31)</f>
        <v>1</v>
      </c>
      <c r="J32" s="151">
        <f>SUM(J25:J31)</f>
        <v>1</v>
      </c>
      <c r="K32" s="43"/>
      <c r="L32" s="44"/>
      <c r="M32" s="6"/>
      <c r="N32" s="7"/>
    </row>
    <row r="33" spans="1:22" x14ac:dyDescent="0.25">
      <c r="A33" s="30"/>
      <c r="B33" s="67"/>
      <c r="C33" s="67"/>
      <c r="D33" s="30"/>
      <c r="E33" s="40"/>
      <c r="F33" s="4"/>
      <c r="G33" s="55"/>
      <c r="H33" s="55"/>
      <c r="I33" s="55"/>
      <c r="J33" s="55"/>
      <c r="K33" s="55"/>
      <c r="L33" s="55"/>
      <c r="M33" s="4"/>
      <c r="N33" s="4"/>
    </row>
    <row r="34" spans="1:22" hidden="1" x14ac:dyDescent="0.25">
      <c r="A34" s="40"/>
      <c r="B34" s="36"/>
      <c r="C34" s="36"/>
      <c r="D34" s="40"/>
      <c r="E34" s="40"/>
      <c r="F34" s="36"/>
      <c r="G34" s="166"/>
      <c r="H34" s="166"/>
      <c r="I34" s="166"/>
      <c r="J34" s="166"/>
      <c r="K34" s="166"/>
      <c r="L34" s="166"/>
      <c r="M34" s="36"/>
      <c r="N34" s="36"/>
      <c r="O34" s="36"/>
      <c r="P34" s="131"/>
      <c r="Q34" s="131"/>
      <c r="R34" s="131"/>
      <c r="S34" s="131"/>
      <c r="T34" s="131"/>
      <c r="U34" s="131"/>
      <c r="V34" s="131"/>
    </row>
    <row r="35" spans="1:22" hidden="1" x14ac:dyDescent="0.25">
      <c r="A35" s="118" t="s">
        <v>39</v>
      </c>
      <c r="B35" s="119"/>
      <c r="C35" s="119"/>
      <c r="D35" s="119"/>
      <c r="E35" s="119"/>
      <c r="F35" s="119"/>
      <c r="G35" s="116" t="s">
        <v>8</v>
      </c>
      <c r="H35" s="116" t="s">
        <v>9</v>
      </c>
      <c r="I35" s="116" t="s">
        <v>7</v>
      </c>
      <c r="J35" s="18" t="s">
        <v>31</v>
      </c>
      <c r="K35" s="19"/>
      <c r="L35" s="18" t="s">
        <v>10</v>
      </c>
      <c r="M35" s="36"/>
      <c r="N35" s="37"/>
      <c r="O35" s="131"/>
      <c r="P35" s="131"/>
      <c r="Q35" s="131"/>
      <c r="R35" s="131"/>
      <c r="S35" s="131"/>
      <c r="T35" s="131"/>
      <c r="U35" s="131"/>
      <c r="V35" s="131"/>
    </row>
    <row r="36" spans="1:22" hidden="1" x14ac:dyDescent="0.25">
      <c r="A36" s="32" t="s">
        <v>11</v>
      </c>
      <c r="B36" s="120"/>
      <c r="C36" s="120"/>
      <c r="D36" s="120"/>
      <c r="E36" s="20"/>
      <c r="F36" s="20"/>
      <c r="G36" s="121">
        <v>1</v>
      </c>
      <c r="H36" s="121">
        <v>5</v>
      </c>
      <c r="I36" s="121">
        <v>4</v>
      </c>
      <c r="J36" s="23">
        <v>1</v>
      </c>
      <c r="K36" s="120"/>
      <c r="L36" s="167">
        <f>SUM(G36:K36)</f>
        <v>11</v>
      </c>
      <c r="M36" s="36"/>
      <c r="N36" s="37"/>
      <c r="O36" s="131"/>
      <c r="P36" s="131"/>
      <c r="Q36" s="131"/>
      <c r="R36" s="131"/>
      <c r="S36" s="131"/>
      <c r="T36" s="131"/>
      <c r="U36" s="131"/>
      <c r="V36" s="131"/>
    </row>
    <row r="37" spans="1:22" hidden="1" x14ac:dyDescent="0.25">
      <c r="A37" s="81"/>
      <c r="B37" s="36"/>
      <c r="C37" s="36"/>
      <c r="D37" s="36"/>
      <c r="E37" s="36"/>
      <c r="F37" s="36"/>
      <c r="G37" s="122"/>
      <c r="H37" s="122"/>
      <c r="I37" s="122"/>
      <c r="J37" s="123"/>
      <c r="K37" s="36"/>
      <c r="L37" s="123"/>
      <c r="M37" s="36"/>
      <c r="N37" s="37"/>
      <c r="O37" s="131"/>
      <c r="P37" s="131"/>
      <c r="Q37" s="131"/>
      <c r="R37" s="131"/>
      <c r="S37" s="131"/>
      <c r="T37" s="131"/>
      <c r="U37" s="131"/>
      <c r="V37" s="131"/>
    </row>
    <row r="38" spans="1:22" hidden="1" x14ac:dyDescent="0.25">
      <c r="A38" s="33" t="s">
        <v>12</v>
      </c>
      <c r="B38" s="21"/>
      <c r="C38" s="21"/>
      <c r="D38" s="21"/>
      <c r="E38" s="21"/>
      <c r="F38" s="21"/>
      <c r="G38" s="124"/>
      <c r="H38" s="124"/>
      <c r="I38" s="124"/>
      <c r="J38" s="125"/>
      <c r="K38" s="130"/>
      <c r="L38" s="125"/>
      <c r="M38" s="36"/>
      <c r="N38" s="37"/>
      <c r="O38" s="131"/>
      <c r="P38" s="131"/>
      <c r="Q38" s="131"/>
      <c r="R38" s="131"/>
      <c r="S38" s="131"/>
      <c r="T38" s="131"/>
      <c r="U38" s="131"/>
      <c r="V38" s="131"/>
    </row>
    <row r="39" spans="1:22" hidden="1" x14ac:dyDescent="0.25">
      <c r="A39" s="33" t="s">
        <v>13</v>
      </c>
      <c r="B39" s="21"/>
      <c r="C39" s="21"/>
      <c r="D39" s="21"/>
      <c r="E39" s="21"/>
      <c r="F39" s="21"/>
      <c r="G39" s="176">
        <f t="shared" ref="G39:J44" si="0">ROUND(G25*$K$6,0)</f>
        <v>0</v>
      </c>
      <c r="H39" s="176">
        <f t="shared" si="0"/>
        <v>55</v>
      </c>
      <c r="I39" s="176">
        <f t="shared" si="0"/>
        <v>55</v>
      </c>
      <c r="J39" s="176">
        <f t="shared" si="0"/>
        <v>55</v>
      </c>
      <c r="K39" s="134"/>
      <c r="L39" s="168"/>
      <c r="M39" s="36"/>
      <c r="N39" s="37"/>
      <c r="O39" s="131"/>
      <c r="P39" s="131"/>
      <c r="Q39" s="131"/>
      <c r="R39" s="131"/>
      <c r="S39" s="131"/>
      <c r="T39" s="131"/>
      <c r="U39" s="131"/>
      <c r="V39" s="131"/>
    </row>
    <row r="40" spans="1:22" hidden="1" x14ac:dyDescent="0.25">
      <c r="A40" s="32" t="s">
        <v>14</v>
      </c>
      <c r="B40" s="20"/>
      <c r="C40" s="20"/>
      <c r="D40" s="20"/>
      <c r="E40" s="20"/>
      <c r="F40" s="20"/>
      <c r="G40" s="176">
        <f t="shared" si="0"/>
        <v>28</v>
      </c>
      <c r="H40" s="176">
        <f t="shared" si="0"/>
        <v>37</v>
      </c>
      <c r="I40" s="176">
        <f t="shared" si="0"/>
        <v>37</v>
      </c>
      <c r="J40" s="176">
        <f t="shared" si="0"/>
        <v>37</v>
      </c>
      <c r="K40" s="136"/>
      <c r="L40" s="169"/>
      <c r="M40" s="36"/>
      <c r="N40" s="37"/>
      <c r="O40" s="131"/>
      <c r="P40" s="131"/>
      <c r="Q40" s="131"/>
      <c r="R40" s="131"/>
      <c r="S40" s="131"/>
      <c r="T40" s="131"/>
      <c r="U40" s="131"/>
      <c r="V40" s="131"/>
    </row>
    <row r="41" spans="1:22" hidden="1" x14ac:dyDescent="0.25">
      <c r="A41" s="32" t="s">
        <v>15</v>
      </c>
      <c r="B41" s="20"/>
      <c r="C41" s="20"/>
      <c r="D41" s="20"/>
      <c r="E41" s="20"/>
      <c r="F41" s="20"/>
      <c r="G41" s="176">
        <f t="shared" si="0"/>
        <v>37</v>
      </c>
      <c r="H41" s="176">
        <f t="shared" si="0"/>
        <v>18</v>
      </c>
      <c r="I41" s="176">
        <f t="shared" si="0"/>
        <v>18</v>
      </c>
      <c r="J41" s="176">
        <f t="shared" si="0"/>
        <v>18</v>
      </c>
      <c r="K41" s="136"/>
      <c r="L41" s="169"/>
      <c r="M41" s="36"/>
      <c r="N41" s="37"/>
      <c r="O41" s="131"/>
      <c r="P41" s="131"/>
      <c r="Q41" s="131"/>
      <c r="R41" s="131"/>
      <c r="S41" s="131"/>
      <c r="T41" s="131"/>
      <c r="U41" s="131"/>
      <c r="V41" s="131"/>
    </row>
    <row r="42" spans="1:22" hidden="1" x14ac:dyDescent="0.25">
      <c r="A42" s="32" t="s">
        <v>16</v>
      </c>
      <c r="B42" s="20"/>
      <c r="C42" s="20"/>
      <c r="D42" s="20"/>
      <c r="E42" s="20"/>
      <c r="F42" s="20"/>
      <c r="G42" s="176">
        <f t="shared" si="0"/>
        <v>37</v>
      </c>
      <c r="H42" s="176">
        <f t="shared" si="0"/>
        <v>28</v>
      </c>
      <c r="I42" s="176">
        <f t="shared" si="0"/>
        <v>28</v>
      </c>
      <c r="J42" s="176">
        <f t="shared" si="0"/>
        <v>28</v>
      </c>
      <c r="K42" s="136"/>
      <c r="L42" s="169"/>
      <c r="M42" s="36"/>
      <c r="N42" s="37"/>
      <c r="O42" s="131"/>
      <c r="P42" s="131"/>
      <c r="Q42" s="131"/>
      <c r="R42" s="131"/>
      <c r="S42" s="131"/>
      <c r="T42" s="131"/>
      <c r="U42" s="131"/>
      <c r="V42" s="131"/>
    </row>
    <row r="43" spans="1:22" hidden="1" x14ac:dyDescent="0.25">
      <c r="A43" s="32" t="s">
        <v>17</v>
      </c>
      <c r="B43" s="20"/>
      <c r="C43" s="20"/>
      <c r="D43" s="20"/>
      <c r="E43" s="20"/>
      <c r="F43" s="20"/>
      <c r="G43" s="176">
        <f t="shared" si="0"/>
        <v>74</v>
      </c>
      <c r="H43" s="176">
        <f t="shared" si="0"/>
        <v>37</v>
      </c>
      <c r="I43" s="176">
        <f t="shared" si="0"/>
        <v>37</v>
      </c>
      <c r="J43" s="176">
        <f t="shared" si="0"/>
        <v>37</v>
      </c>
      <c r="K43" s="136"/>
      <c r="L43" s="169"/>
      <c r="M43" s="36"/>
      <c r="N43" s="37"/>
      <c r="O43" s="131"/>
      <c r="P43" s="131"/>
      <c r="Q43" s="131"/>
      <c r="R43" s="131"/>
      <c r="S43" s="131"/>
      <c r="T43" s="131"/>
      <c r="U43" s="131"/>
      <c r="V43" s="131"/>
    </row>
    <row r="44" spans="1:22" hidden="1" x14ac:dyDescent="0.25">
      <c r="A44" s="32" t="s">
        <v>18</v>
      </c>
      <c r="B44" s="20"/>
      <c r="C44" s="20"/>
      <c r="D44" s="20"/>
      <c r="E44" s="20"/>
      <c r="F44" s="20"/>
      <c r="G44" s="176">
        <f t="shared" si="0"/>
        <v>9</v>
      </c>
      <c r="H44" s="176">
        <f t="shared" si="0"/>
        <v>9</v>
      </c>
      <c r="I44" s="176">
        <f t="shared" si="0"/>
        <v>9</v>
      </c>
      <c r="J44" s="176">
        <f t="shared" si="0"/>
        <v>9</v>
      </c>
      <c r="K44" s="136"/>
      <c r="L44" s="169"/>
      <c r="M44" s="36"/>
      <c r="N44" s="37"/>
      <c r="O44" s="131"/>
      <c r="P44" s="131"/>
      <c r="Q44" s="131"/>
      <c r="R44" s="131"/>
      <c r="S44" s="131"/>
      <c r="T44" s="131"/>
      <c r="U44" s="131"/>
      <c r="V44" s="131"/>
    </row>
    <row r="45" spans="1:22" hidden="1" x14ac:dyDescent="0.25">
      <c r="A45" s="81"/>
      <c r="B45" s="36"/>
      <c r="C45" s="36"/>
      <c r="D45" s="36"/>
      <c r="E45" s="36"/>
      <c r="F45" s="127"/>
      <c r="G45" s="177"/>
      <c r="H45" s="177"/>
      <c r="I45" s="177"/>
      <c r="J45" s="177"/>
      <c r="K45" s="140"/>
      <c r="L45" s="170"/>
      <c r="M45" s="36"/>
      <c r="N45" s="37"/>
      <c r="O45" s="131"/>
      <c r="P45" s="131"/>
      <c r="Q45" s="131"/>
      <c r="R45" s="131"/>
      <c r="S45" s="131"/>
      <c r="T45" s="131"/>
      <c r="U45" s="131"/>
      <c r="V45" s="131"/>
    </row>
    <row r="46" spans="1:22" ht="13.8" hidden="1" thickBot="1" x14ac:dyDescent="0.3">
      <c r="A46" s="165" t="s">
        <v>40</v>
      </c>
      <c r="B46" s="171"/>
      <c r="C46" s="171"/>
      <c r="D46" s="45"/>
      <c r="E46" s="45"/>
      <c r="F46" s="172"/>
      <c r="G46" s="178">
        <f>SUM(G39:G45)</f>
        <v>185</v>
      </c>
      <c r="H46" s="178">
        <f>SUM(H39:H45)</f>
        <v>184</v>
      </c>
      <c r="I46" s="178">
        <f>SUM(I39:I45)</f>
        <v>184</v>
      </c>
      <c r="J46" s="178">
        <f>SUM(J39:J44)</f>
        <v>184</v>
      </c>
      <c r="K46" s="173"/>
      <c r="L46" s="174"/>
      <c r="M46" s="171"/>
      <c r="N46" s="175"/>
      <c r="O46" s="131"/>
      <c r="P46" s="131"/>
      <c r="Q46" s="131"/>
      <c r="R46" s="131"/>
      <c r="S46" s="131"/>
      <c r="T46" s="131"/>
      <c r="U46" s="131"/>
      <c r="V46" s="131"/>
    </row>
    <row r="47" spans="1:22" hidden="1" x14ac:dyDescent="0.25">
      <c r="A47" s="40"/>
      <c r="B47" s="36"/>
      <c r="C47" s="36"/>
      <c r="D47" s="40"/>
      <c r="E47" s="40"/>
      <c r="F47" s="36"/>
      <c r="G47" s="166"/>
      <c r="H47" s="166"/>
      <c r="I47" s="166"/>
      <c r="J47" s="166"/>
      <c r="K47" s="166"/>
      <c r="L47" s="166"/>
      <c r="M47" s="36"/>
      <c r="N47" s="36"/>
      <c r="O47" s="36"/>
      <c r="P47" s="131"/>
      <c r="Q47" s="131"/>
      <c r="R47" s="131"/>
      <c r="S47" s="131"/>
      <c r="T47" s="131"/>
      <c r="U47" s="131"/>
      <c r="V47" s="131"/>
    </row>
    <row r="48" spans="1:22" hidden="1" x14ac:dyDescent="0.25">
      <c r="A48" s="31"/>
      <c r="B48" s="4"/>
      <c r="C48" s="4"/>
      <c r="D48" s="4"/>
      <c r="E48" s="4"/>
      <c r="F48" s="4"/>
      <c r="G48" s="55"/>
      <c r="H48" s="55"/>
      <c r="I48" s="55"/>
      <c r="J48" s="55"/>
      <c r="K48" s="55"/>
      <c r="L48" s="55"/>
      <c r="M48" s="4"/>
      <c r="N48" s="4"/>
      <c r="O48" s="4"/>
    </row>
    <row r="49" spans="1:15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1:15" x14ac:dyDescent="0.25">
      <c r="A50" s="143"/>
      <c r="B50" s="144"/>
      <c r="C50" s="144"/>
      <c r="D50" s="144"/>
      <c r="E50" s="103"/>
      <c r="F50" s="103"/>
      <c r="G50" s="56"/>
      <c r="H50" s="56"/>
      <c r="I50" s="56"/>
      <c r="J50" s="56"/>
      <c r="K50" s="56"/>
      <c r="L50" s="56"/>
      <c r="M50" s="4"/>
      <c r="N50" s="4"/>
      <c r="O50" s="4"/>
    </row>
    <row r="51" spans="1:15" x14ac:dyDescent="0.25">
      <c r="A51" s="40"/>
      <c r="B51" s="4"/>
      <c r="C51" s="4"/>
      <c r="D51" s="4"/>
      <c r="E51" s="145"/>
      <c r="F51" s="145"/>
      <c r="G51" s="31"/>
      <c r="H51" s="31"/>
      <c r="I51" s="31"/>
      <c r="J51" s="31"/>
      <c r="K51" s="4"/>
      <c r="L51" s="4"/>
      <c r="M51" s="4"/>
      <c r="N51" s="4"/>
      <c r="O51" s="4"/>
    </row>
    <row r="52" spans="1:15" x14ac:dyDescent="0.25">
      <c r="A52" s="4"/>
      <c r="B52" s="4"/>
      <c r="C52" s="4"/>
      <c r="D52" s="4"/>
      <c r="E52" s="4"/>
      <c r="F52" s="4"/>
      <c r="G52" s="146"/>
      <c r="H52" s="146"/>
      <c r="I52" s="146"/>
      <c r="J52" s="146"/>
      <c r="K52" s="4"/>
      <c r="L52" s="4"/>
      <c r="M52" s="4"/>
      <c r="N52" s="4"/>
      <c r="O52" s="4"/>
    </row>
    <row r="53" spans="1:15" x14ac:dyDescent="0.25">
      <c r="A53" s="40"/>
      <c r="B53" s="40"/>
      <c r="C53" s="40"/>
      <c r="D53" s="40"/>
      <c r="E53" s="40"/>
      <c r="F53" s="40"/>
      <c r="G53" s="146"/>
      <c r="H53" s="146"/>
      <c r="I53" s="146"/>
      <c r="J53" s="146"/>
      <c r="K53" s="4"/>
      <c r="L53" s="4"/>
      <c r="M53" s="4"/>
      <c r="N53" s="4"/>
      <c r="O53" s="4"/>
    </row>
    <row r="54" spans="1:15" x14ac:dyDescent="0.25">
      <c r="A54" s="40"/>
      <c r="B54" s="40"/>
      <c r="C54" s="40"/>
      <c r="D54" s="40"/>
      <c r="E54" s="40"/>
      <c r="F54" s="40"/>
      <c r="G54" s="147"/>
      <c r="H54" s="147"/>
      <c r="I54" s="147"/>
      <c r="J54" s="147"/>
      <c r="K54" s="29"/>
      <c r="L54" s="29"/>
      <c r="M54" s="4"/>
      <c r="N54" s="4"/>
      <c r="O54" s="4"/>
    </row>
    <row r="55" spans="1:15" x14ac:dyDescent="0.25">
      <c r="A55" s="40"/>
      <c r="B55" s="40"/>
      <c r="C55" s="40"/>
      <c r="D55" s="40"/>
      <c r="E55" s="40"/>
      <c r="F55" s="40"/>
      <c r="G55" s="147"/>
      <c r="H55" s="147"/>
      <c r="I55" s="147"/>
      <c r="J55" s="147"/>
      <c r="K55" s="29"/>
      <c r="L55" s="29"/>
      <c r="M55" s="4"/>
      <c r="N55" s="4"/>
      <c r="O55" s="4"/>
    </row>
    <row r="56" spans="1:15" x14ac:dyDescent="0.25">
      <c r="A56" s="40"/>
      <c r="B56" s="40"/>
      <c r="C56" s="40"/>
      <c r="D56" s="40"/>
      <c r="E56" s="40"/>
      <c r="F56" s="40"/>
      <c r="G56" s="147"/>
      <c r="H56" s="147"/>
      <c r="I56" s="147"/>
      <c r="J56" s="147"/>
      <c r="K56" s="29"/>
      <c r="L56" s="29"/>
      <c r="M56" s="4"/>
      <c r="N56" s="4"/>
      <c r="O56" s="4"/>
    </row>
    <row r="57" spans="1:15" x14ac:dyDescent="0.25">
      <c r="A57" s="40"/>
      <c r="B57" s="40"/>
      <c r="C57" s="40"/>
      <c r="D57" s="40"/>
      <c r="E57" s="40"/>
      <c r="F57" s="40"/>
      <c r="G57" s="147"/>
      <c r="H57" s="147"/>
      <c r="I57" s="147"/>
      <c r="J57" s="147"/>
      <c r="K57" s="29"/>
      <c r="L57" s="29"/>
      <c r="M57" s="4"/>
      <c r="N57" s="4"/>
      <c r="O57" s="4"/>
    </row>
    <row r="58" spans="1:15" x14ac:dyDescent="0.25">
      <c r="A58" s="40"/>
      <c r="B58" s="40"/>
      <c r="C58" s="40"/>
      <c r="D58" s="40"/>
      <c r="E58" s="40"/>
      <c r="F58" s="40"/>
      <c r="G58" s="147"/>
      <c r="H58" s="147"/>
      <c r="I58" s="147"/>
      <c r="J58" s="147"/>
      <c r="K58" s="29"/>
      <c r="L58" s="29"/>
      <c r="M58" s="4"/>
      <c r="N58" s="4"/>
      <c r="O58" s="4"/>
    </row>
    <row r="59" spans="1:15" x14ac:dyDescent="0.25">
      <c r="A59" s="40"/>
      <c r="B59" s="40"/>
      <c r="C59" s="40"/>
      <c r="D59" s="40"/>
      <c r="E59" s="40"/>
      <c r="F59" s="40"/>
      <c r="G59" s="147"/>
      <c r="H59" s="147"/>
      <c r="I59" s="147"/>
      <c r="J59" s="147"/>
      <c r="K59" s="29"/>
      <c r="L59" s="29"/>
      <c r="M59" s="4"/>
      <c r="N59" s="4"/>
      <c r="O59" s="4"/>
    </row>
    <row r="60" spans="1:15" x14ac:dyDescent="0.25">
      <c r="A60" s="4"/>
      <c r="B60" s="4"/>
      <c r="C60" s="4"/>
      <c r="D60" s="4"/>
      <c r="E60" s="4"/>
      <c r="F60" s="4"/>
      <c r="G60" s="29"/>
      <c r="H60" s="29"/>
      <c r="I60" s="29"/>
      <c r="J60" s="29"/>
      <c r="K60" s="29"/>
      <c r="L60" s="29"/>
      <c r="M60" s="4"/>
      <c r="N60" s="4"/>
      <c r="O60" s="4"/>
    </row>
    <row r="61" spans="1:15" x14ac:dyDescent="0.25">
      <c r="A61" s="31"/>
      <c r="B61" s="146"/>
      <c r="C61" s="146"/>
      <c r="D61" s="31"/>
      <c r="E61" s="40"/>
      <c r="F61" s="4"/>
      <c r="G61" s="55"/>
      <c r="H61" s="55"/>
      <c r="I61" s="55"/>
      <c r="J61" s="55"/>
      <c r="K61" s="55"/>
      <c r="L61" s="55"/>
      <c r="M61" s="4"/>
      <c r="N61" s="4"/>
      <c r="O61" s="4"/>
    </row>
    <row r="62" spans="1:1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 spans="1:1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1:1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1:1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1:1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1:1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1:1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1:1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spans="1:1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1:1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1:1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1:1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1:15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1:15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</row>
    <row r="76" spans="1:15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</row>
    <row r="77" spans="1:15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</row>
    <row r="78" spans="1:15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</row>
    <row r="79" spans="1:15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</row>
    <row r="80" spans="1:15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</row>
    <row r="81" spans="1:15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</row>
    <row r="82" spans="1:15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</row>
    <row r="83" spans="1:15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</row>
    <row r="84" spans="1:15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</row>
    <row r="85" spans="1:15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spans="1:15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spans="1:15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spans="1:15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spans="1:15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</row>
    <row r="90" spans="1:15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</row>
    <row r="91" spans="1:15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</row>
    <row r="92" spans="1:15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 spans="1:15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 spans="1:15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 spans="1:15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spans="1:15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 spans="1:15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 spans="1:15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 spans="1:15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spans="1:15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 spans="1:1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1:15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 spans="1:15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 spans="1:15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</row>
    <row r="105" spans="1:15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</row>
    <row r="106" spans="1:15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</row>
    <row r="107" spans="1:15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</row>
    <row r="108" spans="1:15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</row>
    <row r="109" spans="1:15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</row>
    <row r="110" spans="1:15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</row>
    <row r="111" spans="1:15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</row>
    <row r="112" spans="1:15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</row>
    <row r="113" spans="1:15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</row>
    <row r="114" spans="1:15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</row>
    <row r="115" spans="1:15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</row>
    <row r="116" spans="1:15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</row>
    <row r="117" spans="1:15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</row>
    <row r="118" spans="1:15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</row>
    <row r="119" spans="1:15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</row>
    <row r="120" spans="1:15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</row>
    <row r="121" spans="1:15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</row>
    <row r="122" spans="1:15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</row>
    <row r="123" spans="1:15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</row>
    <row r="124" spans="1:15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</row>
    <row r="125" spans="1:15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</row>
    <row r="126" spans="1:15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</row>
    <row r="127" spans="1:15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</row>
    <row r="128" spans="1:15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</row>
    <row r="129" spans="1:15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</row>
    <row r="130" spans="1:15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</row>
    <row r="131" spans="1:15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 spans="1:15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</row>
    <row r="133" spans="1:15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 spans="1:15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 spans="1:15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 spans="1:15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</row>
    <row r="137" spans="1:15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</row>
    <row r="138" spans="1:15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</row>
    <row r="139" spans="1:15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</row>
    <row r="140" spans="1:15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</row>
    <row r="141" spans="1:15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 spans="1:15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 spans="1:15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 spans="1:15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 spans="1:15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 spans="1:15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</row>
    <row r="147" spans="1:15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</row>
    <row r="148" spans="1:15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</row>
    <row r="149" spans="1:15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</row>
    <row r="150" spans="1:15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</row>
    <row r="151" spans="1:15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</row>
    <row r="152" spans="1:15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 spans="1:15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 spans="1:15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</row>
  </sheetData>
  <phoneticPr fontId="0" type="noConversion"/>
  <pageMargins left="0.75" right="0.75" top="1" bottom="1" header="0.5" footer="0.5"/>
  <pageSetup scale="8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9"/>
  <sheetViews>
    <sheetView workbookViewId="0">
      <selection activeCell="G47" sqref="G47"/>
    </sheetView>
  </sheetViews>
  <sheetFormatPr defaultRowHeight="13.2" x14ac:dyDescent="0.25"/>
  <cols>
    <col min="5" max="5" width="14.6640625" customWidth="1"/>
    <col min="11" max="11" width="16.5546875" bestFit="1" customWidth="1"/>
  </cols>
  <sheetData>
    <row r="1" spans="1:14" ht="13.8" thickBot="1" x14ac:dyDescent="0.3">
      <c r="A1" s="30"/>
      <c r="B1" s="67"/>
      <c r="C1" s="67"/>
      <c r="D1" s="30"/>
      <c r="E1" s="40"/>
      <c r="F1" s="4"/>
      <c r="G1" s="55"/>
      <c r="H1" s="55"/>
      <c r="I1" s="55"/>
      <c r="J1" s="55"/>
      <c r="K1" s="55"/>
      <c r="L1" s="55"/>
      <c r="M1" s="4"/>
      <c r="N1" s="4"/>
    </row>
    <row r="2" spans="1:14" x14ac:dyDescent="0.25">
      <c r="A2" s="84" t="s">
        <v>32</v>
      </c>
      <c r="B2" s="1"/>
      <c r="C2" s="1"/>
      <c r="D2" s="1"/>
      <c r="E2" s="1"/>
      <c r="F2" s="1"/>
      <c r="G2" s="85"/>
      <c r="H2" s="85"/>
      <c r="I2" s="85"/>
      <c r="J2" s="85"/>
      <c r="K2" s="85"/>
      <c r="L2" s="85"/>
      <c r="M2" s="1"/>
      <c r="N2" s="2"/>
    </row>
    <row r="3" spans="1:14" ht="15.6" x14ac:dyDescent="0.3">
      <c r="A3" s="3"/>
      <c r="B3" s="40" t="s">
        <v>37</v>
      </c>
      <c r="C3" s="4"/>
      <c r="D3" s="4"/>
      <c r="E3" s="4"/>
      <c r="F3" s="4"/>
      <c r="G3" s="55"/>
      <c r="H3" s="55"/>
      <c r="I3" s="55"/>
      <c r="J3" s="55"/>
      <c r="K3" s="80">
        <v>37165</v>
      </c>
      <c r="L3" s="4"/>
      <c r="M3" s="4"/>
      <c r="N3" s="5"/>
    </row>
    <row r="4" spans="1:14" x14ac:dyDescent="0.25">
      <c r="A4" s="81"/>
      <c r="B4" s="36"/>
      <c r="C4" s="36"/>
      <c r="D4" s="36"/>
      <c r="E4" s="36"/>
      <c r="F4" s="40" t="s">
        <v>151</v>
      </c>
      <c r="G4" s="4"/>
      <c r="H4" s="55"/>
      <c r="I4" s="55"/>
      <c r="J4" s="55"/>
      <c r="K4" s="31">
        <v>23</v>
      </c>
      <c r="L4" s="4" t="s">
        <v>21</v>
      </c>
      <c r="M4" s="4"/>
      <c r="N4" s="5"/>
    </row>
    <row r="5" spans="1:14" x14ac:dyDescent="0.25">
      <c r="A5" s="81"/>
      <c r="B5" s="40"/>
      <c r="C5" s="36"/>
      <c r="D5" s="36"/>
      <c r="E5" s="36"/>
      <c r="F5" s="40" t="s">
        <v>153</v>
      </c>
      <c r="G5" s="4"/>
      <c r="H5" s="55"/>
      <c r="I5" s="55"/>
      <c r="J5" s="55"/>
      <c r="K5" s="31">
        <v>0</v>
      </c>
      <c r="L5" s="40" t="s">
        <v>22</v>
      </c>
      <c r="M5" s="4"/>
      <c r="N5" s="5"/>
    </row>
    <row r="6" spans="1:14" x14ac:dyDescent="0.25">
      <c r="A6" s="81" t="s">
        <v>29</v>
      </c>
      <c r="B6" s="4"/>
      <c r="C6" s="36" t="s">
        <v>9</v>
      </c>
      <c r="D6" s="4"/>
      <c r="E6" s="4"/>
      <c r="F6" s="182">
        <v>1</v>
      </c>
      <c r="G6" s="4"/>
      <c r="H6" s="55"/>
      <c r="I6" s="55"/>
      <c r="J6" s="55"/>
      <c r="K6" s="36">
        <f>K4*8</f>
        <v>184</v>
      </c>
      <c r="L6" s="36" t="s">
        <v>33</v>
      </c>
      <c r="M6" s="36"/>
      <c r="N6" s="37"/>
    </row>
    <row r="7" spans="1:14" x14ac:dyDescent="0.25">
      <c r="A7" s="3"/>
      <c r="B7" s="4"/>
      <c r="C7" s="4"/>
      <c r="D7" s="4"/>
      <c r="E7" s="4"/>
      <c r="F7" s="4"/>
      <c r="G7" s="4"/>
      <c r="H7" s="55"/>
      <c r="I7" s="55"/>
      <c r="J7" s="55"/>
      <c r="K7" s="36"/>
      <c r="L7" s="36"/>
      <c r="M7" s="36"/>
      <c r="N7" s="37"/>
    </row>
    <row r="8" spans="1:14" x14ac:dyDescent="0.25">
      <c r="A8" s="3" t="s">
        <v>28</v>
      </c>
      <c r="B8" s="4"/>
      <c r="C8" s="4" t="s">
        <v>7</v>
      </c>
      <c r="D8" s="4"/>
      <c r="E8" s="4"/>
      <c r="F8" s="4"/>
      <c r="G8" s="55"/>
      <c r="H8" s="55"/>
      <c r="I8" s="55"/>
      <c r="J8" s="55"/>
      <c r="K8" s="36">
        <f>K6*L17</f>
        <v>1196</v>
      </c>
      <c r="L8" s="36" t="s">
        <v>25</v>
      </c>
      <c r="M8" s="36"/>
      <c r="N8" s="37"/>
    </row>
    <row r="9" spans="1:14" ht="12" customHeight="1" x14ac:dyDescent="0.25">
      <c r="A9" s="3" t="s">
        <v>30</v>
      </c>
      <c r="B9" s="4"/>
      <c r="C9" s="4" t="s">
        <v>7</v>
      </c>
      <c r="D9" s="4"/>
      <c r="E9" s="4"/>
      <c r="F9" s="4"/>
      <c r="G9" s="55"/>
      <c r="H9" s="55"/>
      <c r="I9" s="55"/>
      <c r="J9" s="55"/>
      <c r="K9" s="4"/>
      <c r="L9" s="4" t="s">
        <v>44</v>
      </c>
      <c r="M9" s="4"/>
      <c r="N9" s="5"/>
    </row>
    <row r="10" spans="1:14" x14ac:dyDescent="0.25">
      <c r="A10" s="70" t="s">
        <v>43</v>
      </c>
      <c r="B10" s="4"/>
      <c r="C10" s="54" t="s">
        <v>7</v>
      </c>
      <c r="D10" s="4"/>
      <c r="E10" s="4"/>
      <c r="F10" s="4"/>
      <c r="G10" s="55"/>
      <c r="H10" s="55"/>
      <c r="I10" s="55"/>
      <c r="J10" s="55"/>
      <c r="K10" s="55"/>
      <c r="L10" s="55"/>
      <c r="M10" s="4"/>
      <c r="N10" s="5"/>
    </row>
    <row r="11" spans="1:14" x14ac:dyDescent="0.25">
      <c r="A11" s="70" t="s">
        <v>36</v>
      </c>
      <c r="B11" s="4"/>
      <c r="C11" s="54" t="s">
        <v>7</v>
      </c>
      <c r="D11" s="4"/>
      <c r="E11" s="4"/>
      <c r="F11" s="4"/>
      <c r="G11" s="55"/>
      <c r="H11" s="55"/>
      <c r="I11" s="55"/>
      <c r="J11" s="55"/>
      <c r="K11" s="55"/>
      <c r="L11" s="55"/>
      <c r="M11" s="4"/>
      <c r="N11" s="5"/>
    </row>
    <row r="12" spans="1:14" s="154" customFormat="1" x14ac:dyDescent="0.25">
      <c r="A12" s="193" t="s">
        <v>225</v>
      </c>
      <c r="B12" s="40"/>
      <c r="C12" s="53" t="s">
        <v>7</v>
      </c>
      <c r="D12" s="40" t="s">
        <v>226</v>
      </c>
      <c r="E12" s="40"/>
      <c r="F12" s="40"/>
      <c r="G12" s="106"/>
      <c r="H12" s="106"/>
      <c r="I12" s="106"/>
      <c r="J12" s="106"/>
      <c r="K12" s="106"/>
      <c r="L12" s="106"/>
      <c r="M12" s="40"/>
      <c r="N12" s="155"/>
    </row>
    <row r="13" spans="1:14" x14ac:dyDescent="0.25">
      <c r="A13" s="70"/>
      <c r="B13" s="4"/>
      <c r="C13" s="54"/>
      <c r="D13" s="4"/>
      <c r="E13" s="4"/>
      <c r="F13" s="4"/>
      <c r="G13" s="55"/>
      <c r="H13" s="55"/>
      <c r="I13" s="55"/>
      <c r="J13" s="55"/>
      <c r="K13" s="55"/>
      <c r="L13" s="55"/>
      <c r="M13" s="4"/>
      <c r="N13" s="5"/>
    </row>
    <row r="14" spans="1:14" s="131" customFormat="1" x14ac:dyDescent="0.25">
      <c r="A14" s="81" t="s">
        <v>154</v>
      </c>
      <c r="B14" s="36"/>
      <c r="C14" s="54" t="s">
        <v>105</v>
      </c>
      <c r="D14" s="36"/>
      <c r="E14" s="36"/>
      <c r="F14" s="36"/>
      <c r="G14" s="166"/>
      <c r="H14" s="166"/>
      <c r="I14" s="166"/>
      <c r="J14" s="166"/>
      <c r="K14" s="166"/>
      <c r="L14" s="166"/>
      <c r="M14" s="36"/>
      <c r="N14" s="37"/>
    </row>
    <row r="15" spans="1:14" x14ac:dyDescent="0.25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5"/>
    </row>
    <row r="16" spans="1:14" x14ac:dyDescent="0.25">
      <c r="A16" s="62" t="s">
        <v>41</v>
      </c>
      <c r="B16" s="63"/>
      <c r="C16" s="63"/>
      <c r="D16" s="63"/>
      <c r="E16" s="15"/>
      <c r="F16" s="16"/>
      <c r="G16" s="18" t="s">
        <v>8</v>
      </c>
      <c r="H16" s="18" t="s">
        <v>9</v>
      </c>
      <c r="I16" s="18" t="s">
        <v>7</v>
      </c>
      <c r="J16" s="18" t="s">
        <v>31</v>
      </c>
      <c r="K16" s="19"/>
      <c r="L16" s="18" t="s">
        <v>10</v>
      </c>
      <c r="M16" s="4"/>
      <c r="N16" s="5"/>
    </row>
    <row r="17" spans="1:14" x14ac:dyDescent="0.25">
      <c r="A17" s="33" t="s">
        <v>11</v>
      </c>
      <c r="B17" s="8"/>
      <c r="C17" s="8"/>
      <c r="D17" s="8"/>
      <c r="E17" s="57"/>
      <c r="F17" s="59"/>
      <c r="G17" s="76">
        <v>0</v>
      </c>
      <c r="H17" s="76">
        <v>1</v>
      </c>
      <c r="I17" s="76">
        <v>4.5</v>
      </c>
      <c r="J17" s="76">
        <v>1</v>
      </c>
      <c r="K17" s="8"/>
      <c r="L17" s="22">
        <f>SUM(G17:K17)</f>
        <v>6.5</v>
      </c>
      <c r="M17" s="4"/>
      <c r="N17" s="5"/>
    </row>
    <row r="18" spans="1:14" x14ac:dyDescent="0.25">
      <c r="A18" s="3"/>
      <c r="B18" s="4"/>
      <c r="C18" s="4"/>
      <c r="D18" s="4"/>
      <c r="E18" s="4"/>
      <c r="F18" s="10"/>
      <c r="G18" s="77"/>
      <c r="H18" s="77"/>
      <c r="I18" s="77"/>
      <c r="J18" s="77"/>
      <c r="K18" s="4"/>
      <c r="L18" s="10"/>
      <c r="M18" s="4"/>
      <c r="N18" s="5"/>
    </row>
    <row r="19" spans="1:14" x14ac:dyDescent="0.25">
      <c r="A19" s="33" t="s">
        <v>12</v>
      </c>
      <c r="B19" s="21"/>
      <c r="C19" s="21"/>
      <c r="D19" s="21"/>
      <c r="E19" s="21"/>
      <c r="F19" s="22"/>
      <c r="G19" s="78"/>
      <c r="H19" s="78"/>
      <c r="I19" s="78"/>
      <c r="J19" s="78"/>
      <c r="K19" s="8"/>
      <c r="L19" s="11"/>
      <c r="M19" s="4"/>
      <c r="N19" s="5"/>
    </row>
    <row r="20" spans="1:14" x14ac:dyDescent="0.25">
      <c r="A20" s="32" t="s">
        <v>13</v>
      </c>
      <c r="B20" s="20"/>
      <c r="C20" s="20"/>
      <c r="D20" s="20"/>
      <c r="E20" s="20"/>
      <c r="F20" s="23"/>
      <c r="G20" s="79">
        <v>0</v>
      </c>
      <c r="H20" s="79">
        <v>0.3</v>
      </c>
      <c r="I20" s="79">
        <v>0.3</v>
      </c>
      <c r="J20" s="79">
        <v>0.3</v>
      </c>
      <c r="K20" s="27"/>
      <c r="L20" s="26"/>
      <c r="M20" s="4"/>
      <c r="N20" s="5"/>
    </row>
    <row r="21" spans="1:14" x14ac:dyDescent="0.25">
      <c r="A21" s="32" t="s">
        <v>14</v>
      </c>
      <c r="B21" s="20"/>
      <c r="C21" s="20"/>
      <c r="D21" s="20"/>
      <c r="E21" s="20"/>
      <c r="F21" s="23"/>
      <c r="G21" s="79">
        <v>0</v>
      </c>
      <c r="H21" s="79">
        <v>0.2</v>
      </c>
      <c r="I21" s="79">
        <v>0.2</v>
      </c>
      <c r="J21" s="79">
        <v>0.2</v>
      </c>
      <c r="K21" s="27"/>
      <c r="L21" s="26"/>
      <c r="M21" s="4"/>
      <c r="N21" s="5"/>
    </row>
    <row r="22" spans="1:14" x14ac:dyDescent="0.25">
      <c r="A22" s="32" t="s">
        <v>15</v>
      </c>
      <c r="B22" s="20"/>
      <c r="C22" s="20"/>
      <c r="D22" s="20"/>
      <c r="E22" s="20"/>
      <c r="F22" s="23"/>
      <c r="G22" s="79">
        <v>0</v>
      </c>
      <c r="H22" s="79">
        <v>0.1</v>
      </c>
      <c r="I22" s="79">
        <v>0.1</v>
      </c>
      <c r="J22" s="79">
        <v>0.1</v>
      </c>
      <c r="K22" s="27"/>
      <c r="L22" s="26"/>
      <c r="M22" s="4"/>
      <c r="N22" s="5"/>
    </row>
    <row r="23" spans="1:14" x14ac:dyDescent="0.25">
      <c r="A23" s="32" t="s">
        <v>16</v>
      </c>
      <c r="B23" s="20"/>
      <c r="C23" s="20"/>
      <c r="D23" s="20"/>
      <c r="E23" s="20"/>
      <c r="F23" s="23"/>
      <c r="G23" s="79">
        <v>0</v>
      </c>
      <c r="H23" s="79">
        <v>0.15</v>
      </c>
      <c r="I23" s="79">
        <v>0.15</v>
      </c>
      <c r="J23" s="79">
        <v>0.15</v>
      </c>
      <c r="K23" s="27"/>
      <c r="L23" s="26"/>
      <c r="M23" s="4"/>
      <c r="N23" s="5"/>
    </row>
    <row r="24" spans="1:14" x14ac:dyDescent="0.25">
      <c r="A24" s="32" t="s">
        <v>17</v>
      </c>
      <c r="B24" s="20"/>
      <c r="C24" s="20"/>
      <c r="D24" s="20"/>
      <c r="E24" s="20"/>
      <c r="F24" s="23"/>
      <c r="G24" s="79">
        <v>0</v>
      </c>
      <c r="H24" s="79">
        <v>0.2</v>
      </c>
      <c r="I24" s="79">
        <v>0.2</v>
      </c>
      <c r="J24" s="79">
        <v>0.2</v>
      </c>
      <c r="K24" s="27"/>
      <c r="L24" s="26"/>
      <c r="M24" s="4"/>
      <c r="N24" s="5"/>
    </row>
    <row r="25" spans="1:14" x14ac:dyDescent="0.25">
      <c r="A25" s="32" t="s">
        <v>18</v>
      </c>
      <c r="B25" s="20"/>
      <c r="C25" s="20"/>
      <c r="D25" s="20"/>
      <c r="E25" s="20"/>
      <c r="F25" s="23"/>
      <c r="G25" s="79">
        <v>0</v>
      </c>
      <c r="H25" s="79">
        <v>0.05</v>
      </c>
      <c r="I25" s="79">
        <v>0.05</v>
      </c>
      <c r="J25" s="79">
        <v>0.05</v>
      </c>
      <c r="K25" s="27"/>
      <c r="L25" s="26"/>
      <c r="M25" s="4"/>
      <c r="N25" s="5"/>
    </row>
    <row r="26" spans="1:14" x14ac:dyDescent="0.25">
      <c r="A26" s="3"/>
      <c r="B26" s="4"/>
      <c r="C26" s="4"/>
      <c r="D26" s="4"/>
      <c r="E26" s="4"/>
      <c r="F26" s="10"/>
      <c r="G26" s="28"/>
      <c r="H26" s="28"/>
      <c r="I26" s="28"/>
      <c r="J26" s="28"/>
      <c r="K26" s="29"/>
      <c r="L26" s="28"/>
      <c r="M26" s="4"/>
      <c r="N26" s="5"/>
    </row>
    <row r="27" spans="1:14" ht="13.8" thickBot="1" x14ac:dyDescent="0.3">
      <c r="A27" s="64" t="s">
        <v>42</v>
      </c>
      <c r="B27" s="65"/>
      <c r="C27" s="65"/>
      <c r="D27" s="66"/>
      <c r="E27" s="45" t="s">
        <v>20</v>
      </c>
      <c r="F27" s="34"/>
      <c r="G27" s="44">
        <f>SUM(G20:G26)</f>
        <v>0</v>
      </c>
      <c r="H27" s="44">
        <f>SUM(H20:H26)</f>
        <v>1</v>
      </c>
      <c r="I27" s="44">
        <f>SUM(I20:I26)</f>
        <v>1</v>
      </c>
      <c r="J27" s="44">
        <f>SUM(J20:J26)</f>
        <v>1</v>
      </c>
      <c r="K27" s="43"/>
      <c r="L27" s="44"/>
      <c r="M27" s="6"/>
      <c r="N27" s="7"/>
    </row>
    <row r="28" spans="1:14" x14ac:dyDescent="0.25">
      <c r="A28" s="31"/>
      <c r="B28" s="146"/>
      <c r="C28" s="146"/>
      <c r="D28" s="31"/>
      <c r="E28" s="40"/>
      <c r="F28" s="4"/>
      <c r="G28" s="55"/>
      <c r="H28" s="55"/>
      <c r="I28" s="55"/>
      <c r="J28" s="55"/>
      <c r="K28" s="55"/>
      <c r="L28" s="55"/>
      <c r="M28" s="4"/>
      <c r="N28" s="4"/>
    </row>
    <row r="29" spans="1:14" s="154" customFormat="1" hidden="1" x14ac:dyDescent="0.25"/>
    <row r="30" spans="1:14" s="154" customFormat="1" hidden="1" x14ac:dyDescent="0.25">
      <c r="A30" s="118" t="s">
        <v>41</v>
      </c>
      <c r="B30" s="19"/>
      <c r="C30" s="19"/>
      <c r="D30" s="19"/>
      <c r="E30" s="19"/>
      <c r="F30" s="18"/>
      <c r="G30" s="18" t="s">
        <v>8</v>
      </c>
      <c r="H30" s="18" t="s">
        <v>9</v>
      </c>
      <c r="I30" s="18" t="s">
        <v>7</v>
      </c>
      <c r="J30" s="18" t="s">
        <v>31</v>
      </c>
      <c r="K30" s="19"/>
      <c r="L30" s="18" t="s">
        <v>10</v>
      </c>
      <c r="M30" s="40"/>
      <c r="N30" s="155"/>
    </row>
    <row r="31" spans="1:14" s="154" customFormat="1" hidden="1" x14ac:dyDescent="0.25">
      <c r="A31" s="33" t="s">
        <v>11</v>
      </c>
      <c r="B31" s="21"/>
      <c r="C31" s="21"/>
      <c r="D31" s="21"/>
      <c r="E31" s="21"/>
      <c r="F31" s="22"/>
      <c r="G31" s="22">
        <v>0</v>
      </c>
      <c r="H31" s="22">
        <v>1</v>
      </c>
      <c r="I31" s="22">
        <v>4.5</v>
      </c>
      <c r="J31" s="22">
        <v>1</v>
      </c>
      <c r="K31" s="21"/>
      <c r="L31" s="22">
        <f>SUM(G31:K31)</f>
        <v>6.5</v>
      </c>
      <c r="M31" s="40"/>
      <c r="N31" s="155"/>
    </row>
    <row r="32" spans="1:14" s="154" customFormat="1" hidden="1" x14ac:dyDescent="0.25">
      <c r="A32" s="117"/>
      <c r="B32" s="40"/>
      <c r="C32" s="40"/>
      <c r="D32" s="40"/>
      <c r="E32" s="40"/>
      <c r="F32" s="156"/>
      <c r="G32" s="156"/>
      <c r="H32" s="156"/>
      <c r="I32" s="156"/>
      <c r="J32" s="156"/>
      <c r="K32" s="40"/>
      <c r="L32" s="156"/>
      <c r="M32" s="40"/>
      <c r="N32" s="155"/>
    </row>
    <row r="33" spans="1:15" s="154" customFormat="1" hidden="1" x14ac:dyDescent="0.25">
      <c r="A33" s="33" t="s">
        <v>12</v>
      </c>
      <c r="B33" s="21"/>
      <c r="C33" s="21"/>
      <c r="D33" s="21"/>
      <c r="E33" s="21"/>
      <c r="F33" s="22"/>
      <c r="G33" s="22"/>
      <c r="H33" s="22"/>
      <c r="I33" s="22"/>
      <c r="J33" s="22"/>
      <c r="K33" s="21"/>
      <c r="L33" s="22"/>
      <c r="M33" s="40"/>
      <c r="N33" s="155"/>
    </row>
    <row r="34" spans="1:15" s="154" customFormat="1" hidden="1" x14ac:dyDescent="0.25">
      <c r="A34" s="32" t="s">
        <v>13</v>
      </c>
      <c r="B34" s="20"/>
      <c r="C34" s="20"/>
      <c r="D34" s="20"/>
      <c r="E34" s="20"/>
      <c r="F34" s="23"/>
      <c r="G34" s="164">
        <f t="shared" ref="G34:J39" si="0">ROUND(G20*$K$6,0)</f>
        <v>0</v>
      </c>
      <c r="H34" s="164">
        <f t="shared" si="0"/>
        <v>55</v>
      </c>
      <c r="I34" s="164">
        <f t="shared" si="0"/>
        <v>55</v>
      </c>
      <c r="J34" s="164">
        <f t="shared" si="0"/>
        <v>55</v>
      </c>
      <c r="K34" s="157"/>
      <c r="L34" s="158"/>
      <c r="M34" s="40"/>
      <c r="N34" s="155"/>
    </row>
    <row r="35" spans="1:15" s="154" customFormat="1" hidden="1" x14ac:dyDescent="0.25">
      <c r="A35" s="32" t="s">
        <v>14</v>
      </c>
      <c r="B35" s="20"/>
      <c r="C35" s="20"/>
      <c r="D35" s="20"/>
      <c r="E35" s="20"/>
      <c r="F35" s="23"/>
      <c r="G35" s="164">
        <f t="shared" si="0"/>
        <v>0</v>
      </c>
      <c r="H35" s="164">
        <f t="shared" si="0"/>
        <v>37</v>
      </c>
      <c r="I35" s="164">
        <f t="shared" si="0"/>
        <v>37</v>
      </c>
      <c r="J35" s="164">
        <f t="shared" si="0"/>
        <v>37</v>
      </c>
      <c r="K35" s="157"/>
      <c r="L35" s="158"/>
      <c r="M35" s="40"/>
      <c r="N35" s="155"/>
    </row>
    <row r="36" spans="1:15" s="154" customFormat="1" hidden="1" x14ac:dyDescent="0.25">
      <c r="A36" s="32" t="s">
        <v>15</v>
      </c>
      <c r="B36" s="20"/>
      <c r="C36" s="20"/>
      <c r="D36" s="20"/>
      <c r="E36" s="20"/>
      <c r="F36" s="23"/>
      <c r="G36" s="164">
        <f t="shared" si="0"/>
        <v>0</v>
      </c>
      <c r="H36" s="164">
        <f t="shared" si="0"/>
        <v>18</v>
      </c>
      <c r="I36" s="164">
        <f t="shared" si="0"/>
        <v>18</v>
      </c>
      <c r="J36" s="164">
        <f t="shared" si="0"/>
        <v>18</v>
      </c>
      <c r="K36" s="157"/>
      <c r="L36" s="158"/>
      <c r="M36" s="40"/>
      <c r="N36" s="155"/>
    </row>
    <row r="37" spans="1:15" s="154" customFormat="1" hidden="1" x14ac:dyDescent="0.25">
      <c r="A37" s="32" t="s">
        <v>16</v>
      </c>
      <c r="B37" s="20"/>
      <c r="C37" s="20"/>
      <c r="D37" s="20"/>
      <c r="E37" s="20"/>
      <c r="F37" s="23"/>
      <c r="G37" s="164">
        <f t="shared" si="0"/>
        <v>0</v>
      </c>
      <c r="H37" s="164">
        <f t="shared" si="0"/>
        <v>28</v>
      </c>
      <c r="I37" s="164">
        <f t="shared" si="0"/>
        <v>28</v>
      </c>
      <c r="J37" s="164">
        <f t="shared" si="0"/>
        <v>28</v>
      </c>
      <c r="K37" s="157"/>
      <c r="L37" s="158"/>
      <c r="M37" s="40"/>
      <c r="N37" s="155"/>
    </row>
    <row r="38" spans="1:15" s="154" customFormat="1" hidden="1" x14ac:dyDescent="0.25">
      <c r="A38" s="32" t="s">
        <v>17</v>
      </c>
      <c r="B38" s="20"/>
      <c r="C38" s="20"/>
      <c r="D38" s="20"/>
      <c r="E38" s="20"/>
      <c r="F38" s="23"/>
      <c r="G38" s="164">
        <f t="shared" si="0"/>
        <v>0</v>
      </c>
      <c r="H38" s="164">
        <f t="shared" si="0"/>
        <v>37</v>
      </c>
      <c r="I38" s="164">
        <f t="shared" si="0"/>
        <v>37</v>
      </c>
      <c r="J38" s="164">
        <f t="shared" si="0"/>
        <v>37</v>
      </c>
      <c r="K38" s="157"/>
      <c r="L38" s="158"/>
      <c r="M38" s="40"/>
      <c r="N38" s="155"/>
    </row>
    <row r="39" spans="1:15" s="154" customFormat="1" hidden="1" x14ac:dyDescent="0.25">
      <c r="A39" s="32" t="s">
        <v>18</v>
      </c>
      <c r="B39" s="20"/>
      <c r="C39" s="20"/>
      <c r="D39" s="20"/>
      <c r="E39" s="20"/>
      <c r="F39" s="23"/>
      <c r="G39" s="164">
        <f t="shared" si="0"/>
        <v>0</v>
      </c>
      <c r="H39" s="164">
        <f t="shared" si="0"/>
        <v>9</v>
      </c>
      <c r="I39" s="164">
        <f t="shared" si="0"/>
        <v>9</v>
      </c>
      <c r="J39" s="164">
        <f t="shared" si="0"/>
        <v>9</v>
      </c>
      <c r="K39" s="157"/>
      <c r="L39" s="158"/>
      <c r="M39" s="40"/>
      <c r="N39" s="155"/>
    </row>
    <row r="40" spans="1:15" s="154" customFormat="1" hidden="1" x14ac:dyDescent="0.25">
      <c r="A40" s="117"/>
      <c r="B40" s="40"/>
      <c r="C40" s="40"/>
      <c r="D40" s="40"/>
      <c r="E40" s="40"/>
      <c r="F40" s="156"/>
      <c r="G40" s="159"/>
      <c r="H40" s="159"/>
      <c r="I40" s="159"/>
      <c r="J40" s="159"/>
      <c r="K40" s="160"/>
      <c r="L40" s="161"/>
      <c r="M40" s="40"/>
      <c r="N40" s="155"/>
    </row>
    <row r="41" spans="1:15" s="154" customFormat="1" ht="13.8" hidden="1" thickBot="1" x14ac:dyDescent="0.3">
      <c r="A41" s="165" t="s">
        <v>42</v>
      </c>
      <c r="B41" s="45"/>
      <c r="C41" s="45"/>
      <c r="D41" s="45"/>
      <c r="E41" s="45"/>
      <c r="F41" s="162"/>
      <c r="G41" s="152">
        <f>SUM(G34:G40)</f>
        <v>0</v>
      </c>
      <c r="H41" s="152">
        <f>SUM(H34:H40)</f>
        <v>184</v>
      </c>
      <c r="I41" s="152">
        <f>SUM(G41:H41)</f>
        <v>184</v>
      </c>
      <c r="J41" s="152">
        <f>SUM(J34:J40)</f>
        <v>184</v>
      </c>
      <c r="K41" s="153"/>
      <c r="L41" s="152">
        <f>SUM(G41:K41)</f>
        <v>552</v>
      </c>
      <c r="M41" s="45"/>
      <c r="N41" s="163"/>
    </row>
    <row r="42" spans="1:15" s="154" customFormat="1" hidden="1" x14ac:dyDescent="0.25">
      <c r="A42" s="40"/>
      <c r="B42" s="40"/>
      <c r="C42" s="40"/>
      <c r="D42" s="40"/>
      <c r="E42" s="40"/>
      <c r="F42" s="40"/>
      <c r="G42" s="106"/>
      <c r="H42" s="106"/>
      <c r="I42" s="106"/>
      <c r="J42" s="106"/>
      <c r="K42" s="106"/>
      <c r="L42" s="106"/>
      <c r="M42" s="40"/>
      <c r="N42" s="40"/>
    </row>
    <row r="43" spans="1:15" s="154" customFormat="1" hidden="1" x14ac:dyDescent="0.25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</row>
    <row r="44" spans="1:15" s="154" customFormat="1" x14ac:dyDescent="0.25"/>
    <row r="45" spans="1:15" s="154" customFormat="1" x14ac:dyDescent="0.25"/>
    <row r="46" spans="1:15" s="154" customFormat="1" x14ac:dyDescent="0.25"/>
    <row r="47" spans="1:15" s="154" customFormat="1" x14ac:dyDescent="0.25"/>
    <row r="48" spans="1:15" s="154" customFormat="1" x14ac:dyDescent="0.25"/>
    <row r="49" s="131" customFormat="1" x14ac:dyDescent="0.25"/>
  </sheetData>
  <phoneticPr fontId="0" type="noConversion"/>
  <pageMargins left="0.75" right="0.75" top="1" bottom="1" header="0.5" footer="0.5"/>
  <pageSetup scale="82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T56"/>
  <sheetViews>
    <sheetView workbookViewId="0">
      <selection activeCell="H68" sqref="H68"/>
    </sheetView>
  </sheetViews>
  <sheetFormatPr defaultRowHeight="13.2" x14ac:dyDescent="0.25"/>
  <cols>
    <col min="4" max="4" width="12.33203125" customWidth="1"/>
    <col min="12" max="12" width="16.5546875" bestFit="1" customWidth="1"/>
    <col min="13" max="13" width="10.33203125" bestFit="1" customWidth="1"/>
    <col min="15" max="15" width="4.109375" customWidth="1"/>
  </cols>
  <sheetData>
    <row r="2" spans="1:20" x14ac:dyDescent="0.25">
      <c r="A2" s="4"/>
      <c r="B2" s="40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15.6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7"/>
      <c r="L3" s="47"/>
      <c r="M3" s="4"/>
      <c r="N3" s="4"/>
      <c r="O3" s="4"/>
      <c r="P3" s="4"/>
      <c r="Q3" s="4"/>
      <c r="R3" s="4"/>
      <c r="S3" s="4"/>
      <c r="T3" s="4"/>
    </row>
    <row r="4" spans="1:20" ht="13.8" thickBot="1" x14ac:dyDescent="0.3"/>
    <row r="5" spans="1:20" x14ac:dyDescent="0.25">
      <c r="B5" s="35" t="s">
        <v>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2"/>
    </row>
    <row r="6" spans="1:20" ht="15.6" x14ac:dyDescent="0.3">
      <c r="B6" s="3"/>
      <c r="C6" s="4"/>
      <c r="D6" s="4"/>
      <c r="E6" s="4"/>
      <c r="F6" s="4"/>
      <c r="G6" s="4"/>
      <c r="H6" s="4"/>
      <c r="I6" s="4"/>
      <c r="J6" s="4"/>
      <c r="K6" s="47"/>
      <c r="L6" s="47">
        <v>37165</v>
      </c>
      <c r="M6" s="4"/>
      <c r="N6" s="4"/>
      <c r="O6" s="5"/>
    </row>
    <row r="7" spans="1:20" x14ac:dyDescent="0.25">
      <c r="B7" s="68" t="s">
        <v>71</v>
      </c>
      <c r="C7" s="4"/>
      <c r="D7" s="4"/>
      <c r="E7" s="4"/>
      <c r="F7" s="4"/>
      <c r="G7" s="4"/>
      <c r="H7" s="4"/>
      <c r="I7" s="4"/>
      <c r="J7" s="4"/>
      <c r="K7" s="4"/>
      <c r="L7" s="30">
        <v>23</v>
      </c>
      <c r="M7" s="4" t="s">
        <v>21</v>
      </c>
      <c r="N7" s="4"/>
      <c r="O7" s="5"/>
    </row>
    <row r="8" spans="1:20" x14ac:dyDescent="0.25">
      <c r="B8" s="3"/>
      <c r="C8" s="56" t="s">
        <v>59</v>
      </c>
      <c r="D8" s="56"/>
      <c r="E8" s="4"/>
      <c r="F8" s="4"/>
      <c r="G8" s="40"/>
      <c r="H8" s="4"/>
      <c r="I8" s="4"/>
      <c r="J8" s="4"/>
      <c r="K8" s="4"/>
      <c r="L8" s="30">
        <v>0</v>
      </c>
      <c r="M8" s="4" t="s">
        <v>22</v>
      </c>
      <c r="N8" s="4"/>
      <c r="O8" s="5"/>
    </row>
    <row r="9" spans="1:20" x14ac:dyDescent="0.25">
      <c r="B9" s="3"/>
      <c r="C9" s="4" t="s">
        <v>62</v>
      </c>
      <c r="D9" s="4"/>
      <c r="E9" s="4" t="s">
        <v>6</v>
      </c>
      <c r="F9" s="4"/>
      <c r="G9" s="4"/>
      <c r="H9" s="40"/>
      <c r="I9" s="4"/>
      <c r="J9" s="4"/>
      <c r="K9" s="4"/>
      <c r="L9" s="36">
        <f>+L7*8</f>
        <v>184</v>
      </c>
      <c r="M9" s="36" t="s">
        <v>33</v>
      </c>
      <c r="N9" s="36"/>
      <c r="O9" s="37"/>
    </row>
    <row r="10" spans="1:20" x14ac:dyDescent="0.25">
      <c r="B10" s="3"/>
      <c r="C10" s="4"/>
      <c r="D10" s="4"/>
      <c r="E10" s="4"/>
      <c r="F10" s="4"/>
      <c r="G10" s="4"/>
      <c r="H10" s="4"/>
      <c r="I10" s="4"/>
      <c r="J10" s="4"/>
      <c r="K10" s="4"/>
      <c r="L10" s="36"/>
      <c r="M10" s="36"/>
      <c r="N10" s="36"/>
      <c r="O10" s="37"/>
    </row>
    <row r="11" spans="1:20" x14ac:dyDescent="0.25">
      <c r="B11" s="3"/>
      <c r="C11" s="4" t="s">
        <v>63</v>
      </c>
      <c r="D11" s="4"/>
      <c r="E11" s="4" t="s">
        <v>9</v>
      </c>
      <c r="F11" s="4"/>
      <c r="G11" s="4"/>
      <c r="H11" s="4"/>
      <c r="I11" s="4"/>
      <c r="J11" s="4"/>
      <c r="K11" s="4"/>
      <c r="L11" s="75">
        <f>+L9*M30</f>
        <v>1886</v>
      </c>
      <c r="M11" s="36" t="s">
        <v>25</v>
      </c>
      <c r="N11" s="36"/>
      <c r="O11" s="37"/>
    </row>
    <row r="12" spans="1:20" x14ac:dyDescent="0.25">
      <c r="B12" s="3"/>
      <c r="C12" s="52" t="s">
        <v>64</v>
      </c>
      <c r="D12" s="4"/>
      <c r="E12" s="4" t="s">
        <v>9</v>
      </c>
      <c r="F12" s="4"/>
      <c r="G12" s="40"/>
      <c r="H12" s="4"/>
      <c r="I12" s="40"/>
      <c r="J12" s="4"/>
      <c r="K12" s="4"/>
      <c r="L12" s="4"/>
      <c r="M12" s="4" t="s">
        <v>155</v>
      </c>
      <c r="N12" s="4"/>
      <c r="O12" s="5"/>
    </row>
    <row r="13" spans="1:20" x14ac:dyDescent="0.25">
      <c r="B13" s="3"/>
      <c r="C13" s="4" t="s">
        <v>66</v>
      </c>
      <c r="D13" s="4"/>
      <c r="E13" s="4" t="s">
        <v>9</v>
      </c>
      <c r="F13" s="4"/>
      <c r="G13" s="4"/>
      <c r="H13" s="4"/>
      <c r="I13" s="4"/>
      <c r="J13" s="4"/>
      <c r="K13" s="4"/>
      <c r="L13" s="4"/>
      <c r="M13" s="4"/>
      <c r="N13" s="4"/>
      <c r="O13" s="5"/>
    </row>
    <row r="14" spans="1:20" x14ac:dyDescent="0.25">
      <c r="B14" s="3"/>
      <c r="C14" s="52"/>
      <c r="E14" s="52"/>
      <c r="F14" s="4"/>
      <c r="G14" s="4"/>
      <c r="H14" s="4"/>
      <c r="I14" s="4"/>
      <c r="J14" s="56" t="s">
        <v>59</v>
      </c>
      <c r="K14" s="4"/>
      <c r="L14" s="4"/>
      <c r="M14" s="4"/>
      <c r="N14" s="4"/>
      <c r="O14" s="5"/>
    </row>
    <row r="15" spans="1:20" x14ac:dyDescent="0.25">
      <c r="B15" s="3"/>
      <c r="F15" s="4"/>
      <c r="G15" s="4"/>
      <c r="H15" s="40" t="s">
        <v>128</v>
      </c>
      <c r="I15" s="40"/>
      <c r="J15" s="103" t="s">
        <v>59</v>
      </c>
      <c r="K15" s="106">
        <v>1</v>
      </c>
      <c r="L15" s="4"/>
      <c r="M15" s="4"/>
      <c r="N15" s="4"/>
      <c r="O15" s="5"/>
    </row>
    <row r="16" spans="1:20" x14ac:dyDescent="0.25">
      <c r="B16" s="3"/>
      <c r="C16" s="40" t="s">
        <v>65</v>
      </c>
      <c r="D16" s="40"/>
      <c r="E16" s="40" t="s">
        <v>7</v>
      </c>
      <c r="F16" s="40" t="s">
        <v>221</v>
      </c>
      <c r="G16" s="40"/>
      <c r="H16" s="40"/>
      <c r="I16" s="4"/>
      <c r="J16" s="36"/>
      <c r="K16" s="4"/>
      <c r="L16" s="46"/>
      <c r="M16" s="4"/>
      <c r="N16" s="4"/>
      <c r="O16" s="5"/>
    </row>
    <row r="17" spans="2:15" x14ac:dyDescent="0.25">
      <c r="B17" s="3"/>
      <c r="C17" s="54" t="s">
        <v>67</v>
      </c>
      <c r="D17" s="4"/>
      <c r="E17" s="54" t="s">
        <v>7</v>
      </c>
      <c r="F17" s="4"/>
      <c r="G17" s="54"/>
      <c r="H17" s="4"/>
      <c r="I17" s="54"/>
      <c r="J17" s="4"/>
      <c r="K17" s="4"/>
      <c r="L17" s="46"/>
      <c r="M17" s="4"/>
      <c r="N17" s="4"/>
      <c r="O17" s="5"/>
    </row>
    <row r="18" spans="2:15" x14ac:dyDescent="0.25">
      <c r="B18" s="3"/>
      <c r="C18" s="40" t="s">
        <v>68</v>
      </c>
      <c r="D18" s="40"/>
      <c r="E18" s="40" t="s">
        <v>7</v>
      </c>
      <c r="F18" s="40" t="s">
        <v>220</v>
      </c>
      <c r="G18" s="53"/>
      <c r="H18" s="40"/>
      <c r="I18" s="53"/>
      <c r="J18" s="4"/>
      <c r="K18" s="4"/>
      <c r="L18" s="4"/>
      <c r="M18" s="4"/>
      <c r="N18" s="4"/>
      <c r="O18" s="5"/>
    </row>
    <row r="19" spans="2:15" x14ac:dyDescent="0.25">
      <c r="B19" s="3"/>
      <c r="C19" s="4" t="s">
        <v>69</v>
      </c>
      <c r="D19" s="4"/>
      <c r="E19" s="4" t="s">
        <v>7</v>
      </c>
      <c r="F19" s="4"/>
      <c r="G19" s="4"/>
      <c r="H19" s="4"/>
      <c r="I19" s="52"/>
      <c r="J19" s="4"/>
      <c r="K19" s="4"/>
      <c r="L19" s="4"/>
      <c r="M19" s="4"/>
      <c r="N19" s="4"/>
      <c r="O19" s="5"/>
    </row>
    <row r="20" spans="2:15" x14ac:dyDescent="0.25">
      <c r="B20" s="3"/>
      <c r="C20" s="4"/>
      <c r="D20" s="4"/>
      <c r="E20" s="4"/>
      <c r="F20" s="4"/>
      <c r="G20" s="4"/>
      <c r="H20" s="4"/>
      <c r="I20" s="52"/>
      <c r="J20" s="4"/>
      <c r="K20" s="4"/>
      <c r="L20" s="4"/>
      <c r="M20" s="4"/>
      <c r="N20" s="4"/>
      <c r="O20" s="5"/>
    </row>
    <row r="21" spans="2:15" x14ac:dyDescent="0.25">
      <c r="B21" s="3"/>
      <c r="C21" s="52" t="s">
        <v>70</v>
      </c>
      <c r="D21" s="4"/>
      <c r="E21" s="52" t="s">
        <v>31</v>
      </c>
      <c r="F21" s="4"/>
      <c r="G21" s="4"/>
      <c r="H21" s="4"/>
      <c r="I21" s="52"/>
      <c r="J21" s="4"/>
      <c r="K21" s="4"/>
      <c r="L21" s="4"/>
      <c r="M21" s="4"/>
      <c r="N21" s="4"/>
      <c r="O21" s="5"/>
    </row>
    <row r="22" spans="2:15" x14ac:dyDescent="0.25">
      <c r="B22" s="3"/>
      <c r="C22" s="52" t="s">
        <v>73</v>
      </c>
      <c r="D22" s="4"/>
      <c r="E22" s="52" t="s">
        <v>31</v>
      </c>
      <c r="F22" s="4"/>
      <c r="G22" s="4"/>
      <c r="H22" s="4"/>
      <c r="I22" s="52"/>
      <c r="J22" s="4"/>
      <c r="K22" s="4"/>
      <c r="L22" s="4"/>
      <c r="M22" s="4"/>
      <c r="N22" s="4"/>
      <c r="O22" s="5"/>
    </row>
    <row r="23" spans="2:15" x14ac:dyDescent="0.25">
      <c r="B23" s="3"/>
      <c r="C23" s="53" t="s">
        <v>227</v>
      </c>
      <c r="D23" s="40"/>
      <c r="E23" s="53" t="s">
        <v>31</v>
      </c>
      <c r="F23" s="40" t="s">
        <v>229</v>
      </c>
      <c r="G23" s="40"/>
      <c r="H23" s="40"/>
      <c r="I23" s="52"/>
      <c r="J23" s="4"/>
      <c r="K23" s="4"/>
      <c r="L23" s="4"/>
      <c r="M23" s="4"/>
      <c r="N23" s="4"/>
      <c r="O23" s="5"/>
    </row>
    <row r="24" spans="2:15" x14ac:dyDescent="0.25">
      <c r="B24" s="3"/>
      <c r="C24" s="53" t="s">
        <v>228</v>
      </c>
      <c r="D24" s="40"/>
      <c r="E24" s="53" t="s">
        <v>31</v>
      </c>
      <c r="F24" s="40" t="s">
        <v>229</v>
      </c>
      <c r="G24" s="40"/>
      <c r="H24" s="40"/>
      <c r="I24" s="52"/>
      <c r="J24" s="4"/>
      <c r="K24" s="4"/>
      <c r="L24" s="4"/>
      <c r="M24" s="4"/>
      <c r="N24" s="4"/>
      <c r="O24" s="5"/>
    </row>
    <row r="25" spans="2:15" x14ac:dyDescent="0.25">
      <c r="B25" s="3"/>
      <c r="C25" s="52"/>
      <c r="D25" s="4"/>
      <c r="E25" s="52"/>
      <c r="F25" s="4"/>
      <c r="G25" s="4"/>
      <c r="H25" s="4"/>
      <c r="I25" s="52"/>
      <c r="J25" s="4"/>
      <c r="K25" s="4"/>
      <c r="L25" s="4"/>
      <c r="M25" s="4"/>
      <c r="N25" s="4"/>
      <c r="O25" s="5"/>
    </row>
    <row r="26" spans="2:15" x14ac:dyDescent="0.25">
      <c r="B26" s="3"/>
      <c r="C26" s="52" t="s">
        <v>74</v>
      </c>
      <c r="D26" s="4"/>
      <c r="E26" s="52" t="s">
        <v>75</v>
      </c>
      <c r="F26" s="4"/>
      <c r="G26" s="4"/>
      <c r="H26" s="4"/>
      <c r="I26" s="52"/>
      <c r="J26" s="4"/>
      <c r="K26" s="4"/>
      <c r="L26" s="4"/>
      <c r="M26" s="4"/>
      <c r="N26" s="4"/>
      <c r="O26" s="5"/>
    </row>
    <row r="27" spans="2:15" x14ac:dyDescent="0.25">
      <c r="B27" s="3"/>
      <c r="C27" s="52"/>
      <c r="D27" s="4"/>
      <c r="E27" s="52"/>
      <c r="F27" s="4"/>
      <c r="G27" s="4"/>
      <c r="H27" s="4"/>
      <c r="I27" s="52"/>
      <c r="J27" s="4"/>
      <c r="K27" s="4"/>
      <c r="L27" s="4"/>
      <c r="M27" s="4"/>
      <c r="N27" s="4"/>
      <c r="O27" s="5"/>
    </row>
    <row r="28" spans="2:15" x14ac:dyDescent="0.25"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</row>
    <row r="29" spans="2:15" x14ac:dyDescent="0.25">
      <c r="B29" s="60" t="s">
        <v>72</v>
      </c>
      <c r="C29" s="61"/>
      <c r="D29" s="61"/>
      <c r="E29" s="15"/>
      <c r="F29" s="15"/>
      <c r="G29" s="15"/>
      <c r="H29" s="110" t="s">
        <v>8</v>
      </c>
      <c r="I29" s="110" t="s">
        <v>9</v>
      </c>
      <c r="J29" s="110" t="s">
        <v>7</v>
      </c>
      <c r="K29" s="111" t="s">
        <v>31</v>
      </c>
      <c r="L29" s="110" t="s">
        <v>75</v>
      </c>
      <c r="M29" s="111" t="s">
        <v>10</v>
      </c>
      <c r="N29" s="4"/>
      <c r="O29" s="5"/>
    </row>
    <row r="30" spans="2:15" x14ac:dyDescent="0.25">
      <c r="B30" s="32" t="s">
        <v>11</v>
      </c>
      <c r="C30" s="9"/>
      <c r="D30" s="9"/>
      <c r="E30" s="9"/>
      <c r="F30" s="17"/>
      <c r="G30" s="17"/>
      <c r="H30" s="38">
        <v>1</v>
      </c>
      <c r="I30" s="38">
        <v>3</v>
      </c>
      <c r="J30" s="38">
        <v>2.5</v>
      </c>
      <c r="K30" s="39">
        <v>2.75</v>
      </c>
      <c r="L30" s="38">
        <v>1</v>
      </c>
      <c r="M30" s="12">
        <f>SUM(H30:L30)</f>
        <v>10.25</v>
      </c>
      <c r="N30" s="4"/>
      <c r="O30" s="5"/>
    </row>
    <row r="31" spans="2:15" x14ac:dyDescent="0.25">
      <c r="B31" s="3"/>
      <c r="C31" s="4"/>
      <c r="D31" s="4"/>
      <c r="E31" s="4"/>
      <c r="F31" s="4"/>
      <c r="G31" s="4"/>
      <c r="H31" s="13"/>
      <c r="I31" s="13"/>
      <c r="J31" s="13"/>
      <c r="K31" s="10"/>
      <c r="L31" s="97"/>
      <c r="M31" s="10"/>
      <c r="N31" s="4"/>
      <c r="O31" s="5"/>
    </row>
    <row r="32" spans="2:15" x14ac:dyDescent="0.25">
      <c r="B32" s="33" t="s">
        <v>12</v>
      </c>
      <c r="C32" s="21"/>
      <c r="D32" s="21"/>
      <c r="E32" s="21"/>
      <c r="F32" s="21"/>
      <c r="G32" s="21"/>
      <c r="H32" s="14"/>
      <c r="I32" s="14"/>
      <c r="J32" s="14"/>
      <c r="K32" s="11"/>
      <c r="L32" s="98"/>
      <c r="M32" s="11"/>
      <c r="N32" s="4"/>
      <c r="O32" s="5"/>
    </row>
    <row r="33" spans="1:16" x14ac:dyDescent="0.25">
      <c r="B33" s="33" t="s">
        <v>13</v>
      </c>
      <c r="C33" s="21"/>
      <c r="D33" s="21"/>
      <c r="E33" s="21"/>
      <c r="F33" s="21"/>
      <c r="G33" s="21"/>
      <c r="H33" s="48">
        <v>0</v>
      </c>
      <c r="I33" s="48">
        <v>0.35</v>
      </c>
      <c r="J33" s="48">
        <v>0.35</v>
      </c>
      <c r="K33" s="49">
        <v>0.35</v>
      </c>
      <c r="L33" s="48">
        <v>0.35</v>
      </c>
      <c r="M33" s="24"/>
      <c r="N33" s="4"/>
      <c r="O33" s="5"/>
    </row>
    <row r="34" spans="1:16" x14ac:dyDescent="0.25">
      <c r="B34" s="32" t="s">
        <v>14</v>
      </c>
      <c r="C34" s="20"/>
      <c r="D34" s="20"/>
      <c r="E34" s="20"/>
      <c r="F34" s="20"/>
      <c r="G34" s="20"/>
      <c r="H34" s="50">
        <v>0.15</v>
      </c>
      <c r="I34" s="50">
        <v>0.2</v>
      </c>
      <c r="J34" s="50">
        <v>0.2</v>
      </c>
      <c r="K34" s="51">
        <v>0.2</v>
      </c>
      <c r="L34" s="50">
        <v>0.2</v>
      </c>
      <c r="M34" s="26"/>
      <c r="N34" s="4"/>
      <c r="O34" s="5"/>
    </row>
    <row r="35" spans="1:16" x14ac:dyDescent="0.25">
      <c r="B35" s="32" t="s">
        <v>15</v>
      </c>
      <c r="C35" s="20"/>
      <c r="D35" s="20"/>
      <c r="E35" s="20"/>
      <c r="F35" s="20"/>
      <c r="G35" s="20"/>
      <c r="H35" s="50">
        <v>0.2</v>
      </c>
      <c r="I35" s="50">
        <v>0.1</v>
      </c>
      <c r="J35" s="50">
        <v>0.1</v>
      </c>
      <c r="K35" s="51">
        <v>0.1</v>
      </c>
      <c r="L35" s="50">
        <v>0.1</v>
      </c>
      <c r="M35" s="26"/>
      <c r="N35" s="4"/>
      <c r="O35" s="5"/>
    </row>
    <row r="36" spans="1:16" x14ac:dyDescent="0.25">
      <c r="B36" s="32" t="s">
        <v>16</v>
      </c>
      <c r="C36" s="20"/>
      <c r="D36" s="20"/>
      <c r="E36" s="20"/>
      <c r="F36" s="20"/>
      <c r="G36" s="20"/>
      <c r="H36" s="50">
        <v>0.2</v>
      </c>
      <c r="I36" s="50">
        <v>0.15</v>
      </c>
      <c r="J36" s="50">
        <v>0.15</v>
      </c>
      <c r="K36" s="51">
        <v>0.15</v>
      </c>
      <c r="L36" s="50">
        <v>0.15</v>
      </c>
      <c r="M36" s="26"/>
      <c r="N36" s="4"/>
      <c r="O36" s="5"/>
    </row>
    <row r="37" spans="1:16" x14ac:dyDescent="0.25">
      <c r="B37" s="32" t="s">
        <v>17</v>
      </c>
      <c r="C37" s="20"/>
      <c r="D37" s="20"/>
      <c r="E37" s="20"/>
      <c r="F37" s="20"/>
      <c r="G37" s="20"/>
      <c r="H37" s="50">
        <v>0.4</v>
      </c>
      <c r="I37" s="50">
        <v>0.15</v>
      </c>
      <c r="J37" s="50">
        <v>0.15</v>
      </c>
      <c r="K37" s="51">
        <v>0.15</v>
      </c>
      <c r="L37" s="50">
        <v>0.15</v>
      </c>
      <c r="M37" s="26"/>
      <c r="N37" s="4"/>
      <c r="O37" s="5"/>
    </row>
    <row r="38" spans="1:16" x14ac:dyDescent="0.25">
      <c r="B38" s="32" t="s">
        <v>18</v>
      </c>
      <c r="C38" s="20"/>
      <c r="D38" s="20"/>
      <c r="E38" s="20"/>
      <c r="F38" s="20"/>
      <c r="G38" s="20"/>
      <c r="H38" s="50">
        <v>0.05</v>
      </c>
      <c r="I38" s="50">
        <v>0.05</v>
      </c>
      <c r="J38" s="50">
        <v>0.05</v>
      </c>
      <c r="K38" s="51">
        <v>0.05</v>
      </c>
      <c r="L38" s="50">
        <v>0.05</v>
      </c>
      <c r="M38" s="26"/>
      <c r="N38" s="4"/>
      <c r="O38" s="5"/>
    </row>
    <row r="39" spans="1:16" x14ac:dyDescent="0.25">
      <c r="B39" s="3"/>
      <c r="C39" s="4"/>
      <c r="D39" s="4"/>
      <c r="E39" s="4"/>
      <c r="F39" s="4"/>
      <c r="G39" s="69"/>
      <c r="H39" s="82"/>
      <c r="I39" s="82"/>
      <c r="J39" s="82"/>
      <c r="K39" s="82"/>
      <c r="L39" s="99"/>
      <c r="M39" s="83"/>
      <c r="N39" s="4"/>
      <c r="O39" s="5"/>
    </row>
    <row r="40" spans="1:16" x14ac:dyDescent="0.25">
      <c r="B40" s="71" t="s">
        <v>76</v>
      </c>
      <c r="C40" s="72"/>
      <c r="D40" s="72"/>
      <c r="E40" s="58"/>
      <c r="F40" s="21" t="s">
        <v>20</v>
      </c>
      <c r="G40" s="11"/>
      <c r="H40" s="41">
        <f>+SUM(H33:H38)</f>
        <v>1</v>
      </c>
      <c r="I40" s="41">
        <f>+SUM(I33:I38)</f>
        <v>1</v>
      </c>
      <c r="J40" s="41">
        <f>+SUM(J33:J38)</f>
        <v>1</v>
      </c>
      <c r="K40" s="41">
        <f>+SUM(K33:K38)</f>
        <v>1</v>
      </c>
      <c r="L40" s="41">
        <f>SUM(L33:L38)</f>
        <v>1</v>
      </c>
      <c r="M40" s="42"/>
      <c r="N40" s="8"/>
      <c r="O40" s="74"/>
    </row>
    <row r="41" spans="1:16" x14ac:dyDescent="0.25">
      <c r="A41" s="4"/>
      <c r="B41" s="30"/>
      <c r="C41" s="67"/>
      <c r="D41" s="67"/>
      <c r="E41" s="30"/>
      <c r="F41" s="40"/>
      <c r="G41" s="4"/>
      <c r="H41" s="55"/>
      <c r="I41" s="55"/>
      <c r="J41" s="55"/>
      <c r="K41" s="55"/>
      <c r="L41" s="55"/>
      <c r="M41" s="55"/>
      <c r="N41" s="4"/>
      <c r="O41" s="4"/>
      <c r="P41" s="4"/>
    </row>
    <row r="42" spans="1:16" hidden="1" x14ac:dyDescent="0.25"/>
    <row r="43" spans="1:16" hidden="1" x14ac:dyDescent="0.25">
      <c r="B43" s="118" t="str">
        <f>+B29</f>
        <v>Positions-Cost Center 103869 - West</v>
      </c>
      <c r="C43" s="119"/>
      <c r="D43" s="119"/>
      <c r="E43" s="119"/>
      <c r="F43" s="119"/>
      <c r="G43" s="119"/>
      <c r="H43" s="110" t="s">
        <v>8</v>
      </c>
      <c r="I43" s="110" t="s">
        <v>9</v>
      </c>
      <c r="J43" s="110" t="s">
        <v>7</v>
      </c>
      <c r="K43" s="111" t="s">
        <v>31</v>
      </c>
      <c r="L43" s="110" t="s">
        <v>58</v>
      </c>
      <c r="M43" s="90" t="s">
        <v>10</v>
      </c>
      <c r="N43" s="4"/>
      <c r="O43" s="5"/>
    </row>
    <row r="44" spans="1:16" hidden="1" x14ac:dyDescent="0.25">
      <c r="B44" s="32" t="s">
        <v>11</v>
      </c>
      <c r="C44" s="120"/>
      <c r="D44" s="120"/>
      <c r="E44" s="120"/>
      <c r="F44" s="20"/>
      <c r="G44" s="20"/>
      <c r="H44" s="121">
        <f>+H30</f>
        <v>1</v>
      </c>
      <c r="I44" s="121">
        <f>+I30</f>
        <v>3</v>
      </c>
      <c r="J44" s="121">
        <f>+J30</f>
        <v>2.5</v>
      </c>
      <c r="K44" s="121">
        <f>+K30</f>
        <v>2.75</v>
      </c>
      <c r="L44" s="121">
        <f>+L30</f>
        <v>1</v>
      </c>
      <c r="M44" s="91">
        <f>+I44+H44+J44+K44+L44</f>
        <v>10.25</v>
      </c>
      <c r="N44" s="4"/>
      <c r="O44" s="5"/>
    </row>
    <row r="45" spans="1:16" hidden="1" x14ac:dyDescent="0.25">
      <c r="B45" s="81"/>
      <c r="C45" s="36"/>
      <c r="D45" s="36"/>
      <c r="E45" s="36"/>
      <c r="F45" s="36"/>
      <c r="G45" s="36"/>
      <c r="H45" s="122"/>
      <c r="I45" s="122"/>
      <c r="J45" s="122"/>
      <c r="K45" s="123"/>
      <c r="L45" s="122"/>
      <c r="M45" s="5"/>
      <c r="N45" s="4"/>
      <c r="O45" s="5"/>
    </row>
    <row r="46" spans="1:16" hidden="1" x14ac:dyDescent="0.25">
      <c r="B46" s="33" t="s">
        <v>12</v>
      </c>
      <c r="C46" s="21"/>
      <c r="D46" s="21"/>
      <c r="E46" s="21"/>
      <c r="F46" s="21"/>
      <c r="G46" s="21"/>
      <c r="H46" s="124"/>
      <c r="I46" s="124"/>
      <c r="J46" s="124"/>
      <c r="K46" s="125"/>
      <c r="L46" s="124"/>
      <c r="M46" s="74"/>
      <c r="N46" s="4"/>
      <c r="O46" s="5"/>
    </row>
    <row r="47" spans="1:16" hidden="1" x14ac:dyDescent="0.25">
      <c r="B47" s="32" t="s">
        <v>16</v>
      </c>
      <c r="C47" s="20"/>
      <c r="D47" s="20"/>
      <c r="E47" s="20"/>
      <c r="F47" s="20"/>
      <c r="G47" s="20"/>
      <c r="H47" s="126">
        <f t="shared" ref="H47:L49" si="0">ROUND(H36*$L$9,0)</f>
        <v>37</v>
      </c>
      <c r="I47" s="126">
        <f t="shared" si="0"/>
        <v>28</v>
      </c>
      <c r="J47" s="126">
        <f t="shared" si="0"/>
        <v>28</v>
      </c>
      <c r="K47" s="126">
        <f t="shared" si="0"/>
        <v>28</v>
      </c>
      <c r="L47" s="126">
        <f t="shared" si="0"/>
        <v>28</v>
      </c>
      <c r="M47" s="93"/>
      <c r="N47" s="4"/>
      <c r="O47" s="5"/>
    </row>
    <row r="48" spans="1:16" hidden="1" x14ac:dyDescent="0.25">
      <c r="B48" s="32" t="s">
        <v>17</v>
      </c>
      <c r="C48" s="20"/>
      <c r="D48" s="20"/>
      <c r="E48" s="20"/>
      <c r="F48" s="20"/>
      <c r="G48" s="20"/>
      <c r="H48" s="126">
        <f t="shared" si="0"/>
        <v>74</v>
      </c>
      <c r="I48" s="126">
        <f t="shared" si="0"/>
        <v>28</v>
      </c>
      <c r="J48" s="126">
        <f t="shared" si="0"/>
        <v>28</v>
      </c>
      <c r="K48" s="126">
        <f t="shared" si="0"/>
        <v>28</v>
      </c>
      <c r="L48" s="126">
        <f t="shared" si="0"/>
        <v>28</v>
      </c>
      <c r="M48" s="93"/>
      <c r="N48" s="4"/>
      <c r="O48" s="5"/>
    </row>
    <row r="49" spans="2:15" hidden="1" x14ac:dyDescent="0.25">
      <c r="B49" s="32" t="s">
        <v>18</v>
      </c>
      <c r="C49" s="20"/>
      <c r="D49" s="20"/>
      <c r="E49" s="20"/>
      <c r="F49" s="20"/>
      <c r="G49" s="20"/>
      <c r="H49" s="126">
        <f t="shared" si="0"/>
        <v>9</v>
      </c>
      <c r="I49" s="126">
        <f t="shared" si="0"/>
        <v>9</v>
      </c>
      <c r="J49" s="126">
        <f t="shared" si="0"/>
        <v>9</v>
      </c>
      <c r="K49" s="126">
        <f t="shared" si="0"/>
        <v>9</v>
      </c>
      <c r="L49" s="126">
        <f t="shared" si="0"/>
        <v>9</v>
      </c>
      <c r="M49" s="93"/>
      <c r="N49" s="4"/>
      <c r="O49" s="5"/>
    </row>
    <row r="50" spans="2:15" hidden="1" x14ac:dyDescent="0.25">
      <c r="B50" s="33" t="s">
        <v>13</v>
      </c>
      <c r="C50" s="21"/>
      <c r="D50" s="21"/>
      <c r="E50" s="21"/>
      <c r="F50" s="21"/>
      <c r="G50" s="21"/>
      <c r="H50" s="126">
        <f t="shared" ref="H50:L52" si="1">ROUND(H33*$L$9,0)</f>
        <v>0</v>
      </c>
      <c r="I50" s="126">
        <f t="shared" si="1"/>
        <v>64</v>
      </c>
      <c r="J50" s="126">
        <f t="shared" si="1"/>
        <v>64</v>
      </c>
      <c r="K50" s="126">
        <f t="shared" si="1"/>
        <v>64</v>
      </c>
      <c r="L50" s="126">
        <f t="shared" si="1"/>
        <v>64</v>
      </c>
      <c r="M50" s="92"/>
      <c r="N50" s="4"/>
      <c r="O50" s="5"/>
    </row>
    <row r="51" spans="2:15" hidden="1" x14ac:dyDescent="0.25">
      <c r="B51" s="32" t="s">
        <v>14</v>
      </c>
      <c r="C51" s="20"/>
      <c r="D51" s="20"/>
      <c r="E51" s="20"/>
      <c r="F51" s="20"/>
      <c r="G51" s="20"/>
      <c r="H51" s="126">
        <f t="shared" si="1"/>
        <v>28</v>
      </c>
      <c r="I51" s="126">
        <f t="shared" si="1"/>
        <v>37</v>
      </c>
      <c r="J51" s="126">
        <f t="shared" si="1"/>
        <v>37</v>
      </c>
      <c r="K51" s="126">
        <f t="shared" si="1"/>
        <v>37</v>
      </c>
      <c r="L51" s="126">
        <f t="shared" si="1"/>
        <v>37</v>
      </c>
      <c r="M51" s="93"/>
      <c r="N51" s="4"/>
      <c r="O51" s="5"/>
    </row>
    <row r="52" spans="2:15" hidden="1" x14ac:dyDescent="0.25">
      <c r="B52" s="32" t="s">
        <v>15</v>
      </c>
      <c r="C52" s="20"/>
      <c r="D52" s="20"/>
      <c r="E52" s="20"/>
      <c r="F52" s="20"/>
      <c r="G52" s="20"/>
      <c r="H52" s="126">
        <f t="shared" si="1"/>
        <v>37</v>
      </c>
      <c r="I52" s="126">
        <f t="shared" si="1"/>
        <v>18</v>
      </c>
      <c r="J52" s="126">
        <f t="shared" si="1"/>
        <v>18</v>
      </c>
      <c r="K52" s="126">
        <f t="shared" si="1"/>
        <v>18</v>
      </c>
      <c r="L52" s="126">
        <f t="shared" si="1"/>
        <v>18</v>
      </c>
      <c r="M52" s="93"/>
      <c r="N52" s="4"/>
      <c r="O52" s="5"/>
    </row>
    <row r="53" spans="2:15" hidden="1" x14ac:dyDescent="0.25">
      <c r="B53" s="81"/>
      <c r="C53" s="36"/>
      <c r="D53" s="36"/>
      <c r="E53" s="36"/>
      <c r="F53" s="36"/>
      <c r="G53" s="127"/>
      <c r="H53" s="128"/>
      <c r="I53" s="128"/>
      <c r="J53" s="128"/>
      <c r="K53" s="128"/>
      <c r="L53" s="129"/>
      <c r="M53" s="94"/>
      <c r="N53" s="4"/>
      <c r="O53" s="5"/>
    </row>
    <row r="54" spans="2:15" hidden="1" x14ac:dyDescent="0.25">
      <c r="B54" s="33" t="s">
        <v>60</v>
      </c>
      <c r="C54" s="130"/>
      <c r="D54" s="130"/>
      <c r="E54" s="21"/>
      <c r="F54" s="21" t="s">
        <v>20</v>
      </c>
      <c r="G54" s="125"/>
      <c r="H54" s="126">
        <f>SUM(H47:H53)</f>
        <v>185</v>
      </c>
      <c r="I54" s="126">
        <f>SUM(I47:I53)</f>
        <v>184</v>
      </c>
      <c r="J54" s="126">
        <f>SUM(J47:J53)</f>
        <v>184</v>
      </c>
      <c r="K54" s="126">
        <f>SUM(K47:K53)</f>
        <v>184</v>
      </c>
      <c r="L54" s="126">
        <f>SUM(L47:L53)</f>
        <v>184</v>
      </c>
      <c r="M54" s="190">
        <f>SUM(H54:L54)</f>
        <v>921</v>
      </c>
      <c r="N54" s="8"/>
      <c r="O54" s="74"/>
    </row>
    <row r="55" spans="2:15" hidden="1" x14ac:dyDescent="0.25"/>
    <row r="56" spans="2:15" hidden="1" x14ac:dyDescent="0.25"/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4"/>
  <sheetViews>
    <sheetView topLeftCell="B7" workbookViewId="0">
      <selection activeCell="F19" sqref="F19"/>
    </sheetView>
  </sheetViews>
  <sheetFormatPr defaultRowHeight="13.2" x14ac:dyDescent="0.25"/>
  <cols>
    <col min="5" max="5" width="14.5546875" customWidth="1"/>
    <col min="9" max="9" width="9.5546875" customWidth="1"/>
    <col min="12" max="12" width="16.5546875" bestFit="1" customWidth="1"/>
    <col min="13" max="13" width="23.44140625" customWidth="1"/>
    <col min="14" max="15" width="9.109375" hidden="1" customWidth="1"/>
  </cols>
  <sheetData>
    <row r="1" spans="2:15" ht="13.8" thickBot="1" x14ac:dyDescent="0.3"/>
    <row r="2" spans="2:15" x14ac:dyDescent="0.25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2"/>
      <c r="N2" s="1"/>
      <c r="O2" s="2"/>
    </row>
    <row r="3" spans="2:15" ht="15.6" x14ac:dyDescent="0.3">
      <c r="B3" s="3"/>
      <c r="C3" s="4"/>
      <c r="D3" s="4"/>
      <c r="E3" s="4"/>
      <c r="F3" s="4"/>
      <c r="G3" s="4"/>
      <c r="H3" s="4"/>
      <c r="I3" s="4"/>
      <c r="J3" s="4"/>
      <c r="K3" s="47"/>
      <c r="L3" s="47">
        <v>37165</v>
      </c>
      <c r="M3" s="5"/>
      <c r="N3" s="4"/>
      <c r="O3" s="5"/>
    </row>
    <row r="4" spans="2:15" x14ac:dyDescent="0.25">
      <c r="B4" s="68" t="s">
        <v>46</v>
      </c>
      <c r="C4" s="4"/>
      <c r="D4" s="4"/>
      <c r="E4" s="4"/>
      <c r="F4" s="4"/>
      <c r="G4" s="4"/>
      <c r="H4" s="4"/>
      <c r="I4" s="4"/>
      <c r="J4" s="4"/>
      <c r="K4" s="4"/>
      <c r="L4" s="30">
        <v>23</v>
      </c>
      <c r="M4" s="5" t="s">
        <v>21</v>
      </c>
      <c r="N4" s="4"/>
      <c r="O4" s="5"/>
    </row>
    <row r="5" spans="2:15" x14ac:dyDescent="0.25">
      <c r="B5" s="3"/>
      <c r="C5" s="56" t="s">
        <v>61</v>
      </c>
      <c r="D5" s="56"/>
      <c r="E5" s="4"/>
      <c r="F5" s="4"/>
      <c r="G5" s="40"/>
      <c r="H5" s="4"/>
      <c r="I5" s="4"/>
      <c r="J5" s="4"/>
      <c r="K5" s="4"/>
      <c r="L5" s="30">
        <v>0</v>
      </c>
      <c r="M5" s="5" t="s">
        <v>22</v>
      </c>
      <c r="N5" s="4"/>
      <c r="O5" s="5"/>
    </row>
    <row r="6" spans="2:15" x14ac:dyDescent="0.25">
      <c r="B6" s="3"/>
      <c r="C6" s="4" t="s">
        <v>47</v>
      </c>
      <c r="D6" s="4"/>
      <c r="E6" s="4" t="s">
        <v>6</v>
      </c>
      <c r="F6" s="4"/>
      <c r="G6" s="4"/>
      <c r="H6" s="40"/>
      <c r="I6" s="4"/>
      <c r="J6" s="4"/>
      <c r="K6" s="4"/>
      <c r="L6" s="36">
        <f>+L4*8</f>
        <v>184</v>
      </c>
      <c r="M6" s="37" t="s">
        <v>33</v>
      </c>
      <c r="N6" s="36"/>
      <c r="O6" s="37"/>
    </row>
    <row r="7" spans="2:15" x14ac:dyDescent="0.25">
      <c r="B7" s="3"/>
      <c r="C7" s="4"/>
      <c r="D7" s="4"/>
      <c r="E7" s="4"/>
      <c r="F7" s="4"/>
      <c r="G7" s="4"/>
      <c r="H7" s="4"/>
      <c r="I7" s="4"/>
      <c r="J7" s="4"/>
      <c r="K7" s="4"/>
      <c r="L7" s="36"/>
      <c r="M7" s="37"/>
      <c r="N7" s="36"/>
      <c r="O7" s="37"/>
    </row>
    <row r="8" spans="2:15" x14ac:dyDescent="0.25">
      <c r="B8" s="3"/>
      <c r="C8" s="4" t="s">
        <v>48</v>
      </c>
      <c r="D8" s="4"/>
      <c r="E8" s="4" t="s">
        <v>9</v>
      </c>
      <c r="F8" s="4"/>
      <c r="G8" s="4"/>
      <c r="H8" s="4"/>
      <c r="I8" s="4"/>
      <c r="J8" s="4"/>
      <c r="K8" s="4"/>
      <c r="L8" s="75">
        <f>+L6*M25</f>
        <v>2208</v>
      </c>
      <c r="M8" s="37" t="s">
        <v>25</v>
      </c>
      <c r="N8" s="36"/>
      <c r="O8" s="37"/>
    </row>
    <row r="9" spans="2:15" x14ac:dyDescent="0.25">
      <c r="B9" s="3"/>
      <c r="C9" s="4" t="s">
        <v>49</v>
      </c>
      <c r="D9" s="4"/>
      <c r="E9" s="4" t="s">
        <v>9</v>
      </c>
      <c r="F9" s="4"/>
      <c r="G9" s="40"/>
      <c r="H9" s="4"/>
      <c r="I9" s="40"/>
      <c r="J9" s="4"/>
      <c r="K9" s="4"/>
      <c r="L9" s="4"/>
      <c r="M9" s="5" t="s">
        <v>26</v>
      </c>
      <c r="N9" s="4"/>
      <c r="O9" s="5"/>
    </row>
    <row r="10" spans="2:15" x14ac:dyDescent="0.25">
      <c r="B10" s="3"/>
      <c r="C10" s="4" t="s">
        <v>50</v>
      </c>
      <c r="D10" s="4"/>
      <c r="E10" s="4" t="s">
        <v>9</v>
      </c>
      <c r="F10" s="4"/>
      <c r="G10" s="4"/>
      <c r="H10" s="4"/>
      <c r="I10" s="4"/>
      <c r="J10" s="4"/>
      <c r="K10" s="4"/>
      <c r="L10" s="4"/>
      <c r="M10" s="5"/>
      <c r="N10" s="4"/>
      <c r="O10" s="5"/>
    </row>
    <row r="11" spans="2:15" x14ac:dyDescent="0.25">
      <c r="B11" s="3"/>
      <c r="C11" s="52" t="s">
        <v>51</v>
      </c>
      <c r="D11" s="4"/>
      <c r="E11" s="52" t="s">
        <v>9</v>
      </c>
      <c r="F11" s="4"/>
      <c r="G11" s="4"/>
      <c r="H11" s="4"/>
      <c r="I11" s="4"/>
      <c r="J11" s="56" t="s">
        <v>61</v>
      </c>
      <c r="K11" s="4"/>
      <c r="L11" s="4"/>
      <c r="M11" s="5"/>
      <c r="N11" s="4"/>
      <c r="O11" s="5"/>
    </row>
    <row r="12" spans="2:15" x14ac:dyDescent="0.25">
      <c r="B12" s="3"/>
      <c r="C12" s="4" t="s">
        <v>52</v>
      </c>
      <c r="D12" s="4"/>
      <c r="E12" s="4" t="s">
        <v>9</v>
      </c>
      <c r="F12" s="4"/>
      <c r="G12" s="4"/>
      <c r="H12" s="40" t="s">
        <v>128</v>
      </c>
      <c r="I12" s="40"/>
      <c r="J12" s="103" t="s">
        <v>61</v>
      </c>
      <c r="K12" s="106">
        <v>1</v>
      </c>
      <c r="L12" s="4"/>
      <c r="M12" s="5"/>
      <c r="N12" s="4"/>
      <c r="O12" s="5"/>
    </row>
    <row r="13" spans="2:15" x14ac:dyDescent="0.25">
      <c r="B13" s="3"/>
      <c r="C13" s="54"/>
      <c r="D13" s="52"/>
      <c r="E13" s="54"/>
      <c r="F13" s="4"/>
      <c r="G13" s="4"/>
      <c r="H13" s="4"/>
      <c r="I13" s="4"/>
      <c r="J13" s="36"/>
      <c r="K13" s="4"/>
      <c r="L13" s="46"/>
      <c r="M13" s="5"/>
      <c r="N13" s="4"/>
      <c r="O13" s="5"/>
    </row>
    <row r="14" spans="2:15" x14ac:dyDescent="0.25">
      <c r="B14" s="3"/>
      <c r="F14" s="4"/>
      <c r="G14" s="54"/>
      <c r="H14" s="4"/>
      <c r="I14" s="54"/>
      <c r="J14" s="4"/>
      <c r="K14" s="4"/>
      <c r="L14" s="46"/>
      <c r="M14" s="5"/>
      <c r="N14" s="4"/>
      <c r="O14" s="5"/>
    </row>
    <row r="15" spans="2:15" x14ac:dyDescent="0.25">
      <c r="B15" s="3"/>
      <c r="C15" s="4" t="s">
        <v>53</v>
      </c>
      <c r="D15" s="4"/>
      <c r="E15" s="4" t="s">
        <v>7</v>
      </c>
      <c r="F15" s="40"/>
      <c r="G15" s="53"/>
      <c r="H15" s="4"/>
      <c r="I15" s="53"/>
      <c r="J15" s="4"/>
      <c r="K15" s="4"/>
      <c r="L15" s="4"/>
      <c r="M15" s="5"/>
      <c r="N15" s="4"/>
      <c r="O15" s="5"/>
    </row>
    <row r="16" spans="2:15" x14ac:dyDescent="0.25">
      <c r="B16" s="3"/>
      <c r="C16" s="54" t="s">
        <v>55</v>
      </c>
      <c r="D16" s="54"/>
      <c r="E16" s="54" t="s">
        <v>7</v>
      </c>
      <c r="F16" s="4"/>
      <c r="G16" s="53"/>
      <c r="H16" s="4"/>
      <c r="I16" s="53"/>
      <c r="J16" s="4"/>
      <c r="K16" s="4"/>
      <c r="L16" s="4"/>
      <c r="M16" s="5"/>
      <c r="N16" s="4"/>
      <c r="O16" s="5"/>
    </row>
    <row r="17" spans="2:15" x14ac:dyDescent="0.25">
      <c r="B17" s="3"/>
      <c r="F17" s="4"/>
      <c r="G17" s="53"/>
      <c r="H17" s="4"/>
      <c r="I17" s="53"/>
      <c r="J17" s="4"/>
      <c r="K17" s="4"/>
      <c r="L17" s="4"/>
      <c r="M17" s="5"/>
      <c r="N17" s="4"/>
      <c r="O17" s="5"/>
    </row>
    <row r="18" spans="2:15" x14ac:dyDescent="0.25">
      <c r="B18" s="3"/>
      <c r="C18" s="52" t="s">
        <v>54</v>
      </c>
      <c r="D18" s="4"/>
      <c r="E18" s="52" t="s">
        <v>31</v>
      </c>
      <c r="F18" s="4"/>
      <c r="G18" s="4"/>
      <c r="H18" s="4"/>
      <c r="I18" s="52"/>
      <c r="J18" s="4"/>
      <c r="K18" s="4"/>
      <c r="L18" s="4"/>
      <c r="M18" s="5"/>
      <c r="N18" s="4"/>
      <c r="O18" s="5"/>
    </row>
    <row r="19" spans="2:15" x14ac:dyDescent="0.25">
      <c r="B19" s="3"/>
      <c r="C19" s="52" t="s">
        <v>56</v>
      </c>
      <c r="D19" s="4"/>
      <c r="E19" s="52" t="s">
        <v>31</v>
      </c>
      <c r="F19" s="4"/>
      <c r="G19" s="4"/>
      <c r="H19" s="4"/>
      <c r="I19" s="52"/>
      <c r="J19" s="4"/>
      <c r="K19" s="4"/>
      <c r="L19" s="4"/>
      <c r="M19" s="5"/>
      <c r="N19" s="4"/>
      <c r="O19" s="5"/>
    </row>
    <row r="20" spans="2:15" x14ac:dyDescent="0.25">
      <c r="B20" s="3"/>
      <c r="C20" s="54" t="s">
        <v>202</v>
      </c>
      <c r="D20" s="36"/>
      <c r="E20" s="54" t="s">
        <v>31</v>
      </c>
      <c r="F20" s="36"/>
      <c r="G20" s="36"/>
      <c r="H20" s="4"/>
      <c r="I20" s="52"/>
      <c r="J20" s="4"/>
      <c r="K20" s="4"/>
      <c r="L20" s="4"/>
      <c r="M20" s="5"/>
      <c r="N20" s="4"/>
      <c r="O20" s="5"/>
    </row>
    <row r="21" spans="2:15" x14ac:dyDescent="0.25">
      <c r="B21" s="3"/>
      <c r="C21" s="52"/>
      <c r="D21" s="4"/>
      <c r="E21" s="52"/>
      <c r="F21" s="4"/>
      <c r="G21" s="4"/>
      <c r="H21" s="4"/>
      <c r="I21" s="52"/>
      <c r="J21" s="4"/>
      <c r="K21" s="4"/>
      <c r="L21" s="4"/>
      <c r="M21" s="5"/>
      <c r="N21" s="4"/>
      <c r="O21" s="5"/>
    </row>
    <row r="22" spans="2:15" x14ac:dyDescent="0.25">
      <c r="B22" s="3"/>
      <c r="C22" s="52" t="s">
        <v>57</v>
      </c>
      <c r="D22" s="4"/>
      <c r="E22" s="52" t="s">
        <v>58</v>
      </c>
      <c r="F22" s="4"/>
      <c r="G22" s="4"/>
      <c r="H22" s="4"/>
      <c r="I22" s="52"/>
      <c r="J22" s="4"/>
      <c r="K22" s="4"/>
      <c r="L22" s="4"/>
      <c r="M22" s="5"/>
      <c r="N22" s="4"/>
      <c r="O22" s="5"/>
    </row>
    <row r="23" spans="2:15" x14ac:dyDescent="0.25"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5"/>
      <c r="N23" s="4"/>
      <c r="O23" s="5"/>
    </row>
    <row r="24" spans="2:15" x14ac:dyDescent="0.25">
      <c r="B24" s="60" t="s">
        <v>119</v>
      </c>
      <c r="C24" s="61"/>
      <c r="D24" s="61"/>
      <c r="E24" s="15"/>
      <c r="F24" s="15"/>
      <c r="G24" s="15"/>
      <c r="H24" s="110" t="s">
        <v>8</v>
      </c>
      <c r="I24" s="110" t="s">
        <v>9</v>
      </c>
      <c r="J24" s="110" t="s">
        <v>7</v>
      </c>
      <c r="K24" s="111" t="s">
        <v>31</v>
      </c>
      <c r="L24" s="110" t="s">
        <v>58</v>
      </c>
      <c r="M24" s="90" t="s">
        <v>10</v>
      </c>
      <c r="N24" s="4"/>
      <c r="O24" s="5"/>
    </row>
    <row r="25" spans="2:15" x14ac:dyDescent="0.25">
      <c r="B25" s="32" t="s">
        <v>11</v>
      </c>
      <c r="C25" s="9"/>
      <c r="D25" s="9"/>
      <c r="E25" s="9"/>
      <c r="F25" s="17"/>
      <c r="G25" s="17"/>
      <c r="H25" s="38">
        <v>1</v>
      </c>
      <c r="I25" s="38">
        <v>5</v>
      </c>
      <c r="J25" s="38">
        <v>2</v>
      </c>
      <c r="K25" s="39">
        <v>3</v>
      </c>
      <c r="L25" s="38">
        <v>1</v>
      </c>
      <c r="M25" s="91">
        <f>SUM(H25:L25)</f>
        <v>12</v>
      </c>
      <c r="N25" s="4"/>
      <c r="O25" s="5"/>
    </row>
    <row r="26" spans="2:15" x14ac:dyDescent="0.25">
      <c r="B26" s="3"/>
      <c r="C26" s="4"/>
      <c r="D26" s="4"/>
      <c r="E26" s="4"/>
      <c r="F26" s="4"/>
      <c r="G26" s="4"/>
      <c r="H26" s="13"/>
      <c r="I26" s="13"/>
      <c r="J26" s="13"/>
      <c r="K26" s="10"/>
      <c r="L26" s="13"/>
      <c r="M26" s="5"/>
      <c r="N26" s="4"/>
      <c r="O26" s="5"/>
    </row>
    <row r="27" spans="2:15" x14ac:dyDescent="0.25">
      <c r="B27" s="33" t="s">
        <v>12</v>
      </c>
      <c r="C27" s="21"/>
      <c r="D27" s="21"/>
      <c r="E27" s="21"/>
      <c r="F27" s="21"/>
      <c r="G27" s="21"/>
      <c r="H27" s="14"/>
      <c r="I27" s="14"/>
      <c r="J27" s="14"/>
      <c r="K27" s="11"/>
      <c r="L27" s="14"/>
      <c r="M27" s="74"/>
      <c r="N27" s="4"/>
      <c r="O27" s="5"/>
    </row>
    <row r="28" spans="2:15" x14ac:dyDescent="0.25">
      <c r="B28" s="33" t="s">
        <v>13</v>
      </c>
      <c r="C28" s="21"/>
      <c r="D28" s="21"/>
      <c r="E28" s="21"/>
      <c r="F28" s="21"/>
      <c r="G28" s="21"/>
      <c r="H28" s="48">
        <v>0.05</v>
      </c>
      <c r="I28" s="48">
        <v>0.3</v>
      </c>
      <c r="J28" s="48">
        <v>0.3</v>
      </c>
      <c r="K28" s="49">
        <v>0.3</v>
      </c>
      <c r="L28" s="48">
        <v>0.3</v>
      </c>
      <c r="M28" s="92"/>
      <c r="N28" s="4"/>
      <c r="O28" s="5"/>
    </row>
    <row r="29" spans="2:15" x14ac:dyDescent="0.25">
      <c r="B29" s="32" t="s">
        <v>14</v>
      </c>
      <c r="C29" s="20"/>
      <c r="D29" s="20"/>
      <c r="E29" s="20"/>
      <c r="F29" s="20"/>
      <c r="G29" s="20"/>
      <c r="H29" s="50">
        <v>0.1</v>
      </c>
      <c r="I29" s="50">
        <v>0.2</v>
      </c>
      <c r="J29" s="50">
        <v>0.2</v>
      </c>
      <c r="K29" s="51">
        <v>0.2</v>
      </c>
      <c r="L29" s="50">
        <v>0.2</v>
      </c>
      <c r="M29" s="93"/>
      <c r="N29" s="4"/>
      <c r="O29" s="5"/>
    </row>
    <row r="30" spans="2:15" x14ac:dyDescent="0.25">
      <c r="B30" s="32" t="s">
        <v>15</v>
      </c>
      <c r="C30" s="20"/>
      <c r="D30" s="20"/>
      <c r="E30" s="20"/>
      <c r="F30" s="20"/>
      <c r="G30" s="20"/>
      <c r="H30" s="50">
        <v>0.2</v>
      </c>
      <c r="I30" s="50">
        <v>0.1</v>
      </c>
      <c r="J30" s="50">
        <v>0.1</v>
      </c>
      <c r="K30" s="51">
        <v>0.1</v>
      </c>
      <c r="L30" s="50">
        <v>0.1</v>
      </c>
      <c r="M30" s="93"/>
      <c r="N30" s="4"/>
      <c r="O30" s="5"/>
    </row>
    <row r="31" spans="2:15" x14ac:dyDescent="0.25">
      <c r="B31" s="32" t="s">
        <v>16</v>
      </c>
      <c r="C31" s="20"/>
      <c r="D31" s="20"/>
      <c r="E31" s="20"/>
      <c r="F31" s="20"/>
      <c r="G31" s="20"/>
      <c r="H31" s="50">
        <v>0.2</v>
      </c>
      <c r="I31" s="50">
        <v>0.15</v>
      </c>
      <c r="J31" s="50">
        <v>0.15</v>
      </c>
      <c r="K31" s="51">
        <v>0.15</v>
      </c>
      <c r="L31" s="50">
        <v>0.15</v>
      </c>
      <c r="M31" s="93"/>
      <c r="N31" s="4"/>
      <c r="O31" s="5"/>
    </row>
    <row r="32" spans="2:15" x14ac:dyDescent="0.25">
      <c r="B32" s="32" t="s">
        <v>17</v>
      </c>
      <c r="C32" s="20"/>
      <c r="D32" s="20"/>
      <c r="E32" s="20"/>
      <c r="F32" s="20"/>
      <c r="G32" s="20"/>
      <c r="H32" s="50">
        <v>0.4</v>
      </c>
      <c r="I32" s="50">
        <v>0.2</v>
      </c>
      <c r="J32" s="50">
        <v>0.2</v>
      </c>
      <c r="K32" s="51">
        <v>0.2</v>
      </c>
      <c r="L32" s="50">
        <v>0.2</v>
      </c>
      <c r="M32" s="93"/>
      <c r="N32" s="4"/>
      <c r="O32" s="5"/>
    </row>
    <row r="33" spans="1:16" x14ac:dyDescent="0.25">
      <c r="B33" s="32" t="s">
        <v>18</v>
      </c>
      <c r="C33" s="20"/>
      <c r="D33" s="20"/>
      <c r="E33" s="20"/>
      <c r="F33" s="20"/>
      <c r="G33" s="20"/>
      <c r="H33" s="50">
        <v>0.05</v>
      </c>
      <c r="I33" s="50">
        <v>0.05</v>
      </c>
      <c r="J33" s="50">
        <v>0.05</v>
      </c>
      <c r="K33" s="51">
        <v>0.05</v>
      </c>
      <c r="L33" s="50">
        <v>0.05</v>
      </c>
      <c r="M33" s="93"/>
      <c r="N33" s="4"/>
      <c r="O33" s="5"/>
    </row>
    <row r="34" spans="1:16" x14ac:dyDescent="0.25">
      <c r="B34" s="3"/>
      <c r="C34" s="4"/>
      <c r="D34" s="4"/>
      <c r="E34" s="4"/>
      <c r="F34" s="4"/>
      <c r="G34" s="69"/>
      <c r="H34" s="82"/>
      <c r="I34" s="82"/>
      <c r="J34" s="82"/>
      <c r="K34" s="82"/>
      <c r="L34" s="96"/>
      <c r="M34" s="94"/>
      <c r="N34" s="4"/>
      <c r="O34" s="5"/>
    </row>
    <row r="35" spans="1:16" x14ac:dyDescent="0.25">
      <c r="B35" s="71" t="s">
        <v>60</v>
      </c>
      <c r="C35" s="72"/>
      <c r="D35" s="72"/>
      <c r="E35" s="58"/>
      <c r="F35" s="21" t="s">
        <v>20</v>
      </c>
      <c r="G35" s="11"/>
      <c r="H35" s="41">
        <f>+SUM(H28:H33)</f>
        <v>1</v>
      </c>
      <c r="I35" s="41">
        <f>+SUM(I28:I33)</f>
        <v>1</v>
      </c>
      <c r="J35" s="41">
        <f>+SUM(J28:J33)</f>
        <v>1</v>
      </c>
      <c r="K35" s="41">
        <f>+SUM(K28:K33)</f>
        <v>1</v>
      </c>
      <c r="L35" s="41">
        <f>SUM(L28:L33)</f>
        <v>1</v>
      </c>
      <c r="M35" s="95"/>
      <c r="N35" s="8"/>
      <c r="O35" s="74"/>
    </row>
    <row r="36" spans="1:16" x14ac:dyDescent="0.25">
      <c r="A36" s="4"/>
      <c r="B36" s="30"/>
      <c r="C36" s="67"/>
      <c r="D36" s="67"/>
      <c r="E36" s="30"/>
      <c r="F36" s="40"/>
      <c r="G36" s="4"/>
      <c r="H36" s="55"/>
      <c r="I36" s="55"/>
      <c r="J36" s="55"/>
      <c r="K36" s="55"/>
      <c r="L36" s="55"/>
      <c r="M36" s="55"/>
      <c r="N36" s="4"/>
      <c r="O36" s="4"/>
      <c r="P36" s="4"/>
    </row>
    <row r="37" spans="1:16" ht="15.75" hidden="1" customHeight="1" x14ac:dyDescent="0.25"/>
    <row r="38" spans="1:16" hidden="1" x14ac:dyDescent="0.25">
      <c r="B38" s="118" t="str">
        <f>+B24</f>
        <v>Positions-Cost Center 103868 - Central</v>
      </c>
      <c r="C38" s="119"/>
      <c r="D38" s="119"/>
      <c r="E38" s="119"/>
      <c r="F38" s="119"/>
      <c r="G38" s="119"/>
      <c r="H38" s="110" t="s">
        <v>8</v>
      </c>
      <c r="I38" s="110" t="s">
        <v>9</v>
      </c>
      <c r="J38" s="110" t="s">
        <v>7</v>
      </c>
      <c r="K38" s="111" t="s">
        <v>31</v>
      </c>
      <c r="L38" s="110" t="s">
        <v>58</v>
      </c>
      <c r="M38" s="90" t="s">
        <v>10</v>
      </c>
      <c r="N38" s="4"/>
      <c r="O38" s="5"/>
    </row>
    <row r="39" spans="1:16" hidden="1" x14ac:dyDescent="0.25">
      <c r="B39" s="32" t="s">
        <v>11</v>
      </c>
      <c r="C39" s="120"/>
      <c r="D39" s="120"/>
      <c r="E39" s="120"/>
      <c r="F39" s="20"/>
      <c r="G39" s="20"/>
      <c r="H39" s="121">
        <f>+H25</f>
        <v>1</v>
      </c>
      <c r="I39" s="121">
        <v>6</v>
      </c>
      <c r="J39" s="121">
        <f>+J25</f>
        <v>2</v>
      </c>
      <c r="K39" s="121">
        <v>3</v>
      </c>
      <c r="L39" s="121">
        <f>+L25</f>
        <v>1</v>
      </c>
      <c r="M39" s="91">
        <f>SUM(H39:L39)</f>
        <v>13</v>
      </c>
      <c r="N39" s="4"/>
      <c r="O39" s="5"/>
    </row>
    <row r="40" spans="1:16" hidden="1" x14ac:dyDescent="0.25">
      <c r="B40" s="81"/>
      <c r="C40" s="36"/>
      <c r="D40" s="36"/>
      <c r="E40" s="36"/>
      <c r="F40" s="36"/>
      <c r="G40" s="36"/>
      <c r="H40" s="122"/>
      <c r="I40" s="122"/>
      <c r="J40" s="122"/>
      <c r="K40" s="123"/>
      <c r="L40" s="122"/>
      <c r="M40" s="5"/>
      <c r="N40" s="4"/>
      <c r="O40" s="5"/>
    </row>
    <row r="41" spans="1:16" hidden="1" x14ac:dyDescent="0.25">
      <c r="B41" s="33" t="s">
        <v>12</v>
      </c>
      <c r="C41" s="21"/>
      <c r="D41" s="21"/>
      <c r="E41" s="21"/>
      <c r="F41" s="21"/>
      <c r="G41" s="21"/>
      <c r="H41" s="124"/>
      <c r="I41" s="124"/>
      <c r="J41" s="124"/>
      <c r="K41" s="125"/>
      <c r="L41" s="124"/>
      <c r="M41" s="74"/>
      <c r="N41" s="4"/>
      <c r="O41" s="5"/>
    </row>
    <row r="42" spans="1:16" hidden="1" x14ac:dyDescent="0.25">
      <c r="B42" s="32" t="s">
        <v>16</v>
      </c>
      <c r="C42" s="20"/>
      <c r="D42" s="20"/>
      <c r="E42" s="20"/>
      <c r="F42" s="20"/>
      <c r="G42" s="20"/>
      <c r="H42" s="126">
        <f t="shared" ref="H42:L44" si="0">ROUND(H31*$L$6,0)</f>
        <v>37</v>
      </c>
      <c r="I42" s="126">
        <f t="shared" si="0"/>
        <v>28</v>
      </c>
      <c r="J42" s="126">
        <f t="shared" si="0"/>
        <v>28</v>
      </c>
      <c r="K42" s="126">
        <f t="shared" si="0"/>
        <v>28</v>
      </c>
      <c r="L42" s="126">
        <f t="shared" si="0"/>
        <v>28</v>
      </c>
      <c r="M42" s="93"/>
      <c r="N42" s="4"/>
      <c r="O42" s="5"/>
    </row>
    <row r="43" spans="1:16" hidden="1" x14ac:dyDescent="0.25">
      <c r="B43" s="32" t="s">
        <v>17</v>
      </c>
      <c r="C43" s="20"/>
      <c r="D43" s="20"/>
      <c r="E43" s="20"/>
      <c r="F43" s="20"/>
      <c r="G43" s="20"/>
      <c r="H43" s="126">
        <f t="shared" si="0"/>
        <v>74</v>
      </c>
      <c r="I43" s="126">
        <f t="shared" si="0"/>
        <v>37</v>
      </c>
      <c r="J43" s="126">
        <f t="shared" si="0"/>
        <v>37</v>
      </c>
      <c r="K43" s="126">
        <f t="shared" si="0"/>
        <v>37</v>
      </c>
      <c r="L43" s="126">
        <f t="shared" si="0"/>
        <v>37</v>
      </c>
      <c r="M43" s="93"/>
      <c r="N43" s="4"/>
      <c r="O43" s="5"/>
    </row>
    <row r="44" spans="1:16" hidden="1" x14ac:dyDescent="0.25">
      <c r="B44" s="32" t="s">
        <v>18</v>
      </c>
      <c r="C44" s="20"/>
      <c r="D44" s="20"/>
      <c r="E44" s="20"/>
      <c r="F44" s="20"/>
      <c r="G44" s="20"/>
      <c r="H44" s="126">
        <f t="shared" si="0"/>
        <v>9</v>
      </c>
      <c r="I44" s="126">
        <f t="shared" si="0"/>
        <v>9</v>
      </c>
      <c r="J44" s="126">
        <f t="shared" si="0"/>
        <v>9</v>
      </c>
      <c r="K44" s="126">
        <f t="shared" si="0"/>
        <v>9</v>
      </c>
      <c r="L44" s="126">
        <f t="shared" si="0"/>
        <v>9</v>
      </c>
      <c r="M44" s="93"/>
      <c r="N44" s="4"/>
      <c r="O44" s="5"/>
    </row>
    <row r="45" spans="1:16" hidden="1" x14ac:dyDescent="0.25">
      <c r="B45" s="33" t="s">
        <v>13</v>
      </c>
      <c r="C45" s="21"/>
      <c r="D45" s="21"/>
      <c r="E45" s="21"/>
      <c r="F45" s="21"/>
      <c r="G45" s="21"/>
      <c r="H45" s="126">
        <f>ROUND(H28*$L$6,0)</f>
        <v>9</v>
      </c>
      <c r="I45" s="126">
        <f>ROUND(I28*$L$6,0)</f>
        <v>55</v>
      </c>
      <c r="J45" s="126">
        <f>ROUND(J28*$L$6,0)</f>
        <v>55</v>
      </c>
      <c r="K45" s="126">
        <f>ROUND(K28*$L$6,0)</f>
        <v>55</v>
      </c>
      <c r="L45" s="126">
        <f>ROUND(L28*$L$6,0)</f>
        <v>55</v>
      </c>
      <c r="M45" s="92"/>
      <c r="N45" s="4"/>
      <c r="O45" s="5"/>
    </row>
    <row r="46" spans="1:16" hidden="1" x14ac:dyDescent="0.25">
      <c r="B46" s="32" t="s">
        <v>14</v>
      </c>
      <c r="C46" s="20"/>
      <c r="D46" s="20"/>
      <c r="E46" s="20"/>
      <c r="F46" s="20"/>
      <c r="G46" s="20"/>
      <c r="H46" s="126">
        <f t="shared" ref="H46:L47" si="1">ROUND(H29*$L$6,0)</f>
        <v>18</v>
      </c>
      <c r="I46" s="126">
        <f t="shared" si="1"/>
        <v>37</v>
      </c>
      <c r="J46" s="126">
        <f t="shared" si="1"/>
        <v>37</v>
      </c>
      <c r="K46" s="126">
        <f t="shared" si="1"/>
        <v>37</v>
      </c>
      <c r="L46" s="126">
        <f t="shared" si="1"/>
        <v>37</v>
      </c>
      <c r="M46" s="93"/>
      <c r="N46" s="4"/>
      <c r="O46" s="5"/>
    </row>
    <row r="47" spans="1:16" hidden="1" x14ac:dyDescent="0.25">
      <c r="B47" s="32" t="s">
        <v>15</v>
      </c>
      <c r="C47" s="20"/>
      <c r="D47" s="20"/>
      <c r="E47" s="20"/>
      <c r="F47" s="20"/>
      <c r="G47" s="20"/>
      <c r="H47" s="126">
        <f t="shared" si="1"/>
        <v>37</v>
      </c>
      <c r="I47" s="126">
        <f t="shared" si="1"/>
        <v>18</v>
      </c>
      <c r="J47" s="126">
        <f t="shared" si="1"/>
        <v>18</v>
      </c>
      <c r="K47" s="126">
        <f t="shared" si="1"/>
        <v>18</v>
      </c>
      <c r="L47" s="126">
        <f t="shared" si="1"/>
        <v>18</v>
      </c>
      <c r="M47" s="93"/>
      <c r="N47" s="4"/>
      <c r="O47" s="5"/>
    </row>
    <row r="48" spans="1:16" hidden="1" x14ac:dyDescent="0.25">
      <c r="B48" s="81"/>
      <c r="C48" s="36"/>
      <c r="D48" s="36"/>
      <c r="E48" s="36"/>
      <c r="F48" s="36"/>
      <c r="G48" s="127"/>
      <c r="H48" s="128"/>
      <c r="I48" s="128"/>
      <c r="J48" s="128"/>
      <c r="K48" s="128"/>
      <c r="L48" s="129"/>
      <c r="M48" s="94"/>
      <c r="N48" s="4"/>
      <c r="O48" s="5"/>
    </row>
    <row r="49" spans="2:15" hidden="1" x14ac:dyDescent="0.25">
      <c r="B49" s="33" t="s">
        <v>60</v>
      </c>
      <c r="C49" s="130"/>
      <c r="D49" s="130"/>
      <c r="E49" s="21"/>
      <c r="F49" s="21"/>
      <c r="G49" s="125"/>
      <c r="H49" s="126">
        <f>SUM(H42:H48)</f>
        <v>184</v>
      </c>
      <c r="I49" s="126">
        <f>SUM(I42:I48)</f>
        <v>184</v>
      </c>
      <c r="J49" s="126">
        <f>SUM(J42:J48)</f>
        <v>184</v>
      </c>
      <c r="K49" s="126">
        <f>SUM(K42:K48)</f>
        <v>184</v>
      </c>
      <c r="L49" s="126">
        <f>SUM(L42:L48)</f>
        <v>184</v>
      </c>
      <c r="M49" s="190">
        <f>SUM(H49:L49)</f>
        <v>920</v>
      </c>
      <c r="N49" s="8"/>
      <c r="O49" s="74"/>
    </row>
    <row r="50" spans="2:15" hidden="1" x14ac:dyDescent="0.25"/>
    <row r="51" spans="2:15" hidden="1" x14ac:dyDescent="0.25"/>
    <row r="52" spans="2:15" hidden="1" x14ac:dyDescent="0.25"/>
    <row r="53" spans="2:15" hidden="1" x14ac:dyDescent="0.25"/>
    <row r="54" spans="2:15" hidden="1" x14ac:dyDescent="0.25"/>
  </sheetData>
  <phoneticPr fontId="0" type="noConversion"/>
  <printOptions horizontalCentered="1" verticalCentered="1"/>
  <pageMargins left="0.5" right="0.5" top="0.75" bottom="0.75" header="0.5" footer="0.5"/>
  <pageSetup scale="8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3"/>
  <sheetViews>
    <sheetView topLeftCell="A7" workbookViewId="0">
      <selection activeCell="E32" sqref="E32"/>
    </sheetView>
  </sheetViews>
  <sheetFormatPr defaultRowHeight="13.2" x14ac:dyDescent="0.25"/>
  <cols>
    <col min="5" max="5" width="19.88671875" customWidth="1"/>
    <col min="6" max="6" width="13.44140625" customWidth="1"/>
    <col min="7" max="7" width="6.6640625" customWidth="1"/>
    <col min="15" max="15" width="16.6640625" customWidth="1"/>
    <col min="18" max="18" width="3.109375" customWidth="1"/>
  </cols>
  <sheetData>
    <row r="1" spans="2:18" ht="13.8" thickBot="1" x14ac:dyDescent="0.3"/>
    <row r="2" spans="2:18" x14ac:dyDescent="0.25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2"/>
    </row>
    <row r="3" spans="2:18" ht="15.6" x14ac:dyDescent="0.3">
      <c r="B3" s="117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7"/>
      <c r="P3" s="4"/>
      <c r="Q3" s="4"/>
      <c r="R3" s="5"/>
    </row>
    <row r="4" spans="2:18" ht="15.6" x14ac:dyDescent="0.3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7"/>
      <c r="N4" s="47"/>
      <c r="O4" s="47">
        <v>37165</v>
      </c>
      <c r="P4" s="4"/>
      <c r="Q4" s="4"/>
      <c r="R4" s="5"/>
    </row>
    <row r="5" spans="2:18" x14ac:dyDescent="0.25">
      <c r="B5" s="68" t="s">
        <v>77</v>
      </c>
      <c r="C5" s="4"/>
      <c r="D5" s="4"/>
      <c r="E5" s="4"/>
      <c r="F5" s="4"/>
      <c r="G5" s="4"/>
      <c r="H5" s="4"/>
      <c r="I5" s="4"/>
      <c r="J5" s="4"/>
      <c r="K5" s="36"/>
      <c r="L5" s="4"/>
      <c r="M5" s="4"/>
      <c r="N5" s="4"/>
      <c r="O5" s="30">
        <v>23</v>
      </c>
      <c r="P5" s="4" t="s">
        <v>21</v>
      </c>
      <c r="Q5" s="4"/>
      <c r="R5" s="5"/>
    </row>
    <row r="6" spans="2:18" x14ac:dyDescent="0.25">
      <c r="B6" s="3"/>
      <c r="C6" s="56" t="s">
        <v>78</v>
      </c>
      <c r="D6" s="56"/>
      <c r="E6" s="4"/>
      <c r="F6" s="4"/>
      <c r="G6" s="40"/>
      <c r="H6" s="4"/>
      <c r="I6" s="4"/>
      <c r="J6" s="4"/>
      <c r="K6" s="4"/>
      <c r="L6" s="52"/>
      <c r="M6" s="52"/>
      <c r="N6" s="52"/>
      <c r="O6" s="30">
        <v>0</v>
      </c>
      <c r="P6" s="4" t="s">
        <v>22</v>
      </c>
      <c r="Q6" s="4"/>
      <c r="R6" s="5"/>
    </row>
    <row r="7" spans="2:18" x14ac:dyDescent="0.25">
      <c r="B7" s="3"/>
      <c r="C7" s="4" t="s">
        <v>79</v>
      </c>
      <c r="D7" s="4"/>
      <c r="E7" s="4" t="s">
        <v>6</v>
      </c>
      <c r="F7" s="4"/>
      <c r="G7" s="4"/>
      <c r="I7" s="4"/>
      <c r="J7" s="4"/>
      <c r="K7" s="4"/>
      <c r="L7" s="4"/>
      <c r="M7" s="4"/>
      <c r="N7" s="4"/>
      <c r="O7" s="36">
        <f>+O5*8</f>
        <v>184</v>
      </c>
      <c r="P7" s="36" t="s">
        <v>33</v>
      </c>
      <c r="Q7" s="36"/>
      <c r="R7" s="37"/>
    </row>
    <row r="8" spans="2:18" x14ac:dyDescent="0.25">
      <c r="B8" s="3"/>
      <c r="C8" s="4"/>
      <c r="D8" s="4"/>
      <c r="E8" s="4"/>
      <c r="F8" s="4"/>
      <c r="G8" s="4"/>
      <c r="H8" s="56"/>
      <c r="I8" s="56"/>
      <c r="J8" s="104"/>
      <c r="K8" s="104"/>
      <c r="L8" s="104"/>
      <c r="M8" s="104"/>
      <c r="N8" s="104"/>
      <c r="O8" s="36"/>
      <c r="P8" s="36"/>
      <c r="Q8" s="36"/>
      <c r="R8" s="37"/>
    </row>
    <row r="9" spans="2:18" x14ac:dyDescent="0.25">
      <c r="B9" s="3"/>
      <c r="C9" s="4" t="s">
        <v>80</v>
      </c>
      <c r="D9" s="4"/>
      <c r="E9" s="4" t="s">
        <v>9</v>
      </c>
      <c r="F9" s="40"/>
      <c r="G9" s="4"/>
      <c r="H9" s="105"/>
      <c r="I9" s="105"/>
      <c r="J9" s="105"/>
      <c r="K9" s="105"/>
      <c r="L9" s="105"/>
      <c r="M9" s="105"/>
      <c r="N9" s="106"/>
      <c r="O9" s="75">
        <f>P18*O7</f>
        <v>736</v>
      </c>
      <c r="P9" s="36" t="s">
        <v>25</v>
      </c>
      <c r="Q9" s="36"/>
      <c r="R9" s="37"/>
    </row>
    <row r="10" spans="2:18" x14ac:dyDescent="0.25">
      <c r="B10" s="3"/>
      <c r="C10" s="4" t="s">
        <v>81</v>
      </c>
      <c r="D10" s="4"/>
      <c r="E10" s="4" t="s">
        <v>9</v>
      </c>
      <c r="F10" s="4"/>
      <c r="G10" s="40"/>
      <c r="H10" s="4"/>
      <c r="I10" s="40"/>
      <c r="J10" s="40"/>
      <c r="K10" s="40"/>
      <c r="L10" s="4"/>
      <c r="M10" s="4"/>
      <c r="N10" s="4"/>
      <c r="O10" s="4"/>
      <c r="P10" s="4" t="s">
        <v>26</v>
      </c>
      <c r="Q10" s="4"/>
      <c r="R10" s="5"/>
    </row>
    <row r="11" spans="2:18" x14ac:dyDescent="0.25">
      <c r="B11" s="3"/>
      <c r="C11" s="52" t="s">
        <v>82</v>
      </c>
      <c r="D11" s="4"/>
      <c r="E11" s="52" t="s">
        <v>9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5"/>
    </row>
    <row r="12" spans="2:18" x14ac:dyDescent="0.25"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5"/>
    </row>
    <row r="13" spans="2:18" x14ac:dyDescent="0.25"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5"/>
    </row>
    <row r="14" spans="2:18" x14ac:dyDescent="0.25">
      <c r="B14" s="3"/>
      <c r="C14" s="4"/>
      <c r="D14" s="4"/>
      <c r="E14" s="4"/>
      <c r="F14" s="4"/>
      <c r="G14" s="4"/>
      <c r="H14" s="4"/>
      <c r="I14" s="52"/>
      <c r="J14" s="52"/>
      <c r="K14" s="52"/>
      <c r="L14" s="4"/>
      <c r="M14" s="4"/>
      <c r="N14" s="4"/>
      <c r="O14" s="4"/>
      <c r="P14" s="4"/>
      <c r="Q14" s="4"/>
      <c r="R14" s="5"/>
    </row>
    <row r="15" spans="2:18" x14ac:dyDescent="0.25">
      <c r="B15" s="3"/>
      <c r="C15" s="4"/>
      <c r="D15" s="4"/>
      <c r="E15" s="4"/>
      <c r="F15" s="4"/>
      <c r="G15" s="4"/>
      <c r="H15" s="4"/>
      <c r="I15" s="52"/>
      <c r="J15" s="52" t="s">
        <v>139</v>
      </c>
      <c r="K15" s="52"/>
      <c r="L15" s="4"/>
      <c r="M15" s="4"/>
      <c r="N15" s="4"/>
      <c r="O15" s="4"/>
      <c r="P15" s="4"/>
      <c r="Q15" s="4"/>
      <c r="R15" s="5"/>
    </row>
    <row r="16" spans="2:18" x14ac:dyDescent="0.25">
      <c r="B16" s="3"/>
      <c r="C16" s="4"/>
      <c r="D16" s="4"/>
      <c r="E16" s="4"/>
      <c r="F16" s="4"/>
      <c r="G16" s="4"/>
      <c r="H16" t="s">
        <v>137</v>
      </c>
      <c r="I16" t="s">
        <v>138</v>
      </c>
      <c r="J16" t="s">
        <v>140</v>
      </c>
      <c r="K16" s="4"/>
      <c r="L16" s="4"/>
      <c r="M16" s="4"/>
      <c r="N16" s="4"/>
      <c r="O16" s="4"/>
      <c r="P16" s="4"/>
      <c r="Q16" s="4"/>
      <c r="R16" s="5"/>
    </row>
    <row r="17" spans="1:19" x14ac:dyDescent="0.25">
      <c r="B17" s="60" t="s">
        <v>83</v>
      </c>
      <c r="C17" s="61"/>
      <c r="D17" s="61"/>
      <c r="E17" s="15"/>
      <c r="F17" s="15"/>
      <c r="G17" s="15"/>
      <c r="H17" s="110" t="s">
        <v>8</v>
      </c>
      <c r="I17" s="110" t="s">
        <v>124</v>
      </c>
      <c r="J17" s="110" t="s">
        <v>124</v>
      </c>
      <c r="K17" s="110" t="s">
        <v>124</v>
      </c>
      <c r="L17" s="110" t="s">
        <v>7</v>
      </c>
      <c r="M17" s="111" t="s">
        <v>31</v>
      </c>
      <c r="N17" s="19"/>
      <c r="O17" s="19"/>
      <c r="P17" s="18" t="s">
        <v>10</v>
      </c>
      <c r="Q17" s="4"/>
      <c r="R17" s="5"/>
    </row>
    <row r="18" spans="1:19" x14ac:dyDescent="0.25">
      <c r="B18" s="32" t="s">
        <v>11</v>
      </c>
      <c r="C18" s="9"/>
      <c r="D18" s="9"/>
      <c r="E18" s="9"/>
      <c r="F18" s="17"/>
      <c r="G18" s="17"/>
      <c r="H18" s="38">
        <v>1</v>
      </c>
      <c r="I18" s="38">
        <v>1</v>
      </c>
      <c r="J18" s="38">
        <v>2</v>
      </c>
      <c r="K18" s="38">
        <v>0</v>
      </c>
      <c r="L18" s="38">
        <v>0</v>
      </c>
      <c r="M18" s="39">
        <v>0</v>
      </c>
      <c r="N18" s="86"/>
      <c r="O18" s="9"/>
      <c r="P18" s="12">
        <f>SUM(H18:O18)</f>
        <v>4</v>
      </c>
      <c r="Q18" s="4"/>
      <c r="R18" s="5"/>
    </row>
    <row r="19" spans="1:19" x14ac:dyDescent="0.25">
      <c r="B19" s="3"/>
      <c r="C19" s="4"/>
      <c r="D19" s="4"/>
      <c r="E19" s="4"/>
      <c r="F19" s="4"/>
      <c r="G19" s="4"/>
      <c r="H19" s="13"/>
      <c r="I19" s="13"/>
      <c r="J19" s="13"/>
      <c r="K19" s="13"/>
      <c r="L19" s="13"/>
      <c r="M19" s="10"/>
      <c r="N19" s="4"/>
      <c r="O19" s="4"/>
      <c r="P19" s="10"/>
      <c r="Q19" s="4"/>
      <c r="R19" s="5"/>
    </row>
    <row r="20" spans="1:19" x14ac:dyDescent="0.25">
      <c r="B20" s="33" t="s">
        <v>12</v>
      </c>
      <c r="C20" s="21"/>
      <c r="D20" s="21"/>
      <c r="E20" s="21"/>
      <c r="F20" s="21"/>
      <c r="G20" s="21"/>
      <c r="H20" s="14"/>
      <c r="I20" s="14"/>
      <c r="J20" s="14"/>
      <c r="K20" s="14"/>
      <c r="L20" s="14"/>
      <c r="M20" s="11"/>
      <c r="N20" s="8"/>
      <c r="O20" s="8"/>
      <c r="P20" s="11"/>
      <c r="Q20" s="4"/>
      <c r="R20" s="5"/>
    </row>
    <row r="21" spans="1:19" x14ac:dyDescent="0.25">
      <c r="B21" s="33" t="s">
        <v>120</v>
      </c>
      <c r="C21" s="21"/>
      <c r="D21" s="21"/>
      <c r="E21" s="21"/>
      <c r="F21" s="21"/>
      <c r="G21" s="21"/>
      <c r="H21" s="48">
        <v>0</v>
      </c>
      <c r="I21" s="48">
        <v>0</v>
      </c>
      <c r="J21" s="48">
        <v>0</v>
      </c>
      <c r="K21" s="48">
        <v>0</v>
      </c>
      <c r="L21" s="48">
        <v>0</v>
      </c>
      <c r="M21" s="49">
        <v>0</v>
      </c>
      <c r="N21" s="87"/>
      <c r="O21" s="25"/>
      <c r="P21" s="24"/>
      <c r="Q21" s="4"/>
      <c r="R21" s="5"/>
    </row>
    <row r="22" spans="1:19" x14ac:dyDescent="0.25">
      <c r="B22" s="32" t="s">
        <v>16</v>
      </c>
      <c r="C22" s="20"/>
      <c r="D22" s="20"/>
      <c r="E22" s="20"/>
      <c r="F22" s="20"/>
      <c r="G22" s="20"/>
      <c r="H22" s="50">
        <v>0.21</v>
      </c>
      <c r="I22" s="50">
        <v>0.1</v>
      </c>
      <c r="J22" s="50">
        <v>0.1</v>
      </c>
      <c r="K22" s="50">
        <v>0</v>
      </c>
      <c r="L22" s="50">
        <v>0</v>
      </c>
      <c r="M22" s="51">
        <v>0</v>
      </c>
      <c r="N22" s="88"/>
      <c r="O22" s="27"/>
      <c r="P22" s="26"/>
      <c r="Q22" s="4"/>
      <c r="R22" s="5"/>
    </row>
    <row r="23" spans="1:19" x14ac:dyDescent="0.25">
      <c r="B23" s="32" t="s">
        <v>17</v>
      </c>
      <c r="C23" s="20"/>
      <c r="D23" s="20"/>
      <c r="E23" s="20"/>
      <c r="F23" s="20"/>
      <c r="G23" s="20"/>
      <c r="H23" s="50">
        <v>0.11</v>
      </c>
      <c r="I23" s="50">
        <v>0.1</v>
      </c>
      <c r="J23" s="50">
        <v>0.1</v>
      </c>
      <c r="K23" s="50">
        <v>0</v>
      </c>
      <c r="L23" s="50">
        <v>0</v>
      </c>
      <c r="M23" s="51">
        <v>0</v>
      </c>
      <c r="N23" s="88"/>
      <c r="O23" s="27"/>
      <c r="P23" s="26"/>
      <c r="Q23" s="4"/>
      <c r="R23" s="5"/>
    </row>
    <row r="24" spans="1:19" x14ac:dyDescent="0.25">
      <c r="B24" s="32" t="s">
        <v>121</v>
      </c>
      <c r="C24" s="20"/>
      <c r="D24" s="20"/>
      <c r="E24" s="20"/>
      <c r="F24" s="20"/>
      <c r="G24" s="20"/>
      <c r="H24" s="50">
        <v>0.15</v>
      </c>
      <c r="I24" s="50">
        <v>0.05</v>
      </c>
      <c r="J24" s="50">
        <v>0.1</v>
      </c>
      <c r="K24" s="50">
        <v>0</v>
      </c>
      <c r="L24" s="50">
        <v>0</v>
      </c>
      <c r="M24" s="51">
        <v>0</v>
      </c>
      <c r="N24" s="88"/>
      <c r="O24" s="27"/>
      <c r="P24" s="26"/>
      <c r="Q24" s="4"/>
      <c r="R24" s="5"/>
    </row>
    <row r="25" spans="1:19" x14ac:dyDescent="0.25">
      <c r="B25" s="32" t="s">
        <v>18</v>
      </c>
      <c r="C25" s="20"/>
      <c r="D25" s="20"/>
      <c r="E25" s="20"/>
      <c r="F25" s="20"/>
      <c r="G25" s="20"/>
      <c r="H25" s="50">
        <v>0.21</v>
      </c>
      <c r="I25" s="50">
        <v>0.2</v>
      </c>
      <c r="J25" s="50">
        <v>0.5</v>
      </c>
      <c r="K25" s="50">
        <v>0</v>
      </c>
      <c r="L25" s="50">
        <v>0</v>
      </c>
      <c r="M25" s="51">
        <v>0</v>
      </c>
      <c r="N25" s="88"/>
      <c r="O25" s="27"/>
      <c r="P25" s="26"/>
      <c r="Q25" s="4"/>
      <c r="R25" s="5"/>
    </row>
    <row r="26" spans="1:19" x14ac:dyDescent="0.25">
      <c r="B26" s="32" t="s">
        <v>122</v>
      </c>
      <c r="C26" s="20"/>
      <c r="D26" s="20"/>
      <c r="E26" s="20"/>
      <c r="F26" s="20"/>
      <c r="G26" s="20"/>
      <c r="H26" s="50">
        <v>0.11</v>
      </c>
      <c r="I26" s="50">
        <v>0.15</v>
      </c>
      <c r="J26" s="50">
        <v>0.1</v>
      </c>
      <c r="K26" s="50">
        <v>0</v>
      </c>
      <c r="L26" s="50">
        <v>0</v>
      </c>
      <c r="M26" s="51">
        <v>0</v>
      </c>
      <c r="N26" s="88"/>
      <c r="O26" s="27"/>
      <c r="P26" s="26"/>
      <c r="Q26" s="4"/>
      <c r="R26" s="5"/>
    </row>
    <row r="27" spans="1:19" x14ac:dyDescent="0.25">
      <c r="B27" s="32" t="s">
        <v>123</v>
      </c>
      <c r="C27" s="20"/>
      <c r="D27" s="20"/>
      <c r="E27" s="20"/>
      <c r="F27" s="20"/>
      <c r="G27" s="20"/>
      <c r="H27" s="50">
        <v>0.21</v>
      </c>
      <c r="I27" s="50">
        <v>0.4</v>
      </c>
      <c r="J27" s="50">
        <v>0.1</v>
      </c>
      <c r="K27" s="50">
        <v>0</v>
      </c>
      <c r="L27" s="50">
        <v>0</v>
      </c>
      <c r="M27" s="51">
        <v>0</v>
      </c>
      <c r="N27" s="88"/>
      <c r="O27" s="27"/>
      <c r="P27" s="26"/>
      <c r="Q27" s="4"/>
      <c r="R27" s="5"/>
    </row>
    <row r="28" spans="1:19" x14ac:dyDescent="0.25">
      <c r="B28" s="3"/>
      <c r="C28" s="4"/>
      <c r="D28" s="4"/>
      <c r="E28" s="4"/>
      <c r="F28" s="4"/>
      <c r="G28" s="69"/>
      <c r="H28" s="82"/>
      <c r="I28" s="82"/>
      <c r="J28" s="82"/>
      <c r="K28" s="82"/>
      <c r="L28" s="82"/>
      <c r="M28" s="82"/>
      <c r="N28" s="29"/>
      <c r="O28" s="29"/>
      <c r="P28" s="83"/>
      <c r="Q28" s="4"/>
      <c r="R28" s="5"/>
    </row>
    <row r="29" spans="1:19" x14ac:dyDescent="0.25">
      <c r="B29" s="71" t="s">
        <v>97</v>
      </c>
      <c r="C29" s="72"/>
      <c r="D29" s="72"/>
      <c r="E29" s="58"/>
      <c r="F29" s="21" t="s">
        <v>20</v>
      </c>
      <c r="G29" s="11"/>
      <c r="H29" s="41">
        <f>+SUM(H21:H27)</f>
        <v>0.99999999999999989</v>
      </c>
      <c r="I29" s="41">
        <f>SUM(I21:I27)</f>
        <v>1</v>
      </c>
      <c r="J29" s="41">
        <f>SUM(J21:J27)</f>
        <v>1</v>
      </c>
      <c r="K29" s="41">
        <f>SUM(K21:K27)</f>
        <v>0</v>
      </c>
      <c r="L29" s="41">
        <f>+SUM(L21:L27)</f>
        <v>0</v>
      </c>
      <c r="M29" s="41">
        <f>+SUM(M21:M27)</f>
        <v>0</v>
      </c>
      <c r="N29" s="73"/>
      <c r="O29" s="73"/>
      <c r="P29" s="42"/>
      <c r="Q29" s="8"/>
      <c r="R29" s="74"/>
    </row>
    <row r="30" spans="1:19" x14ac:dyDescent="0.25">
      <c r="B30" s="30"/>
      <c r="C30" s="67"/>
      <c r="D30" s="67"/>
      <c r="E30" s="30"/>
      <c r="F30" s="40"/>
      <c r="G30" s="4"/>
      <c r="H30" s="55"/>
      <c r="I30" s="55"/>
      <c r="J30" s="55"/>
      <c r="K30" s="55"/>
      <c r="L30" s="55"/>
      <c r="M30" s="55"/>
      <c r="N30" s="55"/>
      <c r="O30" s="55"/>
      <c r="P30" s="55"/>
      <c r="Q30" s="4"/>
      <c r="R30" s="4"/>
    </row>
    <row r="31" spans="1:19" x14ac:dyDescent="0.25">
      <c r="B31" s="30"/>
      <c r="C31" s="67"/>
      <c r="D31" s="67"/>
      <c r="E31" s="30"/>
      <c r="F31" s="40"/>
      <c r="G31" s="4"/>
      <c r="H31" s="55"/>
      <c r="I31" s="55"/>
      <c r="J31" s="55"/>
      <c r="K31" s="55"/>
      <c r="L31" s="55"/>
      <c r="M31" s="55"/>
      <c r="N31" s="55"/>
      <c r="O31" s="55"/>
      <c r="P31" s="55"/>
      <c r="Q31" s="4"/>
      <c r="R31" s="4"/>
    </row>
    <row r="32" spans="1:19" x14ac:dyDescent="0.25">
      <c r="A32" s="4"/>
      <c r="B32" s="30"/>
      <c r="C32" s="67"/>
      <c r="D32" s="67"/>
      <c r="E32" s="30"/>
      <c r="F32" s="40"/>
      <c r="G32" s="4"/>
      <c r="H32" s="55"/>
      <c r="I32" s="55"/>
      <c r="J32" s="55"/>
      <c r="K32" s="55"/>
      <c r="L32" s="55"/>
      <c r="M32" s="55"/>
      <c r="N32" s="55"/>
      <c r="O32" s="55"/>
      <c r="P32" s="55"/>
      <c r="Q32" s="4"/>
      <c r="R32" s="4"/>
      <c r="S32" s="4"/>
    </row>
    <row r="33" spans="2:18" x14ac:dyDescent="0.25">
      <c r="F33" s="40" t="s">
        <v>128</v>
      </c>
    </row>
    <row r="34" spans="2:18" x14ac:dyDescent="0.25">
      <c r="F34" s="108"/>
      <c r="G34" s="109" t="s">
        <v>129</v>
      </c>
      <c r="H34" s="50">
        <v>0</v>
      </c>
      <c r="I34" s="50">
        <v>0</v>
      </c>
      <c r="J34" s="50">
        <v>0</v>
      </c>
      <c r="K34" s="50">
        <v>0</v>
      </c>
      <c r="L34" s="50">
        <v>0</v>
      </c>
      <c r="M34" s="51">
        <v>0</v>
      </c>
    </row>
    <row r="35" spans="2:18" x14ac:dyDescent="0.25">
      <c r="F35" s="108"/>
      <c r="G35" s="109" t="s">
        <v>130</v>
      </c>
      <c r="H35" s="50">
        <v>0.21</v>
      </c>
      <c r="I35" s="50">
        <v>0.1</v>
      </c>
      <c r="J35" s="50">
        <v>0.1</v>
      </c>
      <c r="K35" s="50">
        <v>0</v>
      </c>
      <c r="L35" s="50">
        <v>0</v>
      </c>
      <c r="M35" s="51">
        <v>0</v>
      </c>
    </row>
    <row r="36" spans="2:18" x14ac:dyDescent="0.25">
      <c r="F36" s="108"/>
      <c r="G36" s="109" t="s">
        <v>131</v>
      </c>
      <c r="H36" s="50">
        <v>0.11</v>
      </c>
      <c r="I36" s="50">
        <v>0.1</v>
      </c>
      <c r="J36" s="50">
        <v>0.1</v>
      </c>
      <c r="K36" s="50">
        <v>0</v>
      </c>
      <c r="L36" s="50">
        <v>0</v>
      </c>
      <c r="M36" s="51">
        <v>0</v>
      </c>
    </row>
    <row r="37" spans="2:18" x14ac:dyDescent="0.25">
      <c r="F37" s="108"/>
      <c r="G37" s="109" t="s">
        <v>127</v>
      </c>
      <c r="H37" s="50">
        <v>0.15</v>
      </c>
      <c r="I37" s="50">
        <v>0.05</v>
      </c>
      <c r="J37" s="50">
        <v>0.1</v>
      </c>
      <c r="K37" s="50">
        <v>0</v>
      </c>
      <c r="L37" s="50">
        <v>0</v>
      </c>
      <c r="M37" s="51">
        <v>0</v>
      </c>
    </row>
    <row r="38" spans="2:18" x14ac:dyDescent="0.25">
      <c r="F38" s="108"/>
      <c r="G38" s="109" t="s">
        <v>99</v>
      </c>
      <c r="H38" s="50">
        <v>0.21</v>
      </c>
      <c r="I38" s="50">
        <v>0.2</v>
      </c>
      <c r="J38" s="50">
        <v>0.5</v>
      </c>
      <c r="K38" s="50">
        <v>0</v>
      </c>
      <c r="L38" s="50">
        <v>0</v>
      </c>
      <c r="M38" s="51">
        <v>0</v>
      </c>
    </row>
    <row r="39" spans="2:18" x14ac:dyDescent="0.25">
      <c r="F39" s="108"/>
      <c r="G39" s="109" t="s">
        <v>132</v>
      </c>
      <c r="H39" s="50">
        <v>0.11</v>
      </c>
      <c r="I39" s="50">
        <v>0.15</v>
      </c>
      <c r="J39" s="50">
        <v>0.1</v>
      </c>
      <c r="K39" s="50">
        <v>0</v>
      </c>
      <c r="L39" s="50">
        <v>0</v>
      </c>
      <c r="M39" s="51">
        <v>0</v>
      </c>
    </row>
    <row r="40" spans="2:18" x14ac:dyDescent="0.25">
      <c r="F40" s="108"/>
      <c r="G40" s="109" t="s">
        <v>133</v>
      </c>
      <c r="H40" s="50">
        <v>0.21</v>
      </c>
      <c r="I40" s="50">
        <v>0.4</v>
      </c>
      <c r="J40" s="50">
        <v>0.1</v>
      </c>
      <c r="K40" s="50">
        <v>0</v>
      </c>
      <c r="L40" s="50">
        <v>0</v>
      </c>
      <c r="M40" s="51">
        <v>0</v>
      </c>
    </row>
    <row r="41" spans="2:18" x14ac:dyDescent="0.25">
      <c r="F41" s="108"/>
      <c r="G41" s="12"/>
      <c r="H41" s="82"/>
      <c r="I41" s="82"/>
      <c r="J41" s="82"/>
      <c r="K41" s="82"/>
      <c r="L41" s="82"/>
      <c r="M41" s="82"/>
    </row>
    <row r="42" spans="2:18" x14ac:dyDescent="0.25">
      <c r="F42" s="108"/>
      <c r="G42" s="12"/>
      <c r="H42" s="41">
        <f>+SUM(H34:H40)</f>
        <v>0.99999999999999989</v>
      </c>
      <c r="I42" s="41">
        <f>SUM(I34:I40)</f>
        <v>1</v>
      </c>
      <c r="J42" s="41">
        <f>SUM(J34:J40)</f>
        <v>1</v>
      </c>
      <c r="K42" s="41">
        <f>SUM(K34:K40)</f>
        <v>0</v>
      </c>
      <c r="L42" s="41">
        <f>+SUM(L34:L40)</f>
        <v>0</v>
      </c>
      <c r="M42" s="41">
        <f>+SUM(M34:M40)</f>
        <v>0</v>
      </c>
    </row>
    <row r="43" spans="2:18" x14ac:dyDescent="0.25">
      <c r="F43" s="4"/>
      <c r="G43" s="4"/>
      <c r="H43" s="55"/>
      <c r="I43" s="55"/>
      <c r="J43" s="55"/>
      <c r="K43" s="55"/>
      <c r="L43" s="55"/>
      <c r="M43" s="55"/>
    </row>
    <row r="45" spans="2:18" hidden="1" x14ac:dyDescent="0.25">
      <c r="B45" s="3"/>
      <c r="C45" s="4"/>
      <c r="D45" s="4"/>
      <c r="E45" s="4"/>
      <c r="F45" s="4"/>
      <c r="G45" s="4"/>
      <c r="H45" s="4"/>
      <c r="I45" s="52"/>
      <c r="J45" s="52" t="s">
        <v>139</v>
      </c>
      <c r="K45" s="52"/>
      <c r="L45" s="4"/>
      <c r="M45" s="4"/>
      <c r="N45" s="4"/>
      <c r="O45" s="4"/>
      <c r="P45" s="4"/>
      <c r="Q45" s="4"/>
      <c r="R45" s="5"/>
    </row>
    <row r="46" spans="2:18" hidden="1" x14ac:dyDescent="0.25">
      <c r="B46" s="3"/>
      <c r="C46" s="4"/>
      <c r="D46" s="4"/>
      <c r="E46" s="4"/>
      <c r="F46" s="4"/>
      <c r="G46" s="4"/>
      <c r="H46" t="s">
        <v>137</v>
      </c>
      <c r="I46" t="s">
        <v>138</v>
      </c>
      <c r="J46" t="s">
        <v>140</v>
      </c>
      <c r="K46" s="4"/>
      <c r="L46" s="4"/>
      <c r="M46" s="4"/>
      <c r="N46" s="4"/>
      <c r="O46" s="4"/>
      <c r="P46" s="4"/>
      <c r="Q46" s="4"/>
      <c r="R46" s="5"/>
    </row>
    <row r="47" spans="2:18" hidden="1" x14ac:dyDescent="0.25">
      <c r="B47" s="60" t="s">
        <v>83</v>
      </c>
      <c r="C47" s="61"/>
      <c r="D47" s="61"/>
      <c r="E47" s="15"/>
      <c r="F47" s="15"/>
      <c r="G47" s="15"/>
      <c r="H47" s="110" t="s">
        <v>8</v>
      </c>
      <c r="I47" s="110" t="s">
        <v>124</v>
      </c>
      <c r="J47" s="110" t="s">
        <v>124</v>
      </c>
      <c r="K47" s="110" t="s">
        <v>124</v>
      </c>
      <c r="L47" s="110" t="s">
        <v>7</v>
      </c>
      <c r="M47" s="111" t="s">
        <v>31</v>
      </c>
      <c r="N47" s="19"/>
      <c r="O47" s="19"/>
      <c r="P47" s="18" t="s">
        <v>10</v>
      </c>
      <c r="Q47" s="4"/>
      <c r="R47" s="5"/>
    </row>
    <row r="48" spans="2:18" hidden="1" x14ac:dyDescent="0.25">
      <c r="B48" s="32" t="s">
        <v>11</v>
      </c>
      <c r="C48" s="9"/>
      <c r="D48" s="9"/>
      <c r="E48" s="9"/>
      <c r="F48" s="17"/>
      <c r="G48" s="17"/>
      <c r="H48" s="38">
        <v>1</v>
      </c>
      <c r="I48" s="38">
        <v>1</v>
      </c>
      <c r="J48" s="38">
        <v>2</v>
      </c>
      <c r="K48" s="38">
        <v>0</v>
      </c>
      <c r="L48" s="38">
        <v>0</v>
      </c>
      <c r="M48" s="39">
        <v>0</v>
      </c>
      <c r="N48" s="86"/>
      <c r="O48" s="9"/>
      <c r="P48" s="12">
        <f>SUM(H48:O48)</f>
        <v>4</v>
      </c>
      <c r="Q48" s="4"/>
      <c r="R48" s="5"/>
    </row>
    <row r="49" spans="2:18" hidden="1" x14ac:dyDescent="0.25">
      <c r="B49" s="3"/>
      <c r="C49" s="4"/>
      <c r="D49" s="4"/>
      <c r="E49" s="4"/>
      <c r="F49" s="4"/>
      <c r="G49" s="4"/>
      <c r="H49" s="13"/>
      <c r="I49" s="13"/>
      <c r="J49" s="13"/>
      <c r="K49" s="13"/>
      <c r="L49" s="13"/>
      <c r="M49" s="10"/>
      <c r="N49" s="4"/>
      <c r="O49" s="4"/>
      <c r="P49" s="10"/>
      <c r="Q49" s="4"/>
      <c r="R49" s="5"/>
    </row>
    <row r="50" spans="2:18" hidden="1" x14ac:dyDescent="0.25">
      <c r="B50" s="33" t="s">
        <v>12</v>
      </c>
      <c r="C50" s="21"/>
      <c r="D50" s="21"/>
      <c r="E50" s="21"/>
      <c r="F50" s="21"/>
      <c r="G50" s="21"/>
      <c r="H50" s="14"/>
      <c r="I50" s="14"/>
      <c r="J50" s="14"/>
      <c r="K50" s="14"/>
      <c r="L50" s="14"/>
      <c r="M50" s="11"/>
      <c r="N50" s="8"/>
      <c r="O50" s="8"/>
      <c r="P50" s="11"/>
      <c r="Q50" s="4"/>
      <c r="R50" s="5"/>
    </row>
    <row r="51" spans="2:18" hidden="1" x14ac:dyDescent="0.25">
      <c r="B51" s="33" t="s">
        <v>120</v>
      </c>
      <c r="C51" s="21"/>
      <c r="D51" s="21"/>
      <c r="E51" s="21"/>
      <c r="F51" s="21"/>
      <c r="G51" s="21"/>
      <c r="H51" s="179">
        <f t="shared" ref="H51:M57" si="0">ROUND(H21*$O$7,0)</f>
        <v>0</v>
      </c>
      <c r="I51" s="179">
        <f t="shared" si="0"/>
        <v>0</v>
      </c>
      <c r="J51" s="179">
        <f t="shared" si="0"/>
        <v>0</v>
      </c>
      <c r="K51" s="179">
        <f t="shared" si="0"/>
        <v>0</v>
      </c>
      <c r="L51" s="179">
        <f t="shared" si="0"/>
        <v>0</v>
      </c>
      <c r="M51" s="179">
        <f t="shared" si="0"/>
        <v>0</v>
      </c>
      <c r="N51" s="87"/>
      <c r="O51" s="25"/>
      <c r="P51" s="24"/>
      <c r="Q51" s="4"/>
      <c r="R51" s="5"/>
    </row>
    <row r="52" spans="2:18" hidden="1" x14ac:dyDescent="0.25">
      <c r="B52" s="32" t="s">
        <v>16</v>
      </c>
      <c r="C52" s="20"/>
      <c r="D52" s="20"/>
      <c r="E52" s="20"/>
      <c r="F52" s="20"/>
      <c r="G52" s="20"/>
      <c r="H52" s="179">
        <f t="shared" si="0"/>
        <v>39</v>
      </c>
      <c r="I52" s="179">
        <f t="shared" si="0"/>
        <v>18</v>
      </c>
      <c r="J52" s="179">
        <f t="shared" si="0"/>
        <v>18</v>
      </c>
      <c r="K52" s="179">
        <f t="shared" si="0"/>
        <v>0</v>
      </c>
      <c r="L52" s="179">
        <f t="shared" si="0"/>
        <v>0</v>
      </c>
      <c r="M52" s="179">
        <f t="shared" si="0"/>
        <v>0</v>
      </c>
      <c r="N52" s="88"/>
      <c r="O52" s="27"/>
      <c r="P52" s="26"/>
      <c r="Q52" s="4"/>
      <c r="R52" s="5"/>
    </row>
    <row r="53" spans="2:18" hidden="1" x14ac:dyDescent="0.25">
      <c r="B53" s="32" t="s">
        <v>17</v>
      </c>
      <c r="C53" s="20"/>
      <c r="D53" s="20"/>
      <c r="E53" s="20"/>
      <c r="F53" s="20"/>
      <c r="G53" s="20"/>
      <c r="H53" s="179">
        <f t="shared" si="0"/>
        <v>20</v>
      </c>
      <c r="I53" s="179">
        <f t="shared" si="0"/>
        <v>18</v>
      </c>
      <c r="J53" s="179">
        <f t="shared" si="0"/>
        <v>18</v>
      </c>
      <c r="K53" s="179">
        <f t="shared" si="0"/>
        <v>0</v>
      </c>
      <c r="L53" s="179">
        <f t="shared" si="0"/>
        <v>0</v>
      </c>
      <c r="M53" s="179">
        <f t="shared" si="0"/>
        <v>0</v>
      </c>
      <c r="N53" s="88"/>
      <c r="O53" s="27"/>
      <c r="P53" s="26"/>
      <c r="Q53" s="4"/>
      <c r="R53" s="5"/>
    </row>
    <row r="54" spans="2:18" hidden="1" x14ac:dyDescent="0.25">
      <c r="B54" s="32" t="s">
        <v>121</v>
      </c>
      <c r="C54" s="20"/>
      <c r="D54" s="20"/>
      <c r="E54" s="20"/>
      <c r="F54" s="20"/>
      <c r="G54" s="20"/>
      <c r="H54" s="179">
        <f t="shared" si="0"/>
        <v>28</v>
      </c>
      <c r="I54" s="179">
        <f t="shared" si="0"/>
        <v>9</v>
      </c>
      <c r="J54" s="179">
        <f t="shared" si="0"/>
        <v>18</v>
      </c>
      <c r="K54" s="179">
        <f t="shared" si="0"/>
        <v>0</v>
      </c>
      <c r="L54" s="179">
        <f t="shared" si="0"/>
        <v>0</v>
      </c>
      <c r="M54" s="179">
        <f t="shared" si="0"/>
        <v>0</v>
      </c>
      <c r="N54" s="88"/>
      <c r="O54" s="27"/>
      <c r="P54" s="26"/>
      <c r="Q54" s="4"/>
      <c r="R54" s="5"/>
    </row>
    <row r="55" spans="2:18" hidden="1" x14ac:dyDescent="0.25">
      <c r="B55" s="32" t="s">
        <v>18</v>
      </c>
      <c r="C55" s="20"/>
      <c r="D55" s="20"/>
      <c r="E55" s="20"/>
      <c r="F55" s="20"/>
      <c r="G55" s="20"/>
      <c r="H55" s="179">
        <f t="shared" si="0"/>
        <v>39</v>
      </c>
      <c r="I55" s="179">
        <f t="shared" si="0"/>
        <v>37</v>
      </c>
      <c r="J55" s="179">
        <f t="shared" si="0"/>
        <v>92</v>
      </c>
      <c r="K55" s="179">
        <f t="shared" si="0"/>
        <v>0</v>
      </c>
      <c r="L55" s="179">
        <f t="shared" si="0"/>
        <v>0</v>
      </c>
      <c r="M55" s="179">
        <f t="shared" si="0"/>
        <v>0</v>
      </c>
      <c r="N55" s="88"/>
      <c r="O55" s="27"/>
      <c r="P55" s="26"/>
      <c r="Q55" s="4"/>
      <c r="R55" s="5"/>
    </row>
    <row r="56" spans="2:18" hidden="1" x14ac:dyDescent="0.25">
      <c r="B56" s="32" t="s">
        <v>122</v>
      </c>
      <c r="C56" s="20"/>
      <c r="D56" s="20"/>
      <c r="E56" s="20"/>
      <c r="F56" s="20"/>
      <c r="G56" s="20"/>
      <c r="H56" s="179">
        <f t="shared" si="0"/>
        <v>20</v>
      </c>
      <c r="I56" s="179">
        <f t="shared" si="0"/>
        <v>28</v>
      </c>
      <c r="J56" s="179">
        <f t="shared" si="0"/>
        <v>18</v>
      </c>
      <c r="K56" s="179">
        <f t="shared" si="0"/>
        <v>0</v>
      </c>
      <c r="L56" s="179">
        <f t="shared" si="0"/>
        <v>0</v>
      </c>
      <c r="M56" s="179">
        <f t="shared" si="0"/>
        <v>0</v>
      </c>
      <c r="N56" s="88"/>
      <c r="O56" s="27"/>
      <c r="P56" s="26"/>
      <c r="Q56" s="4"/>
      <c r="R56" s="5"/>
    </row>
    <row r="57" spans="2:18" hidden="1" x14ac:dyDescent="0.25">
      <c r="B57" s="32" t="s">
        <v>123</v>
      </c>
      <c r="C57" s="20"/>
      <c r="D57" s="20"/>
      <c r="E57" s="20"/>
      <c r="F57" s="20"/>
      <c r="G57" s="20"/>
      <c r="H57" s="179">
        <f t="shared" si="0"/>
        <v>39</v>
      </c>
      <c r="I57" s="179">
        <f t="shared" si="0"/>
        <v>74</v>
      </c>
      <c r="J57" s="179">
        <f t="shared" si="0"/>
        <v>18</v>
      </c>
      <c r="K57" s="179">
        <f t="shared" si="0"/>
        <v>0</v>
      </c>
      <c r="L57" s="179">
        <f t="shared" si="0"/>
        <v>0</v>
      </c>
      <c r="M57" s="179">
        <f t="shared" si="0"/>
        <v>0</v>
      </c>
      <c r="N57" s="88"/>
      <c r="O57" s="27"/>
      <c r="P57" s="26"/>
      <c r="Q57" s="4"/>
      <c r="R57" s="5"/>
    </row>
    <row r="58" spans="2:18" hidden="1" x14ac:dyDescent="0.25">
      <c r="B58" s="3"/>
      <c r="C58" s="4"/>
      <c r="D58" s="4"/>
      <c r="E58" s="4"/>
      <c r="F58" s="4"/>
      <c r="G58" s="69"/>
      <c r="H58" s="180"/>
      <c r="I58" s="180"/>
      <c r="J58" s="180"/>
      <c r="K58" s="179"/>
      <c r="L58" s="179"/>
      <c r="M58" s="180"/>
      <c r="N58" s="29"/>
      <c r="O58" s="29"/>
      <c r="P58" s="83"/>
      <c r="Q58" s="4"/>
      <c r="R58" s="5"/>
    </row>
    <row r="59" spans="2:18" hidden="1" x14ac:dyDescent="0.25">
      <c r="B59" s="71" t="s">
        <v>97</v>
      </c>
      <c r="C59" s="72"/>
      <c r="D59" s="72"/>
      <c r="E59" s="58"/>
      <c r="F59" s="21" t="s">
        <v>20</v>
      </c>
      <c r="G59" s="11"/>
      <c r="H59" s="181">
        <f>+SUM(H51:H57)</f>
        <v>185</v>
      </c>
      <c r="I59" s="181">
        <f>SUM(I51:I57)</f>
        <v>184</v>
      </c>
      <c r="J59" s="181">
        <f>SUM(J51:J57)</f>
        <v>182</v>
      </c>
      <c r="K59" s="181">
        <f>SUM(K51:K57)</f>
        <v>0</v>
      </c>
      <c r="L59" s="181">
        <f>+SUM(L51:L57)</f>
        <v>0</v>
      </c>
      <c r="M59" s="181">
        <f>+SUM(M51:M57)</f>
        <v>0</v>
      </c>
      <c r="N59" s="73"/>
      <c r="O59" s="73"/>
      <c r="P59" s="191">
        <f>SUM(H59:O59)</f>
        <v>551</v>
      </c>
      <c r="Q59" s="8"/>
      <c r="R59" s="74"/>
    </row>
    <row r="60" spans="2:18" hidden="1" x14ac:dyDescent="0.25">
      <c r="B60" s="30"/>
      <c r="C60" s="67"/>
      <c r="D60" s="67"/>
      <c r="E60" s="30"/>
      <c r="F60" s="40"/>
      <c r="G60" s="4"/>
      <c r="H60" s="55"/>
      <c r="I60" s="55"/>
      <c r="J60" s="55"/>
      <c r="K60" s="55"/>
      <c r="L60" s="55"/>
      <c r="M60" s="55"/>
      <c r="N60" s="55"/>
      <c r="O60" s="55"/>
      <c r="P60" s="55"/>
      <c r="Q60" s="4"/>
      <c r="R60" s="4"/>
    </row>
    <row r="61" spans="2:18" hidden="1" x14ac:dyDescent="0.25"/>
    <row r="62" spans="2:18" hidden="1" x14ac:dyDescent="0.25"/>
    <row r="63" spans="2:18" hidden="1" x14ac:dyDescent="0.25"/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EES Gas West</vt:lpstr>
      <vt:lpstr>EES Gas Central</vt:lpstr>
      <vt:lpstr>EES Gas East</vt:lpstr>
      <vt:lpstr>EES Gas Log.</vt:lpstr>
      <vt:lpstr>NorthEast</vt:lpstr>
      <vt:lpstr>SouthEast</vt:lpstr>
      <vt:lpstr>West </vt:lpstr>
      <vt:lpstr>Central</vt:lpstr>
      <vt:lpstr>Tran Rate</vt:lpstr>
      <vt:lpstr>eComm &amp; Reg. Affairs </vt:lpstr>
      <vt:lpstr>Aruba</vt:lpstr>
      <vt:lpstr>Wellhead</vt:lpstr>
      <vt:lpstr>Log. Mgmt. </vt:lpstr>
      <vt:lpstr>Texas</vt:lpstr>
      <vt:lpstr>Aruba!Print_Area</vt:lpstr>
      <vt:lpstr>Central!Print_Area</vt:lpstr>
      <vt:lpstr>'eComm &amp; Reg. Affairs '!Print_Area</vt:lpstr>
      <vt:lpstr>'EES Gas Central'!Print_Area</vt:lpstr>
      <vt:lpstr>'EES Gas East'!Print_Area</vt:lpstr>
      <vt:lpstr>'EES Gas Log.'!Print_Area</vt:lpstr>
      <vt:lpstr>'EES Gas West'!Print_Area</vt:lpstr>
      <vt:lpstr>'Log. Mgmt. '!Print_Area</vt:lpstr>
      <vt:lpstr>NorthEast!Print_Area</vt:lpstr>
      <vt:lpstr>SouthEast!Print_Area</vt:lpstr>
      <vt:lpstr>Texas!Print_Area</vt:lpstr>
      <vt:lpstr>'Tran Rate'!Print_Area</vt:lpstr>
      <vt:lpstr>Wellhead!Print_Area</vt:lpstr>
      <vt:lpstr>'West 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vlamadr</dc:creator>
  <cp:lastModifiedBy>Havlíček Jan</cp:lastModifiedBy>
  <cp:lastPrinted>2001-10-25T13:27:57Z</cp:lastPrinted>
  <dcterms:created xsi:type="dcterms:W3CDTF">2000-11-02T22:22:43Z</dcterms:created>
  <dcterms:modified xsi:type="dcterms:W3CDTF">2023-09-10T15:52:05Z</dcterms:modified>
</cp:coreProperties>
</file>