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45" firstSheet="5" activeTab="10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<sst xmlns="http://schemas.openxmlformats.org/spreadsheetml/2006/main" count="2321" uniqueCount="206">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</sst>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5" t="s">
        <v>21</v>
      </c>
      <c r="BK9" s="145"/>
      <c r="BL9" s="145"/>
      <c r="BM9" s="145"/>
      <c r="BN9" s="145"/>
      <c r="BO9" s="145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8" t="s">
        <v>22</v>
      </c>
      <c r="BK10" s="149"/>
      <c r="BL10" s="7"/>
      <c r="BM10" s="6"/>
      <c r="BN10" s="148" t="s">
        <v>22</v>
      </c>
      <c r="BO10" s="149"/>
      <c r="BP10" s="7"/>
      <c r="BY10" s="155" t="s">
        <v>61</v>
      </c>
      <c r="BZ10" s="156"/>
      <c r="CA10" s="156"/>
      <c r="CB10" s="156"/>
      <c r="CC10" s="156"/>
      <c r="CD10" s="156"/>
      <c r="CE10" s="156"/>
      <c r="CF10" s="156"/>
      <c r="CG10" s="156"/>
      <c r="CH10" s="156"/>
      <c r="CI10" s="157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8" t="s">
        <v>3</v>
      </c>
      <c r="BZ11" s="158"/>
      <c r="CA11" s="5"/>
      <c r="CB11" s="158" t="s">
        <v>5</v>
      </c>
      <c r="CC11" s="158"/>
      <c r="CD11" s="158"/>
      <c r="CE11" s="158"/>
      <c r="CF11" s="158"/>
      <c r="CH11" s="158" t="s">
        <v>66</v>
      </c>
      <c r="CI11" s="158"/>
    </row>
    <row r="12" spans="1:87" s="5" customFormat="1" x14ac:dyDescent="0.2">
      <c r="C12" s="145" t="s">
        <v>14</v>
      </c>
      <c r="D12" s="145"/>
      <c r="E12" s="6"/>
      <c r="F12" s="145" t="s">
        <v>26</v>
      </c>
      <c r="G12" s="145"/>
      <c r="H12" s="6"/>
      <c r="I12" s="145" t="s">
        <v>41</v>
      </c>
      <c r="J12" s="145"/>
      <c r="K12" s="6"/>
      <c r="L12" s="145" t="s">
        <v>43</v>
      </c>
      <c r="M12" s="145"/>
      <c r="N12" s="6"/>
      <c r="O12" s="145" t="s">
        <v>45</v>
      </c>
      <c r="P12" s="145"/>
      <c r="Q12" s="6"/>
      <c r="R12" s="145" t="s">
        <v>18</v>
      </c>
      <c r="S12" s="145"/>
      <c r="T12" s="6"/>
      <c r="V12" s="145" t="s">
        <v>16</v>
      </c>
      <c r="W12" s="145"/>
      <c r="X12" s="6"/>
      <c r="Y12" s="145" t="s">
        <v>49</v>
      </c>
      <c r="Z12" s="145"/>
      <c r="AA12" s="6"/>
      <c r="AB12" s="145" t="s">
        <v>51</v>
      </c>
      <c r="AC12" s="145"/>
      <c r="AD12" s="6"/>
      <c r="AE12" s="145" t="s">
        <v>17</v>
      </c>
      <c r="AF12" s="145"/>
      <c r="AG12" s="6"/>
      <c r="AH12" s="145" t="s">
        <v>26</v>
      </c>
      <c r="AI12" s="145"/>
      <c r="AJ12" s="6"/>
      <c r="AK12" s="145" t="s">
        <v>41</v>
      </c>
      <c r="AL12" s="145"/>
      <c r="AM12" s="6"/>
      <c r="AN12" s="145" t="s">
        <v>43</v>
      </c>
      <c r="AO12" s="145"/>
      <c r="AP12" s="6"/>
      <c r="AQ12" s="145" t="s">
        <v>27</v>
      </c>
      <c r="AR12" s="145"/>
      <c r="AS12" s="6"/>
      <c r="AT12" s="145" t="s">
        <v>53</v>
      </c>
      <c r="AU12" s="145"/>
      <c r="AV12" s="6"/>
      <c r="AW12" s="145" t="s">
        <v>55</v>
      </c>
      <c r="AX12" s="145"/>
      <c r="AY12" s="6"/>
      <c r="AZ12" s="145" t="s">
        <v>18</v>
      </c>
      <c r="BA12" s="145"/>
      <c r="BB12" s="6"/>
      <c r="BC12" s="145" t="s">
        <v>56</v>
      </c>
      <c r="BD12" s="145"/>
      <c r="BE12" s="6"/>
      <c r="BF12" s="6"/>
      <c r="BG12" s="6"/>
      <c r="BH12" s="6" t="s">
        <v>23</v>
      </c>
      <c r="BJ12" s="145" t="s">
        <v>28</v>
      </c>
      <c r="BK12" s="145"/>
      <c r="BL12" s="6"/>
      <c r="BM12" s="6"/>
      <c r="BN12" s="145" t="s">
        <v>28</v>
      </c>
      <c r="BO12" s="145"/>
      <c r="BP12" s="6"/>
      <c r="BR12" s="153" t="s">
        <v>39</v>
      </c>
      <c r="BS12" s="154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5" t="s">
        <v>32</v>
      </c>
      <c r="BK51" s="145"/>
      <c r="BL51" s="145"/>
      <c r="BM51" s="145"/>
      <c r="BN51" s="145"/>
      <c r="BO51" s="145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55" t="s">
        <v>68</v>
      </c>
      <c r="BZ52" s="156"/>
      <c r="CA52" s="156"/>
      <c r="CB52" s="156"/>
      <c r="CC52" s="156"/>
      <c r="CD52" s="156"/>
      <c r="CE52" s="156"/>
      <c r="CF52" s="156"/>
      <c r="CG52" s="156"/>
      <c r="CH52" s="156"/>
      <c r="CI52" s="157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6" t="s">
        <v>35</v>
      </c>
      <c r="W53" s="146"/>
      <c r="X53" s="146"/>
      <c r="Y53" s="146" t="s">
        <v>48</v>
      </c>
      <c r="Z53" s="146"/>
      <c r="AA53" s="146"/>
      <c r="AB53" s="146" t="s">
        <v>50</v>
      </c>
      <c r="AC53" s="146"/>
      <c r="AD53" s="146"/>
      <c r="AE53" s="146" t="s">
        <v>34</v>
      </c>
      <c r="AF53" s="146"/>
      <c r="AG53" s="146"/>
      <c r="AH53" s="146" t="s">
        <v>36</v>
      </c>
      <c r="AI53" s="146"/>
      <c r="AJ53" s="146"/>
      <c r="AK53" s="146" t="s">
        <v>40</v>
      </c>
      <c r="AL53" s="146"/>
      <c r="AM53" s="146"/>
      <c r="AN53" s="146" t="s">
        <v>42</v>
      </c>
      <c r="AO53" s="146"/>
      <c r="AP53" s="146"/>
      <c r="AQ53" s="146" t="s">
        <v>37</v>
      </c>
      <c r="AR53" s="146"/>
      <c r="AS53" s="146"/>
      <c r="AT53" s="146" t="s">
        <v>52</v>
      </c>
      <c r="AU53" s="146"/>
      <c r="AV53" s="146"/>
      <c r="AW53" s="146" t="s">
        <v>54</v>
      </c>
      <c r="AX53" s="146"/>
      <c r="AY53" s="146"/>
      <c r="AZ53" s="146" t="s">
        <v>38</v>
      </c>
      <c r="BA53" s="146"/>
      <c r="BB53" s="146"/>
      <c r="BC53" s="146" t="s">
        <v>57</v>
      </c>
      <c r="BD53" s="146"/>
      <c r="BE53" s="146"/>
      <c r="BF53" s="7"/>
      <c r="BG53" s="7"/>
      <c r="BH53" s="7"/>
      <c r="BJ53" s="146"/>
      <c r="BK53" s="146"/>
      <c r="BL53" s="146"/>
      <c r="BM53" s="8"/>
      <c r="BN53" s="146"/>
      <c r="BO53" s="146"/>
      <c r="BP53" s="146"/>
      <c r="BY53" s="159" t="s">
        <v>69</v>
      </c>
      <c r="BZ53" s="159"/>
      <c r="CA53" s="159"/>
      <c r="CB53" s="159"/>
      <c r="CC53" s="159"/>
      <c r="CD53" s="8"/>
      <c r="CE53" s="159" t="s">
        <v>71</v>
      </c>
      <c r="CF53" s="159"/>
      <c r="CG53" s="159"/>
      <c r="CH53" s="8"/>
      <c r="CI53" s="8"/>
    </row>
    <row r="54" spans="1:87" s="5" customFormat="1" ht="12.75" customHeight="1" x14ac:dyDescent="0.2">
      <c r="C54" s="145" t="s">
        <v>14</v>
      </c>
      <c r="D54" s="145"/>
      <c r="E54" s="145"/>
      <c r="F54" s="145" t="s">
        <v>26</v>
      </c>
      <c r="G54" s="145"/>
      <c r="H54" s="145"/>
      <c r="I54" s="145" t="s">
        <v>41</v>
      </c>
      <c r="J54" s="145"/>
      <c r="K54" s="145"/>
      <c r="L54" s="145" t="s">
        <v>43</v>
      </c>
      <c r="M54" s="145"/>
      <c r="N54" s="145"/>
      <c r="O54" s="145" t="s">
        <v>45</v>
      </c>
      <c r="P54" s="145"/>
      <c r="Q54" s="145"/>
      <c r="R54" s="145" t="s">
        <v>18</v>
      </c>
      <c r="S54" s="145"/>
      <c r="T54" s="145"/>
      <c r="V54" s="145" t="s">
        <v>16</v>
      </c>
      <c r="W54" s="145"/>
      <c r="X54" s="145"/>
      <c r="Y54" s="145" t="s">
        <v>49</v>
      </c>
      <c r="Z54" s="145"/>
      <c r="AA54" s="145"/>
      <c r="AB54" s="145" t="s">
        <v>51</v>
      </c>
      <c r="AC54" s="145"/>
      <c r="AD54" s="145"/>
      <c r="AE54" s="145" t="s">
        <v>17</v>
      </c>
      <c r="AF54" s="145"/>
      <c r="AG54" s="145"/>
      <c r="AH54" s="145" t="s">
        <v>26</v>
      </c>
      <c r="AI54" s="145"/>
      <c r="AJ54" s="145"/>
      <c r="AK54" s="145" t="s">
        <v>41</v>
      </c>
      <c r="AL54" s="145"/>
      <c r="AM54" s="145"/>
      <c r="AN54" s="145" t="s">
        <v>43</v>
      </c>
      <c r="AO54" s="145"/>
      <c r="AP54" s="145"/>
      <c r="AQ54" s="145" t="s">
        <v>27</v>
      </c>
      <c r="AR54" s="145"/>
      <c r="AS54" s="145"/>
      <c r="AT54" s="145" t="s">
        <v>53</v>
      </c>
      <c r="AU54" s="145"/>
      <c r="AV54" s="145"/>
      <c r="AW54" s="145" t="s">
        <v>55</v>
      </c>
      <c r="AX54" s="145"/>
      <c r="AY54" s="145"/>
      <c r="AZ54" s="145" t="s">
        <v>18</v>
      </c>
      <c r="BA54" s="145"/>
      <c r="BB54" s="145"/>
      <c r="BC54" s="145" t="s">
        <v>56</v>
      </c>
      <c r="BD54" s="145"/>
      <c r="BE54" s="145"/>
      <c r="BF54" s="6"/>
      <c r="BG54" s="6"/>
      <c r="BH54" s="6"/>
      <c r="BJ54" s="145" t="s">
        <v>28</v>
      </c>
      <c r="BK54" s="145"/>
      <c r="BL54" s="145"/>
      <c r="BM54" s="6"/>
      <c r="BN54" s="145" t="s">
        <v>28</v>
      </c>
      <c r="BO54" s="145"/>
      <c r="BP54" s="145"/>
      <c r="BR54" s="145" t="s">
        <v>10</v>
      </c>
      <c r="BS54" s="145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44"/>
      <c r="D94" s="14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60" t="s">
        <v>76</v>
      </c>
      <c r="BZ94" s="160"/>
      <c r="CA94" s="160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48" t="s">
        <v>29</v>
      </c>
      <c r="D95" s="164"/>
      <c r="E95" s="164"/>
      <c r="F95" s="149"/>
      <c r="G95"/>
      <c r="H95" s="6"/>
      <c r="I95" s="148" t="s">
        <v>22</v>
      </c>
      <c r="J95" s="149"/>
      <c r="K95" s="6"/>
      <c r="L95" s="148" t="s">
        <v>22</v>
      </c>
      <c r="M95" s="149"/>
      <c r="N95" s="6"/>
      <c r="O95" s="148" t="s">
        <v>22</v>
      </c>
      <c r="P95" s="149"/>
      <c r="Q95" s="6"/>
      <c r="R95" s="148" t="s">
        <v>22</v>
      </c>
      <c r="S95" s="149"/>
      <c r="T95" s="6"/>
      <c r="U95" s="1"/>
      <c r="V95" s="148" t="s">
        <v>22</v>
      </c>
      <c r="W95" s="149"/>
      <c r="X95" s="19"/>
      <c r="Y95" s="148" t="s">
        <v>22</v>
      </c>
      <c r="Z95" s="149"/>
      <c r="AA95" s="19"/>
      <c r="AB95" s="148" t="s">
        <v>22</v>
      </c>
      <c r="AC95" s="149"/>
      <c r="AD95" s="19"/>
      <c r="AE95" s="148" t="s">
        <v>22</v>
      </c>
      <c r="AF95" s="149"/>
      <c r="AG95" s="19"/>
      <c r="AH95" s="148" t="s">
        <v>22</v>
      </c>
      <c r="AI95" s="149"/>
      <c r="AJ95" s="19"/>
      <c r="AK95" s="148" t="s">
        <v>22</v>
      </c>
      <c r="AL95" s="149"/>
      <c r="AM95" s="19"/>
      <c r="AN95" s="148" t="s">
        <v>22</v>
      </c>
      <c r="AO95" s="149"/>
      <c r="AP95" s="19"/>
      <c r="AQ95" s="148" t="s">
        <v>22</v>
      </c>
      <c r="AR95" s="149"/>
      <c r="AS95" s="19"/>
      <c r="AT95" s="148" t="s">
        <v>22</v>
      </c>
      <c r="AU95" s="149"/>
      <c r="AV95" s="19"/>
      <c r="AW95" s="148" t="s">
        <v>22</v>
      </c>
      <c r="AX95" s="149"/>
      <c r="AY95" s="19"/>
      <c r="AZ95" s="148" t="s">
        <v>22</v>
      </c>
      <c r="BA95" s="149"/>
      <c r="BB95" s="19"/>
      <c r="BC95" s="148" t="s">
        <v>22</v>
      </c>
      <c r="BD95" s="14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45"/>
      <c r="D96" s="145"/>
      <c r="E96" s="6" t="s">
        <v>30</v>
      </c>
      <c r="F96"/>
      <c r="G96"/>
      <c r="H96" s="6"/>
      <c r="I96" s="145" t="s">
        <v>28</v>
      </c>
      <c r="J96" s="145"/>
      <c r="K96" s="6"/>
      <c r="L96" s="145" t="s">
        <v>28</v>
      </c>
      <c r="M96" s="145"/>
      <c r="N96" s="6"/>
      <c r="O96" s="145" t="s">
        <v>28</v>
      </c>
      <c r="P96" s="145"/>
      <c r="Q96" s="6"/>
      <c r="R96" s="145" t="s">
        <v>28</v>
      </c>
      <c r="S96" s="145"/>
      <c r="T96" s="6"/>
      <c r="V96" s="145" t="s">
        <v>28</v>
      </c>
      <c r="W96" s="145"/>
      <c r="X96" s="6"/>
      <c r="Y96" s="145" t="s">
        <v>28</v>
      </c>
      <c r="Z96" s="145"/>
      <c r="AA96" s="6"/>
      <c r="AB96" s="145" t="s">
        <v>28</v>
      </c>
      <c r="AC96" s="145"/>
      <c r="AD96" s="6"/>
      <c r="AE96" s="145" t="s">
        <v>28</v>
      </c>
      <c r="AF96" s="145"/>
      <c r="AG96" s="6"/>
      <c r="AH96" s="145" t="s">
        <v>28</v>
      </c>
      <c r="AI96" s="145"/>
      <c r="AJ96" s="6"/>
      <c r="AK96" s="145" t="s">
        <v>28</v>
      </c>
      <c r="AL96" s="145"/>
      <c r="AM96" s="6"/>
      <c r="AN96" s="145" t="s">
        <v>28</v>
      </c>
      <c r="AO96" s="145"/>
      <c r="AP96" s="6"/>
      <c r="AQ96" s="145" t="s">
        <v>28</v>
      </c>
      <c r="AR96" s="145"/>
      <c r="AS96" s="6"/>
      <c r="AT96" s="145" t="s">
        <v>28</v>
      </c>
      <c r="AU96" s="145"/>
      <c r="AV96" s="6"/>
      <c r="AW96" s="145" t="s">
        <v>28</v>
      </c>
      <c r="AX96" s="145"/>
      <c r="AY96" s="6"/>
      <c r="AZ96" s="145" t="s">
        <v>28</v>
      </c>
      <c r="BA96" s="145"/>
      <c r="BB96" s="6"/>
      <c r="BC96" s="145" t="s">
        <v>28</v>
      </c>
      <c r="BD96" s="145"/>
      <c r="BE96" s="6"/>
      <c r="BF96" s="6"/>
      <c r="BG96" s="6"/>
      <c r="BH96" s="6"/>
      <c r="BJ96" s="145"/>
      <c r="BK96" s="145"/>
      <c r="BL96" s="6"/>
      <c r="BM96" s="6"/>
      <c r="BN96" s="145"/>
      <c r="BO96" s="145"/>
      <c r="BP96" s="6"/>
      <c r="BR96" s="145"/>
      <c r="BS96" s="145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61" t="s">
        <v>79</v>
      </c>
      <c r="B133" s="162"/>
      <c r="C133" s="162"/>
      <c r="D133" s="162"/>
      <c r="E133" s="162"/>
      <c r="F133" s="16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35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 t="shared" ref="AJ67:AM67" si="60">AJ33-AJ98</f>
        <v>0</v>
      </c>
      <c r="AK67" s="109">
        <f t="shared" si="60"/>
        <v>0</v>
      </c>
      <c r="AL67" s="109">
        <f t="shared" si="60"/>
        <v>0</v>
      </c>
      <c r="AM67" s="109">
        <f t="shared" si="60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1">SUM(I53:I67)</f>
        <v>45000</v>
      </c>
      <c r="J69" s="112">
        <f t="shared" si="61"/>
        <v>45000</v>
      </c>
      <c r="K69" s="112">
        <f t="shared" si="61"/>
        <v>45000</v>
      </c>
      <c r="L69" s="112">
        <f t="shared" si="61"/>
        <v>25000</v>
      </c>
      <c r="M69" s="112">
        <f t="shared" si="61"/>
        <v>25000</v>
      </c>
      <c r="N69" s="112">
        <f t="shared" si="61"/>
        <v>25000</v>
      </c>
      <c r="O69" s="112">
        <f t="shared" si="61"/>
        <v>25000</v>
      </c>
      <c r="P69" s="112">
        <f t="shared" si="61"/>
        <v>25000</v>
      </c>
      <c r="Q69" s="112">
        <f t="shared" si="61"/>
        <v>25000</v>
      </c>
      <c r="R69" s="112">
        <f t="shared" si="61"/>
        <v>25000</v>
      </c>
      <c r="S69" s="112">
        <f t="shared" si="61"/>
        <v>25000</v>
      </c>
      <c r="T69" s="112">
        <f t="shared" si="61"/>
        <v>25000</v>
      </c>
      <c r="U69" s="112">
        <f t="shared" si="61"/>
        <v>25000</v>
      </c>
      <c r="V69" s="112">
        <f t="shared" si="61"/>
        <v>30000</v>
      </c>
      <c r="W69" s="112">
        <f t="shared" si="61"/>
        <v>40000</v>
      </c>
      <c r="X69" s="112">
        <f t="shared" si="61"/>
        <v>40000</v>
      </c>
      <c r="Y69" s="112">
        <f t="shared" si="61"/>
        <v>40000</v>
      </c>
      <c r="Z69" s="112">
        <f t="shared" si="61"/>
        <v>40000</v>
      </c>
      <c r="AA69" s="112">
        <f t="shared" si="61"/>
        <v>40000</v>
      </c>
      <c r="AB69" s="112">
        <f t="shared" si="61"/>
        <v>40000</v>
      </c>
      <c r="AC69" s="112">
        <f t="shared" si="61"/>
        <v>40000</v>
      </c>
      <c r="AD69" s="112">
        <f t="shared" si="61"/>
        <v>40000</v>
      </c>
      <c r="AE69" s="112">
        <f t="shared" si="61"/>
        <v>40000</v>
      </c>
      <c r="AF69" s="112">
        <f t="shared" si="61"/>
        <v>40000</v>
      </c>
      <c r="AG69" s="112">
        <f t="shared" si="61"/>
        <v>40000</v>
      </c>
      <c r="AH69" s="112">
        <f t="shared" si="61"/>
        <v>40000</v>
      </c>
      <c r="AI69" s="112">
        <f t="shared" si="61"/>
        <v>40000</v>
      </c>
      <c r="AJ69" s="112">
        <f t="shared" si="61"/>
        <v>40000</v>
      </c>
      <c r="AK69" s="112">
        <f t="shared" si="61"/>
        <v>40000</v>
      </c>
      <c r="AL69" s="112">
        <f t="shared" si="61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2">I69-(I53*$F53+I54*$F54+I55*$F55+I56*$F56+I57*$F57+I59*$F59+I60*$F60+I61*$F61+I62*$F62+I63*$F63+I64*$F64+I65*$F65+I66*$F66+I67*$F67+I58*$F58)-I68*$F68-I99-I102-I106-I112-I116+I99</f>
        <v>44550</v>
      </c>
      <c r="J81" s="106">
        <f t="shared" si="62"/>
        <v>44550</v>
      </c>
      <c r="K81" s="106">
        <f t="shared" si="62"/>
        <v>44550</v>
      </c>
      <c r="L81" s="106">
        <f t="shared" si="62"/>
        <v>24750</v>
      </c>
      <c r="M81" s="106">
        <f t="shared" si="62"/>
        <v>24750</v>
      </c>
      <c r="N81" s="106">
        <f t="shared" si="62"/>
        <v>24750</v>
      </c>
      <c r="O81" s="106">
        <f t="shared" si="62"/>
        <v>24750</v>
      </c>
      <c r="P81" s="106">
        <f t="shared" si="62"/>
        <v>24750</v>
      </c>
      <c r="Q81" s="106">
        <f t="shared" si="62"/>
        <v>24750</v>
      </c>
      <c r="R81" s="106">
        <f t="shared" si="62"/>
        <v>24750</v>
      </c>
      <c r="S81" s="106">
        <f t="shared" si="62"/>
        <v>24750</v>
      </c>
      <c r="T81" s="106">
        <f t="shared" si="62"/>
        <v>24750</v>
      </c>
      <c r="U81" s="106">
        <f t="shared" si="62"/>
        <v>24750</v>
      </c>
      <c r="V81" s="106">
        <f t="shared" si="62"/>
        <v>29700</v>
      </c>
      <c r="W81" s="106">
        <f t="shared" si="62"/>
        <v>39600</v>
      </c>
      <c r="X81" s="106">
        <f t="shared" si="62"/>
        <v>39600</v>
      </c>
      <c r="Y81" s="106">
        <f t="shared" si="62"/>
        <v>39600</v>
      </c>
      <c r="Z81" s="106">
        <f t="shared" si="62"/>
        <v>39600</v>
      </c>
      <c r="AA81" s="106">
        <f t="shared" si="62"/>
        <v>39600</v>
      </c>
      <c r="AB81" s="106">
        <f t="shared" si="62"/>
        <v>39600</v>
      </c>
      <c r="AC81" s="106">
        <f t="shared" si="62"/>
        <v>39600</v>
      </c>
      <c r="AD81" s="106">
        <f t="shared" si="62"/>
        <v>39600</v>
      </c>
      <c r="AE81" s="106">
        <f t="shared" si="62"/>
        <v>39600</v>
      </c>
      <c r="AF81" s="106">
        <f t="shared" si="62"/>
        <v>39600</v>
      </c>
      <c r="AG81" s="106">
        <f t="shared" si="62"/>
        <v>39600</v>
      </c>
      <c r="AH81" s="106">
        <f t="shared" si="62"/>
        <v>39600</v>
      </c>
      <c r="AI81" s="106">
        <f t="shared" si="62"/>
        <v>39600</v>
      </c>
      <c r="AJ81" s="106">
        <f t="shared" si="62"/>
        <v>39600</v>
      </c>
      <c r="AK81" s="106">
        <f t="shared" si="62"/>
        <v>39600</v>
      </c>
      <c r="AL81" s="106">
        <f t="shared" si="62"/>
        <v>39600</v>
      </c>
      <c r="AM81" s="106">
        <f t="shared" si="62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3">K84</f>
        <v>0</v>
      </c>
      <c r="M84" s="11">
        <f t="shared" si="63"/>
        <v>0</v>
      </c>
      <c r="N84" s="11">
        <f t="shared" si="63"/>
        <v>0</v>
      </c>
      <c r="O84" s="11">
        <f t="shared" si="63"/>
        <v>0</v>
      </c>
      <c r="P84" s="11">
        <f t="shared" si="63"/>
        <v>0</v>
      </c>
      <c r="Q84" s="11">
        <f t="shared" si="63"/>
        <v>0</v>
      </c>
      <c r="R84" s="11">
        <f t="shared" si="63"/>
        <v>0</v>
      </c>
      <c r="S84" s="11">
        <f t="shared" si="63"/>
        <v>0</v>
      </c>
      <c r="T84" s="11">
        <f t="shared" si="63"/>
        <v>0</v>
      </c>
      <c r="U84" s="11">
        <f t="shared" si="63"/>
        <v>0</v>
      </c>
      <c r="V84" s="11">
        <f t="shared" si="63"/>
        <v>0</v>
      </c>
      <c r="W84" s="11">
        <f t="shared" si="63"/>
        <v>0</v>
      </c>
      <c r="X84" s="11">
        <f t="shared" si="63"/>
        <v>0</v>
      </c>
      <c r="Y84" s="11">
        <f t="shared" si="63"/>
        <v>0</v>
      </c>
      <c r="Z84" s="11">
        <f t="shared" si="63"/>
        <v>0</v>
      </c>
      <c r="AA84" s="11">
        <f t="shared" si="63"/>
        <v>0</v>
      </c>
      <c r="AB84" s="11">
        <f t="shared" si="63"/>
        <v>0</v>
      </c>
      <c r="AC84" s="11">
        <f t="shared" si="63"/>
        <v>0</v>
      </c>
      <c r="AD84" s="11">
        <f t="shared" si="63"/>
        <v>0</v>
      </c>
      <c r="AE84" s="11">
        <f t="shared" si="63"/>
        <v>0</v>
      </c>
      <c r="AF84" s="11">
        <f t="shared" si="63"/>
        <v>0</v>
      </c>
      <c r="AG84" s="11">
        <f t="shared" si="63"/>
        <v>0</v>
      </c>
      <c r="AH84" s="11">
        <v>0</v>
      </c>
      <c r="AI84" s="11">
        <f t="shared" ref="AI84:AL85" si="64">AH84</f>
        <v>0</v>
      </c>
      <c r="AJ84" s="11">
        <f t="shared" si="64"/>
        <v>0</v>
      </c>
      <c r="AK84" s="11">
        <f t="shared" si="64"/>
        <v>0</v>
      </c>
      <c r="AL84" s="11">
        <f t="shared" si="64"/>
        <v>0</v>
      </c>
      <c r="AM84" s="11">
        <v>0</v>
      </c>
      <c r="AO84" s="16">
        <f>SUM(I84:AN84)</f>
        <v>0</v>
      </c>
      <c r="AP84" s="16">
        <f t="shared" ref="AP84:AP98" si="65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4"/>
        <v>0</v>
      </c>
      <c r="AJ85" s="11">
        <f t="shared" si="64"/>
        <v>0</v>
      </c>
      <c r="AK85" s="11">
        <f t="shared" si="64"/>
        <v>0</v>
      </c>
      <c r="AL85" s="11">
        <f t="shared" si="64"/>
        <v>0</v>
      </c>
      <c r="AM85" s="11">
        <v>0</v>
      </c>
      <c r="AO85" s="16">
        <f>SUM(I85:AN85)</f>
        <v>0</v>
      </c>
      <c r="AP85" s="16">
        <f t="shared" si="65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6">AI86</f>
        <v>0</v>
      </c>
      <c r="AK86" s="11">
        <f t="shared" si="66"/>
        <v>0</v>
      </c>
      <c r="AL86" s="11">
        <f t="shared" si="66"/>
        <v>0</v>
      </c>
      <c r="AM86" s="11">
        <v>0</v>
      </c>
      <c r="AO86" s="16">
        <f>SUM(I86:AL86)</f>
        <v>0</v>
      </c>
      <c r="AP86" s="16">
        <f t="shared" si="65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7">AH87</f>
        <v>0</v>
      </c>
      <c r="AJ87" s="11">
        <f t="shared" si="66"/>
        <v>0</v>
      </c>
      <c r="AK87" s="11">
        <f t="shared" si="66"/>
        <v>0</v>
      </c>
      <c r="AL87" s="11">
        <f t="shared" si="66"/>
        <v>0</v>
      </c>
      <c r="AM87" s="11">
        <f>AL87</f>
        <v>0</v>
      </c>
      <c r="AO87" s="16">
        <f t="shared" ref="AO87:AO116" si="68">SUM(I87:AN87)</f>
        <v>0</v>
      </c>
      <c r="AP87" s="16">
        <f t="shared" si="65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7"/>
        <v>0</v>
      </c>
      <c r="AJ88" s="11">
        <f t="shared" si="66"/>
        <v>0</v>
      </c>
      <c r="AK88" s="11">
        <f t="shared" si="66"/>
        <v>0</v>
      </c>
      <c r="AL88" s="11">
        <f t="shared" si="66"/>
        <v>0</v>
      </c>
      <c r="AM88" s="11">
        <v>0</v>
      </c>
      <c r="AO88" s="16">
        <f t="shared" si="68"/>
        <v>0</v>
      </c>
      <c r="AP88" s="16">
        <f t="shared" si="65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7"/>
        <v>0</v>
      </c>
      <c r="AJ89" s="11">
        <f t="shared" si="66"/>
        <v>0</v>
      </c>
      <c r="AK89" s="11">
        <f t="shared" si="66"/>
        <v>0</v>
      </c>
      <c r="AL89" s="11">
        <f t="shared" si="66"/>
        <v>0</v>
      </c>
      <c r="AM89" s="11">
        <f>AL89</f>
        <v>0</v>
      </c>
      <c r="AO89" s="16">
        <f t="shared" si="68"/>
        <v>0</v>
      </c>
      <c r="AP89" s="16">
        <f t="shared" si="65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7"/>
        <v>0</v>
      </c>
      <c r="AJ90" s="11">
        <f t="shared" si="66"/>
        <v>0</v>
      </c>
      <c r="AK90" s="11">
        <f t="shared" si="66"/>
        <v>0</v>
      </c>
      <c r="AL90" s="11">
        <f t="shared" si="66"/>
        <v>0</v>
      </c>
      <c r="AM90" s="11">
        <f>AL90</f>
        <v>0</v>
      </c>
      <c r="AO90" s="16">
        <f t="shared" si="68"/>
        <v>0</v>
      </c>
      <c r="AP90" s="16">
        <f t="shared" si="65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7"/>
        <v>0</v>
      </c>
      <c r="AJ91" s="11">
        <f t="shared" si="66"/>
        <v>0</v>
      </c>
      <c r="AK91" s="11">
        <f t="shared" si="66"/>
        <v>0</v>
      </c>
      <c r="AL91" s="11">
        <f t="shared" si="66"/>
        <v>0</v>
      </c>
      <c r="AM91" s="11">
        <v>0</v>
      </c>
      <c r="AO91" s="16">
        <f t="shared" si="68"/>
        <v>0</v>
      </c>
      <c r="AP91" s="16">
        <f t="shared" si="65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7"/>
        <v>0</v>
      </c>
      <c r="AJ92" s="11">
        <f t="shared" si="66"/>
        <v>0</v>
      </c>
      <c r="AK92" s="11">
        <f t="shared" si="66"/>
        <v>0</v>
      </c>
      <c r="AL92" s="11">
        <f t="shared" si="66"/>
        <v>0</v>
      </c>
      <c r="AM92" s="11">
        <f t="shared" ref="AM92:AM98" si="69">AL92</f>
        <v>0</v>
      </c>
      <c r="AO92" s="16">
        <f t="shared" si="68"/>
        <v>0</v>
      </c>
      <c r="AP92" s="16">
        <f t="shared" si="65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7"/>
        <v>0</v>
      </c>
      <c r="AJ93" s="11">
        <f t="shared" si="66"/>
        <v>0</v>
      </c>
      <c r="AK93" s="11">
        <f t="shared" si="66"/>
        <v>0</v>
      </c>
      <c r="AL93" s="11">
        <f t="shared" si="66"/>
        <v>0</v>
      </c>
      <c r="AM93" s="11">
        <f t="shared" si="69"/>
        <v>0</v>
      </c>
      <c r="AO93" s="16">
        <f t="shared" si="68"/>
        <v>0</v>
      </c>
      <c r="AP93" s="16">
        <f t="shared" si="65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7"/>
        <v>0</v>
      </c>
      <c r="AJ94" s="11">
        <f t="shared" si="66"/>
        <v>0</v>
      </c>
      <c r="AK94" s="11">
        <f t="shared" si="66"/>
        <v>0</v>
      </c>
      <c r="AL94" s="11">
        <f t="shared" si="66"/>
        <v>0</v>
      </c>
      <c r="AM94" s="11">
        <f t="shared" si="69"/>
        <v>0</v>
      </c>
      <c r="AO94" s="16">
        <f t="shared" si="68"/>
        <v>0</v>
      </c>
      <c r="AP94" s="16">
        <f t="shared" si="65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7"/>
        <v>0</v>
      </c>
      <c r="AJ95" s="11">
        <f t="shared" si="66"/>
        <v>0</v>
      </c>
      <c r="AK95" s="11">
        <f t="shared" si="66"/>
        <v>0</v>
      </c>
      <c r="AL95" s="11">
        <f t="shared" si="66"/>
        <v>0</v>
      </c>
      <c r="AM95" s="11">
        <f t="shared" si="69"/>
        <v>0</v>
      </c>
      <c r="AO95" s="16">
        <f t="shared" si="68"/>
        <v>0</v>
      </c>
      <c r="AP95" s="16">
        <f t="shared" si="65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7"/>
        <v>0</v>
      </c>
      <c r="AJ96" s="11">
        <f t="shared" si="66"/>
        <v>0</v>
      </c>
      <c r="AK96" s="11">
        <f t="shared" si="66"/>
        <v>0</v>
      </c>
      <c r="AL96" s="11">
        <f t="shared" si="66"/>
        <v>0</v>
      </c>
      <c r="AM96" s="11">
        <f t="shared" si="69"/>
        <v>0</v>
      </c>
      <c r="AO96" s="16">
        <f t="shared" si="68"/>
        <v>0</v>
      </c>
      <c r="AP96" s="16">
        <f t="shared" si="65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7"/>
        <v>0</v>
      </c>
      <c r="AJ97" s="11">
        <f t="shared" si="66"/>
        <v>0</v>
      </c>
      <c r="AK97" s="11">
        <f t="shared" si="66"/>
        <v>0</v>
      </c>
      <c r="AL97" s="11">
        <f t="shared" si="66"/>
        <v>0</v>
      </c>
      <c r="AM97" s="11">
        <f t="shared" si="69"/>
        <v>0</v>
      </c>
      <c r="AO97" s="64">
        <f t="shared" si="68"/>
        <v>0</v>
      </c>
      <c r="AP97" s="64">
        <f t="shared" si="65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7"/>
        <v>0</v>
      </c>
      <c r="AJ98" s="59">
        <f t="shared" si="66"/>
        <v>0</v>
      </c>
      <c r="AK98" s="59">
        <f t="shared" si="66"/>
        <v>0</v>
      </c>
      <c r="AL98" s="59">
        <f t="shared" si="66"/>
        <v>0</v>
      </c>
      <c r="AM98" s="59">
        <f t="shared" si="69"/>
        <v>0</v>
      </c>
      <c r="AO98" s="60">
        <f t="shared" si="68"/>
        <v>0</v>
      </c>
      <c r="AP98" s="60">
        <f t="shared" si="65"/>
        <v>0</v>
      </c>
      <c r="AR98" s="17"/>
    </row>
    <row r="99" spans="2:44" x14ac:dyDescent="0.2">
      <c r="I99" s="58">
        <f t="shared" ref="I99:AM99" si="70">SUM(I84:I98)</f>
        <v>0</v>
      </c>
      <c r="J99" s="58">
        <f t="shared" si="70"/>
        <v>0</v>
      </c>
      <c r="K99" s="58">
        <f t="shared" si="70"/>
        <v>0</v>
      </c>
      <c r="L99" s="58">
        <f t="shared" si="70"/>
        <v>0</v>
      </c>
      <c r="M99" s="58">
        <f t="shared" si="70"/>
        <v>0</v>
      </c>
      <c r="N99" s="58">
        <f t="shared" si="70"/>
        <v>0</v>
      </c>
      <c r="O99" s="58">
        <f t="shared" si="70"/>
        <v>0</v>
      </c>
      <c r="P99" s="58">
        <f t="shared" si="70"/>
        <v>0</v>
      </c>
      <c r="Q99" s="58">
        <f t="shared" si="70"/>
        <v>0</v>
      </c>
      <c r="R99" s="58">
        <f t="shared" si="70"/>
        <v>0</v>
      </c>
      <c r="S99" s="58">
        <f t="shared" si="70"/>
        <v>0</v>
      </c>
      <c r="T99" s="58">
        <f t="shared" si="70"/>
        <v>0</v>
      </c>
      <c r="U99" s="58">
        <f t="shared" si="70"/>
        <v>0</v>
      </c>
      <c r="V99" s="58">
        <f t="shared" si="70"/>
        <v>0</v>
      </c>
      <c r="W99" s="58">
        <f t="shared" si="70"/>
        <v>0</v>
      </c>
      <c r="X99" s="58">
        <f t="shared" si="70"/>
        <v>0</v>
      </c>
      <c r="Y99" s="58">
        <f t="shared" si="70"/>
        <v>0</v>
      </c>
      <c r="Z99" s="58">
        <f t="shared" si="70"/>
        <v>0</v>
      </c>
      <c r="AA99" s="58">
        <f t="shared" si="70"/>
        <v>0</v>
      </c>
      <c r="AB99" s="58">
        <f t="shared" si="70"/>
        <v>0</v>
      </c>
      <c r="AC99" s="58">
        <f t="shared" si="70"/>
        <v>0</v>
      </c>
      <c r="AD99" s="58">
        <f t="shared" si="70"/>
        <v>0</v>
      </c>
      <c r="AE99" s="58">
        <f t="shared" si="70"/>
        <v>0</v>
      </c>
      <c r="AF99" s="58">
        <f t="shared" si="70"/>
        <v>0</v>
      </c>
      <c r="AG99" s="58">
        <f t="shared" si="70"/>
        <v>0</v>
      </c>
      <c r="AH99" s="58">
        <f t="shared" si="70"/>
        <v>0</v>
      </c>
      <c r="AI99" s="58">
        <f t="shared" si="70"/>
        <v>0</v>
      </c>
      <c r="AJ99" s="58">
        <f t="shared" si="70"/>
        <v>0</v>
      </c>
      <c r="AK99" s="58">
        <f t="shared" si="70"/>
        <v>0</v>
      </c>
      <c r="AL99" s="58">
        <f t="shared" si="70"/>
        <v>0</v>
      </c>
      <c r="AM99" s="58">
        <f t="shared" si="70"/>
        <v>0</v>
      </c>
      <c r="AO99" s="16">
        <f t="shared" si="68"/>
        <v>0</v>
      </c>
      <c r="AP99" s="20">
        <f>SUM(AP84:AP98)</f>
        <v>0</v>
      </c>
    </row>
    <row r="100" spans="2:44" x14ac:dyDescent="0.2">
      <c r="AO100" s="16">
        <f t="shared" si="68"/>
        <v>0</v>
      </c>
    </row>
    <row r="101" spans="2:44" hidden="1" x14ac:dyDescent="0.2">
      <c r="B101" s="61" t="s">
        <v>95</v>
      </c>
      <c r="AO101" s="16">
        <f t="shared" si="68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8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8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8"/>
        <v>0</v>
      </c>
    </row>
    <row r="105" spans="2:44" x14ac:dyDescent="0.2">
      <c r="B105" s="61" t="s">
        <v>95</v>
      </c>
      <c r="AO105" s="16">
        <f t="shared" si="68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8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8"/>
        <v>55000</v>
      </c>
    </row>
    <row r="108" spans="2:44" hidden="1" x14ac:dyDescent="0.2">
      <c r="C108" s="1" t="s">
        <v>193</v>
      </c>
      <c r="AO108" s="16">
        <f t="shared" si="68"/>
        <v>0</v>
      </c>
    </row>
    <row r="109" spans="2:44" hidden="1" x14ac:dyDescent="0.2">
      <c r="C109" s="1" t="s">
        <v>194</v>
      </c>
      <c r="AO109" s="16">
        <f t="shared" si="68"/>
        <v>0</v>
      </c>
    </row>
    <row r="110" spans="2:44" hidden="1" x14ac:dyDescent="0.2">
      <c r="C110" s="1" t="s">
        <v>195</v>
      </c>
      <c r="AO110" s="16">
        <f t="shared" si="68"/>
        <v>0</v>
      </c>
    </row>
    <row r="111" spans="2:44" hidden="1" x14ac:dyDescent="0.2">
      <c r="B111" s="61" t="s">
        <v>95</v>
      </c>
      <c r="AO111" s="16">
        <f t="shared" si="68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8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8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8"/>
        <v>0</v>
      </c>
    </row>
    <row r="115" spans="2:42" x14ac:dyDescent="0.2">
      <c r="B115" s="61" t="s">
        <v>95</v>
      </c>
      <c r="AO115" s="16">
        <f t="shared" si="68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8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1">L117</f>
        <v>15000</v>
      </c>
      <c r="M138" s="72">
        <f t="shared" si="71"/>
        <v>15000</v>
      </c>
      <c r="N138" s="72">
        <f t="shared" si="71"/>
        <v>15000</v>
      </c>
      <c r="O138" s="72">
        <f t="shared" si="71"/>
        <v>15000</v>
      </c>
      <c r="P138" s="72">
        <f t="shared" si="71"/>
        <v>15000</v>
      </c>
      <c r="Q138" s="72">
        <f t="shared" si="71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2">W117</f>
        <v>5000</v>
      </c>
      <c r="AD138" s="72">
        <f t="shared" si="72"/>
        <v>5000</v>
      </c>
      <c r="AE138" s="72">
        <f t="shared" si="72"/>
        <v>5000</v>
      </c>
      <c r="AF138" s="72">
        <f t="shared" si="72"/>
        <v>5000</v>
      </c>
      <c r="AG138" s="72">
        <f t="shared" si="72"/>
        <v>5000</v>
      </c>
      <c r="AH138" s="72">
        <f t="shared" si="72"/>
        <v>5000</v>
      </c>
      <c r="AI138" s="72">
        <f t="shared" si="72"/>
        <v>5000</v>
      </c>
      <c r="AJ138" s="72">
        <f t="shared" si="72"/>
        <v>5000</v>
      </c>
      <c r="AK138" s="72">
        <f t="shared" si="72"/>
        <v>5000</v>
      </c>
      <c r="AL138" s="72">
        <f t="shared" si="72"/>
        <v>5000</v>
      </c>
      <c r="AM138" s="72">
        <f t="shared" si="72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3">L107</f>
        <v>5000</v>
      </c>
      <c r="M139" s="72">
        <f t="shared" si="73"/>
        <v>5000</v>
      </c>
      <c r="N139" s="72">
        <f t="shared" si="73"/>
        <v>5000</v>
      </c>
      <c r="O139" s="72">
        <f t="shared" si="73"/>
        <v>5000</v>
      </c>
      <c r="P139" s="72">
        <f t="shared" si="73"/>
        <v>5000</v>
      </c>
      <c r="Q139" s="72">
        <f t="shared" si="73"/>
        <v>5000</v>
      </c>
      <c r="R139" s="72">
        <f t="shared" ref="R139:AM139" si="74">L107</f>
        <v>5000</v>
      </c>
      <c r="S139" s="72">
        <f t="shared" si="74"/>
        <v>5000</v>
      </c>
      <c r="T139" s="72">
        <f t="shared" si="74"/>
        <v>5000</v>
      </c>
      <c r="U139" s="72">
        <f t="shared" si="74"/>
        <v>5000</v>
      </c>
      <c r="V139" s="72">
        <f t="shared" si="74"/>
        <v>5000</v>
      </c>
      <c r="W139" s="72">
        <f t="shared" si="74"/>
        <v>5000</v>
      </c>
      <c r="X139" s="72">
        <f t="shared" si="74"/>
        <v>5000</v>
      </c>
      <c r="Y139" s="72">
        <f t="shared" si="74"/>
        <v>5000</v>
      </c>
      <c r="Z139" s="72">
        <f t="shared" si="74"/>
        <v>5000</v>
      </c>
      <c r="AA139" s="72">
        <f t="shared" si="74"/>
        <v>5000</v>
      </c>
      <c r="AB139" s="72">
        <f t="shared" si="74"/>
        <v>5000</v>
      </c>
      <c r="AC139" s="72">
        <f t="shared" si="74"/>
        <v>0</v>
      </c>
      <c r="AD139" s="72">
        <f t="shared" si="74"/>
        <v>0</v>
      </c>
      <c r="AE139" s="72">
        <f t="shared" si="74"/>
        <v>0</v>
      </c>
      <c r="AF139" s="72">
        <f t="shared" si="74"/>
        <v>0</v>
      </c>
      <c r="AG139" s="72">
        <f t="shared" si="74"/>
        <v>0</v>
      </c>
      <c r="AH139" s="72">
        <f t="shared" si="74"/>
        <v>0</v>
      </c>
      <c r="AI139" s="72">
        <f t="shared" si="74"/>
        <v>0</v>
      </c>
      <c r="AJ139" s="72">
        <f t="shared" si="74"/>
        <v>0</v>
      </c>
      <c r="AK139" s="72">
        <f t="shared" si="74"/>
        <v>0</v>
      </c>
      <c r="AL139" s="72">
        <f t="shared" si="74"/>
        <v>0</v>
      </c>
      <c r="AM139" s="72">
        <f t="shared" si="74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5">SUM(I137:I146)</f>
        <v>0</v>
      </c>
      <c r="J147" s="58">
        <f t="shared" si="75"/>
        <v>0</v>
      </c>
      <c r="K147" s="58">
        <f t="shared" si="75"/>
        <v>0</v>
      </c>
      <c r="L147" s="58">
        <f t="shared" si="75"/>
        <v>20000</v>
      </c>
      <c r="M147" s="58">
        <f t="shared" si="75"/>
        <v>20000</v>
      </c>
      <c r="N147" s="58">
        <f t="shared" si="75"/>
        <v>20000</v>
      </c>
      <c r="O147" s="58">
        <f t="shared" si="75"/>
        <v>20000</v>
      </c>
      <c r="P147" s="58">
        <f t="shared" si="75"/>
        <v>20000</v>
      </c>
      <c r="Q147" s="58">
        <f t="shared" si="75"/>
        <v>20000</v>
      </c>
      <c r="R147" s="58">
        <f t="shared" si="75"/>
        <v>20000</v>
      </c>
      <c r="S147" s="58">
        <f t="shared" si="75"/>
        <v>20000</v>
      </c>
      <c r="T147" s="58">
        <f t="shared" si="75"/>
        <v>20000</v>
      </c>
      <c r="U147" s="58">
        <f t="shared" si="75"/>
        <v>20000</v>
      </c>
      <c r="V147" s="58">
        <f t="shared" si="75"/>
        <v>15000</v>
      </c>
      <c r="W147" s="58">
        <f t="shared" si="75"/>
        <v>5000</v>
      </c>
      <c r="X147" s="58">
        <f t="shared" si="75"/>
        <v>5000</v>
      </c>
      <c r="Y147" s="58">
        <f t="shared" si="75"/>
        <v>5000</v>
      </c>
      <c r="Z147" s="58">
        <f t="shared" si="75"/>
        <v>5000</v>
      </c>
      <c r="AA147" s="58">
        <f t="shared" si="75"/>
        <v>5000</v>
      </c>
      <c r="AB147" s="58">
        <f t="shared" si="75"/>
        <v>5000</v>
      </c>
      <c r="AC147" s="58">
        <f t="shared" si="75"/>
        <v>5000</v>
      </c>
      <c r="AD147" s="58">
        <f t="shared" si="75"/>
        <v>5000</v>
      </c>
      <c r="AE147" s="58">
        <f t="shared" si="75"/>
        <v>5000</v>
      </c>
      <c r="AF147" s="58">
        <f t="shared" si="75"/>
        <v>5000</v>
      </c>
      <c r="AG147" s="58">
        <f t="shared" si="75"/>
        <v>5000</v>
      </c>
      <c r="AH147" s="58">
        <f t="shared" si="75"/>
        <v>5000</v>
      </c>
      <c r="AI147" s="58">
        <f t="shared" si="75"/>
        <v>5000</v>
      </c>
      <c r="AJ147" s="58">
        <f t="shared" si="75"/>
        <v>5000</v>
      </c>
      <c r="AK147" s="58">
        <f t="shared" si="75"/>
        <v>5000</v>
      </c>
      <c r="AL147" s="58">
        <f t="shared" si="75"/>
        <v>5000</v>
      </c>
      <c r="AM147" s="58">
        <f t="shared" si="75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6">M137*M149</f>
        <v>0</v>
      </c>
      <c r="N161" s="117">
        <f t="shared" si="76"/>
        <v>0</v>
      </c>
      <c r="O161" s="117">
        <f t="shared" si="76"/>
        <v>0</v>
      </c>
      <c r="P161" s="117">
        <f t="shared" si="76"/>
        <v>0</v>
      </c>
      <c r="Q161" s="117">
        <f t="shared" si="76"/>
        <v>0</v>
      </c>
      <c r="R161" s="117">
        <f t="shared" si="76"/>
        <v>0</v>
      </c>
      <c r="S161" s="117">
        <f t="shared" si="76"/>
        <v>0</v>
      </c>
      <c r="T161" s="117">
        <f t="shared" si="76"/>
        <v>0</v>
      </c>
      <c r="U161" s="117">
        <f t="shared" si="76"/>
        <v>0</v>
      </c>
      <c r="V161" s="117">
        <f t="shared" si="76"/>
        <v>0</v>
      </c>
      <c r="W161" s="117">
        <f t="shared" si="76"/>
        <v>0</v>
      </c>
      <c r="X161" s="117">
        <f t="shared" si="76"/>
        <v>0</v>
      </c>
      <c r="Y161" s="117">
        <f t="shared" si="76"/>
        <v>0</v>
      </c>
      <c r="Z161" s="117">
        <f t="shared" si="76"/>
        <v>0</v>
      </c>
      <c r="AA161" s="117">
        <f t="shared" si="76"/>
        <v>0</v>
      </c>
      <c r="AB161" s="117">
        <f t="shared" si="76"/>
        <v>0</v>
      </c>
      <c r="AC161" s="117">
        <f t="shared" si="76"/>
        <v>0</v>
      </c>
      <c r="AD161" s="117">
        <f t="shared" si="76"/>
        <v>0</v>
      </c>
      <c r="AE161" s="117">
        <f t="shared" si="76"/>
        <v>0</v>
      </c>
      <c r="AF161" s="117">
        <f t="shared" si="76"/>
        <v>0</v>
      </c>
      <c r="AG161" s="117">
        <f t="shared" si="76"/>
        <v>0</v>
      </c>
      <c r="AH161" s="117">
        <f t="shared" si="76"/>
        <v>0</v>
      </c>
      <c r="AI161" s="117">
        <f t="shared" si="76"/>
        <v>0</v>
      </c>
      <c r="AJ161" s="117">
        <f t="shared" si="76"/>
        <v>0</v>
      </c>
      <c r="AK161" s="117">
        <f t="shared" si="76"/>
        <v>0</v>
      </c>
      <c r="AL161" s="122">
        <f t="shared" si="76"/>
        <v>0</v>
      </c>
      <c r="AM161" s="72">
        <f t="shared" si="76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7">M150*M138</f>
        <v>29700</v>
      </c>
      <c r="N162" s="72">
        <f t="shared" si="77"/>
        <v>27825</v>
      </c>
      <c r="O162" s="72">
        <f t="shared" si="77"/>
        <v>27825</v>
      </c>
      <c r="P162" s="72">
        <f t="shared" si="77"/>
        <v>27825</v>
      </c>
      <c r="Q162" s="72">
        <f t="shared" si="77"/>
        <v>26400</v>
      </c>
      <c r="R162" s="72">
        <f t="shared" si="77"/>
        <v>27075</v>
      </c>
      <c r="S162" s="72">
        <f t="shared" si="77"/>
        <v>29100</v>
      </c>
      <c r="T162" s="72">
        <f t="shared" si="77"/>
        <v>33300</v>
      </c>
      <c r="U162" s="72">
        <f t="shared" si="77"/>
        <v>31800</v>
      </c>
      <c r="V162" s="72">
        <f t="shared" ref="V162:AD162" si="78">V150*V138</f>
        <v>21200</v>
      </c>
      <c r="W162" s="72">
        <f t="shared" si="78"/>
        <v>0</v>
      </c>
      <c r="X162" s="72">
        <f t="shared" si="78"/>
        <v>0</v>
      </c>
      <c r="Y162" s="72">
        <f t="shared" si="78"/>
        <v>0</v>
      </c>
      <c r="Z162" s="72">
        <f t="shared" si="78"/>
        <v>0</v>
      </c>
      <c r="AA162" s="72">
        <f t="shared" si="78"/>
        <v>0</v>
      </c>
      <c r="AB162" s="72">
        <f t="shared" si="78"/>
        <v>0</v>
      </c>
      <c r="AC162" s="72">
        <f t="shared" si="78"/>
        <v>10500</v>
      </c>
      <c r="AD162" s="72">
        <f t="shared" si="78"/>
        <v>10500</v>
      </c>
      <c r="AE162" s="72">
        <f>AE150*AE138</f>
        <v>12500</v>
      </c>
      <c r="AF162" s="72">
        <f t="shared" ref="AF162:AM162" si="79">AF150*AF138</f>
        <v>13675</v>
      </c>
      <c r="AG162" s="72">
        <f t="shared" si="79"/>
        <v>12850</v>
      </c>
      <c r="AH162" s="72">
        <f t="shared" si="79"/>
        <v>15000</v>
      </c>
      <c r="AI162" s="72">
        <f t="shared" si="79"/>
        <v>13975</v>
      </c>
      <c r="AJ162" s="72">
        <f t="shared" si="79"/>
        <v>13975</v>
      </c>
      <c r="AK162" s="72">
        <f t="shared" si="79"/>
        <v>13975</v>
      </c>
      <c r="AL162" s="72">
        <f t="shared" si="79"/>
        <v>14900</v>
      </c>
      <c r="AM162" s="72">
        <f t="shared" si="79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80">M151*M139</f>
        <v>9900</v>
      </c>
      <c r="N163" s="72">
        <f t="shared" si="80"/>
        <v>9275</v>
      </c>
      <c r="O163" s="72">
        <f t="shared" si="80"/>
        <v>9275</v>
      </c>
      <c r="P163" s="72">
        <f t="shared" si="80"/>
        <v>9275</v>
      </c>
      <c r="Q163" s="72">
        <f t="shared" si="80"/>
        <v>8800</v>
      </c>
      <c r="R163" s="72">
        <f t="shared" si="80"/>
        <v>9025</v>
      </c>
      <c r="S163" s="72">
        <f t="shared" si="80"/>
        <v>9700</v>
      </c>
      <c r="T163" s="72">
        <f t="shared" si="80"/>
        <v>11100.000000000002</v>
      </c>
      <c r="U163" s="72">
        <f t="shared" si="80"/>
        <v>10600</v>
      </c>
      <c r="V163" s="72">
        <f t="shared" ref="V163:AD163" si="81">V151*V139</f>
        <v>10600</v>
      </c>
      <c r="W163" s="72">
        <f t="shared" si="81"/>
        <v>10600</v>
      </c>
      <c r="X163" s="72">
        <f t="shared" si="81"/>
        <v>10275</v>
      </c>
      <c r="Y163" s="72">
        <f t="shared" si="81"/>
        <v>11425</v>
      </c>
      <c r="Z163" s="72">
        <f t="shared" si="81"/>
        <v>12400</v>
      </c>
      <c r="AA163" s="72">
        <f t="shared" si="81"/>
        <v>11050</v>
      </c>
      <c r="AB163" s="72">
        <f t="shared" si="81"/>
        <v>10500</v>
      </c>
      <c r="AC163" s="72">
        <f t="shared" si="81"/>
        <v>0</v>
      </c>
      <c r="AD163" s="72">
        <f t="shared" si="81"/>
        <v>0</v>
      </c>
      <c r="AE163" s="72">
        <f>AE151*AE139</f>
        <v>0</v>
      </c>
      <c r="AF163" s="72">
        <f t="shared" ref="AF163:AM163" si="82">AF151*AF139</f>
        <v>0</v>
      </c>
      <c r="AG163" s="72">
        <f t="shared" si="82"/>
        <v>0</v>
      </c>
      <c r="AH163" s="72">
        <f t="shared" si="82"/>
        <v>0</v>
      </c>
      <c r="AI163" s="72">
        <f t="shared" si="82"/>
        <v>0</v>
      </c>
      <c r="AJ163" s="72">
        <f t="shared" si="82"/>
        <v>0</v>
      </c>
      <c r="AK163" s="72">
        <f t="shared" si="82"/>
        <v>0</v>
      </c>
      <c r="AL163" s="72">
        <f t="shared" si="82"/>
        <v>0</v>
      </c>
      <c r="AM163" s="72">
        <f t="shared" si="82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3">M142*M154</f>
        <v>0</v>
      </c>
      <c r="N166" s="72">
        <f t="shared" si="83"/>
        <v>0</v>
      </c>
      <c r="O166" s="72">
        <f t="shared" si="83"/>
        <v>0</v>
      </c>
      <c r="P166" s="72">
        <f t="shared" si="83"/>
        <v>0</v>
      </c>
      <c r="Q166" s="72">
        <f t="shared" si="83"/>
        <v>0</v>
      </c>
      <c r="R166" s="72">
        <f t="shared" si="83"/>
        <v>0</v>
      </c>
      <c r="S166" s="72">
        <f t="shared" si="83"/>
        <v>0</v>
      </c>
      <c r="T166" s="72">
        <f t="shared" si="83"/>
        <v>0</v>
      </c>
      <c r="U166" s="72">
        <f t="shared" si="83"/>
        <v>0</v>
      </c>
      <c r="V166" s="72">
        <f t="shared" si="83"/>
        <v>0</v>
      </c>
      <c r="W166" s="72">
        <f t="shared" si="83"/>
        <v>0</v>
      </c>
      <c r="X166" s="72">
        <f t="shared" si="83"/>
        <v>0</v>
      </c>
      <c r="Y166" s="72">
        <f t="shared" si="83"/>
        <v>0</v>
      </c>
      <c r="Z166" s="72">
        <f t="shared" si="83"/>
        <v>0</v>
      </c>
      <c r="AA166" s="72">
        <f t="shared" si="83"/>
        <v>0</v>
      </c>
      <c r="AB166" s="72">
        <f t="shared" si="83"/>
        <v>0</v>
      </c>
      <c r="AC166" s="72">
        <f t="shared" si="83"/>
        <v>0</v>
      </c>
      <c r="AD166" s="72">
        <f t="shared" si="83"/>
        <v>0</v>
      </c>
      <c r="AE166" s="72">
        <f t="shared" si="83"/>
        <v>0</v>
      </c>
      <c r="AF166" s="72">
        <f t="shared" si="83"/>
        <v>0</v>
      </c>
      <c r="AG166" s="72">
        <f t="shared" si="83"/>
        <v>0</v>
      </c>
      <c r="AH166" s="72">
        <f t="shared" si="83"/>
        <v>0</v>
      </c>
      <c r="AI166" s="72">
        <f t="shared" si="83"/>
        <v>0</v>
      </c>
      <c r="AJ166" s="72">
        <f>AJ142*AJ154</f>
        <v>0</v>
      </c>
      <c r="AK166" s="72">
        <f t="shared" ref="AK166:AM168" si="84">AK142*AK154</f>
        <v>0</v>
      </c>
      <c r="AL166" s="123">
        <f t="shared" si="84"/>
        <v>0</v>
      </c>
      <c r="AM166" s="72">
        <f t="shared" si="84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5">M143*M155</f>
        <v>0</v>
      </c>
      <c r="N167" s="72">
        <f t="shared" si="85"/>
        <v>0</v>
      </c>
      <c r="O167" s="72">
        <f t="shared" si="85"/>
        <v>0</v>
      </c>
      <c r="P167" s="72">
        <f t="shared" si="85"/>
        <v>0</v>
      </c>
      <c r="Q167" s="72">
        <f t="shared" si="85"/>
        <v>0</v>
      </c>
      <c r="R167" s="72">
        <f t="shared" si="85"/>
        <v>0</v>
      </c>
      <c r="S167" s="72">
        <f t="shared" si="85"/>
        <v>0</v>
      </c>
      <c r="T167" s="72">
        <f t="shared" si="85"/>
        <v>0</v>
      </c>
      <c r="U167" s="72">
        <f t="shared" si="85"/>
        <v>0</v>
      </c>
      <c r="V167" s="72">
        <f t="shared" si="85"/>
        <v>0</v>
      </c>
      <c r="W167" s="72">
        <f t="shared" si="85"/>
        <v>0</v>
      </c>
      <c r="X167" s="72">
        <f t="shared" si="85"/>
        <v>0</v>
      </c>
      <c r="Y167" s="72">
        <f t="shared" si="85"/>
        <v>0</v>
      </c>
      <c r="Z167" s="72">
        <f t="shared" si="85"/>
        <v>0</v>
      </c>
      <c r="AA167" s="72">
        <f t="shared" si="85"/>
        <v>0</v>
      </c>
      <c r="AB167" s="72">
        <f t="shared" si="85"/>
        <v>0</v>
      </c>
      <c r="AC167" s="72">
        <f t="shared" si="85"/>
        <v>0</v>
      </c>
      <c r="AD167" s="72">
        <f t="shared" si="85"/>
        <v>0</v>
      </c>
      <c r="AE167" s="72">
        <f t="shared" si="85"/>
        <v>0</v>
      </c>
      <c r="AF167" s="72">
        <f t="shared" si="85"/>
        <v>0</v>
      </c>
      <c r="AG167" s="72">
        <f t="shared" si="85"/>
        <v>0</v>
      </c>
      <c r="AH167" s="72">
        <f t="shared" si="85"/>
        <v>0</v>
      </c>
      <c r="AI167" s="72">
        <f t="shared" si="85"/>
        <v>0</v>
      </c>
      <c r="AJ167" s="72">
        <f>AJ143*AJ155</f>
        <v>0</v>
      </c>
      <c r="AK167" s="72">
        <f t="shared" si="84"/>
        <v>0</v>
      </c>
      <c r="AL167" s="123">
        <f t="shared" si="84"/>
        <v>0</v>
      </c>
      <c r="AM167" s="72">
        <f t="shared" si="84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6">M144*M156</f>
        <v>0</v>
      </c>
      <c r="N168" s="72">
        <f t="shared" si="86"/>
        <v>0</v>
      </c>
      <c r="O168" s="72">
        <f t="shared" si="86"/>
        <v>0</v>
      </c>
      <c r="P168" s="72">
        <f t="shared" si="86"/>
        <v>0</v>
      </c>
      <c r="Q168" s="72">
        <f t="shared" si="86"/>
        <v>0</v>
      </c>
      <c r="R168" s="72">
        <f t="shared" si="86"/>
        <v>0</v>
      </c>
      <c r="S168" s="72">
        <f t="shared" si="86"/>
        <v>0</v>
      </c>
      <c r="T168" s="72">
        <f t="shared" si="86"/>
        <v>0</v>
      </c>
      <c r="U168" s="72">
        <f t="shared" si="86"/>
        <v>0</v>
      </c>
      <c r="V168" s="72">
        <f t="shared" si="86"/>
        <v>0</v>
      </c>
      <c r="W168" s="72">
        <f t="shared" si="86"/>
        <v>0</v>
      </c>
      <c r="X168" s="72">
        <f t="shared" si="86"/>
        <v>0</v>
      </c>
      <c r="Y168" s="72">
        <f t="shared" si="86"/>
        <v>0</v>
      </c>
      <c r="Z168" s="72">
        <f t="shared" si="86"/>
        <v>0</v>
      </c>
      <c r="AA168" s="72">
        <f t="shared" si="86"/>
        <v>0</v>
      </c>
      <c r="AB168" s="72">
        <f t="shared" si="86"/>
        <v>0</v>
      </c>
      <c r="AC168" s="72">
        <f t="shared" si="86"/>
        <v>0</v>
      </c>
      <c r="AD168" s="72">
        <f t="shared" si="86"/>
        <v>0</v>
      </c>
      <c r="AE168" s="72">
        <f t="shared" si="86"/>
        <v>0</v>
      </c>
      <c r="AF168" s="72">
        <f t="shared" si="86"/>
        <v>0</v>
      </c>
      <c r="AG168" s="72">
        <f t="shared" si="86"/>
        <v>0</v>
      </c>
      <c r="AH168" s="72">
        <f t="shared" si="86"/>
        <v>0</v>
      </c>
      <c r="AI168" s="72">
        <f t="shared" si="86"/>
        <v>0</v>
      </c>
      <c r="AJ168" s="72">
        <f>AJ144*AJ156</f>
        <v>0</v>
      </c>
      <c r="AK168" s="72">
        <f t="shared" si="84"/>
        <v>0</v>
      </c>
      <c r="AL168" s="123">
        <f t="shared" si="84"/>
        <v>0</v>
      </c>
      <c r="AM168" s="72">
        <f t="shared" si="84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7">AA145*AA157</f>
        <v>0</v>
      </c>
      <c r="AB169" s="121">
        <f t="shared" si="87"/>
        <v>0</v>
      </c>
      <c r="AC169" s="121">
        <f t="shared" si="87"/>
        <v>0</v>
      </c>
      <c r="AD169" s="121">
        <f t="shared" si="87"/>
        <v>0</v>
      </c>
      <c r="AE169" s="121">
        <f t="shared" si="87"/>
        <v>0</v>
      </c>
      <c r="AF169" s="121">
        <f t="shared" si="87"/>
        <v>0</v>
      </c>
      <c r="AG169" s="121">
        <f t="shared" si="87"/>
        <v>0</v>
      </c>
      <c r="AH169" s="121">
        <f t="shared" si="87"/>
        <v>0</v>
      </c>
      <c r="AI169" s="121">
        <f t="shared" si="8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8">SUM(I161:I170)</f>
        <v>0</v>
      </c>
      <c r="J171" s="58">
        <f t="shared" si="88"/>
        <v>0</v>
      </c>
      <c r="K171" s="58">
        <f t="shared" si="88"/>
        <v>0</v>
      </c>
      <c r="L171" s="58">
        <f t="shared" si="88"/>
        <v>36200</v>
      </c>
      <c r="M171" s="58">
        <f t="shared" si="88"/>
        <v>39600</v>
      </c>
      <c r="N171" s="58">
        <f t="shared" si="88"/>
        <v>37100</v>
      </c>
      <c r="O171" s="58">
        <f t="shared" si="88"/>
        <v>37100</v>
      </c>
      <c r="P171" s="58">
        <f t="shared" si="88"/>
        <v>37100</v>
      </c>
      <c r="Q171" s="58">
        <f t="shared" si="88"/>
        <v>35200</v>
      </c>
      <c r="R171" s="58">
        <f t="shared" si="88"/>
        <v>36100</v>
      </c>
      <c r="S171" s="58">
        <f t="shared" si="88"/>
        <v>38800</v>
      </c>
      <c r="T171" s="58">
        <f t="shared" si="88"/>
        <v>44400</v>
      </c>
      <c r="U171" s="58">
        <f t="shared" si="88"/>
        <v>42400</v>
      </c>
      <c r="V171" s="58">
        <f t="shared" si="88"/>
        <v>31800</v>
      </c>
      <c r="W171" s="58">
        <f t="shared" si="88"/>
        <v>10600</v>
      </c>
      <c r="X171" s="58">
        <f t="shared" si="88"/>
        <v>10275</v>
      </c>
      <c r="Y171" s="58">
        <f t="shared" si="88"/>
        <v>11425</v>
      </c>
      <c r="Z171" s="58">
        <f t="shared" si="88"/>
        <v>12400</v>
      </c>
      <c r="AA171" s="58">
        <f t="shared" si="88"/>
        <v>11050</v>
      </c>
      <c r="AB171" s="58">
        <f t="shared" si="88"/>
        <v>10500</v>
      </c>
      <c r="AC171" s="58">
        <f t="shared" si="88"/>
        <v>10500</v>
      </c>
      <c r="AD171" s="58">
        <f t="shared" si="88"/>
        <v>10500</v>
      </c>
      <c r="AE171" s="58">
        <f t="shared" si="88"/>
        <v>12500</v>
      </c>
      <c r="AF171" s="58">
        <f t="shared" si="88"/>
        <v>13675</v>
      </c>
      <c r="AG171" s="58">
        <f t="shared" si="88"/>
        <v>12850</v>
      </c>
      <c r="AH171" s="58">
        <f t="shared" si="88"/>
        <v>15000</v>
      </c>
      <c r="AI171" s="58">
        <f t="shared" si="88"/>
        <v>13975</v>
      </c>
      <c r="AJ171" s="58">
        <f t="shared" si="88"/>
        <v>13975</v>
      </c>
      <c r="AK171" s="58">
        <f t="shared" si="88"/>
        <v>13975</v>
      </c>
      <c r="AL171" s="58">
        <f t="shared" si="88"/>
        <v>14900</v>
      </c>
      <c r="AM171" s="11">
        <f t="shared" si="88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C31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11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'Apr 01 Est'!Print_Area</vt:lpstr>
      <vt:lpstr>'August 01 Est  '!Print_Area</vt:lpstr>
      <vt:lpstr>'Feb 01 Est'!Print_Area</vt:lpstr>
      <vt:lpstr>'Jan 01 Est'!Print_Area</vt:lpstr>
      <vt:lpstr>'Jan 01 trial'!Print_Area</vt:lpstr>
      <vt:lpstr>'July 01 Est '!Print_Area</vt:lpstr>
      <vt:lpstr>'June 01 Est'!Print_Area</vt:lpstr>
      <vt:lpstr>'Mar 01 Est'!Print_Area</vt:lpstr>
      <vt:lpstr>'May 01 Est'!Print_Area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'July 01 Est '!Summary</vt:lpstr>
      <vt:lpstr>'June 01 Est'!Summary</vt:lpstr>
      <vt:lpstr>'Mar 01 Est'!Summary</vt:lpstr>
      <vt:lpstr>'May 01 Est'!Summary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2001-07-30T18:15:23Z</cp:lastPrinted>
  <dcterms:created xsi:type="dcterms:W3CDTF">2001-01-04T18:32:47Z</dcterms:created>
  <dcterms:modified xsi:type="dcterms:W3CDTF">2023-09-10T15:52:05Z</dcterms:modified>
</cp:coreProperties>
</file>