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12" yWindow="-240" windowWidth="14220" windowHeight="91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8" i="1" l="1"/>
  <c r="K8" i="1"/>
  <c r="G10" i="1"/>
  <c r="K10" i="1"/>
  <c r="G12" i="1"/>
  <c r="K12" i="1"/>
  <c r="G14" i="1"/>
  <c r="K14" i="1"/>
  <c r="G16" i="1"/>
  <c r="K16" i="1"/>
  <c r="G18" i="1"/>
  <c r="K18" i="1"/>
  <c r="G24" i="1"/>
  <c r="I24" i="1"/>
  <c r="G26" i="1"/>
  <c r="I26" i="1"/>
  <c r="G28" i="1"/>
  <c r="G30" i="1"/>
  <c r="C33" i="1"/>
  <c r="E33" i="1"/>
  <c r="G33" i="1"/>
  <c r="I33" i="1"/>
  <c r="K33" i="1"/>
  <c r="M33" i="1"/>
</calcChain>
</file>

<file path=xl/sharedStrings.xml><?xml version="1.0" encoding="utf-8"?>
<sst xmlns="http://schemas.openxmlformats.org/spreadsheetml/2006/main" count="25" uniqueCount="25">
  <si>
    <t>ENTEX TRANSACTION</t>
  </si>
  <si>
    <t>Description</t>
  </si>
  <si>
    <t>Desk Management Fee (including Reduction of "Call Value")</t>
  </si>
  <si>
    <t>1-Year Value</t>
  </si>
  <si>
    <t>7-Year Value</t>
  </si>
  <si>
    <t>TOTAL</t>
  </si>
  <si>
    <t>Released</t>
  </si>
  <si>
    <t>Net Original Value</t>
  </si>
  <si>
    <t>Remaining</t>
  </si>
  <si>
    <t xml:space="preserve">PV As of </t>
  </si>
  <si>
    <t>Regulatory Reserve</t>
  </si>
  <si>
    <t>Underburn (Volumetric Reserve)</t>
  </si>
  <si>
    <t>Gas Daily Call (Cap) Premium</t>
  </si>
  <si>
    <t>Interest Rate Reserve/55 Day Discounting Reserve</t>
  </si>
  <si>
    <t>Industrial Discount Reserve</t>
  </si>
  <si>
    <t>RESERVES:</t>
  </si>
  <si>
    <t>Origination - East Origination Team</t>
  </si>
  <si>
    <t>Origination - Middle Market Texas</t>
  </si>
  <si>
    <t>To Earnings</t>
  </si>
  <si>
    <t>To Reimburse for Underburn in Winter '98 - '99</t>
  </si>
  <si>
    <t>Miscellaneous</t>
  </si>
  <si>
    <t xml:space="preserve"> 5/8/00**</t>
  </si>
  <si>
    <t>**  Remaining PV value is net of the first contract year liquidation.</t>
  </si>
  <si>
    <t xml:space="preserve">                                                TOTAL VALUE</t>
  </si>
  <si>
    <t>OTHER VALUE FROM DEALS: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</si>
</sst>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65" fontId="0" fillId="0" borderId="2" xfId="0" applyNumberFormat="1" applyBorder="1"/>
    <xf numFmtId="165" fontId="0" fillId="0" borderId="3" xfId="1" applyNumberFormat="1" applyFont="1" applyBorder="1"/>
    <xf numFmtId="0" fontId="0" fillId="0" borderId="3" xfId="0" applyBorder="1"/>
    <xf numFmtId="0" fontId="0" fillId="0" borderId="2" xfId="0" applyBorder="1"/>
    <xf numFmtId="165" fontId="0" fillId="0" borderId="2" xfId="1" applyNumberFormat="1" applyFont="1" applyBorder="1"/>
    <xf numFmtId="165" fontId="0" fillId="0" borderId="0" xfId="0" applyNumberFormat="1" applyBorder="1"/>
    <xf numFmtId="165" fontId="0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3" workbookViewId="0">
      <selection activeCell="C19" sqref="C19"/>
    </sheetView>
  </sheetViews>
  <sheetFormatPr defaultRowHeight="13.2" x14ac:dyDescent="0.25"/>
  <cols>
    <col min="1" max="1" width="3.44140625" customWidth="1"/>
    <col min="2" max="2" width="61.33203125" customWidth="1"/>
    <col min="3" max="3" width="15.88671875" customWidth="1"/>
    <col min="4" max="4" width="1.44140625" customWidth="1"/>
    <col min="5" max="5" width="12.44140625" customWidth="1"/>
    <col min="6" max="6" width="2.33203125" customWidth="1"/>
    <col min="7" max="7" width="14.88671875" bestFit="1" customWidth="1"/>
    <col min="8" max="8" width="2.109375" customWidth="1"/>
    <col min="9" max="9" width="13.109375" customWidth="1"/>
    <col min="10" max="10" width="1.88671875" customWidth="1"/>
    <col min="11" max="11" width="18.44140625" customWidth="1"/>
    <col min="12" max="12" width="2.6640625" customWidth="1"/>
    <col min="13" max="13" width="14.33203125" customWidth="1"/>
  </cols>
  <sheetData>
    <row r="1" spans="1:13" x14ac:dyDescent="0.25">
      <c r="A1" s="3" t="s">
        <v>0</v>
      </c>
    </row>
    <row r="3" spans="1:13" x14ac:dyDescent="0.25">
      <c r="H3" s="5"/>
      <c r="I3" s="9" t="s">
        <v>6</v>
      </c>
      <c r="J3" s="5"/>
      <c r="K3" s="5" t="s">
        <v>7</v>
      </c>
      <c r="L3" s="5"/>
      <c r="M3" s="5" t="s">
        <v>9</v>
      </c>
    </row>
    <row r="4" spans="1:13" ht="13.8" thickBot="1" x14ac:dyDescent="0.3">
      <c r="A4" s="1"/>
      <c r="B4" s="2" t="s">
        <v>1</v>
      </c>
      <c r="C4" s="2" t="s">
        <v>4</v>
      </c>
      <c r="D4" s="2"/>
      <c r="E4" s="2" t="s">
        <v>3</v>
      </c>
      <c r="F4" s="2"/>
      <c r="G4" s="2" t="s">
        <v>5</v>
      </c>
      <c r="H4" s="2"/>
      <c r="I4" s="2" t="s">
        <v>18</v>
      </c>
      <c r="J4" s="2"/>
      <c r="K4" s="2" t="s">
        <v>8</v>
      </c>
      <c r="L4" s="2"/>
      <c r="M4" s="2" t="s">
        <v>21</v>
      </c>
    </row>
    <row r="6" spans="1:13" x14ac:dyDescent="0.25">
      <c r="A6" s="6" t="s">
        <v>15</v>
      </c>
    </row>
    <row r="8" spans="1:13" x14ac:dyDescent="0.25">
      <c r="B8" s="3" t="s">
        <v>2</v>
      </c>
      <c r="C8" s="4">
        <v>30277372</v>
      </c>
      <c r="E8" s="4">
        <v>3177135</v>
      </c>
      <c r="F8" s="4"/>
      <c r="G8" s="4">
        <f>SUM(C8+E8)</f>
        <v>33454507</v>
      </c>
      <c r="I8" s="4">
        <v>-9285786</v>
      </c>
      <c r="J8" s="4"/>
      <c r="K8" s="4">
        <f>G8+I8</f>
        <v>24168721</v>
      </c>
      <c r="L8" s="4"/>
      <c r="M8" s="4">
        <v>19549860</v>
      </c>
    </row>
    <row r="9" spans="1:13" x14ac:dyDescent="0.25">
      <c r="B9" s="3"/>
      <c r="E9" s="4"/>
      <c r="F9" s="4"/>
      <c r="G9" s="4"/>
      <c r="I9" s="4"/>
      <c r="J9" s="4"/>
      <c r="K9" s="4"/>
      <c r="L9" s="4"/>
      <c r="M9" s="4"/>
    </row>
    <row r="10" spans="1:13" x14ac:dyDescent="0.25">
      <c r="B10" s="3" t="s">
        <v>10</v>
      </c>
      <c r="C10" s="4">
        <v>6658324</v>
      </c>
      <c r="E10" s="4">
        <v>0</v>
      </c>
      <c r="F10" s="4"/>
      <c r="G10" s="4">
        <f>SUM(C10+E10)</f>
        <v>6658324</v>
      </c>
      <c r="I10" s="4">
        <v>-6658324</v>
      </c>
      <c r="J10" s="4"/>
      <c r="K10" s="4">
        <f>G10+I10</f>
        <v>0</v>
      </c>
      <c r="L10" s="4"/>
      <c r="M10" s="4">
        <v>0</v>
      </c>
    </row>
    <row r="11" spans="1:13" x14ac:dyDescent="0.25">
      <c r="B11" s="3"/>
      <c r="C11" s="4"/>
      <c r="E11" s="4"/>
      <c r="F11" s="4"/>
      <c r="G11" s="4"/>
      <c r="I11" s="4"/>
      <c r="J11" s="4"/>
      <c r="K11" s="4"/>
      <c r="L11" s="4"/>
      <c r="M11" s="4"/>
    </row>
    <row r="12" spans="1:13" x14ac:dyDescent="0.25">
      <c r="B12" s="3" t="s">
        <v>11</v>
      </c>
      <c r="C12" s="4">
        <v>3228960</v>
      </c>
      <c r="E12" s="4">
        <v>0</v>
      </c>
      <c r="F12" s="4"/>
      <c r="G12" s="4">
        <f>SUM(C12+E12)</f>
        <v>3228960</v>
      </c>
      <c r="I12" s="4">
        <v>0</v>
      </c>
      <c r="J12" s="4"/>
      <c r="K12" s="4">
        <f>G12+I12</f>
        <v>3228960</v>
      </c>
      <c r="L12" s="4"/>
      <c r="M12" s="4">
        <v>3221921</v>
      </c>
    </row>
    <row r="13" spans="1:13" x14ac:dyDescent="0.25">
      <c r="B13" s="3"/>
      <c r="C13" s="4"/>
      <c r="E13" s="4"/>
      <c r="F13" s="4"/>
      <c r="G13" s="4"/>
      <c r="I13" s="4"/>
      <c r="J13" s="4"/>
      <c r="K13" s="4"/>
      <c r="L13" s="4"/>
      <c r="M13" s="4"/>
    </row>
    <row r="14" spans="1:13" x14ac:dyDescent="0.25">
      <c r="B14" s="3" t="s">
        <v>12</v>
      </c>
      <c r="C14" s="4">
        <v>2867370</v>
      </c>
      <c r="E14" s="4">
        <v>0</v>
      </c>
      <c r="F14" s="4"/>
      <c r="G14" s="4">
        <f>SUM(C14+E14)</f>
        <v>2867370</v>
      </c>
      <c r="I14" s="4">
        <v>0</v>
      </c>
      <c r="J14" s="4"/>
      <c r="K14" s="4">
        <f>G14+I14</f>
        <v>2867370</v>
      </c>
      <c r="L14" s="4"/>
      <c r="M14" s="4">
        <v>2385169</v>
      </c>
    </row>
    <row r="15" spans="1:13" x14ac:dyDescent="0.25">
      <c r="B15" s="3"/>
      <c r="C15" s="4"/>
      <c r="E15" s="4"/>
      <c r="F15" s="4"/>
      <c r="G15" s="4"/>
      <c r="I15" s="4"/>
      <c r="J15" s="4"/>
      <c r="K15" s="4"/>
      <c r="L15" s="4"/>
      <c r="M15" s="4"/>
    </row>
    <row r="16" spans="1:13" x14ac:dyDescent="0.25">
      <c r="B16" s="3" t="s">
        <v>13</v>
      </c>
      <c r="C16" s="4">
        <v>1550000</v>
      </c>
      <c r="E16" s="4">
        <v>0</v>
      </c>
      <c r="F16" s="4"/>
      <c r="G16" s="4">
        <f>SUM(C16+E16)</f>
        <v>1550000</v>
      </c>
      <c r="I16" s="4">
        <v>-1550000</v>
      </c>
      <c r="J16" s="4"/>
      <c r="K16" s="4">
        <f>G16+I16</f>
        <v>0</v>
      </c>
      <c r="L16" s="4"/>
      <c r="M16" s="4">
        <v>0</v>
      </c>
    </row>
    <row r="17" spans="1:13" x14ac:dyDescent="0.25">
      <c r="B17" s="3"/>
      <c r="C17" s="4"/>
      <c r="E17" s="4"/>
      <c r="F17" s="4"/>
      <c r="G17" s="4"/>
      <c r="I17" s="4"/>
      <c r="J17" s="4"/>
      <c r="K17" s="4"/>
      <c r="L17" s="4"/>
      <c r="M17" s="4"/>
    </row>
    <row r="18" spans="1:13" x14ac:dyDescent="0.25">
      <c r="B18" s="3" t="s">
        <v>14</v>
      </c>
      <c r="C18" s="4">
        <v>0</v>
      </c>
      <c r="E18" s="4">
        <v>1000000</v>
      </c>
      <c r="F18" s="4"/>
      <c r="G18" s="4">
        <f>SUM(C18+E18)</f>
        <v>1000000</v>
      </c>
      <c r="I18" s="4">
        <v>-1000000</v>
      </c>
      <c r="J18" s="4"/>
      <c r="K18" s="4">
        <f>G18+I18</f>
        <v>0</v>
      </c>
      <c r="L18" s="4"/>
      <c r="M18" s="4">
        <v>0</v>
      </c>
    </row>
    <row r="19" spans="1:13" x14ac:dyDescent="0.25">
      <c r="C19" s="4"/>
      <c r="E19" s="4"/>
      <c r="F19" s="4"/>
      <c r="G19" s="4"/>
      <c r="I19" s="4"/>
      <c r="J19" s="4"/>
      <c r="K19" s="4"/>
      <c r="L19" s="4"/>
      <c r="M19" s="4"/>
    </row>
    <row r="20" spans="1:13" x14ac:dyDescent="0.25">
      <c r="C20" s="4"/>
      <c r="E20" s="4"/>
      <c r="F20" s="4"/>
      <c r="G20" s="4"/>
      <c r="I20" s="4"/>
      <c r="J20" s="4"/>
      <c r="K20" s="4"/>
      <c r="L20" s="4"/>
      <c r="M20" s="4"/>
    </row>
    <row r="21" spans="1:13" x14ac:dyDescent="0.25">
      <c r="C21" s="4"/>
      <c r="E21" s="4"/>
      <c r="F21" s="4"/>
      <c r="G21" s="4"/>
      <c r="I21" s="4"/>
      <c r="J21" s="4"/>
      <c r="K21" s="4"/>
      <c r="L21" s="4"/>
      <c r="M21" s="4"/>
    </row>
    <row r="22" spans="1:13" x14ac:dyDescent="0.25">
      <c r="A22" s="8" t="s">
        <v>24</v>
      </c>
      <c r="C22" s="4"/>
      <c r="E22" s="4"/>
      <c r="F22" s="4"/>
      <c r="G22" s="4"/>
      <c r="I22" s="4"/>
      <c r="J22" s="4"/>
      <c r="K22" s="4"/>
      <c r="L22" s="4"/>
      <c r="M22" s="4"/>
    </row>
    <row r="23" spans="1:13" x14ac:dyDescent="0.25">
      <c r="C23" s="4"/>
      <c r="E23" s="4"/>
      <c r="F23" s="4"/>
      <c r="G23" s="4"/>
      <c r="I23" s="4"/>
      <c r="J23" s="4"/>
      <c r="K23" s="4"/>
      <c r="L23" s="4"/>
      <c r="M23" s="4"/>
    </row>
    <row r="24" spans="1:13" x14ac:dyDescent="0.25">
      <c r="B24" s="3" t="s">
        <v>16</v>
      </c>
      <c r="C24" s="4">
        <v>14500000</v>
      </c>
      <c r="E24" s="4">
        <v>5710026</v>
      </c>
      <c r="F24" s="4"/>
      <c r="G24" s="4">
        <f>SUM(C24+E24)</f>
        <v>20210026</v>
      </c>
      <c r="I24" s="4">
        <f>-SUM(E24+G24)</f>
        <v>-25920052</v>
      </c>
      <c r="J24" s="4"/>
      <c r="K24" s="4">
        <v>0</v>
      </c>
      <c r="L24" s="4"/>
      <c r="M24" s="4">
        <v>0</v>
      </c>
    </row>
    <row r="25" spans="1:13" x14ac:dyDescent="0.25">
      <c r="B25" s="3"/>
      <c r="C25" s="4"/>
      <c r="E25" s="4"/>
      <c r="F25" s="4"/>
      <c r="G25" s="4"/>
      <c r="I25" s="4"/>
      <c r="J25" s="4"/>
      <c r="K25" s="4"/>
      <c r="L25" s="4"/>
      <c r="M25" s="4"/>
    </row>
    <row r="26" spans="1:13" x14ac:dyDescent="0.25">
      <c r="B26" s="3" t="s">
        <v>17</v>
      </c>
      <c r="C26" s="4">
        <v>15500000</v>
      </c>
      <c r="E26" s="4">
        <v>0</v>
      </c>
      <c r="F26" s="4"/>
      <c r="G26" s="4">
        <f>SUM(C26+E26)</f>
        <v>15500000</v>
      </c>
      <c r="I26" s="4">
        <f>-SUM(E26+G26)</f>
        <v>-15500000</v>
      </c>
      <c r="J26" s="4"/>
      <c r="K26" s="4">
        <v>0</v>
      </c>
      <c r="L26" s="4"/>
      <c r="M26" s="4">
        <v>0</v>
      </c>
    </row>
    <row r="27" spans="1:13" x14ac:dyDescent="0.25">
      <c r="B27" s="3"/>
      <c r="C27" s="4"/>
      <c r="E27" s="4"/>
      <c r="F27" s="4"/>
      <c r="G27" s="4"/>
      <c r="I27" s="4"/>
      <c r="J27" s="4"/>
      <c r="K27" s="4"/>
      <c r="L27" s="4"/>
      <c r="M27" s="4"/>
    </row>
    <row r="28" spans="1:13" x14ac:dyDescent="0.25">
      <c r="B28" s="3" t="s">
        <v>19</v>
      </c>
      <c r="C28" s="4">
        <v>0</v>
      </c>
      <c r="E28" s="4">
        <v>5723922</v>
      </c>
      <c r="F28" s="4"/>
      <c r="G28" s="4">
        <f>SUM(C28+E28)</f>
        <v>5723922</v>
      </c>
      <c r="I28" s="4">
        <v>-5723922</v>
      </c>
      <c r="J28" s="4"/>
      <c r="K28" s="4">
        <v>0</v>
      </c>
      <c r="L28" s="4"/>
      <c r="M28" s="4">
        <v>0</v>
      </c>
    </row>
    <row r="29" spans="1:13" x14ac:dyDescent="0.25">
      <c r="B29" s="3"/>
      <c r="C29" s="4"/>
      <c r="E29" s="4"/>
      <c r="F29" s="4"/>
      <c r="G29" s="4"/>
      <c r="I29" s="4"/>
      <c r="J29" s="4"/>
      <c r="K29" s="4"/>
      <c r="L29" s="4"/>
      <c r="M29" s="4"/>
    </row>
    <row r="30" spans="1:13" x14ac:dyDescent="0.25">
      <c r="B30" s="3" t="s">
        <v>20</v>
      </c>
      <c r="C30" s="11">
        <v>-2169316</v>
      </c>
      <c r="D30" s="12"/>
      <c r="E30" s="11">
        <v>147714</v>
      </c>
      <c r="F30" s="11"/>
      <c r="G30" s="11">
        <f>SUM(C30+E30)</f>
        <v>-2021602</v>
      </c>
      <c r="H30" s="12"/>
      <c r="I30" s="11">
        <v>2021602</v>
      </c>
      <c r="J30" s="11"/>
      <c r="K30" s="11">
        <v>0</v>
      </c>
      <c r="L30" s="11"/>
      <c r="M30" s="11">
        <v>0</v>
      </c>
    </row>
    <row r="31" spans="1:13" x14ac:dyDescent="0.25">
      <c r="B31" s="3"/>
      <c r="E31" s="4"/>
      <c r="F31" s="4"/>
      <c r="G31" s="4"/>
      <c r="I31" s="4"/>
      <c r="J31" s="4"/>
      <c r="K31" s="4"/>
      <c r="L31" s="4"/>
      <c r="M31" s="4"/>
    </row>
    <row r="32" spans="1:13" x14ac:dyDescent="0.25">
      <c r="B32" s="3"/>
      <c r="E32" s="4"/>
      <c r="F32" s="4"/>
      <c r="G32" s="4"/>
      <c r="I32" s="4"/>
      <c r="J32" s="4"/>
      <c r="K32" s="4"/>
      <c r="L32" s="4"/>
      <c r="M32" s="4"/>
    </row>
    <row r="33" spans="1:13" ht="13.8" thickBot="1" x14ac:dyDescent="0.3">
      <c r="B33" s="3" t="s">
        <v>23</v>
      </c>
      <c r="C33" s="10">
        <f>SUM(C8:C30)</f>
        <v>72412710</v>
      </c>
      <c r="D33" s="13"/>
      <c r="E33" s="10">
        <f>SUM(E8:E30)</f>
        <v>15758797</v>
      </c>
      <c r="F33" s="13"/>
      <c r="G33" s="10">
        <f>SUM(G8:G30)</f>
        <v>88171507</v>
      </c>
      <c r="H33" s="13"/>
      <c r="I33" s="10">
        <f>SUM(I8:I30)</f>
        <v>-63616482</v>
      </c>
      <c r="J33" s="14"/>
      <c r="K33" s="10">
        <f>SUM(K8:K30)</f>
        <v>30265051</v>
      </c>
      <c r="L33" s="14"/>
      <c r="M33" s="10">
        <f>SUM(M8:M30)</f>
        <v>25156950</v>
      </c>
    </row>
    <row r="34" spans="1:13" ht="13.8" thickTop="1" x14ac:dyDescent="0.25">
      <c r="B34" s="3"/>
      <c r="C34" s="15"/>
      <c r="D34" s="7"/>
      <c r="E34" s="15"/>
      <c r="F34" s="7"/>
      <c r="G34" s="15"/>
      <c r="H34" s="7"/>
      <c r="I34" s="15"/>
      <c r="J34" s="16"/>
      <c r="K34" s="15"/>
      <c r="L34" s="16"/>
      <c r="M34" s="15"/>
    </row>
    <row r="35" spans="1:13" x14ac:dyDescent="0.25">
      <c r="B35" s="3"/>
      <c r="C35" s="15"/>
      <c r="D35" s="7"/>
      <c r="E35" s="15"/>
      <c r="F35" s="7"/>
      <c r="G35" s="15"/>
      <c r="H35" s="7"/>
      <c r="I35" s="15"/>
      <c r="J35" s="16"/>
      <c r="K35" s="15"/>
      <c r="L35" s="16"/>
      <c r="M35" s="15"/>
    </row>
    <row r="36" spans="1:13" x14ac:dyDescent="0.25">
      <c r="B36" s="3"/>
      <c r="C36" s="15"/>
      <c r="D36" s="7"/>
      <c r="E36" s="15"/>
      <c r="F36" s="7"/>
      <c r="G36" s="15"/>
      <c r="H36" s="7"/>
      <c r="I36" s="15"/>
      <c r="J36" s="16"/>
      <c r="K36" s="15"/>
      <c r="L36" s="16"/>
      <c r="M36" s="15"/>
    </row>
    <row r="38" spans="1:13" x14ac:dyDescent="0.25">
      <c r="A38" s="3" t="s">
        <v>22</v>
      </c>
    </row>
  </sheetData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Havlíček Jan</cp:lastModifiedBy>
  <cp:lastPrinted>2000-05-10T19:25:06Z</cp:lastPrinted>
  <dcterms:created xsi:type="dcterms:W3CDTF">2000-05-10T18:31:33Z</dcterms:created>
  <dcterms:modified xsi:type="dcterms:W3CDTF">2023-09-10T15:52:22Z</dcterms:modified>
</cp:coreProperties>
</file>