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9132" windowHeight="4968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201'!$A$1:$D$79</definedName>
    <definedName name="_xlnm.Print_Area" localSheetId="3">'EGM 202'!$A$1:$D$53</definedName>
    <definedName name="_xlnm.Print_Area" localSheetId="0">'EGM 60'!$A$1:$D$36</definedName>
    <definedName name="_xlnm.Print_Area" localSheetId="4">RHODIA!$A$1:$D$26</definedName>
  </definedNames>
  <calcPr calcId="0"/>
</workbook>
</file>

<file path=xl/calcChain.xml><?xml version="1.0" encoding="utf-8"?>
<calcChain xmlns="http://schemas.openxmlformats.org/spreadsheetml/2006/main">
  <c r="G8" i="21" l="1"/>
  <c r="A9" i="21"/>
  <c r="G9" i="21"/>
  <c r="A10" i="21"/>
  <c r="G10" i="21"/>
  <c r="A11" i="21"/>
  <c r="G11" i="21"/>
  <c r="A12" i="21"/>
  <c r="G12" i="21"/>
  <c r="A13" i="21"/>
  <c r="G13" i="21"/>
  <c r="A14" i="21"/>
  <c r="G14" i="21"/>
  <c r="A15" i="21"/>
  <c r="G15" i="21"/>
  <c r="A16" i="21"/>
  <c r="G16" i="21"/>
  <c r="A17" i="21"/>
  <c r="G17" i="21"/>
  <c r="A18" i="21"/>
  <c r="G18" i="21"/>
  <c r="A19" i="21"/>
  <c r="G19" i="21"/>
  <c r="A20" i="21"/>
  <c r="G20" i="21"/>
  <c r="A21" i="21"/>
  <c r="G21" i="21"/>
  <c r="A22" i="21"/>
  <c r="G22" i="21"/>
  <c r="A23" i="21"/>
  <c r="G23" i="21"/>
  <c r="A24" i="21"/>
  <c r="G24" i="21"/>
  <c r="A25" i="21"/>
  <c r="G25" i="21"/>
  <c r="A26" i="21"/>
  <c r="G26" i="21"/>
  <c r="A27" i="21"/>
  <c r="G27" i="21"/>
  <c r="A28" i="21"/>
  <c r="G28" i="21"/>
  <c r="A29" i="21"/>
  <c r="G29" i="21"/>
  <c r="A30" i="21"/>
  <c r="G30" i="21"/>
  <c r="A31" i="21"/>
  <c r="G31" i="21"/>
  <c r="A32" i="21"/>
  <c r="G32" i="21"/>
  <c r="A33" i="21"/>
  <c r="G33" i="21"/>
  <c r="A34" i="21"/>
  <c r="G34" i="21"/>
  <c r="A35" i="21"/>
  <c r="G35" i="21"/>
  <c r="A36" i="21"/>
  <c r="G36" i="21"/>
  <c r="A37" i="21"/>
  <c r="G37" i="21"/>
  <c r="A38" i="21"/>
  <c r="G38" i="21"/>
  <c r="B40" i="21"/>
  <c r="C40" i="21"/>
  <c r="D40" i="21"/>
  <c r="E40" i="21"/>
  <c r="F40" i="21"/>
  <c r="G40" i="21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D83" i="22"/>
  <c r="E83" i="22"/>
  <c r="F83" i="22"/>
  <c r="G83" i="22"/>
  <c r="H83" i="22"/>
  <c r="I83" i="22"/>
  <c r="J83" i="22"/>
  <c r="K83" i="22"/>
  <c r="L83" i="22"/>
  <c r="M83" i="22"/>
  <c r="N83" i="22"/>
  <c r="O83" i="22"/>
  <c r="P83" i="22"/>
  <c r="Q83" i="22"/>
  <c r="R83" i="22"/>
  <c r="S83" i="22"/>
  <c r="T83" i="22"/>
  <c r="U83" i="22"/>
  <c r="V83" i="22"/>
  <c r="W83" i="22"/>
  <c r="X83" i="22"/>
  <c r="Y83" i="22"/>
  <c r="Z83" i="22"/>
  <c r="AA83" i="22"/>
  <c r="AB83" i="22"/>
  <c r="D27" i="23"/>
  <c r="D29" i="23"/>
  <c r="D30" i="23"/>
  <c r="D53" i="23"/>
  <c r="D57" i="23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<sst xmlns="http://schemas.openxmlformats.org/spreadsheetml/2006/main" count="338" uniqueCount="152">
  <si>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</si>
  <si>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</si>
  <si>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</si>
  <si>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</si>
  <si>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</si>
  <si>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</si>
  <si>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</si>
  <si>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</si>
  <si>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</si>
  <si>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</si>
  <si>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</si>
  <si>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</si>
  <si>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</si>
  <si>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</si>
  <si>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</si>
  <si>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</si>
  <si>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</si>
  <si>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</si>
  <si>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</si>
  <si>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</si>
  <si>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</si>
  <si>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</si>
  <si>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</si>
  <si>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</si>
  <si>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</si>
  <si>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</si>
  <si>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</si>
  <si>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</si>
  <si>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</si>
  <si>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</si>
  <si>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</si>
  <si>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</si>
  <si>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</si>
  <si>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</si>
  <si>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</si>
  <si>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</si>
  <si>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</si>
  <si>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</si>
  <si>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</si>
  <si>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</si>
  <si>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</si>
  <si>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</si>
  <si>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</si>
  <si>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</si>
  <si>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</si>
  <si>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</si>
  <si>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</si>
  <si>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</si>
  <si>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</si>
  <si>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</si>
  <si>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</si>
  <si>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</si>
  <si>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</si>
  <si>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</si>
  <si>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</si>
  <si>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</si>
  <si>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</si>
  <si>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</si>
  <si>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</si>
  <si>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</si>
  <si>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</si>
  <si>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</si>
  <si>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</si>
  <si>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</si>
  <si>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</si>
  <si>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</si>
  <si>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</si>
  <si>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</si>
  <si>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</si>
  <si>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</si>
  <si>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</si>
  <si>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</si>
  <si>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</si>
  <si>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</si>
  <si>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</si>
  <si>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</si>
  <si>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</si>
  <si>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</si>
  <si>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</si>
  <si>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</si>
  <si>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</si>
  <si>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</si>
  <si>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</si>
  <si>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</si>
  <si>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</si>
  <si>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</si>
  <si>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</si>
  <si>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</si>
  <si>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</si>
  <si>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</si>
  <si>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</si>
  <si>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</si>
  <si>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</si>
  <si>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</si>
  <si>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</si>
  <si>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</si>
  <si>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</si>
  <si>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</si>
  <si>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</si>
  <si>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</si>
  <si>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</si>
  <si>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</si>
  <si>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</si>
  <si>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</si>
  <si>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</si>
  <si>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</si>
  <si>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</si>
  <si>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</si>
  <si>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</si>
  <si>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</si>
  <si>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</si>
  <si>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</si>
  <si>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</si>
  <si>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</si>
  <si>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</si>
  <si>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</si>
  <si>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</si>
  <si>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</si>
  <si>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</si>
  <si>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</si>
  <si>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</si>
  <si>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</si>
  <si>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</si>
  <si>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</si>
  <si>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</si>
  <si>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</si>
  <si>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</si>
  <si>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AMOCO</t>
  </si>
  <si>
    <t>ENTERGY</t>
  </si>
  <si>
    <t>Encina</t>
  </si>
  <si>
    <t>Quadalope</t>
  </si>
  <si>
    <t>MAR</t>
  </si>
  <si>
    <t xml:space="preserve"> MARCH 2000</t>
  </si>
  <si>
    <t>#1258</t>
  </si>
  <si>
    <t>LUFKIN</t>
  </si>
  <si>
    <t>DONAHUE</t>
  </si>
  <si>
    <t>MITCHELL</t>
  </si>
  <si>
    <t>EXXON KATY  (VAN)</t>
  </si>
  <si>
    <t>#1511</t>
  </si>
  <si>
    <t>CLARK</t>
  </si>
  <si>
    <t>REFINERY</t>
  </si>
  <si>
    <t>#1373</t>
  </si>
  <si>
    <t>MORGAN STANLEY</t>
  </si>
  <si>
    <t>COKINOS (AQS)</t>
  </si>
  <si>
    <t>Port Arthur - Clark</t>
  </si>
  <si>
    <t>Clark</t>
  </si>
  <si>
    <t>Kn Marketing 92155</t>
  </si>
  <si>
    <t>KN Mktg (92155)</t>
  </si>
  <si>
    <t>Oasis Katy</t>
  </si>
  <si>
    <t>Tenaska</t>
  </si>
  <si>
    <t>Texaco</t>
  </si>
  <si>
    <t>KCS -Josey 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</si>
</sst>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8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3" fontId="9" fillId="0" borderId="4" xfId="0" applyNumberFormat="1" applyFont="1" applyBorder="1"/>
    <xf numFmtId="3" fontId="5" fillId="0" borderId="4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6"/>
  <sheetViews>
    <sheetView showGridLines="0" topLeftCell="A10" workbookViewId="0">
      <selection activeCell="AA19" sqref="AA19"/>
    </sheetView>
  </sheetViews>
  <sheetFormatPr defaultRowHeight="13.2"/>
  <cols>
    <col min="1" max="1" width="9.6640625" customWidth="1"/>
    <col min="2" max="2" width="27.77734375" customWidth="1"/>
    <col min="3" max="3" width="20.6640625" customWidth="1"/>
    <col min="4" max="17" width="9.33203125" hidden="1" customWidth="1"/>
    <col min="18" max="22" width="0" hidden="1" customWidth="1"/>
  </cols>
  <sheetData>
    <row r="1" spans="1:27" ht="17.399999999999999">
      <c r="B1" s="46" t="s">
        <v>1</v>
      </c>
      <c r="C1" s="4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7.399999999999999">
      <c r="A2" s="2"/>
      <c r="B2" s="46" t="s">
        <v>2</v>
      </c>
      <c r="C2" s="4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7.399999999999999">
      <c r="A3" s="1"/>
      <c r="B3" s="46"/>
      <c r="C3" s="4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7.399999999999999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>
      <c r="A5" s="1" t="s">
        <v>3</v>
      </c>
      <c r="B5" s="1"/>
      <c r="C5" s="2"/>
    </row>
    <row r="6" spans="1:27" ht="13.8">
      <c r="A6" s="1" t="s">
        <v>0</v>
      </c>
      <c r="B6" s="1"/>
      <c r="C6" s="3" t="s">
        <v>68</v>
      </c>
    </row>
    <row r="7" spans="1:27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6">
      <c r="A9" s="1" t="s">
        <v>9</v>
      </c>
      <c r="B9" s="1" t="s">
        <v>60</v>
      </c>
      <c r="C9" s="12">
        <v>36586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>
      <c r="A10" s="1" t="s">
        <v>11</v>
      </c>
      <c r="B10" s="1" t="s">
        <v>61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>
      <c r="C11" s="12">
        <v>36616</v>
      </c>
    </row>
    <row r="13" spans="1:27" ht="17.399999999999999">
      <c r="A13" s="13" t="s">
        <v>62</v>
      </c>
      <c r="B13" s="13"/>
      <c r="D13" s="18" t="s">
        <v>131</v>
      </c>
      <c r="E13" s="18" t="s">
        <v>131</v>
      </c>
      <c r="F13" s="18" t="s">
        <v>131</v>
      </c>
      <c r="G13" s="18" t="s">
        <v>131</v>
      </c>
      <c r="H13" s="18" t="s">
        <v>131</v>
      </c>
      <c r="I13" s="18" t="s">
        <v>131</v>
      </c>
      <c r="J13" s="18" t="s">
        <v>131</v>
      </c>
      <c r="K13" s="18" t="s">
        <v>131</v>
      </c>
      <c r="L13" s="18" t="s">
        <v>131</v>
      </c>
      <c r="M13" s="18" t="s">
        <v>131</v>
      </c>
      <c r="N13" s="18" t="s">
        <v>131</v>
      </c>
      <c r="O13" s="18" t="s">
        <v>131</v>
      </c>
      <c r="P13" s="18" t="s">
        <v>131</v>
      </c>
      <c r="Q13" s="18" t="s">
        <v>131</v>
      </c>
      <c r="R13" s="18" t="s">
        <v>131</v>
      </c>
      <c r="S13" s="18" t="s">
        <v>131</v>
      </c>
      <c r="T13" s="18" t="s">
        <v>131</v>
      </c>
      <c r="U13" s="18" t="s">
        <v>131</v>
      </c>
      <c r="V13" s="18" t="s">
        <v>131</v>
      </c>
      <c r="W13" s="18" t="s">
        <v>131</v>
      </c>
      <c r="X13" s="18" t="s">
        <v>131</v>
      </c>
      <c r="Y13" s="18" t="s">
        <v>131</v>
      </c>
      <c r="Z13" s="18" t="s">
        <v>131</v>
      </c>
      <c r="AA13" s="18" t="s">
        <v>131</v>
      </c>
    </row>
    <row r="14" spans="1:27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 t="shared" ref="F14:O14" si="0">E14+1</f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ref="P14:U14" si="1">O14+1</f>
        <v>13</v>
      </c>
      <c r="Q14" s="18">
        <f t="shared" si="1"/>
        <v>14</v>
      </c>
      <c r="R14" s="18">
        <f t="shared" si="1"/>
        <v>15</v>
      </c>
      <c r="S14" s="18">
        <f t="shared" si="1"/>
        <v>16</v>
      </c>
      <c r="T14" s="18">
        <f t="shared" si="1"/>
        <v>17</v>
      </c>
      <c r="U14" s="18">
        <f t="shared" si="1"/>
        <v>18</v>
      </c>
      <c r="V14" s="18">
        <f t="shared" ref="V14:AA14" si="2">U14+1</f>
        <v>19</v>
      </c>
      <c r="W14" s="18">
        <f t="shared" si="2"/>
        <v>20</v>
      </c>
      <c r="X14" s="18">
        <f t="shared" si="2"/>
        <v>21</v>
      </c>
      <c r="Y14" s="18">
        <f t="shared" si="2"/>
        <v>22</v>
      </c>
      <c r="Z14" s="18">
        <f t="shared" si="2"/>
        <v>23</v>
      </c>
      <c r="AA14" s="18">
        <f t="shared" si="2"/>
        <v>24</v>
      </c>
    </row>
    <row r="15" spans="1:27">
      <c r="A15" s="14">
        <v>644</v>
      </c>
      <c r="B15" s="14" t="s">
        <v>14</v>
      </c>
      <c r="C15" s="14" t="s">
        <v>85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>
      <c r="A16" s="14">
        <v>644</v>
      </c>
      <c r="B16" s="14" t="s">
        <v>14</v>
      </c>
      <c r="C16" s="14" t="s">
        <v>104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>
      <c r="A17" s="14">
        <v>4132</v>
      </c>
      <c r="B17" s="14" t="s">
        <v>16</v>
      </c>
      <c r="C17" s="14" t="s">
        <v>107</v>
      </c>
      <c r="D17" s="15">
        <v>25000</v>
      </c>
      <c r="E17" s="15">
        <v>25000</v>
      </c>
      <c r="F17" s="15">
        <v>25000</v>
      </c>
      <c r="G17" s="15">
        <v>25000</v>
      </c>
      <c r="H17" s="15">
        <v>25000</v>
      </c>
      <c r="I17" s="15">
        <v>25000</v>
      </c>
      <c r="J17" s="15">
        <v>25000</v>
      </c>
      <c r="K17" s="15">
        <v>25000</v>
      </c>
      <c r="L17" s="15">
        <v>25000</v>
      </c>
      <c r="M17" s="15">
        <v>25000</v>
      </c>
      <c r="N17" s="15">
        <v>25000</v>
      </c>
      <c r="O17" s="15">
        <v>25000</v>
      </c>
      <c r="P17" s="15">
        <v>25000</v>
      </c>
      <c r="Q17" s="15">
        <v>25000</v>
      </c>
      <c r="R17" s="15">
        <v>25000</v>
      </c>
      <c r="S17" s="15">
        <v>25000</v>
      </c>
      <c r="T17" s="15">
        <v>25000</v>
      </c>
      <c r="U17" s="15">
        <v>25000</v>
      </c>
      <c r="V17" s="15">
        <v>25000</v>
      </c>
      <c r="W17" s="15">
        <v>25000</v>
      </c>
      <c r="X17" s="15">
        <v>25000</v>
      </c>
      <c r="Y17" s="15">
        <v>25000</v>
      </c>
      <c r="Z17" s="15">
        <v>25000</v>
      </c>
      <c r="AA17" s="15">
        <v>25000</v>
      </c>
    </row>
    <row r="18" spans="1:27">
      <c r="A18" s="14">
        <v>4132</v>
      </c>
      <c r="B18" s="14" t="s">
        <v>16</v>
      </c>
      <c r="C18" s="14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1">
        <v>5000</v>
      </c>
      <c r="O18" s="43">
        <v>5000</v>
      </c>
      <c r="P18" s="43">
        <v>5000</v>
      </c>
      <c r="Q18" s="43">
        <v>5000</v>
      </c>
      <c r="R18" s="43">
        <v>5000</v>
      </c>
      <c r="S18" s="43">
        <v>5000</v>
      </c>
      <c r="T18" s="21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</row>
    <row r="19" spans="1:27">
      <c r="A19" s="14">
        <v>6780</v>
      </c>
      <c r="B19" s="14" t="s">
        <v>148</v>
      </c>
      <c r="C19" s="14" t="s">
        <v>149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1"/>
      <c r="O19" s="43"/>
      <c r="P19" s="43"/>
      <c r="Q19" s="43"/>
      <c r="R19" s="43"/>
      <c r="S19" s="43"/>
      <c r="T19" s="21">
        <v>5000</v>
      </c>
      <c r="U19" s="43">
        <v>5000</v>
      </c>
      <c r="V19" s="43">
        <v>5000</v>
      </c>
      <c r="W19" s="43">
        <v>5000</v>
      </c>
      <c r="X19" s="43">
        <v>5000</v>
      </c>
      <c r="Y19" s="43">
        <v>5000</v>
      </c>
      <c r="Z19" s="43">
        <v>5000</v>
      </c>
      <c r="AA19" s="43">
        <v>5000</v>
      </c>
    </row>
    <row r="20" spans="1:27">
      <c r="A20" s="14" t="s">
        <v>69</v>
      </c>
      <c r="B20" s="14" t="s">
        <v>26</v>
      </c>
      <c r="C20" s="14" t="s">
        <v>70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17.399999999999999">
      <c r="C22" s="20" t="s">
        <v>74</v>
      </c>
      <c r="D22" s="21">
        <f>SUM(D15:D21)</f>
        <v>25000</v>
      </c>
      <c r="E22" s="21">
        <f t="shared" ref="E22:O22" si="3">SUM(E15:E21)</f>
        <v>25000</v>
      </c>
      <c r="F22" s="21">
        <f t="shared" si="3"/>
        <v>25000</v>
      </c>
      <c r="G22" s="21">
        <f t="shared" si="3"/>
        <v>25000</v>
      </c>
      <c r="H22" s="21">
        <f t="shared" si="3"/>
        <v>25000</v>
      </c>
      <c r="I22" s="21">
        <f t="shared" si="3"/>
        <v>25000</v>
      </c>
      <c r="J22" s="21">
        <f t="shared" si="3"/>
        <v>25000</v>
      </c>
      <c r="K22" s="21">
        <f t="shared" si="3"/>
        <v>25000</v>
      </c>
      <c r="L22" s="21">
        <f t="shared" si="3"/>
        <v>25000</v>
      </c>
      <c r="M22" s="21">
        <f t="shared" si="3"/>
        <v>25000</v>
      </c>
      <c r="N22" s="21">
        <f t="shared" si="3"/>
        <v>30000</v>
      </c>
      <c r="O22" s="21">
        <f t="shared" si="3"/>
        <v>30000</v>
      </c>
      <c r="P22" s="21">
        <f t="shared" ref="P22:U22" si="4">SUM(P15:P21)</f>
        <v>30000</v>
      </c>
      <c r="Q22" s="21">
        <f t="shared" si="4"/>
        <v>30000</v>
      </c>
      <c r="R22" s="21">
        <f t="shared" si="4"/>
        <v>30000</v>
      </c>
      <c r="S22" s="21">
        <f t="shared" si="4"/>
        <v>30000</v>
      </c>
      <c r="T22" s="21">
        <f t="shared" si="4"/>
        <v>30000</v>
      </c>
      <c r="U22" s="21">
        <f t="shared" si="4"/>
        <v>30000</v>
      </c>
      <c r="V22" s="21">
        <f t="shared" ref="V22:AA22" si="5">SUM(V15:V21)</f>
        <v>30000</v>
      </c>
      <c r="W22" s="21">
        <f t="shared" si="5"/>
        <v>30000</v>
      </c>
      <c r="X22" s="21">
        <f t="shared" si="5"/>
        <v>30000</v>
      </c>
      <c r="Y22" s="21">
        <f t="shared" si="5"/>
        <v>30000</v>
      </c>
      <c r="Z22" s="21">
        <f t="shared" si="5"/>
        <v>30000</v>
      </c>
      <c r="AA22" s="21">
        <f t="shared" si="5"/>
        <v>30000</v>
      </c>
    </row>
    <row r="24" spans="1:27" ht="17.399999999999999">
      <c r="A24" s="13" t="s">
        <v>63</v>
      </c>
      <c r="B24" s="13"/>
      <c r="D24" s="18" t="str">
        <f>D13</f>
        <v>MAR</v>
      </c>
      <c r="E24" s="18" t="str">
        <f t="shared" ref="E24:O24" si="6">E13</f>
        <v>MAR</v>
      </c>
      <c r="F24" s="18" t="str">
        <f t="shared" si="6"/>
        <v>MAR</v>
      </c>
      <c r="G24" s="18" t="str">
        <f t="shared" si="6"/>
        <v>MAR</v>
      </c>
      <c r="H24" s="18" t="str">
        <f t="shared" si="6"/>
        <v>MAR</v>
      </c>
      <c r="I24" s="18" t="str">
        <f t="shared" si="6"/>
        <v>MAR</v>
      </c>
      <c r="J24" s="18" t="str">
        <f t="shared" si="6"/>
        <v>MAR</v>
      </c>
      <c r="K24" s="18" t="str">
        <f t="shared" si="6"/>
        <v>MAR</v>
      </c>
      <c r="L24" s="18" t="str">
        <f t="shared" si="6"/>
        <v>MAR</v>
      </c>
      <c r="M24" s="18" t="str">
        <f t="shared" si="6"/>
        <v>MAR</v>
      </c>
      <c r="N24" s="18" t="str">
        <f t="shared" si="6"/>
        <v>MAR</v>
      </c>
      <c r="O24" s="18" t="str">
        <f t="shared" si="6"/>
        <v>MAR</v>
      </c>
      <c r="P24" s="18" t="str">
        <f t="shared" ref="P24:R25" si="7">P13</f>
        <v>MAR</v>
      </c>
      <c r="Q24" s="18" t="str">
        <f t="shared" si="7"/>
        <v>MAR</v>
      </c>
      <c r="R24" s="18" t="str">
        <f t="shared" si="7"/>
        <v>MAR</v>
      </c>
      <c r="S24" s="18" t="str">
        <f t="shared" ref="S24:U25" si="8">S13</f>
        <v>MAR</v>
      </c>
      <c r="T24" s="18" t="str">
        <f t="shared" si="8"/>
        <v>MAR</v>
      </c>
      <c r="U24" s="18" t="str">
        <f t="shared" si="8"/>
        <v>MAR</v>
      </c>
      <c r="V24" s="18" t="str">
        <f t="shared" ref="V24:X25" si="9">V13</f>
        <v>MAR</v>
      </c>
      <c r="W24" s="18" t="str">
        <f t="shared" si="9"/>
        <v>MAR</v>
      </c>
      <c r="X24" s="18" t="str">
        <f t="shared" si="9"/>
        <v>MAR</v>
      </c>
      <c r="Y24" s="18" t="str">
        <f t="shared" ref="Y24:AA25" si="10">Y13</f>
        <v>MAR</v>
      </c>
      <c r="Z24" s="18" t="str">
        <f t="shared" si="10"/>
        <v>MAR</v>
      </c>
      <c r="AA24" s="18" t="str">
        <f t="shared" si="10"/>
        <v>MAR</v>
      </c>
    </row>
    <row r="25" spans="1:27">
      <c r="A25" s="18" t="s">
        <v>64</v>
      </c>
      <c r="B25" s="19" t="s">
        <v>66</v>
      </c>
      <c r="C25" s="18" t="s">
        <v>67</v>
      </c>
      <c r="D25" s="18">
        <f>D14</f>
        <v>1</v>
      </c>
      <c r="E25" s="18">
        <f t="shared" ref="E25:O25" si="11">E14</f>
        <v>2</v>
      </c>
      <c r="F25" s="18">
        <f t="shared" si="11"/>
        <v>3</v>
      </c>
      <c r="G25" s="18">
        <f t="shared" si="11"/>
        <v>4</v>
      </c>
      <c r="H25" s="18">
        <f t="shared" si="11"/>
        <v>5</v>
      </c>
      <c r="I25" s="18">
        <f t="shared" si="11"/>
        <v>6</v>
      </c>
      <c r="J25" s="18">
        <f t="shared" si="11"/>
        <v>7</v>
      </c>
      <c r="K25" s="18">
        <f t="shared" si="11"/>
        <v>8</v>
      </c>
      <c r="L25" s="18">
        <f t="shared" si="11"/>
        <v>9</v>
      </c>
      <c r="M25" s="18">
        <f t="shared" si="11"/>
        <v>10</v>
      </c>
      <c r="N25" s="18">
        <f t="shared" si="11"/>
        <v>11</v>
      </c>
      <c r="O25" s="18">
        <f t="shared" si="11"/>
        <v>12</v>
      </c>
      <c r="P25" s="18">
        <f t="shared" si="7"/>
        <v>13</v>
      </c>
      <c r="Q25" s="18">
        <f t="shared" si="7"/>
        <v>14</v>
      </c>
      <c r="R25" s="18">
        <f t="shared" si="7"/>
        <v>15</v>
      </c>
      <c r="S25" s="18">
        <f t="shared" si="8"/>
        <v>16</v>
      </c>
      <c r="T25" s="18">
        <f t="shared" si="8"/>
        <v>17</v>
      </c>
      <c r="U25" s="18">
        <f t="shared" si="8"/>
        <v>18</v>
      </c>
      <c r="V25" s="18">
        <f t="shared" si="9"/>
        <v>19</v>
      </c>
      <c r="W25" s="18">
        <f t="shared" si="9"/>
        <v>20</v>
      </c>
      <c r="X25" s="18">
        <f t="shared" si="9"/>
        <v>21</v>
      </c>
      <c r="Y25" s="18">
        <f t="shared" si="10"/>
        <v>22</v>
      </c>
      <c r="Z25" s="18">
        <f t="shared" si="10"/>
        <v>23</v>
      </c>
      <c r="AA25" s="18">
        <f t="shared" si="10"/>
        <v>24</v>
      </c>
    </row>
    <row r="26" spans="1:27">
      <c r="A26" s="14">
        <v>1563</v>
      </c>
      <c r="B26" s="17" t="s">
        <v>108</v>
      </c>
      <c r="C26" s="17" t="s">
        <v>109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>
      <c r="A27" s="14">
        <v>1373</v>
      </c>
      <c r="B27" s="17" t="s">
        <v>72</v>
      </c>
      <c r="C27" s="14" t="s">
        <v>142</v>
      </c>
      <c r="D27" s="15">
        <v>5000</v>
      </c>
      <c r="E27" s="15">
        <v>5000</v>
      </c>
      <c r="F27" s="15">
        <v>5000</v>
      </c>
      <c r="G27" s="15">
        <v>5000</v>
      </c>
      <c r="H27" s="15">
        <v>5000</v>
      </c>
      <c r="I27" s="15">
        <v>5000</v>
      </c>
      <c r="J27" s="15">
        <v>5000</v>
      </c>
      <c r="K27" s="15">
        <v>5000</v>
      </c>
      <c r="L27" s="15">
        <v>5000</v>
      </c>
      <c r="M27" s="15">
        <v>5000</v>
      </c>
      <c r="N27" s="15">
        <v>5000</v>
      </c>
      <c r="O27" s="15">
        <v>5000</v>
      </c>
      <c r="P27" s="15">
        <v>5000</v>
      </c>
      <c r="Q27" s="15">
        <v>5000</v>
      </c>
      <c r="R27" s="15">
        <v>5000</v>
      </c>
      <c r="S27" s="15">
        <v>5000</v>
      </c>
      <c r="T27" s="15">
        <v>5000</v>
      </c>
      <c r="U27" s="15">
        <v>5000</v>
      </c>
      <c r="V27" s="15">
        <v>5000</v>
      </c>
      <c r="W27" s="15">
        <v>5000</v>
      </c>
      <c r="X27" s="15">
        <v>5000</v>
      </c>
      <c r="Y27" s="15">
        <v>5000</v>
      </c>
      <c r="Z27" s="15">
        <v>5000</v>
      </c>
      <c r="AA27" s="15">
        <v>5000</v>
      </c>
    </row>
    <row r="28" spans="1:27">
      <c r="A28" s="14">
        <v>1485</v>
      </c>
      <c r="B28" s="17" t="s">
        <v>82</v>
      </c>
      <c r="C28" s="14" t="s">
        <v>96</v>
      </c>
      <c r="D28" s="15">
        <v>10000</v>
      </c>
      <c r="E28" s="15">
        <v>10000</v>
      </c>
      <c r="F28" s="15">
        <v>10000</v>
      </c>
      <c r="G28" s="15">
        <v>10000</v>
      </c>
      <c r="H28" s="15">
        <v>10000</v>
      </c>
      <c r="I28" s="15">
        <v>10000</v>
      </c>
      <c r="J28" s="15">
        <v>10000</v>
      </c>
      <c r="K28" s="15">
        <v>10000</v>
      </c>
      <c r="L28" s="15">
        <v>10000</v>
      </c>
      <c r="M28" s="15">
        <v>10000</v>
      </c>
      <c r="N28" s="21">
        <f t="shared" ref="N28:AA28" si="12">10000+5000</f>
        <v>15000</v>
      </c>
      <c r="O28" s="43">
        <f t="shared" si="12"/>
        <v>15000</v>
      </c>
      <c r="P28" s="43">
        <f t="shared" si="12"/>
        <v>15000</v>
      </c>
      <c r="Q28" s="43">
        <f t="shared" si="12"/>
        <v>15000</v>
      </c>
      <c r="R28" s="43">
        <f t="shared" si="12"/>
        <v>15000</v>
      </c>
      <c r="S28" s="43">
        <f t="shared" si="12"/>
        <v>15000</v>
      </c>
      <c r="T28" s="43">
        <f t="shared" si="12"/>
        <v>15000</v>
      </c>
      <c r="U28" s="43">
        <f t="shared" si="12"/>
        <v>15000</v>
      </c>
      <c r="V28" s="43">
        <f t="shared" si="12"/>
        <v>15000</v>
      </c>
      <c r="W28" s="43">
        <f t="shared" si="12"/>
        <v>15000</v>
      </c>
      <c r="X28" s="43">
        <f t="shared" si="12"/>
        <v>15000</v>
      </c>
      <c r="Y28" s="43">
        <f t="shared" si="12"/>
        <v>15000</v>
      </c>
      <c r="Z28" s="43">
        <f t="shared" si="12"/>
        <v>15000</v>
      </c>
      <c r="AA28" s="43">
        <f t="shared" si="12"/>
        <v>15000</v>
      </c>
    </row>
    <row r="29" spans="1:27">
      <c r="A29" s="14">
        <v>1511</v>
      </c>
      <c r="B29" s="17" t="s">
        <v>144</v>
      </c>
      <c r="C29" s="14" t="s">
        <v>145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</row>
    <row r="30" spans="1:27">
      <c r="A30" s="14">
        <v>1505</v>
      </c>
      <c r="B30" s="17" t="s">
        <v>110</v>
      </c>
      <c r="C30" s="14" t="s">
        <v>111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</row>
    <row r="31" spans="1:27">
      <c r="A31" s="14">
        <v>1506</v>
      </c>
      <c r="B31" s="17" t="s">
        <v>126</v>
      </c>
      <c r="C31" s="17" t="s">
        <v>125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</row>
    <row r="32" spans="1:27">
      <c r="A32" s="14">
        <v>1394</v>
      </c>
      <c r="B32" s="17" t="s">
        <v>112</v>
      </c>
      <c r="C32" s="14" t="s">
        <v>109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</row>
    <row r="33" spans="1:27">
      <c r="A33" s="14">
        <v>8001</v>
      </c>
      <c r="B33" s="17" t="s">
        <v>71</v>
      </c>
      <c r="C33" s="14" t="s">
        <v>71</v>
      </c>
      <c r="D33" s="15">
        <f>5000+5000</f>
        <v>10000</v>
      </c>
      <c r="E33" s="15">
        <f t="shared" ref="E33:AA33" si="13">5000+5000</f>
        <v>10000</v>
      </c>
      <c r="F33" s="15">
        <f t="shared" si="13"/>
        <v>10000</v>
      </c>
      <c r="G33" s="15">
        <f t="shared" si="13"/>
        <v>10000</v>
      </c>
      <c r="H33" s="15">
        <f t="shared" si="13"/>
        <v>10000</v>
      </c>
      <c r="I33" s="15">
        <f t="shared" si="13"/>
        <v>10000</v>
      </c>
      <c r="J33" s="15">
        <f t="shared" si="13"/>
        <v>10000</v>
      </c>
      <c r="K33" s="15">
        <f t="shared" si="13"/>
        <v>10000</v>
      </c>
      <c r="L33" s="15">
        <f t="shared" si="13"/>
        <v>10000</v>
      </c>
      <c r="M33" s="15">
        <f t="shared" si="13"/>
        <v>10000</v>
      </c>
      <c r="N33" s="15">
        <f t="shared" si="13"/>
        <v>10000</v>
      </c>
      <c r="O33" s="15">
        <f t="shared" si="13"/>
        <v>10000</v>
      </c>
      <c r="P33" s="15">
        <f t="shared" si="13"/>
        <v>10000</v>
      </c>
      <c r="Q33" s="15">
        <f t="shared" si="13"/>
        <v>10000</v>
      </c>
      <c r="R33" s="15">
        <f t="shared" si="13"/>
        <v>10000</v>
      </c>
      <c r="S33" s="15">
        <f t="shared" si="13"/>
        <v>10000</v>
      </c>
      <c r="T33" s="15">
        <f t="shared" si="13"/>
        <v>10000</v>
      </c>
      <c r="U33" s="15">
        <f t="shared" si="13"/>
        <v>10000</v>
      </c>
      <c r="V33" s="15">
        <f t="shared" si="13"/>
        <v>10000</v>
      </c>
      <c r="W33" s="15">
        <f t="shared" si="13"/>
        <v>10000</v>
      </c>
      <c r="X33" s="15">
        <f t="shared" si="13"/>
        <v>10000</v>
      </c>
      <c r="Y33" s="15">
        <f t="shared" si="13"/>
        <v>10000</v>
      </c>
      <c r="Z33" s="15">
        <f t="shared" si="13"/>
        <v>10000</v>
      </c>
      <c r="AA33" s="15">
        <f t="shared" si="13"/>
        <v>10000</v>
      </c>
    </row>
    <row r="34" spans="1:27">
      <c r="A34" s="14" t="s">
        <v>69</v>
      </c>
      <c r="B34" s="14" t="s">
        <v>26</v>
      </c>
      <c r="C34" s="14" t="s">
        <v>70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6" spans="1:27" ht="17.399999999999999">
      <c r="C36" s="20" t="s">
        <v>73</v>
      </c>
      <c r="D36" s="21">
        <f>SUM(D26:D35)</f>
        <v>25000</v>
      </c>
      <c r="E36" s="21">
        <f t="shared" ref="E36:O36" si="14">SUM(E26:E35)</f>
        <v>25000</v>
      </c>
      <c r="F36" s="21">
        <f t="shared" si="14"/>
        <v>25000</v>
      </c>
      <c r="G36" s="21">
        <f t="shared" si="14"/>
        <v>25000</v>
      </c>
      <c r="H36" s="21">
        <f t="shared" si="14"/>
        <v>25000</v>
      </c>
      <c r="I36" s="21">
        <f t="shared" si="14"/>
        <v>25000</v>
      </c>
      <c r="J36" s="21">
        <f t="shared" si="14"/>
        <v>25000</v>
      </c>
      <c r="K36" s="21">
        <f t="shared" si="14"/>
        <v>25000</v>
      </c>
      <c r="L36" s="21">
        <f t="shared" si="14"/>
        <v>25000</v>
      </c>
      <c r="M36" s="21">
        <f t="shared" si="14"/>
        <v>25000</v>
      </c>
      <c r="N36" s="21">
        <f t="shared" si="14"/>
        <v>30000</v>
      </c>
      <c r="O36" s="21">
        <f t="shared" si="14"/>
        <v>30000</v>
      </c>
      <c r="P36" s="21">
        <f t="shared" ref="P36:U36" si="15">SUM(P26:P35)</f>
        <v>30000</v>
      </c>
      <c r="Q36" s="21">
        <f t="shared" si="15"/>
        <v>30000</v>
      </c>
      <c r="R36" s="21">
        <f t="shared" si="15"/>
        <v>30000</v>
      </c>
      <c r="S36" s="21">
        <f t="shared" si="15"/>
        <v>30000</v>
      </c>
      <c r="T36" s="21">
        <f t="shared" si="15"/>
        <v>30000</v>
      </c>
      <c r="U36" s="21">
        <f t="shared" si="15"/>
        <v>30000</v>
      </c>
      <c r="V36" s="21">
        <f t="shared" ref="V36:AA36" si="16">SUM(V26:V35)</f>
        <v>30000</v>
      </c>
      <c r="W36" s="21">
        <f t="shared" si="16"/>
        <v>30000</v>
      </c>
      <c r="X36" s="21">
        <f t="shared" si="16"/>
        <v>30000</v>
      </c>
      <c r="Y36" s="21">
        <f t="shared" si="16"/>
        <v>30000</v>
      </c>
      <c r="Z36" s="21">
        <f t="shared" si="16"/>
        <v>30000</v>
      </c>
      <c r="AA36" s="21">
        <f t="shared" si="16"/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topLeftCell="A3" workbookViewId="0">
      <selection activeCell="B22" sqref="B22"/>
    </sheetView>
  </sheetViews>
  <sheetFormatPr defaultColWidth="8.77734375" defaultRowHeight="13.2"/>
  <cols>
    <col min="1" max="1" width="6.6640625" style="24" bestFit="1" customWidth="1"/>
    <col min="2" max="2" width="12.44140625" style="24" bestFit="1" customWidth="1"/>
    <col min="3" max="4" width="17" style="24" customWidth="1"/>
    <col min="5" max="6" width="15" style="24" customWidth="1"/>
    <col min="7" max="7" width="8.33203125" style="24" bestFit="1" customWidth="1"/>
    <col min="8" max="16384" width="8.77734375" style="24"/>
  </cols>
  <sheetData>
    <row r="1" spans="1:7" ht="20.399999999999999">
      <c r="A1" s="22"/>
      <c r="B1" s="23"/>
      <c r="C1" s="28" t="s">
        <v>77</v>
      </c>
      <c r="D1" s="28"/>
      <c r="E1" s="28"/>
      <c r="F1" s="28"/>
      <c r="G1" s="23"/>
    </row>
    <row r="2" spans="1:7" ht="20.399999999999999">
      <c r="A2" s="22"/>
      <c r="B2" s="23"/>
      <c r="C2" s="28" t="s">
        <v>132</v>
      </c>
      <c r="D2" s="28"/>
      <c r="E2" s="28"/>
      <c r="F2" s="28"/>
      <c r="G2" s="23"/>
    </row>
    <row r="4" spans="1:7" s="25" customFormat="1">
      <c r="B4" s="25" t="s">
        <v>117</v>
      </c>
      <c r="C4" s="25" t="s">
        <v>141</v>
      </c>
      <c r="D4" s="25" t="s">
        <v>138</v>
      </c>
      <c r="E4" s="25" t="s">
        <v>105</v>
      </c>
      <c r="F4" s="25" t="s">
        <v>133</v>
      </c>
    </row>
    <row r="5" spans="1:7" s="25" customFormat="1">
      <c r="E5" s="25" t="s">
        <v>79</v>
      </c>
      <c r="F5" s="25" t="s">
        <v>79</v>
      </c>
    </row>
    <row r="6" spans="1:7" s="25" customFormat="1">
      <c r="B6" s="25" t="s">
        <v>118</v>
      </c>
      <c r="C6" s="25" t="s">
        <v>35</v>
      </c>
      <c r="D6" s="25" t="s">
        <v>139</v>
      </c>
      <c r="E6" s="25" t="s">
        <v>93</v>
      </c>
      <c r="F6" s="25" t="s">
        <v>135</v>
      </c>
    </row>
    <row r="7" spans="1:7" s="25" customFormat="1">
      <c r="A7" s="25" t="s">
        <v>75</v>
      </c>
      <c r="B7" s="25" t="s">
        <v>119</v>
      </c>
      <c r="C7" s="25" t="s">
        <v>83</v>
      </c>
      <c r="D7" s="25" t="s">
        <v>140</v>
      </c>
      <c r="E7" s="25" t="s">
        <v>106</v>
      </c>
      <c r="F7" s="25" t="s">
        <v>134</v>
      </c>
      <c r="G7" s="25" t="s">
        <v>76</v>
      </c>
    </row>
    <row r="8" spans="1:7">
      <c r="A8" s="24">
        <v>1</v>
      </c>
      <c r="B8" s="26">
        <v>0</v>
      </c>
      <c r="C8" s="26">
        <v>5000</v>
      </c>
      <c r="D8" s="26">
        <v>10000</v>
      </c>
      <c r="E8" s="26">
        <v>4000</v>
      </c>
      <c r="F8" s="26">
        <v>2000</v>
      </c>
      <c r="G8" s="26">
        <f>SUM(B8:F8)</f>
        <v>21000</v>
      </c>
    </row>
    <row r="9" spans="1:7">
      <c r="A9" s="24">
        <f t="shared" ref="A9:A36" si="0">1+A8</f>
        <v>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f t="shared" ref="G9:G36" si="1">SUM(B9:F9)</f>
        <v>0</v>
      </c>
    </row>
    <row r="10" spans="1:7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f t="shared" si="1"/>
        <v>0</v>
      </c>
    </row>
    <row r="11" spans="1:7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f t="shared" si="1"/>
        <v>0</v>
      </c>
    </row>
    <row r="12" spans="1:7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f t="shared" si="1"/>
        <v>0</v>
      </c>
    </row>
    <row r="13" spans="1:7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f t="shared" si="1"/>
        <v>0</v>
      </c>
    </row>
    <row r="14" spans="1:7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f t="shared" si="1"/>
        <v>0</v>
      </c>
    </row>
    <row r="15" spans="1:7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f t="shared" si="1"/>
        <v>0</v>
      </c>
    </row>
    <row r="16" spans="1:7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f t="shared" si="1"/>
        <v>0</v>
      </c>
    </row>
    <row r="17" spans="1:7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f t="shared" si="1"/>
        <v>0</v>
      </c>
    </row>
    <row r="18" spans="1:7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f t="shared" si="1"/>
        <v>0</v>
      </c>
    </row>
    <row r="19" spans="1:7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f t="shared" si="1"/>
        <v>0</v>
      </c>
    </row>
    <row r="20" spans="1:7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f t="shared" si="1"/>
        <v>0</v>
      </c>
    </row>
    <row r="21" spans="1:7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f t="shared" si="1"/>
        <v>0</v>
      </c>
    </row>
    <row r="22" spans="1:7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f t="shared" si="1"/>
        <v>0</v>
      </c>
    </row>
    <row r="23" spans="1:7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f t="shared" si="1"/>
        <v>0</v>
      </c>
    </row>
    <row r="24" spans="1:7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f t="shared" si="1"/>
        <v>0</v>
      </c>
    </row>
    <row r="25" spans="1:7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f t="shared" si="1"/>
        <v>0</v>
      </c>
    </row>
    <row r="26" spans="1:7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f t="shared" si="1"/>
        <v>0</v>
      </c>
    </row>
    <row r="27" spans="1:7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f t="shared" si="1"/>
        <v>0</v>
      </c>
    </row>
    <row r="28" spans="1:7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f t="shared" si="1"/>
        <v>0</v>
      </c>
    </row>
    <row r="29" spans="1:7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f t="shared" si="1"/>
        <v>0</v>
      </c>
    </row>
    <row r="30" spans="1:7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f t="shared" si="1"/>
        <v>0</v>
      </c>
    </row>
    <row r="31" spans="1:7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f t="shared" si="1"/>
        <v>0</v>
      </c>
    </row>
    <row r="32" spans="1:7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f t="shared" si="1"/>
        <v>0</v>
      </c>
    </row>
    <row r="33" spans="1:7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f t="shared" si="1"/>
        <v>0</v>
      </c>
    </row>
    <row r="34" spans="1:7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f t="shared" si="1"/>
        <v>0</v>
      </c>
    </row>
    <row r="35" spans="1:7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f t="shared" si="1"/>
        <v>0</v>
      </c>
    </row>
    <row r="36" spans="1:7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f t="shared" si="1"/>
        <v>0</v>
      </c>
    </row>
    <row r="37" spans="1:7">
      <c r="A37" s="24">
        <f>1+A36</f>
        <v>30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f>SUM(B37:F37)</f>
        <v>0</v>
      </c>
    </row>
    <row r="38" spans="1:7">
      <c r="A38" s="24">
        <f>1+A37</f>
        <v>31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f>SUM(B38:F38)</f>
        <v>0</v>
      </c>
    </row>
    <row r="39" spans="1:7">
      <c r="B39" s="26"/>
      <c r="C39" s="26"/>
      <c r="D39" s="26"/>
      <c r="E39" s="26"/>
      <c r="F39" s="26"/>
      <c r="G39" s="26"/>
    </row>
    <row r="40" spans="1:7" ht="13.8" thickBot="1">
      <c r="A40" s="24" t="s">
        <v>76</v>
      </c>
      <c r="B40" s="27">
        <f t="shared" ref="B40:G40" si="2">SUM(B8:B38)</f>
        <v>0</v>
      </c>
      <c r="C40" s="27">
        <f t="shared" si="2"/>
        <v>5000</v>
      </c>
      <c r="D40" s="27">
        <f t="shared" si="2"/>
        <v>10000</v>
      </c>
      <c r="E40" s="27">
        <f t="shared" si="2"/>
        <v>4000</v>
      </c>
      <c r="F40" s="27">
        <f t="shared" si="2"/>
        <v>2000</v>
      </c>
      <c r="G40" s="27">
        <f t="shared" si="2"/>
        <v>21000</v>
      </c>
    </row>
    <row r="41" spans="1:7" ht="13.8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F83"/>
  <sheetViews>
    <sheetView showGridLines="0" tabSelected="1" topLeftCell="A12" workbookViewId="0">
      <selection activeCell="AB21" sqref="AB21"/>
    </sheetView>
  </sheetViews>
  <sheetFormatPr defaultRowHeight="13.2"/>
  <cols>
    <col min="1" max="1" width="9.6640625" customWidth="1"/>
    <col min="2" max="2" width="27.109375" customWidth="1"/>
    <col min="3" max="3" width="17" bestFit="1" customWidth="1"/>
    <col min="4" max="18" width="9.33203125" hidden="1" customWidth="1"/>
    <col min="19" max="22" width="0" hidden="1" customWidth="1"/>
  </cols>
  <sheetData>
    <row r="1" spans="1:28" ht="17.399999999999999">
      <c r="B1" s="46" t="s">
        <v>1</v>
      </c>
      <c r="C1" s="4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7.399999999999999">
      <c r="A2" s="2"/>
      <c r="B2" s="47" t="s">
        <v>2</v>
      </c>
      <c r="C2" s="4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7.399999999999999">
      <c r="A3" s="1"/>
      <c r="B3" s="46"/>
      <c r="C3" s="4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>
      <c r="A5" s="1" t="s">
        <v>3</v>
      </c>
      <c r="B5" s="1"/>
      <c r="C5" s="2"/>
    </row>
    <row r="6" spans="1:28" ht="13.8">
      <c r="A6" s="1" t="s">
        <v>0</v>
      </c>
      <c r="B6" s="1"/>
      <c r="C6" s="3" t="s">
        <v>91</v>
      </c>
    </row>
    <row r="7" spans="1:2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6">
      <c r="A9" s="1" t="s">
        <v>9</v>
      </c>
      <c r="B9" s="1" t="s">
        <v>60</v>
      </c>
      <c r="C9" s="12">
        <v>36586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>
      <c r="A10" s="1" t="s">
        <v>11</v>
      </c>
      <c r="B10" s="1" t="s">
        <v>98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>
      <c r="C11" s="12">
        <v>36616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28" ht="7.95" customHeight="1"/>
    <row r="13" spans="1:28" ht="17.399999999999999">
      <c r="A13" s="13" t="s">
        <v>62</v>
      </c>
      <c r="B13" s="13"/>
      <c r="D13" s="18" t="s">
        <v>131</v>
      </c>
      <c r="E13" s="18" t="s">
        <v>131</v>
      </c>
      <c r="F13" s="18" t="s">
        <v>131</v>
      </c>
      <c r="G13" s="18" t="s">
        <v>131</v>
      </c>
      <c r="H13" s="18" t="s">
        <v>131</v>
      </c>
      <c r="I13" s="18" t="s">
        <v>131</v>
      </c>
      <c r="J13" s="18" t="s">
        <v>131</v>
      </c>
      <c r="K13" s="18" t="s">
        <v>131</v>
      </c>
      <c r="L13" s="18" t="s">
        <v>131</v>
      </c>
      <c r="M13" s="18" t="s">
        <v>131</v>
      </c>
      <c r="N13" s="18" t="s">
        <v>131</v>
      </c>
      <c r="O13" s="18" t="s">
        <v>131</v>
      </c>
      <c r="P13" s="18" t="s">
        <v>131</v>
      </c>
      <c r="Q13" s="18" t="s">
        <v>131</v>
      </c>
      <c r="R13" s="18" t="s">
        <v>131</v>
      </c>
      <c r="S13" s="18" t="s">
        <v>131</v>
      </c>
      <c r="T13" s="18" t="s">
        <v>131</v>
      </c>
      <c r="U13" s="18" t="s">
        <v>131</v>
      </c>
      <c r="V13" s="18" t="s">
        <v>131</v>
      </c>
      <c r="W13" s="18" t="s">
        <v>131</v>
      </c>
      <c r="X13" s="18" t="s">
        <v>131</v>
      </c>
      <c r="Y13" s="18" t="s">
        <v>131</v>
      </c>
      <c r="Z13" s="18" t="s">
        <v>131</v>
      </c>
      <c r="AA13" s="18" t="s">
        <v>131</v>
      </c>
      <c r="AB13" s="18" t="s">
        <v>131</v>
      </c>
    </row>
    <row r="14" spans="1:28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 t="shared" ref="F14:Q14" si="0">E14+1</f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 t="shared" ref="R14:X14" si="1">Q14+1</f>
        <v>15</v>
      </c>
      <c r="S14" s="18">
        <f t="shared" si="1"/>
        <v>16</v>
      </c>
      <c r="T14" s="18">
        <f t="shared" si="1"/>
        <v>17</v>
      </c>
      <c r="U14" s="18">
        <f t="shared" si="1"/>
        <v>18</v>
      </c>
      <c r="V14" s="18">
        <f t="shared" si="1"/>
        <v>19</v>
      </c>
      <c r="W14" s="18">
        <f t="shared" si="1"/>
        <v>20</v>
      </c>
      <c r="X14" s="18">
        <f t="shared" si="1"/>
        <v>21</v>
      </c>
      <c r="Y14" s="18">
        <f>X14+1</f>
        <v>22</v>
      </c>
      <c r="Z14" s="18">
        <f>Y14+1</f>
        <v>23</v>
      </c>
      <c r="AA14" s="18">
        <f>Z14+1</f>
        <v>24</v>
      </c>
      <c r="AB14" s="18">
        <f>AA14+1</f>
        <v>25</v>
      </c>
    </row>
    <row r="15" spans="1:28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</row>
    <row r="16" spans="1:28">
      <c r="A16" s="17">
        <v>71</v>
      </c>
      <c r="B16" s="17" t="s">
        <v>122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</row>
    <row r="17" spans="1:162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</row>
    <row r="18" spans="1:162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</row>
    <row r="19" spans="1:162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</row>
    <row r="20" spans="1:162">
      <c r="A20" s="17">
        <v>4045</v>
      </c>
      <c r="B20" s="17" t="s">
        <v>56</v>
      </c>
      <c r="C20" s="17" t="s">
        <v>88</v>
      </c>
      <c r="D20" s="15">
        <f>7000+1156</f>
        <v>8156</v>
      </c>
      <c r="E20" s="15">
        <f t="shared" ref="E20:AB20" si="2">7000+1156</f>
        <v>8156</v>
      </c>
      <c r="F20" s="15">
        <f t="shared" si="2"/>
        <v>8156</v>
      </c>
      <c r="G20" s="15">
        <f t="shared" si="2"/>
        <v>8156</v>
      </c>
      <c r="H20" s="15">
        <f t="shared" si="2"/>
        <v>8156</v>
      </c>
      <c r="I20" s="15">
        <f t="shared" si="2"/>
        <v>8156</v>
      </c>
      <c r="J20" s="15">
        <f t="shared" si="2"/>
        <v>8156</v>
      </c>
      <c r="K20" s="15">
        <f t="shared" si="2"/>
        <v>8156</v>
      </c>
      <c r="L20" s="15">
        <f t="shared" si="2"/>
        <v>8156</v>
      </c>
      <c r="M20" s="15">
        <f t="shared" si="2"/>
        <v>8156</v>
      </c>
      <c r="N20" s="15">
        <f t="shared" si="2"/>
        <v>8156</v>
      </c>
      <c r="O20" s="15">
        <f t="shared" si="2"/>
        <v>8156</v>
      </c>
      <c r="P20" s="15">
        <f t="shared" si="2"/>
        <v>8156</v>
      </c>
      <c r="Q20" s="15">
        <f t="shared" si="2"/>
        <v>8156</v>
      </c>
      <c r="R20" s="15">
        <f t="shared" si="2"/>
        <v>8156</v>
      </c>
      <c r="S20" s="15">
        <f t="shared" si="2"/>
        <v>8156</v>
      </c>
      <c r="T20" s="15">
        <f t="shared" si="2"/>
        <v>8156</v>
      </c>
      <c r="U20" s="15">
        <f t="shared" si="2"/>
        <v>8156</v>
      </c>
      <c r="V20" s="15">
        <f t="shared" si="2"/>
        <v>8156</v>
      </c>
      <c r="W20" s="15">
        <f t="shared" si="2"/>
        <v>8156</v>
      </c>
      <c r="X20" s="15">
        <f t="shared" si="2"/>
        <v>8156</v>
      </c>
      <c r="Y20" s="15">
        <f t="shared" si="2"/>
        <v>8156</v>
      </c>
      <c r="Z20" s="15">
        <f t="shared" si="2"/>
        <v>8156</v>
      </c>
      <c r="AA20" s="15">
        <f t="shared" si="2"/>
        <v>8156</v>
      </c>
      <c r="AB20" s="15">
        <f t="shared" si="2"/>
        <v>8156</v>
      </c>
    </row>
    <row r="21" spans="1:162">
      <c r="A21" s="17">
        <v>4132</v>
      </c>
      <c r="B21" s="17" t="s">
        <v>137</v>
      </c>
      <c r="C21" s="17" t="s">
        <v>136</v>
      </c>
      <c r="D21" s="15">
        <v>5000</v>
      </c>
      <c r="E21" s="15">
        <v>5000</v>
      </c>
      <c r="F21" s="15">
        <v>5000</v>
      </c>
      <c r="G21" s="15">
        <v>5000</v>
      </c>
      <c r="H21" s="15">
        <v>5000</v>
      </c>
      <c r="I21" s="15">
        <v>5000</v>
      </c>
      <c r="J21" s="15">
        <v>5000</v>
      </c>
      <c r="K21" s="15">
        <v>5000</v>
      </c>
      <c r="L21" s="15">
        <v>5000</v>
      </c>
      <c r="M21" s="15">
        <v>5000</v>
      </c>
      <c r="N21" s="15">
        <v>5000</v>
      </c>
      <c r="O21" s="15">
        <v>5000</v>
      </c>
      <c r="P21" s="15">
        <v>5000</v>
      </c>
      <c r="Q21" s="15">
        <v>5000</v>
      </c>
      <c r="R21" s="15">
        <v>5000</v>
      </c>
      <c r="S21" s="15">
        <v>5000</v>
      </c>
      <c r="T21" s="15">
        <v>5000</v>
      </c>
      <c r="U21" s="15">
        <v>5000</v>
      </c>
      <c r="V21" s="15">
        <v>5000</v>
      </c>
      <c r="W21" s="15">
        <v>5000</v>
      </c>
      <c r="X21" s="15">
        <v>5000</v>
      </c>
      <c r="Y21" s="15">
        <v>5000</v>
      </c>
      <c r="Z21" s="15">
        <v>5000</v>
      </c>
      <c r="AA21" s="15">
        <v>5000</v>
      </c>
      <c r="AB21" s="21">
        <v>2000</v>
      </c>
    </row>
    <row r="22" spans="1:162">
      <c r="A22" s="17">
        <v>4132</v>
      </c>
      <c r="B22" s="17" t="s">
        <v>16</v>
      </c>
      <c r="C22" s="17" t="s">
        <v>107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</row>
    <row r="23" spans="1:162">
      <c r="A23" s="40">
        <v>4132</v>
      </c>
      <c r="B23" s="40" t="s">
        <v>16</v>
      </c>
      <c r="C23" s="40" t="s">
        <v>147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4">
        <v>3000</v>
      </c>
      <c r="S23" s="45">
        <v>3000</v>
      </c>
      <c r="T23" s="44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</row>
    <row r="24" spans="1:162" s="17" customFormat="1">
      <c r="A24" s="17">
        <v>4132</v>
      </c>
      <c r="B24" s="37" t="s">
        <v>101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</row>
    <row r="25" spans="1:162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</row>
    <row r="26" spans="1:162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</row>
    <row r="27" spans="1:162" s="17" customFormat="1">
      <c r="A27" s="17">
        <v>6269</v>
      </c>
      <c r="B27" s="17" t="s">
        <v>18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</row>
    <row r="28" spans="1:162" s="17" customFormat="1">
      <c r="A28" s="17">
        <v>6351</v>
      </c>
      <c r="B28" s="17" t="s">
        <v>19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</row>
    <row r="29" spans="1:162" s="17" customFormat="1">
      <c r="A29" s="17">
        <v>6721</v>
      </c>
      <c r="B29" s="17" t="s">
        <v>20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</row>
    <row r="30" spans="1:162" s="17" customFormat="1">
      <c r="A30" s="17">
        <v>6780</v>
      </c>
      <c r="B30" s="37" t="s">
        <v>21</v>
      </c>
      <c r="C30" s="17" t="s">
        <v>129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</row>
    <row r="31" spans="1:162" s="17" customFormat="1">
      <c r="A31" s="17">
        <v>6780</v>
      </c>
      <c r="B31" s="37" t="s">
        <v>21</v>
      </c>
      <c r="C31" s="17" t="s">
        <v>130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</row>
    <row r="32" spans="1:162">
      <c r="A32" s="17">
        <v>7038</v>
      </c>
      <c r="B32" s="37" t="s">
        <v>22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</row>
    <row r="33" spans="1:28">
      <c r="A33" s="17">
        <v>7285</v>
      </c>
      <c r="B33" s="37" t="s">
        <v>12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</row>
    <row r="34" spans="1:28">
      <c r="A34" s="17">
        <v>8740</v>
      </c>
      <c r="B34" s="37" t="s">
        <v>23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</row>
    <row r="35" spans="1:28">
      <c r="A35" s="17">
        <v>6040</v>
      </c>
      <c r="B35" s="37" t="s">
        <v>102</v>
      </c>
      <c r="C35" s="17"/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</row>
    <row r="36" spans="1:28">
      <c r="A36" s="17">
        <v>7038</v>
      </c>
      <c r="B36" s="37" t="s">
        <v>123</v>
      </c>
      <c r="C36" s="17" t="s">
        <v>124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</row>
    <row r="37" spans="1:28">
      <c r="A37" s="17">
        <v>9643</v>
      </c>
      <c r="B37" s="17" t="s">
        <v>24</v>
      </c>
      <c r="C37" s="17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</row>
    <row r="38" spans="1:28">
      <c r="A38" s="17">
        <v>98965810</v>
      </c>
      <c r="B38" s="17" t="s">
        <v>151</v>
      </c>
      <c r="C38" s="17" t="s">
        <v>150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>
        <v>0</v>
      </c>
      <c r="X38" s="21">
        <v>2000</v>
      </c>
      <c r="Y38" s="43">
        <v>2000</v>
      </c>
      <c r="Z38" s="43">
        <v>2000</v>
      </c>
      <c r="AA38" s="43">
        <v>2000</v>
      </c>
      <c r="AB38" s="43">
        <v>2000</v>
      </c>
    </row>
    <row r="39" spans="1:28">
      <c r="A39" s="17">
        <v>98675710</v>
      </c>
      <c r="B39" s="17" t="s">
        <v>120</v>
      </c>
      <c r="C39" s="17" t="s">
        <v>121</v>
      </c>
      <c r="D39" s="15">
        <v>150</v>
      </c>
      <c r="E39" s="15">
        <v>150</v>
      </c>
      <c r="F39" s="15">
        <v>150</v>
      </c>
      <c r="G39" s="15">
        <v>150</v>
      </c>
      <c r="H39" s="15">
        <v>150</v>
      </c>
      <c r="I39" s="15">
        <v>150</v>
      </c>
      <c r="J39" s="15">
        <v>150</v>
      </c>
      <c r="K39" s="15">
        <v>150</v>
      </c>
      <c r="L39" s="15">
        <v>150</v>
      </c>
      <c r="M39" s="15">
        <v>150</v>
      </c>
      <c r="N39" s="15">
        <v>150</v>
      </c>
      <c r="O39" s="15">
        <v>150</v>
      </c>
      <c r="P39" s="15">
        <v>150</v>
      </c>
      <c r="Q39" s="15">
        <v>150</v>
      </c>
      <c r="R39" s="15">
        <v>150</v>
      </c>
      <c r="S39" s="15">
        <v>150</v>
      </c>
      <c r="T39" s="15">
        <v>150</v>
      </c>
      <c r="U39" s="15">
        <v>150</v>
      </c>
      <c r="V39" s="15">
        <v>150</v>
      </c>
      <c r="W39" s="15">
        <v>150</v>
      </c>
      <c r="X39" s="15">
        <v>150</v>
      </c>
      <c r="Y39" s="15">
        <v>150</v>
      </c>
      <c r="Z39" s="15">
        <v>150</v>
      </c>
      <c r="AA39" s="15">
        <v>150</v>
      </c>
      <c r="AB39" s="15">
        <v>150</v>
      </c>
    </row>
    <row r="40" spans="1:28">
      <c r="A40" s="17" t="s">
        <v>25</v>
      </c>
      <c r="B40" s="42" t="s">
        <v>115</v>
      </c>
      <c r="C40" s="17" t="s">
        <v>70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</row>
    <row r="41" spans="1:28" ht="5.4" customHeight="1"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17.399999999999999">
      <c r="C42" s="20" t="s">
        <v>74</v>
      </c>
      <c r="D42" s="21">
        <f>SUM(D15:D41)</f>
        <v>13306</v>
      </c>
      <c r="E42" s="21">
        <f t="shared" ref="E42:R42" si="3">SUM(E15:E41)</f>
        <v>13306</v>
      </c>
      <c r="F42" s="21">
        <f t="shared" si="3"/>
        <v>13306</v>
      </c>
      <c r="G42" s="21">
        <f t="shared" si="3"/>
        <v>13306</v>
      </c>
      <c r="H42" s="21">
        <f t="shared" si="3"/>
        <v>13306</v>
      </c>
      <c r="I42" s="21">
        <f t="shared" si="3"/>
        <v>13306</v>
      </c>
      <c r="J42" s="21">
        <f t="shared" si="3"/>
        <v>13306</v>
      </c>
      <c r="K42" s="21">
        <f t="shared" si="3"/>
        <v>13306</v>
      </c>
      <c r="L42" s="21">
        <f t="shared" si="3"/>
        <v>13306</v>
      </c>
      <c r="M42" s="21">
        <f t="shared" si="3"/>
        <v>13306</v>
      </c>
      <c r="N42" s="21">
        <f t="shared" si="3"/>
        <v>13306</v>
      </c>
      <c r="O42" s="21">
        <f t="shared" si="3"/>
        <v>13306</v>
      </c>
      <c r="P42" s="21">
        <f t="shared" si="3"/>
        <v>13306</v>
      </c>
      <c r="Q42" s="21">
        <f t="shared" si="3"/>
        <v>13306</v>
      </c>
      <c r="R42" s="21">
        <f t="shared" si="3"/>
        <v>16306</v>
      </c>
      <c r="S42" s="21">
        <f t="shared" ref="S42:AB42" si="4">SUM(S15:S41)</f>
        <v>16306</v>
      </c>
      <c r="T42" s="21">
        <f t="shared" si="4"/>
        <v>13306</v>
      </c>
      <c r="U42" s="21">
        <f t="shared" si="4"/>
        <v>13306</v>
      </c>
      <c r="V42" s="21">
        <f t="shared" si="4"/>
        <v>13306</v>
      </c>
      <c r="W42" s="21">
        <f t="shared" si="4"/>
        <v>13306</v>
      </c>
      <c r="X42" s="21">
        <f t="shared" si="4"/>
        <v>15306</v>
      </c>
      <c r="Y42" s="21">
        <f t="shared" si="4"/>
        <v>15306</v>
      </c>
      <c r="Z42" s="21">
        <f t="shared" si="4"/>
        <v>15306</v>
      </c>
      <c r="AA42" s="21">
        <f t="shared" si="4"/>
        <v>15306</v>
      </c>
      <c r="AB42" s="21">
        <f t="shared" si="4"/>
        <v>12306</v>
      </c>
    </row>
    <row r="44" spans="1:28" ht="17.399999999999999">
      <c r="A44" s="13" t="s">
        <v>63</v>
      </c>
      <c r="B44" s="13"/>
      <c r="D44" s="18" t="str">
        <f>D13</f>
        <v>MAR</v>
      </c>
      <c r="E44" s="18" t="str">
        <f t="shared" ref="E44:Q44" si="5">E13</f>
        <v>MAR</v>
      </c>
      <c r="F44" s="18" t="str">
        <f t="shared" si="5"/>
        <v>MAR</v>
      </c>
      <c r="G44" s="18" t="str">
        <f t="shared" si="5"/>
        <v>MAR</v>
      </c>
      <c r="H44" s="18" t="str">
        <f t="shared" si="5"/>
        <v>MAR</v>
      </c>
      <c r="I44" s="18" t="str">
        <f t="shared" si="5"/>
        <v>MAR</v>
      </c>
      <c r="J44" s="18" t="str">
        <f t="shared" si="5"/>
        <v>MAR</v>
      </c>
      <c r="K44" s="18" t="str">
        <f t="shared" si="5"/>
        <v>MAR</v>
      </c>
      <c r="L44" s="18" t="str">
        <f t="shared" si="5"/>
        <v>MAR</v>
      </c>
      <c r="M44" s="18" t="str">
        <f t="shared" si="5"/>
        <v>MAR</v>
      </c>
      <c r="N44" s="18" t="str">
        <f t="shared" si="5"/>
        <v>MAR</v>
      </c>
      <c r="O44" s="18" t="str">
        <f t="shared" si="5"/>
        <v>MAR</v>
      </c>
      <c r="P44" s="18" t="str">
        <f t="shared" si="5"/>
        <v>MAR</v>
      </c>
      <c r="Q44" s="18" t="str">
        <f t="shared" si="5"/>
        <v>MAR</v>
      </c>
      <c r="R44" s="18" t="str">
        <f t="shared" ref="R44:T45" si="6">R13</f>
        <v>MAR</v>
      </c>
      <c r="S44" s="18" t="str">
        <f t="shared" si="6"/>
        <v>MAR</v>
      </c>
      <c r="T44" s="18" t="str">
        <f t="shared" si="6"/>
        <v>MAR</v>
      </c>
      <c r="U44" s="18" t="str">
        <f t="shared" ref="U44:X45" si="7">U13</f>
        <v>MAR</v>
      </c>
      <c r="V44" s="18" t="str">
        <f t="shared" si="7"/>
        <v>MAR</v>
      </c>
      <c r="W44" s="18" t="str">
        <f t="shared" si="7"/>
        <v>MAR</v>
      </c>
      <c r="X44" s="18" t="str">
        <f t="shared" si="7"/>
        <v>MAR</v>
      </c>
      <c r="Y44" s="18" t="str">
        <f t="shared" ref="Y44:AA45" si="8">Y13</f>
        <v>MAR</v>
      </c>
      <c r="Z44" s="18" t="str">
        <f t="shared" si="8"/>
        <v>MAR</v>
      </c>
      <c r="AA44" s="18" t="str">
        <f t="shared" si="8"/>
        <v>MAR</v>
      </c>
      <c r="AB44" s="18" t="str">
        <f>AB13</f>
        <v>MAR</v>
      </c>
    </row>
    <row r="45" spans="1:28">
      <c r="A45" s="18" t="s">
        <v>64</v>
      </c>
      <c r="B45" s="19" t="s">
        <v>66</v>
      </c>
      <c r="C45" s="18" t="s">
        <v>67</v>
      </c>
      <c r="D45" s="18">
        <f>D14</f>
        <v>1</v>
      </c>
      <c r="E45" s="18">
        <f t="shared" ref="E45:Q45" si="9">E14</f>
        <v>2</v>
      </c>
      <c r="F45" s="18">
        <f t="shared" si="9"/>
        <v>3</v>
      </c>
      <c r="G45" s="18">
        <f t="shared" si="9"/>
        <v>4</v>
      </c>
      <c r="H45" s="18">
        <f t="shared" si="9"/>
        <v>5</v>
      </c>
      <c r="I45" s="18">
        <f t="shared" si="9"/>
        <v>6</v>
      </c>
      <c r="J45" s="18">
        <f t="shared" si="9"/>
        <v>7</v>
      </c>
      <c r="K45" s="18">
        <f t="shared" si="9"/>
        <v>8</v>
      </c>
      <c r="L45" s="18">
        <f t="shared" si="9"/>
        <v>9</v>
      </c>
      <c r="M45" s="18">
        <f t="shared" si="9"/>
        <v>10</v>
      </c>
      <c r="N45" s="18">
        <f t="shared" si="9"/>
        <v>11</v>
      </c>
      <c r="O45" s="18">
        <f t="shared" si="9"/>
        <v>12</v>
      </c>
      <c r="P45" s="18">
        <f t="shared" si="9"/>
        <v>13</v>
      </c>
      <c r="Q45" s="18">
        <f t="shared" si="9"/>
        <v>14</v>
      </c>
      <c r="R45" s="18">
        <f t="shared" si="6"/>
        <v>15</v>
      </c>
      <c r="S45" s="18">
        <f t="shared" si="6"/>
        <v>16</v>
      </c>
      <c r="T45" s="18">
        <f t="shared" si="6"/>
        <v>17</v>
      </c>
      <c r="U45" s="18">
        <f t="shared" si="7"/>
        <v>18</v>
      </c>
      <c r="V45" s="18">
        <f t="shared" si="7"/>
        <v>19</v>
      </c>
      <c r="W45" s="18">
        <f t="shared" si="7"/>
        <v>20</v>
      </c>
      <c r="X45" s="18">
        <f t="shared" si="7"/>
        <v>21</v>
      </c>
      <c r="Y45" s="18">
        <f t="shared" si="8"/>
        <v>22</v>
      </c>
      <c r="Z45" s="18">
        <f t="shared" si="8"/>
        <v>23</v>
      </c>
      <c r="AA45" s="18">
        <f t="shared" si="8"/>
        <v>24</v>
      </c>
      <c r="AB45" s="18">
        <f>AB14</f>
        <v>25</v>
      </c>
    </row>
    <row r="46" spans="1:28">
      <c r="A46" s="38">
        <v>35</v>
      </c>
      <c r="B46" s="29" t="s">
        <v>12</v>
      </c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>
      <c r="A47" s="38">
        <v>522</v>
      </c>
      <c r="B47" s="29" t="s">
        <v>27</v>
      </c>
      <c r="C47" s="17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>
      <c r="A48" s="38">
        <v>1000</v>
      </c>
      <c r="B48" s="29" t="s">
        <v>86</v>
      </c>
      <c r="C48" s="17" t="s">
        <v>87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>
      <c r="A49" s="38">
        <v>1060</v>
      </c>
      <c r="B49" s="29" t="s">
        <v>28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>
      <c r="A50" s="38">
        <v>1063</v>
      </c>
      <c r="B50" s="29" t="s">
        <v>29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>
      <c r="A51" s="38">
        <v>1168</v>
      </c>
      <c r="B51" s="29" t="s">
        <v>30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>
      <c r="A52" s="38">
        <v>1233</v>
      </c>
      <c r="B52" s="29" t="s">
        <v>31</v>
      </c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>
      <c r="A53" s="38">
        <v>1244</v>
      </c>
      <c r="B53" s="29" t="s">
        <v>58</v>
      </c>
      <c r="C53" s="17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>
      <c r="A54" s="38">
        <v>1427</v>
      </c>
      <c r="B54" s="29" t="s">
        <v>50</v>
      </c>
      <c r="C54" s="17" t="s">
        <v>128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>
      <c r="A55" s="38">
        <v>4132</v>
      </c>
      <c r="B55" s="29" t="s">
        <v>55</v>
      </c>
      <c r="C55" s="17" t="s">
        <v>127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>
      <c r="A56" s="38">
        <v>7340</v>
      </c>
      <c r="B56" s="29" t="s">
        <v>90</v>
      </c>
      <c r="C56" s="17" t="s">
        <v>78</v>
      </c>
      <c r="D56" s="21">
        <f>6000+2000+5000+306</f>
        <v>13306</v>
      </c>
      <c r="E56" s="21">
        <f t="shared" ref="E56:Q56" si="10">6000+2000+5000+306</f>
        <v>13306</v>
      </c>
      <c r="F56" s="21">
        <f t="shared" si="10"/>
        <v>13306</v>
      </c>
      <c r="G56" s="21">
        <f t="shared" si="10"/>
        <v>13306</v>
      </c>
      <c r="H56" s="21">
        <f t="shared" si="10"/>
        <v>13306</v>
      </c>
      <c r="I56" s="21">
        <f t="shared" si="10"/>
        <v>13306</v>
      </c>
      <c r="J56" s="21">
        <f t="shared" si="10"/>
        <v>13306</v>
      </c>
      <c r="K56" s="21">
        <f t="shared" si="10"/>
        <v>13306</v>
      </c>
      <c r="L56" s="21">
        <f t="shared" si="10"/>
        <v>13306</v>
      </c>
      <c r="M56" s="21">
        <f t="shared" si="10"/>
        <v>13306</v>
      </c>
      <c r="N56" s="43">
        <f t="shared" si="10"/>
        <v>13306</v>
      </c>
      <c r="O56" s="43">
        <f t="shared" si="10"/>
        <v>13306</v>
      </c>
      <c r="P56" s="43">
        <f t="shared" si="10"/>
        <v>13306</v>
      </c>
      <c r="Q56" s="43">
        <f t="shared" si="10"/>
        <v>13306</v>
      </c>
      <c r="R56" s="21">
        <v>16306</v>
      </c>
      <c r="S56" s="21">
        <v>16306</v>
      </c>
      <c r="T56" s="21">
        <v>13306</v>
      </c>
      <c r="U56" s="43">
        <v>13306</v>
      </c>
      <c r="V56" s="43">
        <v>13306</v>
      </c>
      <c r="W56" s="43">
        <v>13306</v>
      </c>
      <c r="X56" s="21">
        <v>15306</v>
      </c>
      <c r="Y56" s="21">
        <v>15306</v>
      </c>
      <c r="Z56" s="21">
        <v>15306</v>
      </c>
      <c r="AA56" s="21">
        <v>15306</v>
      </c>
      <c r="AB56" s="21">
        <v>12306</v>
      </c>
    </row>
    <row r="57" spans="1:28">
      <c r="A57" s="38">
        <v>1264</v>
      </c>
      <c r="B57" s="29" t="s">
        <v>32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>
      <c r="A58" s="38">
        <v>1319</v>
      </c>
      <c r="B58" s="29" t="s">
        <v>33</v>
      </c>
      <c r="C58" s="17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>
      <c r="A59" s="38">
        <v>1326</v>
      </c>
      <c r="B59" s="29" t="s">
        <v>34</v>
      </c>
      <c r="C59" s="17" t="s">
        <v>34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idden="1">
      <c r="A60" s="38">
        <v>1373</v>
      </c>
      <c r="B60" s="29" t="s">
        <v>35</v>
      </c>
      <c r="C60" s="17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idden="1">
      <c r="A61" s="38">
        <v>1394</v>
      </c>
      <c r="B61" s="29" t="s">
        <v>114</v>
      </c>
      <c r="C61" s="17" t="s">
        <v>109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idden="1">
      <c r="A62" s="38">
        <v>1412</v>
      </c>
      <c r="B62" s="29" t="s">
        <v>80</v>
      </c>
      <c r="C62" s="17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idden="1">
      <c r="A63" s="38">
        <v>1427</v>
      </c>
      <c r="B63" s="29" t="s">
        <v>50</v>
      </c>
      <c r="C63" s="17" t="s">
        <v>81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idden="1">
      <c r="A64" s="38">
        <v>1428</v>
      </c>
      <c r="B64" s="29" t="s">
        <v>113</v>
      </c>
      <c r="C64" s="17" t="s">
        <v>111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idden="1">
      <c r="A65" s="38">
        <v>1431</v>
      </c>
      <c r="B65" s="29" t="s">
        <v>36</v>
      </c>
      <c r="C65" s="17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idden="1">
      <c r="A66" s="38">
        <v>1485</v>
      </c>
      <c r="B66" s="29" t="s">
        <v>116</v>
      </c>
      <c r="C66" s="17" t="s">
        <v>96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idden="1">
      <c r="A67" s="38">
        <v>1507</v>
      </c>
      <c r="B67" s="29" t="s">
        <v>37</v>
      </c>
      <c r="C67" s="17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idden="1">
      <c r="A68" s="38">
        <v>1508</v>
      </c>
      <c r="B68" s="29" t="s">
        <v>38</v>
      </c>
      <c r="C68" s="17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idden="1">
      <c r="A69" s="38">
        <v>1563</v>
      </c>
      <c r="B69" s="29" t="s">
        <v>39</v>
      </c>
      <c r="C69" s="17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hidden="1">
      <c r="A70" s="38">
        <v>3069</v>
      </c>
      <c r="B70" s="29" t="s">
        <v>40</v>
      </c>
      <c r="C70" s="17" t="s">
        <v>103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idden="1">
      <c r="A71" s="38">
        <v>4132</v>
      </c>
      <c r="B71" s="29" t="s">
        <v>55</v>
      </c>
      <c r="C71" s="17" t="s">
        <v>81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idden="1">
      <c r="A72" s="38">
        <v>4531</v>
      </c>
      <c r="B72" s="29" t="s">
        <v>17</v>
      </c>
      <c r="C72" s="17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idden="1">
      <c r="A73" s="38">
        <v>3537</v>
      </c>
      <c r="B73" s="29" t="s">
        <v>99</v>
      </c>
      <c r="C73" s="17" t="s">
        <v>100</v>
      </c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idden="1">
      <c r="A74" s="38">
        <v>8020</v>
      </c>
      <c r="B74" s="29" t="s">
        <v>41</v>
      </c>
      <c r="C74" s="17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hidden="1">
      <c r="A75" s="38"/>
      <c r="B75" s="29" t="s">
        <v>93</v>
      </c>
      <c r="C75" s="17" t="s">
        <v>94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>
      <c r="A76" s="38" t="s">
        <v>25</v>
      </c>
      <c r="B76" s="29" t="s">
        <v>26</v>
      </c>
      <c r="C76" s="17"/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</row>
    <row r="77" spans="1:28" ht="4.2" customHeight="1">
      <c r="A77" s="11"/>
    </row>
    <row r="78" spans="1:28" ht="3.6" customHeight="1"/>
    <row r="79" spans="1:28" ht="17.399999999999999">
      <c r="C79" s="20" t="s">
        <v>73</v>
      </c>
      <c r="D79" s="21">
        <f>SUM(D46:D78)</f>
        <v>13306</v>
      </c>
      <c r="E79" s="21">
        <f t="shared" ref="E79:R79" si="11">SUM(E46:E78)</f>
        <v>13306</v>
      </c>
      <c r="F79" s="21">
        <f t="shared" si="11"/>
        <v>13306</v>
      </c>
      <c r="G79" s="21">
        <f t="shared" si="11"/>
        <v>13306</v>
      </c>
      <c r="H79" s="21">
        <f t="shared" si="11"/>
        <v>13306</v>
      </c>
      <c r="I79" s="21">
        <f t="shared" si="11"/>
        <v>13306</v>
      </c>
      <c r="J79" s="21">
        <f t="shared" si="11"/>
        <v>13306</v>
      </c>
      <c r="K79" s="21">
        <f t="shared" si="11"/>
        <v>13306</v>
      </c>
      <c r="L79" s="21">
        <f t="shared" si="11"/>
        <v>13306</v>
      </c>
      <c r="M79" s="21">
        <f t="shared" si="11"/>
        <v>13306</v>
      </c>
      <c r="N79" s="21">
        <f t="shared" si="11"/>
        <v>13306</v>
      </c>
      <c r="O79" s="21">
        <f t="shared" si="11"/>
        <v>13306</v>
      </c>
      <c r="P79" s="21">
        <f t="shared" si="11"/>
        <v>13306</v>
      </c>
      <c r="Q79" s="21">
        <f t="shared" si="11"/>
        <v>13306</v>
      </c>
      <c r="R79" s="21">
        <f t="shared" si="11"/>
        <v>16306</v>
      </c>
      <c r="S79" s="21">
        <f t="shared" ref="S79:AB79" si="12">SUM(S46:S78)</f>
        <v>16306</v>
      </c>
      <c r="T79" s="21">
        <f t="shared" si="12"/>
        <v>13306</v>
      </c>
      <c r="U79" s="21">
        <f t="shared" si="12"/>
        <v>13306</v>
      </c>
      <c r="V79" s="21">
        <f t="shared" si="12"/>
        <v>13306</v>
      </c>
      <c r="W79" s="21">
        <f t="shared" si="12"/>
        <v>13306</v>
      </c>
      <c r="X79" s="21">
        <f t="shared" si="12"/>
        <v>15306</v>
      </c>
      <c r="Y79" s="21">
        <f t="shared" si="12"/>
        <v>15306</v>
      </c>
      <c r="Z79" s="21">
        <f t="shared" si="12"/>
        <v>15306</v>
      </c>
      <c r="AA79" s="21">
        <f t="shared" si="12"/>
        <v>15306</v>
      </c>
      <c r="AB79" s="21">
        <f t="shared" si="12"/>
        <v>12306</v>
      </c>
    </row>
    <row r="83" spans="3:28">
      <c r="C83" t="s">
        <v>89</v>
      </c>
      <c r="D83" s="16">
        <f>D42-D79</f>
        <v>0</v>
      </c>
      <c r="E83" s="16">
        <f t="shared" ref="E83:Q83" si="13">E42-E79</f>
        <v>0</v>
      </c>
      <c r="F83" s="16">
        <f t="shared" si="13"/>
        <v>0</v>
      </c>
      <c r="G83" s="16">
        <f t="shared" si="13"/>
        <v>0</v>
      </c>
      <c r="H83" s="16">
        <f t="shared" si="13"/>
        <v>0</v>
      </c>
      <c r="I83" s="16">
        <f t="shared" si="13"/>
        <v>0</v>
      </c>
      <c r="J83" s="16">
        <f t="shared" si="13"/>
        <v>0</v>
      </c>
      <c r="K83" s="16">
        <f t="shared" si="13"/>
        <v>0</v>
      </c>
      <c r="L83" s="16">
        <f t="shared" si="13"/>
        <v>0</v>
      </c>
      <c r="M83" s="16">
        <f t="shared" si="13"/>
        <v>0</v>
      </c>
      <c r="N83" s="16">
        <f t="shared" si="13"/>
        <v>0</v>
      </c>
      <c r="O83" s="16">
        <f t="shared" si="13"/>
        <v>0</v>
      </c>
      <c r="P83" s="16">
        <f t="shared" si="13"/>
        <v>0</v>
      </c>
      <c r="Q83" s="16">
        <f t="shared" si="13"/>
        <v>0</v>
      </c>
      <c r="R83" s="16">
        <f t="shared" ref="R83:X83" si="14">R42-R79</f>
        <v>0</v>
      </c>
      <c r="S83" s="16">
        <f t="shared" si="14"/>
        <v>0</v>
      </c>
      <c r="T83" s="16">
        <f t="shared" si="14"/>
        <v>0</v>
      </c>
      <c r="U83" s="16">
        <f t="shared" si="14"/>
        <v>0</v>
      </c>
      <c r="V83" s="16">
        <f t="shared" si="14"/>
        <v>0</v>
      </c>
      <c r="W83" s="16">
        <f t="shared" si="14"/>
        <v>0</v>
      </c>
      <c r="X83" s="16">
        <f t="shared" si="14"/>
        <v>0</v>
      </c>
      <c r="Y83" s="16">
        <f>Y42-Y79</f>
        <v>0</v>
      </c>
      <c r="Z83" s="16">
        <f>Z42-Z79</f>
        <v>0</v>
      </c>
      <c r="AA83" s="16">
        <f>AA42-AA79</f>
        <v>0</v>
      </c>
      <c r="AB83" s="16">
        <f>AB42-AB79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13" workbookViewId="0">
      <selection activeCell="B24" sqref="B24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6" t="s">
        <v>1</v>
      </c>
      <c r="C1" s="46"/>
      <c r="D1" s="4"/>
    </row>
    <row r="2" spans="1:4" ht="17.399999999999999">
      <c r="A2" s="2"/>
      <c r="B2" s="46" t="s">
        <v>2</v>
      </c>
      <c r="C2" s="46"/>
      <c r="D2" s="4"/>
    </row>
    <row r="3" spans="1:4" ht="17.399999999999999">
      <c r="A3" s="1"/>
      <c r="B3" s="46"/>
      <c r="C3" s="46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92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6">
      <c r="A9" s="1" t="s">
        <v>9</v>
      </c>
      <c r="B9" s="1" t="s">
        <v>60</v>
      </c>
      <c r="C9" s="12">
        <v>36586</v>
      </c>
      <c r="D9" s="10"/>
    </row>
    <row r="10" spans="1:4">
      <c r="A10" s="1" t="s">
        <v>11</v>
      </c>
      <c r="B10" s="1" t="s">
        <v>98</v>
      </c>
      <c r="C10" s="7" t="s">
        <v>10</v>
      </c>
      <c r="D10" s="6"/>
    </row>
    <row r="11" spans="1:4">
      <c r="C11" s="12">
        <v>36616</v>
      </c>
    </row>
    <row r="13" spans="1:4" ht="17.399999999999999">
      <c r="A13" s="13" t="s">
        <v>62</v>
      </c>
      <c r="B13" s="13"/>
      <c r="D13" s="18" t="s">
        <v>131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>
      <c r="A15" s="31">
        <v>553</v>
      </c>
      <c r="B15" s="30" t="s">
        <v>42</v>
      </c>
      <c r="C15" s="14"/>
      <c r="D15" s="15"/>
    </row>
    <row r="16" spans="1:4">
      <c r="A16" s="31">
        <v>553</v>
      </c>
      <c r="B16" s="30" t="s">
        <v>42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44</v>
      </c>
      <c r="C18" s="14"/>
      <c r="D18" s="15"/>
    </row>
    <row r="19" spans="1:4" s="8" customFormat="1">
      <c r="A19" s="31">
        <v>3536</v>
      </c>
      <c r="B19" s="30" t="s">
        <v>44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84</v>
      </c>
      <c r="D20" s="15"/>
    </row>
    <row r="21" spans="1:4">
      <c r="A21" s="31">
        <v>5674</v>
      </c>
      <c r="B21" s="30" t="s">
        <v>45</v>
      </c>
      <c r="C21" s="14"/>
      <c r="D21" s="15"/>
    </row>
    <row r="22" spans="1:4">
      <c r="A22" s="31">
        <v>7038</v>
      </c>
      <c r="B22" s="30" t="s">
        <v>43</v>
      </c>
      <c r="C22" s="14"/>
      <c r="D22" s="15"/>
    </row>
    <row r="23" spans="1:4">
      <c r="A23" s="31">
        <v>5674</v>
      </c>
      <c r="B23" s="30" t="s">
        <v>45</v>
      </c>
      <c r="C23" s="14" t="s">
        <v>88</v>
      </c>
      <c r="D23" s="15"/>
    </row>
    <row r="24" spans="1:4">
      <c r="A24" s="31">
        <v>7061</v>
      </c>
      <c r="B24" s="30" t="s">
        <v>46</v>
      </c>
      <c r="C24" s="14"/>
      <c r="D24" s="15"/>
    </row>
    <row r="25" spans="1:4">
      <c r="A25" s="31" t="s">
        <v>25</v>
      </c>
      <c r="B25" s="30" t="s">
        <v>26</v>
      </c>
      <c r="C25" s="14"/>
      <c r="D25" s="15">
        <v>0</v>
      </c>
    </row>
    <row r="26" spans="1:4">
      <c r="D26" s="16"/>
    </row>
    <row r="27" spans="1:4" ht="17.399999999999999">
      <c r="C27" s="20" t="s">
        <v>74</v>
      </c>
      <c r="D27" s="21">
        <f>SUM(D15:D26)</f>
        <v>0</v>
      </c>
    </row>
    <row r="29" spans="1:4" ht="17.399999999999999">
      <c r="A29" s="13" t="s">
        <v>63</v>
      </c>
      <c r="B29" s="13"/>
      <c r="D29" s="18" t="str">
        <f>D13</f>
        <v>MAR</v>
      </c>
    </row>
    <row r="30" spans="1:4">
      <c r="A30" s="18" t="s">
        <v>64</v>
      </c>
      <c r="B30" s="19" t="s">
        <v>66</v>
      </c>
      <c r="C30" s="18" t="s">
        <v>67</v>
      </c>
      <c r="D30" s="18">
        <f>D14</f>
        <v>1</v>
      </c>
    </row>
    <row r="31" spans="1:4">
      <c r="A31" s="34">
        <v>713</v>
      </c>
      <c r="B31" s="29" t="s">
        <v>47</v>
      </c>
      <c r="C31" s="17"/>
      <c r="D31" s="17"/>
    </row>
    <row r="32" spans="1:4">
      <c r="A32" s="34">
        <v>1008</v>
      </c>
      <c r="B32" s="29" t="s">
        <v>59</v>
      </c>
      <c r="C32" s="14"/>
      <c r="D32" s="17"/>
    </row>
    <row r="33" spans="1:4">
      <c r="A33" s="34">
        <v>1057</v>
      </c>
      <c r="B33" s="29" t="s">
        <v>57</v>
      </c>
      <c r="C33" s="14"/>
      <c r="D33" s="17"/>
    </row>
    <row r="34" spans="1:4">
      <c r="A34" s="34">
        <v>1060</v>
      </c>
      <c r="B34" s="29" t="s">
        <v>28</v>
      </c>
      <c r="C34" s="14"/>
      <c r="D34" s="17"/>
    </row>
    <row r="35" spans="1:4">
      <c r="A35" s="34">
        <v>1168</v>
      </c>
      <c r="B35" s="29" t="s">
        <v>48</v>
      </c>
      <c r="C35" s="14"/>
      <c r="D35" s="17"/>
    </row>
    <row r="36" spans="1:4">
      <c r="A36" s="34">
        <v>1233</v>
      </c>
      <c r="B36" s="29" t="s">
        <v>49</v>
      </c>
      <c r="C36" s="14"/>
      <c r="D36" s="17"/>
    </row>
    <row r="37" spans="1:4">
      <c r="A37" s="34">
        <v>1244</v>
      </c>
      <c r="B37" s="29" t="s">
        <v>58</v>
      </c>
      <c r="C37" s="14"/>
      <c r="D37" s="17"/>
    </row>
    <row r="38" spans="1:4">
      <c r="A38" s="34">
        <v>1258</v>
      </c>
      <c r="B38" s="29" t="s">
        <v>90</v>
      </c>
      <c r="C38" s="14" t="s">
        <v>78</v>
      </c>
      <c r="D38" s="17"/>
    </row>
    <row r="39" spans="1:4">
      <c r="A39" s="34">
        <v>1319</v>
      </c>
      <c r="B39" s="29" t="s">
        <v>48</v>
      </c>
      <c r="C39" s="14"/>
      <c r="D39" s="17"/>
    </row>
    <row r="40" spans="1:4">
      <c r="A40" s="34">
        <v>1326</v>
      </c>
      <c r="B40" s="29" t="s">
        <v>34</v>
      </c>
      <c r="C40" s="14"/>
      <c r="D40" s="17"/>
    </row>
    <row r="41" spans="1:4" hidden="1">
      <c r="A41" s="34">
        <v>1373</v>
      </c>
      <c r="B41" s="32" t="s">
        <v>35</v>
      </c>
      <c r="C41" s="14"/>
      <c r="D41" s="17"/>
    </row>
    <row r="42" spans="1:4" hidden="1">
      <c r="A42" s="34">
        <v>1427</v>
      </c>
      <c r="B42" s="29" t="s">
        <v>50</v>
      </c>
      <c r="C42" s="14"/>
      <c r="D42" s="17"/>
    </row>
    <row r="43" spans="1:4" hidden="1">
      <c r="A43" s="34">
        <v>1427</v>
      </c>
      <c r="B43" s="29" t="s">
        <v>51</v>
      </c>
      <c r="C43" s="14"/>
      <c r="D43" s="17"/>
    </row>
    <row r="44" spans="1:4" hidden="1">
      <c r="A44" s="34">
        <v>1431</v>
      </c>
      <c r="B44" s="29" t="s">
        <v>52</v>
      </c>
      <c r="C44" s="14"/>
      <c r="D44" s="17"/>
    </row>
    <row r="45" spans="1:4" hidden="1">
      <c r="A45" s="34">
        <v>1563</v>
      </c>
      <c r="B45" s="29" t="s">
        <v>39</v>
      </c>
      <c r="C45" s="14"/>
      <c r="D45" s="17"/>
    </row>
    <row r="46" spans="1:4">
      <c r="A46" s="35">
        <v>3551</v>
      </c>
      <c r="B46" s="33" t="s">
        <v>53</v>
      </c>
      <c r="C46" s="14"/>
      <c r="D46" s="17"/>
    </row>
    <row r="47" spans="1:4">
      <c r="A47" s="34">
        <v>4132</v>
      </c>
      <c r="B47" s="29" t="s">
        <v>55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25</v>
      </c>
      <c r="B50" s="29" t="s">
        <v>26</v>
      </c>
      <c r="C50" s="14"/>
      <c r="D50" s="17">
        <v>0</v>
      </c>
    </row>
    <row r="51" spans="1:4">
      <c r="A51" s="11"/>
    </row>
    <row r="53" spans="1:4" ht="17.399999999999999">
      <c r="C53" s="20" t="s">
        <v>73</v>
      </c>
      <c r="D53" s="21">
        <f>SUM(D31:D52)</f>
        <v>0</v>
      </c>
    </row>
    <row r="57" spans="1:4">
      <c r="C57" t="s">
        <v>89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workbookViewId="0">
      <selection activeCell="C16" sqref="C16"/>
    </sheetView>
  </sheetViews>
  <sheetFormatPr defaultRowHeight="13.2"/>
  <cols>
    <col min="1" max="1" width="9.6640625" customWidth="1"/>
    <col min="2" max="2" width="27.109375" customWidth="1"/>
    <col min="3" max="3" width="29.77734375" bestFit="1" customWidth="1"/>
  </cols>
  <sheetData>
    <row r="1" spans="1:4" ht="17.399999999999999">
      <c r="B1" s="46" t="s">
        <v>1</v>
      </c>
      <c r="C1" s="46"/>
      <c r="D1" s="4"/>
    </row>
    <row r="2" spans="1:4" ht="17.399999999999999">
      <c r="A2" s="2"/>
      <c r="B2" s="46" t="s">
        <v>2</v>
      </c>
      <c r="C2" s="46"/>
      <c r="D2" s="4"/>
    </row>
    <row r="3" spans="1:4" ht="17.399999999999999">
      <c r="A3" s="1"/>
      <c r="B3" s="46"/>
      <c r="C3" s="46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97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6">
      <c r="A9" s="1" t="s">
        <v>9</v>
      </c>
      <c r="B9" s="1" t="s">
        <v>60</v>
      </c>
      <c r="C9" s="12">
        <v>36586</v>
      </c>
      <c r="D9" s="10"/>
    </row>
    <row r="10" spans="1:4">
      <c r="A10" s="1" t="s">
        <v>11</v>
      </c>
      <c r="B10" s="1" t="s">
        <v>61</v>
      </c>
      <c r="C10" s="7" t="s">
        <v>10</v>
      </c>
      <c r="D10" s="6"/>
    </row>
    <row r="11" spans="1:4">
      <c r="C11" s="12">
        <v>36616</v>
      </c>
    </row>
    <row r="13" spans="1:4" ht="17.399999999999999">
      <c r="A13" s="13" t="s">
        <v>62</v>
      </c>
      <c r="B13" s="13"/>
      <c r="D13" s="18" t="s">
        <v>131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143</v>
      </c>
      <c r="D15" s="15">
        <v>500</v>
      </c>
    </row>
    <row r="16" spans="1:4">
      <c r="A16" s="31" t="s">
        <v>25</v>
      </c>
      <c r="B16" s="30" t="s">
        <v>26</v>
      </c>
      <c r="C16" s="14"/>
      <c r="D16" s="15">
        <v>0</v>
      </c>
    </row>
    <row r="17" spans="1:4">
      <c r="D17" s="16"/>
    </row>
    <row r="18" spans="1:4" ht="17.399999999999999">
      <c r="C18" s="20" t="s">
        <v>74</v>
      </c>
      <c r="D18" s="21">
        <f>SUM(D15:D17)</f>
        <v>500</v>
      </c>
    </row>
    <row r="20" spans="1:4" ht="17.399999999999999">
      <c r="A20" s="13" t="s">
        <v>63</v>
      </c>
      <c r="B20" s="13"/>
      <c r="D20" s="18" t="str">
        <f>D13</f>
        <v>MAR</v>
      </c>
    </row>
    <row r="21" spans="1:4">
      <c r="A21" s="18" t="s">
        <v>64</v>
      </c>
      <c r="B21" s="19" t="s">
        <v>66</v>
      </c>
      <c r="C21" s="18" t="s">
        <v>67</v>
      </c>
      <c r="D21" s="18">
        <f>D14</f>
        <v>1</v>
      </c>
    </row>
    <row r="22" spans="1:4">
      <c r="A22" s="34">
        <v>8078</v>
      </c>
      <c r="B22" s="29" t="s">
        <v>95</v>
      </c>
      <c r="C22" s="29" t="s">
        <v>95</v>
      </c>
      <c r="D22" s="17">
        <v>500</v>
      </c>
    </row>
    <row r="23" spans="1:4">
      <c r="A23" s="34" t="s">
        <v>25</v>
      </c>
      <c r="B23" s="29" t="s">
        <v>26</v>
      </c>
      <c r="C23" s="14"/>
      <c r="D23" s="17">
        <v>0</v>
      </c>
    </row>
    <row r="24" spans="1:4">
      <c r="A24" s="11"/>
    </row>
    <row r="26" spans="1:4" ht="17.399999999999999">
      <c r="C26" s="20" t="s">
        <v>73</v>
      </c>
      <c r="D26" s="21">
        <f>SUM(D22:D25)</f>
        <v>500</v>
      </c>
    </row>
    <row r="30" spans="1:4">
      <c r="C30" t="s">
        <v>89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Havlíček Jan</cp:lastModifiedBy>
  <cp:lastPrinted>2000-02-28T17:09:39Z</cp:lastPrinted>
  <dcterms:created xsi:type="dcterms:W3CDTF">1997-01-30T14:47:13Z</dcterms:created>
  <dcterms:modified xsi:type="dcterms:W3CDTF">2023-09-10T15:52:42Z</dcterms:modified>
</cp:coreProperties>
</file>