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96" windowWidth="9132" windowHeight="4968" tabRatio="721" activeTab="2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</sheets>
  <definedNames>
    <definedName name="_xlnm.Print_Area" localSheetId="2">'EGM 201'!$A$1:$D$78</definedName>
    <definedName name="_xlnm.Print_Area" localSheetId="3">'EGM 202'!$A$1:$D$53</definedName>
    <definedName name="_xlnm.Print_Area" localSheetId="0">'EGM 60'!$A$1:$D$35</definedName>
    <definedName name="_xlnm.Print_Area" localSheetId="4">RHODIA!$A$1:$D$26</definedName>
  </definedNames>
  <calcPr calcId="0"/>
</workbook>
</file>

<file path=xl/calcChain.xml><?xml version="1.0" encoding="utf-8"?>
<calcChain xmlns="http://schemas.openxmlformats.org/spreadsheetml/2006/main">
  <c r="G8" i="21" l="1"/>
  <c r="A9" i="21"/>
  <c r="G9" i="21"/>
  <c r="A10" i="21"/>
  <c r="G10" i="21"/>
  <c r="A11" i="21"/>
  <c r="G11" i="21"/>
  <c r="A12" i="21"/>
  <c r="G12" i="21"/>
  <c r="A13" i="21"/>
  <c r="G13" i="21"/>
  <c r="A14" i="21"/>
  <c r="G14" i="21"/>
  <c r="A15" i="21"/>
  <c r="G15" i="21"/>
  <c r="A16" i="21"/>
  <c r="G16" i="21"/>
  <c r="A17" i="21"/>
  <c r="G17" i="21"/>
  <c r="A18" i="21"/>
  <c r="G18" i="21"/>
  <c r="A19" i="21"/>
  <c r="G19" i="21"/>
  <c r="A20" i="21"/>
  <c r="G20" i="21"/>
  <c r="A21" i="21"/>
  <c r="G21" i="21"/>
  <c r="A22" i="21"/>
  <c r="G22" i="21"/>
  <c r="A23" i="21"/>
  <c r="G23" i="21"/>
  <c r="A24" i="21"/>
  <c r="G24" i="21"/>
  <c r="A25" i="21"/>
  <c r="G25" i="21"/>
  <c r="A26" i="21"/>
  <c r="G26" i="21"/>
  <c r="A27" i="21"/>
  <c r="G27" i="21"/>
  <c r="A28" i="21"/>
  <c r="G28" i="21"/>
  <c r="A29" i="21"/>
  <c r="G29" i="21"/>
  <c r="A30" i="21"/>
  <c r="G30" i="21"/>
  <c r="A31" i="21"/>
  <c r="G31" i="21"/>
  <c r="A32" i="21"/>
  <c r="G32" i="21"/>
  <c r="A33" i="21"/>
  <c r="G33" i="21"/>
  <c r="A34" i="21"/>
  <c r="G34" i="21"/>
  <c r="A35" i="21"/>
  <c r="G35" i="21"/>
  <c r="A36" i="21"/>
  <c r="G36" i="21"/>
  <c r="A37" i="21"/>
  <c r="G37" i="21"/>
  <c r="A38" i="21"/>
  <c r="G38" i="21"/>
  <c r="B40" i="21"/>
  <c r="C40" i="21"/>
  <c r="D40" i="21"/>
  <c r="E40" i="21"/>
  <c r="F40" i="21"/>
  <c r="G40" i="21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D44" i="22"/>
  <c r="E44" i="22"/>
  <c r="F44" i="22"/>
  <c r="G44" i="22"/>
  <c r="H44" i="22"/>
  <c r="I44" i="22"/>
  <c r="J44" i="22"/>
  <c r="K44" i="22"/>
  <c r="L44" i="22"/>
  <c r="M44" i="22"/>
  <c r="N44" i="22"/>
  <c r="O44" i="22"/>
  <c r="P44" i="22"/>
  <c r="Q44" i="22"/>
  <c r="R44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D27" i="23"/>
  <c r="D29" i="23"/>
  <c r="D30" i="23"/>
  <c r="D53" i="23"/>
  <c r="D57" i="23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N27" i="20"/>
  <c r="O27" i="20"/>
  <c r="P27" i="20"/>
  <c r="Q27" i="20"/>
  <c r="R27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D18" i="24"/>
  <c r="D20" i="24"/>
  <c r="D21" i="24"/>
  <c r="D26" i="24"/>
  <c r="D30" i="24"/>
</calcChain>
</file>

<file path=xl/sharedStrings.xml><?xml version="1.0" encoding="utf-8"?>
<sst xmlns="http://schemas.openxmlformats.org/spreadsheetml/2006/main" count="315" uniqueCount="148">
  <si>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</si>
  <si>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</si>
  <si>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</si>
  <si>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</si>
  <si>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</si>
  <si>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</si>
  <si>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</si>
  <si>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</si>
  <si>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</si>
  <si>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</si>
  <si>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</si>
  <si>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</si>
  <si>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</si>
  <si>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</si>
  <si>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</si>
  <si>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</si>
  <si>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</si>
  <si>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</si>
  <si>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</si>
  <si>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</si>
  <si>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</si>
  <si>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</si>
  <si>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</si>
  <si>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</si>
  <si>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</si>
  <si>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</si>
  <si>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</si>
  <si>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</si>
  <si>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</si>
  <si>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</si>
  <si>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</si>
  <si>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</si>
  <si>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</si>
  <si>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</si>
  <si>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</si>
  <si>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</si>
  <si>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</si>
  <si>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</si>
  <si>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</si>
  <si>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</si>
  <si>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</si>
  <si>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</si>
  <si>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</si>
  <si>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</si>
  <si>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</si>
  <si>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</si>
  <si>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</si>
  <si>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</si>
  <si>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</si>
  <si>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</si>
  <si>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</si>
  <si>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</si>
  <si>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</si>
  <si>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</si>
  <si>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</si>
  <si>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</si>
  <si>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</si>
  <si>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</si>
  <si>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</si>
  <si>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</si>
  <si>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</si>
  <si>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</si>
  <si>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</si>
  <si>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</si>
  <si>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</si>
  <si>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</si>
  <si>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</si>
  <si>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</si>
  <si>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012-207106-02-010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</si>
  <si>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</si>
  <si>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</si>
  <si>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</si>
  <si>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</si>
  <si>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</si>
  <si>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</si>
  <si>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</si>
  <si>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</si>
  <si>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</si>
  <si>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</si>
  <si>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</si>
  <si>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</si>
  <si>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</si>
  <si>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</si>
  <si>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</si>
  <si>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</si>
  <si>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</si>
  <si>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</si>
  <si>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</si>
  <si>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</si>
  <si>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</si>
  <si>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</si>
  <si>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</si>
  <si>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</si>
  <si>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</si>
  <si>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</si>
  <si>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</si>
  <si>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</si>
  <si>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</si>
  <si>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</si>
  <si>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</si>
  <si>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</si>
  <si>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EXXON KATY  (AQ SS)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</si>
  <si>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</si>
  <si>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</si>
  <si>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</si>
  <si>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</si>
  <si>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</si>
  <si>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</si>
  <si>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</si>
  <si>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</si>
  <si>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</si>
  <si>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</si>
  <si>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</si>
  <si>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</si>
  <si>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</si>
  <si>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</si>
  <si>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</si>
  <si>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</si>
  <si>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</si>
  <si>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</si>
  <si>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</si>
  <si>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</si>
  <si>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</si>
  <si>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AGUA DULCE</t>
  </si>
  <si>
    <t>CONOCO</t>
  </si>
  <si>
    <t>RHOM &amp; HAAS</t>
  </si>
  <si>
    <t>RHOM &amp; HAAS DEER PARK</t>
  </si>
  <si>
    <t>AMOCO</t>
  </si>
  <si>
    <t>ENTERGY</t>
  </si>
  <si>
    <t>Encina</t>
  </si>
  <si>
    <t>Quadalope</t>
  </si>
  <si>
    <t>MAR</t>
  </si>
  <si>
    <t xml:space="preserve"> MARCH 2000</t>
  </si>
  <si>
    <t>#1258</t>
  </si>
  <si>
    <t>LUFKIN</t>
  </si>
  <si>
    <t>DONAHUE</t>
  </si>
  <si>
    <t>MITCHELL</t>
  </si>
  <si>
    <t>EXXON KATY  (VAN)</t>
  </si>
  <si>
    <t>#1511</t>
  </si>
  <si>
    <t>CLARK</t>
  </si>
  <si>
    <t>REFINERY</t>
  </si>
  <si>
    <t>#1373</t>
  </si>
  <si>
    <t>MORGAN STANLEY</t>
  </si>
  <si>
    <t>COKINOS (AQS)</t>
  </si>
  <si>
    <t>Port Arthur - Clark</t>
  </si>
  <si>
    <t>Clark</t>
  </si>
  <si>
    <t>Kn Marketing 92155</t>
  </si>
  <si>
    <t>KN Mktg (92155)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</si>
</sst>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7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3" fontId="5" fillId="0" borderId="2" xfId="0" applyNumberFormat="1" applyFont="1" applyBorder="1"/>
    <xf numFmtId="3" fontId="9" fillId="0" borderId="4" xfId="0" applyNumberFormat="1" applyFont="1" applyBorder="1"/>
    <xf numFmtId="0" fontId="4" fillId="0" borderId="0" xfId="0" applyFont="1" applyAlignment="1" applyProtection="1">
      <alignment horizontal="center"/>
    </xf>
    <xf numFmtId="0" fontId="17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5"/>
  <sheetViews>
    <sheetView showGridLines="0" topLeftCell="A5" workbookViewId="0">
      <selection activeCell="C18" sqref="C18"/>
    </sheetView>
  </sheetViews>
  <sheetFormatPr defaultRowHeight="13.2"/>
  <cols>
    <col min="1" max="1" width="9.6640625" customWidth="1"/>
    <col min="2" max="2" width="27.77734375" customWidth="1"/>
    <col min="3" max="3" width="20.6640625" customWidth="1"/>
    <col min="4" max="12" width="0" hidden="1" customWidth="1"/>
  </cols>
  <sheetData>
    <row r="1" spans="1:18" ht="17.399999999999999">
      <c r="B1" s="45" t="s">
        <v>1</v>
      </c>
      <c r="C1" s="45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ht="17.399999999999999">
      <c r="A2" s="2"/>
      <c r="B2" s="45" t="s">
        <v>2</v>
      </c>
      <c r="C2" s="45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ht="17.399999999999999">
      <c r="A3" s="1"/>
      <c r="B3" s="45"/>
      <c r="C3" s="45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spans="1:18" ht="17.399999999999999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18">
      <c r="A5" s="1" t="s">
        <v>3</v>
      </c>
      <c r="B5" s="1"/>
      <c r="C5" s="2"/>
    </row>
    <row r="6" spans="1:18" ht="13.8">
      <c r="A6" s="1" t="s">
        <v>0</v>
      </c>
      <c r="B6" s="1"/>
      <c r="C6" s="3" t="s">
        <v>68</v>
      </c>
    </row>
    <row r="7" spans="1:18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s="1" t="s">
        <v>8</v>
      </c>
      <c r="B8" s="1" t="s">
        <v>54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5.6">
      <c r="A9" s="1" t="s">
        <v>9</v>
      </c>
      <c r="B9" s="1" t="s">
        <v>60</v>
      </c>
      <c r="C9" s="12">
        <v>36586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18">
      <c r="A10" s="1" t="s">
        <v>11</v>
      </c>
      <c r="B10" s="1" t="s">
        <v>61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>
      <c r="C11" s="12">
        <v>36616</v>
      </c>
    </row>
    <row r="13" spans="1:18" ht="17.399999999999999">
      <c r="A13" s="13" t="s">
        <v>62</v>
      </c>
      <c r="B13" s="13"/>
      <c r="D13" s="18" t="s">
        <v>131</v>
      </c>
      <c r="E13" s="18" t="s">
        <v>131</v>
      </c>
      <c r="F13" s="18" t="s">
        <v>131</v>
      </c>
      <c r="G13" s="18" t="s">
        <v>131</v>
      </c>
      <c r="H13" s="18" t="s">
        <v>131</v>
      </c>
      <c r="I13" s="18" t="s">
        <v>131</v>
      </c>
      <c r="J13" s="18" t="s">
        <v>131</v>
      </c>
      <c r="K13" s="18" t="s">
        <v>131</v>
      </c>
      <c r="L13" s="18" t="s">
        <v>131</v>
      </c>
      <c r="M13" s="18" t="s">
        <v>131</v>
      </c>
      <c r="N13" s="18" t="s">
        <v>131</v>
      </c>
      <c r="O13" s="18" t="s">
        <v>131</v>
      </c>
      <c r="P13" s="18" t="s">
        <v>131</v>
      </c>
      <c r="Q13" s="18" t="s">
        <v>131</v>
      </c>
      <c r="R13" s="18" t="s">
        <v>131</v>
      </c>
    </row>
    <row r="14" spans="1:18">
      <c r="A14" s="18" t="s">
        <v>64</v>
      </c>
      <c r="B14" s="19" t="s">
        <v>66</v>
      </c>
      <c r="C14" s="18" t="s">
        <v>65</v>
      </c>
      <c r="D14" s="18">
        <v>1</v>
      </c>
      <c r="E14" s="18">
        <f>D14+1</f>
        <v>2</v>
      </c>
      <c r="F14" s="18">
        <f t="shared" ref="F14:O14" si="0">E14+1</f>
        <v>3</v>
      </c>
      <c r="G14" s="18">
        <f t="shared" si="0"/>
        <v>4</v>
      </c>
      <c r="H14" s="18">
        <f t="shared" si="0"/>
        <v>5</v>
      </c>
      <c r="I14" s="18">
        <f t="shared" si="0"/>
        <v>6</v>
      </c>
      <c r="J14" s="18">
        <f t="shared" si="0"/>
        <v>7</v>
      </c>
      <c r="K14" s="18">
        <f t="shared" si="0"/>
        <v>8</v>
      </c>
      <c r="L14" s="18">
        <f t="shared" si="0"/>
        <v>9</v>
      </c>
      <c r="M14" s="18">
        <f t="shared" si="0"/>
        <v>10</v>
      </c>
      <c r="N14" s="18">
        <f t="shared" si="0"/>
        <v>11</v>
      </c>
      <c r="O14" s="18">
        <f t="shared" si="0"/>
        <v>12</v>
      </c>
      <c r="P14" s="18">
        <f>O14+1</f>
        <v>13</v>
      </c>
      <c r="Q14" s="18">
        <f>P14+1</f>
        <v>14</v>
      </c>
      <c r="R14" s="18">
        <f>Q14+1</f>
        <v>15</v>
      </c>
    </row>
    <row r="15" spans="1:18">
      <c r="A15" s="14">
        <v>644</v>
      </c>
      <c r="B15" s="14" t="s">
        <v>14</v>
      </c>
      <c r="C15" s="14" t="s">
        <v>85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</row>
    <row r="16" spans="1:18">
      <c r="A16" s="14">
        <v>644</v>
      </c>
      <c r="B16" s="14" t="s">
        <v>14</v>
      </c>
      <c r="C16" s="14" t="s">
        <v>104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</row>
    <row r="17" spans="1:18">
      <c r="A17" s="14">
        <v>4132</v>
      </c>
      <c r="B17" s="14" t="s">
        <v>16</v>
      </c>
      <c r="C17" s="14" t="s">
        <v>107</v>
      </c>
      <c r="D17" s="15">
        <v>25000</v>
      </c>
      <c r="E17" s="15">
        <v>25000</v>
      </c>
      <c r="F17" s="15">
        <v>25000</v>
      </c>
      <c r="G17" s="15">
        <v>25000</v>
      </c>
      <c r="H17" s="15">
        <v>25000</v>
      </c>
      <c r="I17" s="15">
        <v>25000</v>
      </c>
      <c r="J17" s="15">
        <v>25000</v>
      </c>
      <c r="K17" s="15">
        <v>25000</v>
      </c>
      <c r="L17" s="15">
        <v>25000</v>
      </c>
      <c r="M17" s="15">
        <v>25000</v>
      </c>
      <c r="N17" s="15">
        <v>25000</v>
      </c>
      <c r="O17" s="15">
        <v>25000</v>
      </c>
      <c r="P17" s="15">
        <v>25000</v>
      </c>
      <c r="Q17" s="15">
        <v>25000</v>
      </c>
      <c r="R17" s="15">
        <v>25000</v>
      </c>
    </row>
    <row r="18" spans="1:18">
      <c r="A18" s="14">
        <v>4132</v>
      </c>
      <c r="B18" s="14" t="s">
        <v>16</v>
      </c>
      <c r="C18" s="14" t="s">
        <v>146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1">
        <v>5000</v>
      </c>
      <c r="O18" s="43">
        <v>5000</v>
      </c>
      <c r="P18" s="43">
        <v>5000</v>
      </c>
      <c r="Q18" s="43">
        <v>5000</v>
      </c>
      <c r="R18" s="43">
        <v>5000</v>
      </c>
    </row>
    <row r="19" spans="1:18">
      <c r="A19" s="14" t="s">
        <v>69</v>
      </c>
      <c r="B19" s="14" t="s">
        <v>26</v>
      </c>
      <c r="C19" s="14" t="s">
        <v>70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</row>
    <row r="20" spans="1:18"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18" ht="17.399999999999999">
      <c r="C21" s="20" t="s">
        <v>74</v>
      </c>
      <c r="D21" s="21">
        <f>SUM(D15:D20)</f>
        <v>25000</v>
      </c>
      <c r="E21" s="21">
        <f t="shared" ref="E21:O21" si="1">SUM(E15:E20)</f>
        <v>25000</v>
      </c>
      <c r="F21" s="21">
        <f t="shared" si="1"/>
        <v>25000</v>
      </c>
      <c r="G21" s="21">
        <f t="shared" si="1"/>
        <v>25000</v>
      </c>
      <c r="H21" s="21">
        <f t="shared" si="1"/>
        <v>25000</v>
      </c>
      <c r="I21" s="21">
        <f t="shared" si="1"/>
        <v>25000</v>
      </c>
      <c r="J21" s="21">
        <f t="shared" si="1"/>
        <v>25000</v>
      </c>
      <c r="K21" s="21">
        <f t="shared" si="1"/>
        <v>25000</v>
      </c>
      <c r="L21" s="21">
        <f t="shared" si="1"/>
        <v>25000</v>
      </c>
      <c r="M21" s="21">
        <f t="shared" si="1"/>
        <v>25000</v>
      </c>
      <c r="N21" s="21">
        <f t="shared" si="1"/>
        <v>30000</v>
      </c>
      <c r="O21" s="21">
        <f t="shared" si="1"/>
        <v>30000</v>
      </c>
      <c r="P21" s="21">
        <f>SUM(P15:P20)</f>
        <v>30000</v>
      </c>
      <c r="Q21" s="21">
        <f>SUM(Q15:Q20)</f>
        <v>30000</v>
      </c>
      <c r="R21" s="21">
        <f>SUM(R15:R20)</f>
        <v>30000</v>
      </c>
    </row>
    <row r="23" spans="1:18" ht="17.399999999999999">
      <c r="A23" s="13" t="s">
        <v>63</v>
      </c>
      <c r="B23" s="13"/>
      <c r="D23" s="18" t="str">
        <f>D13</f>
        <v>MAR</v>
      </c>
      <c r="E23" s="18" t="str">
        <f t="shared" ref="E23:O23" si="2">E13</f>
        <v>MAR</v>
      </c>
      <c r="F23" s="18" t="str">
        <f t="shared" si="2"/>
        <v>MAR</v>
      </c>
      <c r="G23" s="18" t="str">
        <f t="shared" si="2"/>
        <v>MAR</v>
      </c>
      <c r="H23" s="18" t="str">
        <f t="shared" si="2"/>
        <v>MAR</v>
      </c>
      <c r="I23" s="18" t="str">
        <f t="shared" si="2"/>
        <v>MAR</v>
      </c>
      <c r="J23" s="18" t="str">
        <f t="shared" si="2"/>
        <v>MAR</v>
      </c>
      <c r="K23" s="18" t="str">
        <f t="shared" si="2"/>
        <v>MAR</v>
      </c>
      <c r="L23" s="18" t="str">
        <f t="shared" si="2"/>
        <v>MAR</v>
      </c>
      <c r="M23" s="18" t="str">
        <f t="shared" si="2"/>
        <v>MAR</v>
      </c>
      <c r="N23" s="18" t="str">
        <f t="shared" si="2"/>
        <v>MAR</v>
      </c>
      <c r="O23" s="18" t="str">
        <f t="shared" si="2"/>
        <v>MAR</v>
      </c>
      <c r="P23" s="18" t="str">
        <f t="shared" ref="P23:R24" si="3">P13</f>
        <v>MAR</v>
      </c>
      <c r="Q23" s="18" t="str">
        <f t="shared" si="3"/>
        <v>MAR</v>
      </c>
      <c r="R23" s="18" t="str">
        <f t="shared" si="3"/>
        <v>MAR</v>
      </c>
    </row>
    <row r="24" spans="1:18">
      <c r="A24" s="18" t="s">
        <v>64</v>
      </c>
      <c r="B24" s="19" t="s">
        <v>66</v>
      </c>
      <c r="C24" s="18" t="s">
        <v>67</v>
      </c>
      <c r="D24" s="18">
        <f>D14</f>
        <v>1</v>
      </c>
      <c r="E24" s="18">
        <f t="shared" ref="E24:O24" si="4">E14</f>
        <v>2</v>
      </c>
      <c r="F24" s="18">
        <f t="shared" si="4"/>
        <v>3</v>
      </c>
      <c r="G24" s="18">
        <f t="shared" si="4"/>
        <v>4</v>
      </c>
      <c r="H24" s="18">
        <f t="shared" si="4"/>
        <v>5</v>
      </c>
      <c r="I24" s="18">
        <f t="shared" si="4"/>
        <v>6</v>
      </c>
      <c r="J24" s="18">
        <f t="shared" si="4"/>
        <v>7</v>
      </c>
      <c r="K24" s="18">
        <f t="shared" si="4"/>
        <v>8</v>
      </c>
      <c r="L24" s="18">
        <f t="shared" si="4"/>
        <v>9</v>
      </c>
      <c r="M24" s="18">
        <f t="shared" si="4"/>
        <v>10</v>
      </c>
      <c r="N24" s="18">
        <f t="shared" si="4"/>
        <v>11</v>
      </c>
      <c r="O24" s="18">
        <f t="shared" si="4"/>
        <v>12</v>
      </c>
      <c r="P24" s="18">
        <f t="shared" si="3"/>
        <v>13</v>
      </c>
      <c r="Q24" s="18">
        <f t="shared" si="3"/>
        <v>14</v>
      </c>
      <c r="R24" s="18">
        <f t="shared" si="3"/>
        <v>15</v>
      </c>
    </row>
    <row r="25" spans="1:18">
      <c r="A25" s="14">
        <v>1563</v>
      </c>
      <c r="B25" s="17" t="s">
        <v>108</v>
      </c>
      <c r="C25" s="17" t="s">
        <v>109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</row>
    <row r="26" spans="1:18">
      <c r="A26" s="14">
        <v>1373</v>
      </c>
      <c r="B26" s="17" t="s">
        <v>72</v>
      </c>
      <c r="C26" s="14" t="s">
        <v>142</v>
      </c>
      <c r="D26" s="15">
        <v>5000</v>
      </c>
      <c r="E26" s="15">
        <v>5000</v>
      </c>
      <c r="F26" s="15">
        <v>5000</v>
      </c>
      <c r="G26" s="15">
        <v>5000</v>
      </c>
      <c r="H26" s="15">
        <v>5000</v>
      </c>
      <c r="I26" s="15">
        <v>5000</v>
      </c>
      <c r="J26" s="15">
        <v>5000</v>
      </c>
      <c r="K26" s="15">
        <v>5000</v>
      </c>
      <c r="L26" s="15">
        <v>5000</v>
      </c>
      <c r="M26" s="15">
        <v>5000</v>
      </c>
      <c r="N26" s="15">
        <v>5000</v>
      </c>
      <c r="O26" s="15">
        <v>5000</v>
      </c>
      <c r="P26" s="15">
        <v>5000</v>
      </c>
      <c r="Q26" s="15">
        <v>5000</v>
      </c>
      <c r="R26" s="15">
        <v>5000</v>
      </c>
    </row>
    <row r="27" spans="1:18">
      <c r="A27" s="14">
        <v>1485</v>
      </c>
      <c r="B27" s="17" t="s">
        <v>82</v>
      </c>
      <c r="C27" s="14" t="s">
        <v>96</v>
      </c>
      <c r="D27" s="15">
        <v>10000</v>
      </c>
      <c r="E27" s="15">
        <v>10000</v>
      </c>
      <c r="F27" s="15">
        <v>10000</v>
      </c>
      <c r="G27" s="15">
        <v>10000</v>
      </c>
      <c r="H27" s="15">
        <v>10000</v>
      </c>
      <c r="I27" s="15">
        <v>10000</v>
      </c>
      <c r="J27" s="15">
        <v>10000</v>
      </c>
      <c r="K27" s="15">
        <v>10000</v>
      </c>
      <c r="L27" s="15">
        <v>10000</v>
      </c>
      <c r="M27" s="15">
        <v>10000</v>
      </c>
      <c r="N27" s="21">
        <f>10000+5000</f>
        <v>15000</v>
      </c>
      <c r="O27" s="43">
        <f>10000+5000</f>
        <v>15000</v>
      </c>
      <c r="P27" s="43">
        <f>10000+5000</f>
        <v>15000</v>
      </c>
      <c r="Q27" s="43">
        <f>10000+5000</f>
        <v>15000</v>
      </c>
      <c r="R27" s="43">
        <f>10000+5000</f>
        <v>15000</v>
      </c>
    </row>
    <row r="28" spans="1:18">
      <c r="A28" s="14">
        <v>1511</v>
      </c>
      <c r="B28" s="17" t="s">
        <v>144</v>
      </c>
      <c r="C28" s="14" t="s">
        <v>145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</row>
    <row r="29" spans="1:18">
      <c r="A29" s="14">
        <v>1505</v>
      </c>
      <c r="B29" s="17" t="s">
        <v>110</v>
      </c>
      <c r="C29" s="14" t="s">
        <v>111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</row>
    <row r="30" spans="1:18">
      <c r="A30" s="14">
        <v>1506</v>
      </c>
      <c r="B30" s="17" t="s">
        <v>126</v>
      </c>
      <c r="C30" s="17" t="s">
        <v>125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</row>
    <row r="31" spans="1:18">
      <c r="A31" s="14">
        <v>1394</v>
      </c>
      <c r="B31" s="17" t="s">
        <v>112</v>
      </c>
      <c r="C31" s="14" t="s">
        <v>109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</row>
    <row r="32" spans="1:18">
      <c r="A32" s="14">
        <v>8001</v>
      </c>
      <c r="B32" s="17" t="s">
        <v>71</v>
      </c>
      <c r="C32" s="14" t="s">
        <v>71</v>
      </c>
      <c r="D32" s="15">
        <f>5000+5000</f>
        <v>10000</v>
      </c>
      <c r="E32" s="15">
        <f t="shared" ref="E32:R32" si="5">5000+5000</f>
        <v>10000</v>
      </c>
      <c r="F32" s="15">
        <f t="shared" si="5"/>
        <v>10000</v>
      </c>
      <c r="G32" s="15">
        <f t="shared" si="5"/>
        <v>10000</v>
      </c>
      <c r="H32" s="15">
        <f t="shared" si="5"/>
        <v>10000</v>
      </c>
      <c r="I32" s="15">
        <f t="shared" si="5"/>
        <v>10000</v>
      </c>
      <c r="J32" s="15">
        <f t="shared" si="5"/>
        <v>10000</v>
      </c>
      <c r="K32" s="15">
        <f t="shared" si="5"/>
        <v>10000</v>
      </c>
      <c r="L32" s="15">
        <f t="shared" si="5"/>
        <v>10000</v>
      </c>
      <c r="M32" s="15">
        <f t="shared" si="5"/>
        <v>10000</v>
      </c>
      <c r="N32" s="15">
        <f t="shared" si="5"/>
        <v>10000</v>
      </c>
      <c r="O32" s="15">
        <f t="shared" si="5"/>
        <v>10000</v>
      </c>
      <c r="P32" s="15">
        <f t="shared" si="5"/>
        <v>10000</v>
      </c>
      <c r="Q32" s="15">
        <f t="shared" si="5"/>
        <v>10000</v>
      </c>
      <c r="R32" s="15">
        <f t="shared" si="5"/>
        <v>10000</v>
      </c>
    </row>
    <row r="33" spans="1:18">
      <c r="A33" s="14" t="s">
        <v>69</v>
      </c>
      <c r="B33" s="14" t="s">
        <v>26</v>
      </c>
      <c r="C33" s="14" t="s">
        <v>70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</row>
    <row r="35" spans="1:18" ht="17.399999999999999">
      <c r="C35" s="20" t="s">
        <v>73</v>
      </c>
      <c r="D35" s="21">
        <f>SUM(D25:D34)</f>
        <v>25000</v>
      </c>
      <c r="E35" s="21">
        <f t="shared" ref="E35:O35" si="6">SUM(E25:E34)</f>
        <v>25000</v>
      </c>
      <c r="F35" s="21">
        <f t="shared" si="6"/>
        <v>25000</v>
      </c>
      <c r="G35" s="21">
        <f t="shared" si="6"/>
        <v>25000</v>
      </c>
      <c r="H35" s="21">
        <f t="shared" si="6"/>
        <v>25000</v>
      </c>
      <c r="I35" s="21">
        <f t="shared" si="6"/>
        <v>25000</v>
      </c>
      <c r="J35" s="21">
        <f t="shared" si="6"/>
        <v>25000</v>
      </c>
      <c r="K35" s="21">
        <f t="shared" si="6"/>
        <v>25000</v>
      </c>
      <c r="L35" s="21">
        <f t="shared" si="6"/>
        <v>25000</v>
      </c>
      <c r="M35" s="21">
        <f t="shared" si="6"/>
        <v>25000</v>
      </c>
      <c r="N35" s="21">
        <f t="shared" si="6"/>
        <v>30000</v>
      </c>
      <c r="O35" s="21">
        <f t="shared" si="6"/>
        <v>30000</v>
      </c>
      <c r="P35" s="21">
        <f>SUM(P25:P34)</f>
        <v>30000</v>
      </c>
      <c r="Q35" s="21">
        <f>SUM(Q25:Q34)</f>
        <v>30000</v>
      </c>
      <c r="R35" s="21">
        <f>SUM(R25:R34)</f>
        <v>30000</v>
      </c>
    </row>
  </sheetData>
  <mergeCells count="3">
    <mergeCell ref="B1:C1"/>
    <mergeCell ref="B2:C2"/>
    <mergeCell ref="B3:C3"/>
  </mergeCells>
  <pageMargins left="0.75" right="0.3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showGridLines="0" topLeftCell="A3" workbookViewId="0">
      <selection activeCell="B22" sqref="B22"/>
    </sheetView>
  </sheetViews>
  <sheetFormatPr defaultColWidth="8.77734375" defaultRowHeight="13.2"/>
  <cols>
    <col min="1" max="1" width="6.6640625" style="24" bestFit="1" customWidth="1"/>
    <col min="2" max="2" width="12.44140625" style="24" bestFit="1" customWidth="1"/>
    <col min="3" max="4" width="17" style="24" customWidth="1"/>
    <col min="5" max="6" width="15" style="24" customWidth="1"/>
    <col min="7" max="7" width="8.33203125" style="24" bestFit="1" customWidth="1"/>
    <col min="8" max="16384" width="8.77734375" style="24"/>
  </cols>
  <sheetData>
    <row r="1" spans="1:7" ht="20.399999999999999">
      <c r="A1" s="22"/>
      <c r="B1" s="23"/>
      <c r="C1" s="28" t="s">
        <v>77</v>
      </c>
      <c r="D1" s="28"/>
      <c r="E1" s="28"/>
      <c r="F1" s="28"/>
      <c r="G1" s="23"/>
    </row>
    <row r="2" spans="1:7" ht="20.399999999999999">
      <c r="A2" s="22"/>
      <c r="B2" s="23"/>
      <c r="C2" s="28" t="s">
        <v>132</v>
      </c>
      <c r="D2" s="28"/>
      <c r="E2" s="28"/>
      <c r="F2" s="28"/>
      <c r="G2" s="23"/>
    </row>
    <row r="4" spans="1:7" s="25" customFormat="1">
      <c r="B4" s="25" t="s">
        <v>117</v>
      </c>
      <c r="C4" s="25" t="s">
        <v>141</v>
      </c>
      <c r="D4" s="25" t="s">
        <v>138</v>
      </c>
      <c r="E4" s="25" t="s">
        <v>105</v>
      </c>
      <c r="F4" s="25" t="s">
        <v>133</v>
      </c>
    </row>
    <row r="5" spans="1:7" s="25" customFormat="1">
      <c r="E5" s="25" t="s">
        <v>79</v>
      </c>
      <c r="F5" s="25" t="s">
        <v>79</v>
      </c>
    </row>
    <row r="6" spans="1:7" s="25" customFormat="1">
      <c r="B6" s="25" t="s">
        <v>118</v>
      </c>
      <c r="C6" s="25" t="s">
        <v>35</v>
      </c>
      <c r="D6" s="25" t="s">
        <v>139</v>
      </c>
      <c r="E6" s="25" t="s">
        <v>93</v>
      </c>
      <c r="F6" s="25" t="s">
        <v>135</v>
      </c>
    </row>
    <row r="7" spans="1:7" s="25" customFormat="1">
      <c r="A7" s="25" t="s">
        <v>75</v>
      </c>
      <c r="B7" s="25" t="s">
        <v>119</v>
      </c>
      <c r="C7" s="25" t="s">
        <v>83</v>
      </c>
      <c r="D7" s="25" t="s">
        <v>140</v>
      </c>
      <c r="E7" s="25" t="s">
        <v>106</v>
      </c>
      <c r="F7" s="25" t="s">
        <v>134</v>
      </c>
      <c r="G7" s="25" t="s">
        <v>76</v>
      </c>
    </row>
    <row r="8" spans="1:7">
      <c r="A8" s="24">
        <v>1</v>
      </c>
      <c r="B8" s="26">
        <v>0</v>
      </c>
      <c r="C8" s="26">
        <v>5000</v>
      </c>
      <c r="D8" s="26">
        <v>10000</v>
      </c>
      <c r="E8" s="26">
        <v>4000</v>
      </c>
      <c r="F8" s="26">
        <v>2000</v>
      </c>
      <c r="G8" s="26">
        <f>SUM(B8:F8)</f>
        <v>21000</v>
      </c>
    </row>
    <row r="9" spans="1:7">
      <c r="A9" s="24">
        <f t="shared" ref="A9:A36" si="0">1+A8</f>
        <v>2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f t="shared" ref="G9:G36" si="1">SUM(B9:F9)</f>
        <v>0</v>
      </c>
    </row>
    <row r="10" spans="1:7">
      <c r="A10" s="24">
        <f t="shared" si="0"/>
        <v>3</v>
      </c>
      <c r="B10" s="26">
        <v>0</v>
      </c>
      <c r="C10" s="26">
        <v>0</v>
      </c>
      <c r="D10" s="26">
        <v>0</v>
      </c>
      <c r="E10" s="26">
        <v>0</v>
      </c>
      <c r="F10" s="26">
        <v>0</v>
      </c>
      <c r="G10" s="26">
        <f t="shared" si="1"/>
        <v>0</v>
      </c>
    </row>
    <row r="11" spans="1:7">
      <c r="A11" s="24">
        <f t="shared" si="0"/>
        <v>4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f t="shared" si="1"/>
        <v>0</v>
      </c>
    </row>
    <row r="12" spans="1:7">
      <c r="A12" s="24">
        <f t="shared" si="0"/>
        <v>5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f t="shared" si="1"/>
        <v>0</v>
      </c>
    </row>
    <row r="13" spans="1:7">
      <c r="A13" s="24">
        <f t="shared" si="0"/>
        <v>6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f t="shared" si="1"/>
        <v>0</v>
      </c>
    </row>
    <row r="14" spans="1:7">
      <c r="A14" s="24">
        <f t="shared" si="0"/>
        <v>7</v>
      </c>
      <c r="B14" s="26">
        <v>0</v>
      </c>
      <c r="C14" s="26">
        <v>0</v>
      </c>
      <c r="D14" s="26">
        <v>0</v>
      </c>
      <c r="E14" s="26">
        <v>0</v>
      </c>
      <c r="F14" s="26">
        <v>0</v>
      </c>
      <c r="G14" s="26">
        <f t="shared" si="1"/>
        <v>0</v>
      </c>
    </row>
    <row r="15" spans="1:7">
      <c r="A15" s="24">
        <f t="shared" si="0"/>
        <v>8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f t="shared" si="1"/>
        <v>0</v>
      </c>
    </row>
    <row r="16" spans="1:7">
      <c r="A16" s="24">
        <f t="shared" si="0"/>
        <v>9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  <c r="G16" s="26">
        <f t="shared" si="1"/>
        <v>0</v>
      </c>
    </row>
    <row r="17" spans="1:7">
      <c r="A17" s="24">
        <f t="shared" si="0"/>
        <v>10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f t="shared" si="1"/>
        <v>0</v>
      </c>
    </row>
    <row r="18" spans="1:7">
      <c r="A18" s="24">
        <f t="shared" si="0"/>
        <v>11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  <c r="G18" s="26">
        <f t="shared" si="1"/>
        <v>0</v>
      </c>
    </row>
    <row r="19" spans="1:7">
      <c r="A19" s="24">
        <f t="shared" si="0"/>
        <v>12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26">
        <f t="shared" si="1"/>
        <v>0</v>
      </c>
    </row>
    <row r="20" spans="1:7">
      <c r="A20" s="24">
        <f t="shared" si="0"/>
        <v>13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26">
        <f t="shared" si="1"/>
        <v>0</v>
      </c>
    </row>
    <row r="21" spans="1:7">
      <c r="A21" s="24">
        <f t="shared" si="0"/>
        <v>14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26">
        <f t="shared" si="1"/>
        <v>0</v>
      </c>
    </row>
    <row r="22" spans="1:7">
      <c r="A22" s="24">
        <f t="shared" si="0"/>
        <v>15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26">
        <f t="shared" si="1"/>
        <v>0</v>
      </c>
    </row>
    <row r="23" spans="1:7">
      <c r="A23" s="24">
        <f t="shared" si="0"/>
        <v>16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  <c r="G23" s="26">
        <f t="shared" si="1"/>
        <v>0</v>
      </c>
    </row>
    <row r="24" spans="1:7">
      <c r="A24" s="24">
        <f t="shared" si="0"/>
        <v>17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26">
        <f t="shared" si="1"/>
        <v>0</v>
      </c>
    </row>
    <row r="25" spans="1:7">
      <c r="A25" s="24">
        <f t="shared" si="0"/>
        <v>18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26">
        <f t="shared" si="1"/>
        <v>0</v>
      </c>
    </row>
    <row r="26" spans="1:7">
      <c r="A26" s="24">
        <f t="shared" si="0"/>
        <v>19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f t="shared" si="1"/>
        <v>0</v>
      </c>
    </row>
    <row r="27" spans="1:7">
      <c r="A27" s="24">
        <f t="shared" si="0"/>
        <v>20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  <c r="G27" s="26">
        <f t="shared" si="1"/>
        <v>0</v>
      </c>
    </row>
    <row r="28" spans="1:7">
      <c r="A28" s="24">
        <f t="shared" si="0"/>
        <v>21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  <c r="G28" s="26">
        <f t="shared" si="1"/>
        <v>0</v>
      </c>
    </row>
    <row r="29" spans="1:7">
      <c r="A29" s="24">
        <f t="shared" si="0"/>
        <v>22</v>
      </c>
      <c r="B29" s="26">
        <v>0</v>
      </c>
      <c r="C29" s="26">
        <v>0</v>
      </c>
      <c r="D29" s="26">
        <v>0</v>
      </c>
      <c r="E29" s="26">
        <v>0</v>
      </c>
      <c r="F29" s="26">
        <v>0</v>
      </c>
      <c r="G29" s="26">
        <f t="shared" si="1"/>
        <v>0</v>
      </c>
    </row>
    <row r="30" spans="1:7">
      <c r="A30" s="24">
        <f t="shared" si="0"/>
        <v>23</v>
      </c>
      <c r="B30" s="26">
        <v>0</v>
      </c>
      <c r="C30" s="26">
        <v>0</v>
      </c>
      <c r="D30" s="26">
        <v>0</v>
      </c>
      <c r="E30" s="26">
        <v>0</v>
      </c>
      <c r="F30" s="26">
        <v>0</v>
      </c>
      <c r="G30" s="26">
        <f t="shared" si="1"/>
        <v>0</v>
      </c>
    </row>
    <row r="31" spans="1:7">
      <c r="A31" s="24">
        <f t="shared" si="0"/>
        <v>24</v>
      </c>
      <c r="B31" s="26">
        <v>0</v>
      </c>
      <c r="C31" s="26">
        <v>0</v>
      </c>
      <c r="D31" s="26">
        <v>0</v>
      </c>
      <c r="E31" s="26">
        <v>0</v>
      </c>
      <c r="F31" s="26">
        <v>0</v>
      </c>
      <c r="G31" s="26">
        <f t="shared" si="1"/>
        <v>0</v>
      </c>
    </row>
    <row r="32" spans="1:7">
      <c r="A32" s="24">
        <f t="shared" si="0"/>
        <v>25</v>
      </c>
      <c r="B32" s="26">
        <v>0</v>
      </c>
      <c r="C32" s="26">
        <v>0</v>
      </c>
      <c r="D32" s="26">
        <v>0</v>
      </c>
      <c r="E32" s="26">
        <v>0</v>
      </c>
      <c r="F32" s="26">
        <v>0</v>
      </c>
      <c r="G32" s="26">
        <f t="shared" si="1"/>
        <v>0</v>
      </c>
    </row>
    <row r="33" spans="1:7">
      <c r="A33" s="24">
        <f t="shared" si="0"/>
        <v>26</v>
      </c>
      <c r="B33" s="26">
        <v>0</v>
      </c>
      <c r="C33" s="26">
        <v>0</v>
      </c>
      <c r="D33" s="26">
        <v>0</v>
      </c>
      <c r="E33" s="26">
        <v>0</v>
      </c>
      <c r="F33" s="26">
        <v>0</v>
      </c>
      <c r="G33" s="26">
        <f t="shared" si="1"/>
        <v>0</v>
      </c>
    </row>
    <row r="34" spans="1:7">
      <c r="A34" s="24">
        <f t="shared" si="0"/>
        <v>27</v>
      </c>
      <c r="B34" s="26">
        <v>0</v>
      </c>
      <c r="C34" s="26">
        <v>0</v>
      </c>
      <c r="D34" s="26">
        <v>0</v>
      </c>
      <c r="E34" s="26">
        <v>0</v>
      </c>
      <c r="F34" s="26">
        <v>0</v>
      </c>
      <c r="G34" s="26">
        <f t="shared" si="1"/>
        <v>0</v>
      </c>
    </row>
    <row r="35" spans="1:7">
      <c r="A35" s="24">
        <f t="shared" si="0"/>
        <v>28</v>
      </c>
      <c r="B35" s="26">
        <v>0</v>
      </c>
      <c r="C35" s="26">
        <v>0</v>
      </c>
      <c r="D35" s="26">
        <v>0</v>
      </c>
      <c r="E35" s="26">
        <v>0</v>
      </c>
      <c r="F35" s="26">
        <v>0</v>
      </c>
      <c r="G35" s="26">
        <f t="shared" si="1"/>
        <v>0</v>
      </c>
    </row>
    <row r="36" spans="1:7">
      <c r="A36" s="24">
        <f t="shared" si="0"/>
        <v>29</v>
      </c>
      <c r="B36" s="26">
        <v>0</v>
      </c>
      <c r="C36" s="26">
        <v>0</v>
      </c>
      <c r="D36" s="26">
        <v>0</v>
      </c>
      <c r="E36" s="26">
        <v>0</v>
      </c>
      <c r="F36" s="26">
        <v>0</v>
      </c>
      <c r="G36" s="26">
        <f t="shared" si="1"/>
        <v>0</v>
      </c>
    </row>
    <row r="37" spans="1:7">
      <c r="A37" s="24">
        <f>1+A36</f>
        <v>30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  <c r="G37" s="26">
        <f>SUM(B37:F37)</f>
        <v>0</v>
      </c>
    </row>
    <row r="38" spans="1:7">
      <c r="A38" s="24">
        <f>1+A37</f>
        <v>31</v>
      </c>
      <c r="B38" s="26">
        <v>0</v>
      </c>
      <c r="C38" s="26">
        <v>0</v>
      </c>
      <c r="D38" s="26">
        <v>0</v>
      </c>
      <c r="E38" s="26">
        <v>0</v>
      </c>
      <c r="F38" s="26">
        <v>0</v>
      </c>
      <c r="G38" s="26">
        <f>SUM(B38:F38)</f>
        <v>0</v>
      </c>
    </row>
    <row r="39" spans="1:7">
      <c r="B39" s="26"/>
      <c r="C39" s="26"/>
      <c r="D39" s="26"/>
      <c r="E39" s="26"/>
      <c r="F39" s="26"/>
      <c r="G39" s="26"/>
    </row>
    <row r="40" spans="1:7" ht="13.8" thickBot="1">
      <c r="A40" s="24" t="s">
        <v>76</v>
      </c>
      <c r="B40" s="27">
        <f t="shared" ref="B40:G40" si="2">SUM(B8:B38)</f>
        <v>0</v>
      </c>
      <c r="C40" s="27">
        <f t="shared" si="2"/>
        <v>5000</v>
      </c>
      <c r="D40" s="27">
        <f t="shared" si="2"/>
        <v>10000</v>
      </c>
      <c r="E40" s="27">
        <f t="shared" si="2"/>
        <v>4000</v>
      </c>
      <c r="F40" s="27">
        <f t="shared" si="2"/>
        <v>2000</v>
      </c>
      <c r="G40" s="27">
        <f t="shared" si="2"/>
        <v>21000</v>
      </c>
    </row>
    <row r="41" spans="1:7" ht="13.8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F82"/>
  <sheetViews>
    <sheetView showGridLines="0" tabSelected="1" topLeftCell="A2" workbookViewId="0">
      <selection activeCell="C24" sqref="C24"/>
    </sheetView>
  </sheetViews>
  <sheetFormatPr defaultRowHeight="13.2"/>
  <cols>
    <col min="1" max="1" width="9.6640625" customWidth="1"/>
    <col min="2" max="2" width="27.109375" customWidth="1"/>
    <col min="3" max="3" width="17" bestFit="1" customWidth="1"/>
    <col min="4" max="13" width="0" hidden="1" customWidth="1"/>
  </cols>
  <sheetData>
    <row r="1" spans="1:18" ht="17.399999999999999">
      <c r="B1" s="45" t="s">
        <v>1</v>
      </c>
      <c r="C1" s="45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ht="17.399999999999999">
      <c r="A2" s="2"/>
      <c r="B2" s="46" t="s">
        <v>2</v>
      </c>
      <c r="C2" s="46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ht="17.399999999999999">
      <c r="A3" s="1"/>
      <c r="B3" s="45"/>
      <c r="C3" s="45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spans="1:18" ht="9" customHeight="1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18">
      <c r="A5" s="1" t="s">
        <v>3</v>
      </c>
      <c r="B5" s="1"/>
      <c r="C5" s="2"/>
    </row>
    <row r="6" spans="1:18" ht="13.8">
      <c r="A6" s="1" t="s">
        <v>0</v>
      </c>
      <c r="B6" s="1"/>
      <c r="C6" s="3" t="s">
        <v>91</v>
      </c>
    </row>
    <row r="7" spans="1:18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s="1" t="s">
        <v>8</v>
      </c>
      <c r="B8" s="1" t="s">
        <v>54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5.6">
      <c r="A9" s="1" t="s">
        <v>9</v>
      </c>
      <c r="B9" s="1" t="s">
        <v>60</v>
      </c>
      <c r="C9" s="12">
        <v>36586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18">
      <c r="A10" s="1" t="s">
        <v>11</v>
      </c>
      <c r="B10" s="1" t="s">
        <v>98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>
      <c r="C11" s="12">
        <v>36616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</row>
    <row r="12" spans="1:18" ht="7.95" customHeight="1"/>
    <row r="13" spans="1:18" ht="17.399999999999999">
      <c r="A13" s="13" t="s">
        <v>62</v>
      </c>
      <c r="B13" s="13"/>
      <c r="D13" s="18" t="s">
        <v>131</v>
      </c>
      <c r="E13" s="18" t="s">
        <v>131</v>
      </c>
      <c r="F13" s="18" t="s">
        <v>131</v>
      </c>
      <c r="G13" s="18" t="s">
        <v>131</v>
      </c>
      <c r="H13" s="18" t="s">
        <v>131</v>
      </c>
      <c r="I13" s="18" t="s">
        <v>131</v>
      </c>
      <c r="J13" s="18" t="s">
        <v>131</v>
      </c>
      <c r="K13" s="18" t="s">
        <v>131</v>
      </c>
      <c r="L13" s="18" t="s">
        <v>131</v>
      </c>
      <c r="M13" s="18" t="s">
        <v>131</v>
      </c>
      <c r="N13" s="18" t="s">
        <v>131</v>
      </c>
      <c r="O13" s="18" t="s">
        <v>131</v>
      </c>
      <c r="P13" s="18" t="s">
        <v>131</v>
      </c>
      <c r="Q13" s="18" t="s">
        <v>131</v>
      </c>
      <c r="R13" s="18" t="s">
        <v>131</v>
      </c>
    </row>
    <row r="14" spans="1:18">
      <c r="A14" s="18" t="s">
        <v>64</v>
      </c>
      <c r="B14" s="19" t="s">
        <v>66</v>
      </c>
      <c r="C14" s="18" t="s">
        <v>65</v>
      </c>
      <c r="D14" s="18">
        <v>1</v>
      </c>
      <c r="E14" s="18">
        <f>D14+1</f>
        <v>2</v>
      </c>
      <c r="F14" s="18">
        <f t="shared" ref="F14:Q14" si="0">E14+1</f>
        <v>3</v>
      </c>
      <c r="G14" s="18">
        <f t="shared" si="0"/>
        <v>4</v>
      </c>
      <c r="H14" s="18">
        <f t="shared" si="0"/>
        <v>5</v>
      </c>
      <c r="I14" s="18">
        <f t="shared" si="0"/>
        <v>6</v>
      </c>
      <c r="J14" s="18">
        <f t="shared" si="0"/>
        <v>7</v>
      </c>
      <c r="K14" s="18">
        <f t="shared" si="0"/>
        <v>8</v>
      </c>
      <c r="L14" s="18">
        <f t="shared" si="0"/>
        <v>9</v>
      </c>
      <c r="M14" s="18">
        <f t="shared" si="0"/>
        <v>10</v>
      </c>
      <c r="N14" s="18">
        <f t="shared" si="0"/>
        <v>11</v>
      </c>
      <c r="O14" s="18">
        <f t="shared" si="0"/>
        <v>12</v>
      </c>
      <c r="P14" s="18">
        <f t="shared" si="0"/>
        <v>13</v>
      </c>
      <c r="Q14" s="18">
        <f t="shared" si="0"/>
        <v>14</v>
      </c>
      <c r="R14" s="18">
        <f>Q14+1</f>
        <v>15</v>
      </c>
    </row>
    <row r="15" spans="1:18">
      <c r="A15" s="17">
        <v>35</v>
      </c>
      <c r="B15" s="17" t="s">
        <v>12</v>
      </c>
      <c r="C15" s="17"/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</row>
    <row r="16" spans="1:18">
      <c r="A16" s="17">
        <v>71</v>
      </c>
      <c r="B16" s="17" t="s">
        <v>122</v>
      </c>
      <c r="C16" s="17"/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</row>
    <row r="17" spans="1:162">
      <c r="A17" s="17">
        <v>584</v>
      </c>
      <c r="B17" s="17" t="s">
        <v>13</v>
      </c>
      <c r="C17" s="17"/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</row>
    <row r="18" spans="1:162">
      <c r="A18" s="17">
        <v>644</v>
      </c>
      <c r="B18" s="17" t="s">
        <v>14</v>
      </c>
      <c r="C18" s="17"/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</row>
    <row r="19" spans="1:162">
      <c r="A19" s="17">
        <v>701</v>
      </c>
      <c r="B19" s="17" t="s">
        <v>15</v>
      </c>
      <c r="C19" s="17"/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</row>
    <row r="20" spans="1:162">
      <c r="A20" s="17">
        <v>4045</v>
      </c>
      <c r="B20" s="17" t="s">
        <v>56</v>
      </c>
      <c r="C20" s="17" t="s">
        <v>88</v>
      </c>
      <c r="D20" s="15">
        <f>7000+1156</f>
        <v>8156</v>
      </c>
      <c r="E20" s="15">
        <f t="shared" ref="E20:R20" si="1">7000+1156</f>
        <v>8156</v>
      </c>
      <c r="F20" s="15">
        <f t="shared" si="1"/>
        <v>8156</v>
      </c>
      <c r="G20" s="15">
        <f t="shared" si="1"/>
        <v>8156</v>
      </c>
      <c r="H20" s="15">
        <f t="shared" si="1"/>
        <v>8156</v>
      </c>
      <c r="I20" s="15">
        <f t="shared" si="1"/>
        <v>8156</v>
      </c>
      <c r="J20" s="15">
        <f t="shared" si="1"/>
        <v>8156</v>
      </c>
      <c r="K20" s="15">
        <f t="shared" si="1"/>
        <v>8156</v>
      </c>
      <c r="L20" s="15">
        <f t="shared" si="1"/>
        <v>8156</v>
      </c>
      <c r="M20" s="15">
        <f t="shared" si="1"/>
        <v>8156</v>
      </c>
      <c r="N20" s="15">
        <f t="shared" si="1"/>
        <v>8156</v>
      </c>
      <c r="O20" s="15">
        <f t="shared" si="1"/>
        <v>8156</v>
      </c>
      <c r="P20" s="15">
        <f t="shared" si="1"/>
        <v>8156</v>
      </c>
      <c r="Q20" s="15">
        <f t="shared" si="1"/>
        <v>8156</v>
      </c>
      <c r="R20" s="15">
        <f t="shared" si="1"/>
        <v>8156</v>
      </c>
    </row>
    <row r="21" spans="1:162">
      <c r="A21" s="17">
        <v>4132</v>
      </c>
      <c r="B21" s="17" t="s">
        <v>137</v>
      </c>
      <c r="C21" s="17" t="s">
        <v>136</v>
      </c>
      <c r="D21" s="15">
        <v>5000</v>
      </c>
      <c r="E21" s="15">
        <v>5000</v>
      </c>
      <c r="F21" s="15">
        <v>5000</v>
      </c>
      <c r="G21" s="15">
        <v>5000</v>
      </c>
      <c r="H21" s="15">
        <v>5000</v>
      </c>
      <c r="I21" s="15">
        <v>5000</v>
      </c>
      <c r="J21" s="15">
        <v>5000</v>
      </c>
      <c r="K21" s="15">
        <v>5000</v>
      </c>
      <c r="L21" s="15">
        <v>5000</v>
      </c>
      <c r="M21" s="15">
        <v>5000</v>
      </c>
      <c r="N21" s="15">
        <v>5000</v>
      </c>
      <c r="O21" s="15">
        <v>5000</v>
      </c>
      <c r="P21" s="15">
        <v>5000</v>
      </c>
      <c r="Q21" s="15">
        <v>5000</v>
      </c>
      <c r="R21" s="15">
        <v>5000</v>
      </c>
    </row>
    <row r="22" spans="1:162">
      <c r="A22" s="17">
        <v>4132</v>
      </c>
      <c r="B22" s="17" t="s">
        <v>16</v>
      </c>
      <c r="C22" s="17" t="s">
        <v>107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</row>
    <row r="23" spans="1:162">
      <c r="A23" s="40">
        <v>4132</v>
      </c>
      <c r="B23" s="40" t="s">
        <v>16</v>
      </c>
      <c r="C23" s="40" t="s">
        <v>147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1">
        <v>0</v>
      </c>
      <c r="M23" s="41">
        <v>0</v>
      </c>
      <c r="N23" s="41">
        <v>0</v>
      </c>
      <c r="O23" s="41">
        <v>0</v>
      </c>
      <c r="P23" s="41">
        <v>0</v>
      </c>
      <c r="Q23" s="41">
        <v>0</v>
      </c>
      <c r="R23" s="44">
        <v>3000</v>
      </c>
    </row>
    <row r="24" spans="1:162" s="17" customFormat="1">
      <c r="A24" s="17">
        <v>4132</v>
      </c>
      <c r="B24" s="37" t="s">
        <v>101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</row>
    <row r="25" spans="1:162" s="17" customFormat="1">
      <c r="A25" s="17">
        <v>4132</v>
      </c>
      <c r="B25" s="17" t="s">
        <v>16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</row>
    <row r="26" spans="1:162" s="17" customFormat="1">
      <c r="A26" s="17">
        <v>4531</v>
      </c>
      <c r="B26" s="17" t="s">
        <v>17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</row>
    <row r="27" spans="1:162" s="17" customFormat="1">
      <c r="A27" s="17">
        <v>6269</v>
      </c>
      <c r="B27" s="17" t="s">
        <v>18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</row>
    <row r="28" spans="1:162" s="17" customFormat="1">
      <c r="A28" s="17">
        <v>6351</v>
      </c>
      <c r="B28" s="17" t="s">
        <v>19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</row>
    <row r="29" spans="1:162" s="17" customFormat="1">
      <c r="A29" s="17">
        <v>6721</v>
      </c>
      <c r="B29" s="17" t="s">
        <v>20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</row>
    <row r="30" spans="1:162" s="17" customFormat="1">
      <c r="A30" s="17">
        <v>6780</v>
      </c>
      <c r="B30" s="37" t="s">
        <v>21</v>
      </c>
      <c r="C30" s="17" t="s">
        <v>129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</row>
    <row r="31" spans="1:162" s="17" customFormat="1">
      <c r="A31" s="17">
        <v>6780</v>
      </c>
      <c r="B31" s="37" t="s">
        <v>21</v>
      </c>
      <c r="C31" s="17" t="s">
        <v>130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</row>
    <row r="32" spans="1:162">
      <c r="A32" s="17">
        <v>7038</v>
      </c>
      <c r="B32" s="37" t="s">
        <v>22</v>
      </c>
      <c r="C32" s="17"/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</row>
    <row r="33" spans="1:18">
      <c r="A33" s="17">
        <v>7285</v>
      </c>
      <c r="B33" s="37" t="s">
        <v>12</v>
      </c>
      <c r="C33" s="17"/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</row>
    <row r="34" spans="1:18">
      <c r="A34" s="17">
        <v>8740</v>
      </c>
      <c r="B34" s="37" t="s">
        <v>23</v>
      </c>
      <c r="C34" s="17"/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</row>
    <row r="35" spans="1:18">
      <c r="A35" s="17">
        <v>6040</v>
      </c>
      <c r="B35" s="37" t="s">
        <v>102</v>
      </c>
      <c r="C35" s="17"/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</row>
    <row r="36" spans="1:18">
      <c r="A36" s="17">
        <v>7038</v>
      </c>
      <c r="B36" s="37" t="s">
        <v>123</v>
      </c>
      <c r="C36" s="17" t="s">
        <v>124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</row>
    <row r="37" spans="1:18">
      <c r="A37" s="17">
        <v>9643</v>
      </c>
      <c r="B37" s="17" t="s">
        <v>24</v>
      </c>
      <c r="C37" s="17"/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</row>
    <row r="38" spans="1:18">
      <c r="A38" s="17">
        <v>98675710</v>
      </c>
      <c r="B38" s="17" t="s">
        <v>120</v>
      </c>
      <c r="C38" s="17" t="s">
        <v>121</v>
      </c>
      <c r="D38" s="15">
        <v>150</v>
      </c>
      <c r="E38" s="15">
        <v>150</v>
      </c>
      <c r="F38" s="15">
        <v>150</v>
      </c>
      <c r="G38" s="15">
        <v>150</v>
      </c>
      <c r="H38" s="15">
        <v>150</v>
      </c>
      <c r="I38" s="15">
        <v>150</v>
      </c>
      <c r="J38" s="15">
        <v>150</v>
      </c>
      <c r="K38" s="15">
        <v>150</v>
      </c>
      <c r="L38" s="15">
        <v>150</v>
      </c>
      <c r="M38" s="15">
        <v>150</v>
      </c>
      <c r="N38" s="15">
        <v>150</v>
      </c>
      <c r="O38" s="15">
        <v>150</v>
      </c>
      <c r="P38" s="15">
        <v>150</v>
      </c>
      <c r="Q38" s="15">
        <v>150</v>
      </c>
      <c r="R38" s="15">
        <v>150</v>
      </c>
    </row>
    <row r="39" spans="1:18">
      <c r="A39" s="17" t="s">
        <v>25</v>
      </c>
      <c r="B39" s="42" t="s">
        <v>115</v>
      </c>
      <c r="C39" s="17" t="s">
        <v>70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</row>
    <row r="40" spans="1:18" ht="5.4" customHeight="1"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</row>
    <row r="41" spans="1:18" ht="17.399999999999999">
      <c r="C41" s="20" t="s">
        <v>74</v>
      </c>
      <c r="D41" s="21">
        <f>SUM(D15:D40)</f>
        <v>13306</v>
      </c>
      <c r="E41" s="21">
        <f t="shared" ref="E41:R41" si="2">SUM(E15:E40)</f>
        <v>13306</v>
      </c>
      <c r="F41" s="21">
        <f t="shared" si="2"/>
        <v>13306</v>
      </c>
      <c r="G41" s="21">
        <f t="shared" si="2"/>
        <v>13306</v>
      </c>
      <c r="H41" s="21">
        <f t="shared" si="2"/>
        <v>13306</v>
      </c>
      <c r="I41" s="21">
        <f t="shared" si="2"/>
        <v>13306</v>
      </c>
      <c r="J41" s="21">
        <f t="shared" si="2"/>
        <v>13306</v>
      </c>
      <c r="K41" s="21">
        <f t="shared" si="2"/>
        <v>13306</v>
      </c>
      <c r="L41" s="21">
        <f t="shared" si="2"/>
        <v>13306</v>
      </c>
      <c r="M41" s="21">
        <f t="shared" si="2"/>
        <v>13306</v>
      </c>
      <c r="N41" s="21">
        <f t="shared" si="2"/>
        <v>13306</v>
      </c>
      <c r="O41" s="21">
        <f t="shared" si="2"/>
        <v>13306</v>
      </c>
      <c r="P41" s="21">
        <f t="shared" si="2"/>
        <v>13306</v>
      </c>
      <c r="Q41" s="21">
        <f t="shared" si="2"/>
        <v>13306</v>
      </c>
      <c r="R41" s="21">
        <f t="shared" si="2"/>
        <v>16306</v>
      </c>
    </row>
    <row r="43" spans="1:18" ht="17.399999999999999">
      <c r="A43" s="13" t="s">
        <v>63</v>
      </c>
      <c r="B43" s="13"/>
      <c r="D43" s="18" t="str">
        <f>D13</f>
        <v>MAR</v>
      </c>
      <c r="E43" s="18" t="str">
        <f t="shared" ref="E43:Q43" si="3">E13</f>
        <v>MAR</v>
      </c>
      <c r="F43" s="18" t="str">
        <f t="shared" si="3"/>
        <v>MAR</v>
      </c>
      <c r="G43" s="18" t="str">
        <f t="shared" si="3"/>
        <v>MAR</v>
      </c>
      <c r="H43" s="18" t="str">
        <f t="shared" si="3"/>
        <v>MAR</v>
      </c>
      <c r="I43" s="18" t="str">
        <f t="shared" si="3"/>
        <v>MAR</v>
      </c>
      <c r="J43" s="18" t="str">
        <f t="shared" si="3"/>
        <v>MAR</v>
      </c>
      <c r="K43" s="18" t="str">
        <f t="shared" si="3"/>
        <v>MAR</v>
      </c>
      <c r="L43" s="18" t="str">
        <f t="shared" si="3"/>
        <v>MAR</v>
      </c>
      <c r="M43" s="18" t="str">
        <f t="shared" si="3"/>
        <v>MAR</v>
      </c>
      <c r="N43" s="18" t="str">
        <f t="shared" si="3"/>
        <v>MAR</v>
      </c>
      <c r="O43" s="18" t="str">
        <f t="shared" si="3"/>
        <v>MAR</v>
      </c>
      <c r="P43" s="18" t="str">
        <f t="shared" si="3"/>
        <v>MAR</v>
      </c>
      <c r="Q43" s="18" t="str">
        <f t="shared" si="3"/>
        <v>MAR</v>
      </c>
      <c r="R43" s="18" t="str">
        <f>R13</f>
        <v>MAR</v>
      </c>
    </row>
    <row r="44" spans="1:18">
      <c r="A44" s="18" t="s">
        <v>64</v>
      </c>
      <c r="B44" s="19" t="s">
        <v>66</v>
      </c>
      <c r="C44" s="18" t="s">
        <v>67</v>
      </c>
      <c r="D44" s="18">
        <f>D14</f>
        <v>1</v>
      </c>
      <c r="E44" s="18">
        <f t="shared" ref="E44:Q44" si="4">E14</f>
        <v>2</v>
      </c>
      <c r="F44" s="18">
        <f t="shared" si="4"/>
        <v>3</v>
      </c>
      <c r="G44" s="18">
        <f t="shared" si="4"/>
        <v>4</v>
      </c>
      <c r="H44" s="18">
        <f t="shared" si="4"/>
        <v>5</v>
      </c>
      <c r="I44" s="18">
        <f t="shared" si="4"/>
        <v>6</v>
      </c>
      <c r="J44" s="18">
        <f t="shared" si="4"/>
        <v>7</v>
      </c>
      <c r="K44" s="18">
        <f t="shared" si="4"/>
        <v>8</v>
      </c>
      <c r="L44" s="18">
        <f t="shared" si="4"/>
        <v>9</v>
      </c>
      <c r="M44" s="18">
        <f t="shared" si="4"/>
        <v>10</v>
      </c>
      <c r="N44" s="18">
        <f t="shared" si="4"/>
        <v>11</v>
      </c>
      <c r="O44" s="18">
        <f t="shared" si="4"/>
        <v>12</v>
      </c>
      <c r="P44" s="18">
        <f t="shared" si="4"/>
        <v>13</v>
      </c>
      <c r="Q44" s="18">
        <f t="shared" si="4"/>
        <v>14</v>
      </c>
      <c r="R44" s="18">
        <f>R14</f>
        <v>15</v>
      </c>
    </row>
    <row r="45" spans="1:18">
      <c r="A45" s="38">
        <v>35</v>
      </c>
      <c r="B45" s="29" t="s">
        <v>12</v>
      </c>
      <c r="C45" s="17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</row>
    <row r="46" spans="1:18">
      <c r="A46" s="38">
        <v>522</v>
      </c>
      <c r="B46" s="29" t="s">
        <v>27</v>
      </c>
      <c r="C46" s="17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</row>
    <row r="47" spans="1:18">
      <c r="A47" s="38">
        <v>1000</v>
      </c>
      <c r="B47" s="29" t="s">
        <v>86</v>
      </c>
      <c r="C47" s="17" t="s">
        <v>87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</row>
    <row r="48" spans="1:18">
      <c r="A48" s="38">
        <v>1060</v>
      </c>
      <c r="B48" s="29" t="s">
        <v>28</v>
      </c>
      <c r="C48" s="17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</row>
    <row r="49" spans="1:18">
      <c r="A49" s="38">
        <v>1063</v>
      </c>
      <c r="B49" s="29" t="s">
        <v>29</v>
      </c>
      <c r="C49" s="17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</row>
    <row r="50" spans="1:18">
      <c r="A50" s="38">
        <v>1168</v>
      </c>
      <c r="B50" s="29" t="s">
        <v>30</v>
      </c>
      <c r="C50" s="17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</row>
    <row r="51" spans="1:18">
      <c r="A51" s="38">
        <v>1233</v>
      </c>
      <c r="B51" s="29" t="s">
        <v>31</v>
      </c>
      <c r="C51" s="17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</row>
    <row r="52" spans="1:18">
      <c r="A52" s="38">
        <v>1244</v>
      </c>
      <c r="B52" s="29" t="s">
        <v>58</v>
      </c>
      <c r="C52" s="17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>
      <c r="A53" s="38">
        <v>1427</v>
      </c>
      <c r="B53" s="29" t="s">
        <v>50</v>
      </c>
      <c r="C53" s="17" t="s">
        <v>128</v>
      </c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</row>
    <row r="54" spans="1:18">
      <c r="A54" s="38">
        <v>4132</v>
      </c>
      <c r="B54" s="29" t="s">
        <v>55</v>
      </c>
      <c r="C54" s="17" t="s">
        <v>127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</row>
    <row r="55" spans="1:18">
      <c r="A55" s="38">
        <v>7340</v>
      </c>
      <c r="B55" s="29" t="s">
        <v>90</v>
      </c>
      <c r="C55" s="17" t="s">
        <v>78</v>
      </c>
      <c r="D55" s="21">
        <f>6000+2000+5000+306</f>
        <v>13306</v>
      </c>
      <c r="E55" s="21">
        <f t="shared" ref="E55:Q55" si="5">6000+2000+5000+306</f>
        <v>13306</v>
      </c>
      <c r="F55" s="21">
        <f t="shared" si="5"/>
        <v>13306</v>
      </c>
      <c r="G55" s="21">
        <f t="shared" si="5"/>
        <v>13306</v>
      </c>
      <c r="H55" s="21">
        <f t="shared" si="5"/>
        <v>13306</v>
      </c>
      <c r="I55" s="21">
        <f t="shared" si="5"/>
        <v>13306</v>
      </c>
      <c r="J55" s="21">
        <f t="shared" si="5"/>
        <v>13306</v>
      </c>
      <c r="K55" s="21">
        <f t="shared" si="5"/>
        <v>13306</v>
      </c>
      <c r="L55" s="21">
        <f t="shared" si="5"/>
        <v>13306</v>
      </c>
      <c r="M55" s="21">
        <f t="shared" si="5"/>
        <v>13306</v>
      </c>
      <c r="N55" s="43">
        <f t="shared" si="5"/>
        <v>13306</v>
      </c>
      <c r="O55" s="43">
        <f t="shared" si="5"/>
        <v>13306</v>
      </c>
      <c r="P55" s="43">
        <f t="shared" si="5"/>
        <v>13306</v>
      </c>
      <c r="Q55" s="43">
        <f t="shared" si="5"/>
        <v>13306</v>
      </c>
      <c r="R55" s="21">
        <v>16306</v>
      </c>
    </row>
    <row r="56" spans="1:18">
      <c r="A56" s="38">
        <v>1264</v>
      </c>
      <c r="B56" s="29" t="s">
        <v>32</v>
      </c>
      <c r="C56" s="17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>
      <c r="A57" s="38">
        <v>1319</v>
      </c>
      <c r="B57" s="29" t="s">
        <v>33</v>
      </c>
      <c r="C57" s="17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>
      <c r="A58" s="38">
        <v>1326</v>
      </c>
      <c r="B58" s="29" t="s">
        <v>34</v>
      </c>
      <c r="C58" s="17" t="s">
        <v>34</v>
      </c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hidden="1">
      <c r="A59" s="38">
        <v>1373</v>
      </c>
      <c r="B59" s="29" t="s">
        <v>35</v>
      </c>
      <c r="C59" s="17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hidden="1">
      <c r="A60" s="38">
        <v>1394</v>
      </c>
      <c r="B60" s="29" t="s">
        <v>114</v>
      </c>
      <c r="C60" s="17" t="s">
        <v>109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</row>
    <row r="61" spans="1:18" hidden="1">
      <c r="A61" s="38">
        <v>1412</v>
      </c>
      <c r="B61" s="29" t="s">
        <v>80</v>
      </c>
      <c r="C61" s="17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</row>
    <row r="62" spans="1:18" hidden="1">
      <c r="A62" s="38">
        <v>1427</v>
      </c>
      <c r="B62" s="29" t="s">
        <v>50</v>
      </c>
      <c r="C62" s="17" t="s">
        <v>81</v>
      </c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hidden="1">
      <c r="A63" s="38">
        <v>1428</v>
      </c>
      <c r="B63" s="29" t="s">
        <v>113</v>
      </c>
      <c r="C63" s="17" t="s">
        <v>111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</row>
    <row r="64" spans="1:18" hidden="1">
      <c r="A64" s="38">
        <v>1431</v>
      </c>
      <c r="B64" s="29" t="s">
        <v>36</v>
      </c>
      <c r="C64" s="17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</row>
    <row r="65" spans="1:18" hidden="1">
      <c r="A65" s="38">
        <v>1485</v>
      </c>
      <c r="B65" s="29" t="s">
        <v>116</v>
      </c>
      <c r="C65" s="17" t="s">
        <v>96</v>
      </c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hidden="1">
      <c r="A66" s="38">
        <v>1507</v>
      </c>
      <c r="B66" s="29" t="s">
        <v>37</v>
      </c>
      <c r="C66" s="17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hidden="1">
      <c r="A67" s="38">
        <v>1508</v>
      </c>
      <c r="B67" s="29" t="s">
        <v>38</v>
      </c>
      <c r="C67" s="17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hidden="1">
      <c r="A68" s="38">
        <v>1563</v>
      </c>
      <c r="B68" s="29" t="s">
        <v>39</v>
      </c>
      <c r="C68" s="17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hidden="1">
      <c r="A69" s="38">
        <v>3069</v>
      </c>
      <c r="B69" s="29" t="s">
        <v>40</v>
      </c>
      <c r="C69" s="17" t="s">
        <v>103</v>
      </c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hidden="1">
      <c r="A70" s="38">
        <v>4132</v>
      </c>
      <c r="B70" s="29" t="s">
        <v>55</v>
      </c>
      <c r="C70" s="17" t="s">
        <v>81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hidden="1">
      <c r="A71" s="38">
        <v>4531</v>
      </c>
      <c r="B71" s="29" t="s">
        <v>17</v>
      </c>
      <c r="C71" s="17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</row>
    <row r="72" spans="1:18" hidden="1">
      <c r="A72" s="38">
        <v>3537</v>
      </c>
      <c r="B72" s="29" t="s">
        <v>99</v>
      </c>
      <c r="C72" s="17" t="s">
        <v>100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</row>
    <row r="73" spans="1:18" hidden="1">
      <c r="A73" s="38">
        <v>8020</v>
      </c>
      <c r="B73" s="29" t="s">
        <v>41</v>
      </c>
      <c r="C73" s="17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hidden="1">
      <c r="A74" s="38"/>
      <c r="B74" s="29" t="s">
        <v>93</v>
      </c>
      <c r="C74" s="17" t="s">
        <v>94</v>
      </c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>
      <c r="A75" s="38" t="s">
        <v>25</v>
      </c>
      <c r="B75" s="29" t="s">
        <v>26</v>
      </c>
      <c r="C75" s="17"/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v>0</v>
      </c>
    </row>
    <row r="76" spans="1:18" ht="4.2" customHeight="1">
      <c r="A76" s="11"/>
    </row>
    <row r="77" spans="1:18" ht="3.6" customHeight="1"/>
    <row r="78" spans="1:18" ht="17.399999999999999">
      <c r="C78" s="20" t="s">
        <v>73</v>
      </c>
      <c r="D78" s="21">
        <f>SUM(D45:D77)</f>
        <v>13306</v>
      </c>
      <c r="E78" s="21">
        <f t="shared" ref="E78:R78" si="6">SUM(E45:E77)</f>
        <v>13306</v>
      </c>
      <c r="F78" s="21">
        <f t="shared" si="6"/>
        <v>13306</v>
      </c>
      <c r="G78" s="21">
        <f t="shared" si="6"/>
        <v>13306</v>
      </c>
      <c r="H78" s="21">
        <f t="shared" si="6"/>
        <v>13306</v>
      </c>
      <c r="I78" s="21">
        <f t="shared" si="6"/>
        <v>13306</v>
      </c>
      <c r="J78" s="21">
        <f t="shared" si="6"/>
        <v>13306</v>
      </c>
      <c r="K78" s="21">
        <f t="shared" si="6"/>
        <v>13306</v>
      </c>
      <c r="L78" s="21">
        <f t="shared" si="6"/>
        <v>13306</v>
      </c>
      <c r="M78" s="21">
        <f t="shared" si="6"/>
        <v>13306</v>
      </c>
      <c r="N78" s="21">
        <f t="shared" si="6"/>
        <v>13306</v>
      </c>
      <c r="O78" s="21">
        <f t="shared" si="6"/>
        <v>13306</v>
      </c>
      <c r="P78" s="21">
        <f t="shared" si="6"/>
        <v>13306</v>
      </c>
      <c r="Q78" s="21">
        <f t="shared" si="6"/>
        <v>13306</v>
      </c>
      <c r="R78" s="21">
        <f t="shared" si="6"/>
        <v>16306</v>
      </c>
    </row>
    <row r="82" spans="3:18">
      <c r="C82" t="s">
        <v>89</v>
      </c>
      <c r="D82" s="16">
        <f>D41-D78</f>
        <v>0</v>
      </c>
      <c r="E82" s="16">
        <f t="shared" ref="E82:Q82" si="7">E41-E78</f>
        <v>0</v>
      </c>
      <c r="F82" s="16">
        <f t="shared" si="7"/>
        <v>0</v>
      </c>
      <c r="G82" s="16">
        <f t="shared" si="7"/>
        <v>0</v>
      </c>
      <c r="H82" s="16">
        <f t="shared" si="7"/>
        <v>0</v>
      </c>
      <c r="I82" s="16">
        <f t="shared" si="7"/>
        <v>0</v>
      </c>
      <c r="J82" s="16">
        <f t="shared" si="7"/>
        <v>0</v>
      </c>
      <c r="K82" s="16">
        <f t="shared" si="7"/>
        <v>0</v>
      </c>
      <c r="L82" s="16">
        <f t="shared" si="7"/>
        <v>0</v>
      </c>
      <c r="M82" s="16">
        <f t="shared" si="7"/>
        <v>0</v>
      </c>
      <c r="N82" s="16">
        <f t="shared" si="7"/>
        <v>0</v>
      </c>
      <c r="O82" s="16">
        <f t="shared" si="7"/>
        <v>0</v>
      </c>
      <c r="P82" s="16">
        <f t="shared" si="7"/>
        <v>0</v>
      </c>
      <c r="Q82" s="16">
        <f t="shared" si="7"/>
        <v>0</v>
      </c>
      <c r="R82" s="16">
        <f>R41-R78</f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9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showGridLines="0" topLeftCell="A14" workbookViewId="0">
      <selection activeCell="B22" sqref="B22"/>
    </sheetView>
  </sheetViews>
  <sheetFormatPr defaultRowHeight="13.2"/>
  <cols>
    <col min="1" max="1" width="9.6640625" customWidth="1"/>
    <col min="2" max="2" width="27.109375" customWidth="1"/>
    <col min="3" max="3" width="17" bestFit="1" customWidth="1"/>
  </cols>
  <sheetData>
    <row r="1" spans="1:4" ht="17.399999999999999">
      <c r="B1" s="45" t="s">
        <v>1</v>
      </c>
      <c r="C1" s="45"/>
      <c r="D1" s="4"/>
    </row>
    <row r="2" spans="1:4" ht="17.399999999999999">
      <c r="A2" s="2"/>
      <c r="B2" s="45" t="s">
        <v>2</v>
      </c>
      <c r="C2" s="45"/>
      <c r="D2" s="4"/>
    </row>
    <row r="3" spans="1:4" ht="17.399999999999999">
      <c r="A3" s="1"/>
      <c r="B3" s="45"/>
      <c r="C3" s="45"/>
      <c r="D3" s="9"/>
    </row>
    <row r="4" spans="1:4" ht="17.399999999999999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3.8">
      <c r="A6" s="1" t="s">
        <v>0</v>
      </c>
      <c r="B6" s="1"/>
      <c r="C6" s="3" t="s">
        <v>92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54</v>
      </c>
      <c r="C8" s="7" t="s">
        <v>7</v>
      </c>
      <c r="D8" s="6"/>
    </row>
    <row r="9" spans="1:4" ht="15.6">
      <c r="A9" s="1" t="s">
        <v>9</v>
      </c>
      <c r="B9" s="1" t="s">
        <v>60</v>
      </c>
      <c r="C9" s="12">
        <v>36586</v>
      </c>
      <c r="D9" s="10"/>
    </row>
    <row r="10" spans="1:4">
      <c r="A10" s="1" t="s">
        <v>11</v>
      </c>
      <c r="B10" s="1" t="s">
        <v>98</v>
      </c>
      <c r="C10" s="7" t="s">
        <v>10</v>
      </c>
      <c r="D10" s="6"/>
    </row>
    <row r="11" spans="1:4">
      <c r="C11" s="12">
        <v>36616</v>
      </c>
    </row>
    <row r="13" spans="1:4" ht="17.399999999999999">
      <c r="A13" s="13" t="s">
        <v>62</v>
      </c>
      <c r="B13" s="13"/>
      <c r="D13" s="18" t="s">
        <v>131</v>
      </c>
    </row>
    <row r="14" spans="1:4">
      <c r="A14" s="18" t="s">
        <v>64</v>
      </c>
      <c r="B14" s="19" t="s">
        <v>66</v>
      </c>
      <c r="C14" s="18" t="s">
        <v>65</v>
      </c>
      <c r="D14" s="18">
        <v>1</v>
      </c>
    </row>
    <row r="15" spans="1:4">
      <c r="A15" s="31">
        <v>553</v>
      </c>
      <c r="B15" s="30" t="s">
        <v>42</v>
      </c>
      <c r="C15" s="14"/>
      <c r="D15" s="15"/>
    </row>
    <row r="16" spans="1:4">
      <c r="A16" s="31">
        <v>553</v>
      </c>
      <c r="B16" s="30" t="s">
        <v>42</v>
      </c>
      <c r="C16" s="14"/>
      <c r="D16" s="15"/>
    </row>
    <row r="17" spans="1:4">
      <c r="A17" s="31">
        <v>584</v>
      </c>
      <c r="B17" s="30" t="s">
        <v>13</v>
      </c>
      <c r="C17" s="14"/>
      <c r="D17" s="15"/>
    </row>
    <row r="18" spans="1:4">
      <c r="A18" s="31">
        <v>3536</v>
      </c>
      <c r="B18" s="30" t="s">
        <v>44</v>
      </c>
      <c r="C18" s="14"/>
      <c r="D18" s="15"/>
    </row>
    <row r="19" spans="1:4" s="8" customFormat="1">
      <c r="A19" s="31">
        <v>3536</v>
      </c>
      <c r="B19" s="30" t="s">
        <v>44</v>
      </c>
      <c r="C19" s="36"/>
      <c r="D19" s="15"/>
    </row>
    <row r="20" spans="1:4" s="8" customFormat="1">
      <c r="A20" s="31">
        <v>4132</v>
      </c>
      <c r="B20" s="30" t="s">
        <v>16</v>
      </c>
      <c r="C20" s="36" t="s">
        <v>84</v>
      </c>
      <c r="D20" s="15"/>
    </row>
    <row r="21" spans="1:4">
      <c r="A21" s="31">
        <v>5674</v>
      </c>
      <c r="B21" s="30" t="s">
        <v>45</v>
      </c>
      <c r="C21" s="14"/>
      <c r="D21" s="15"/>
    </row>
    <row r="22" spans="1:4">
      <c r="A22" s="31">
        <v>7038</v>
      </c>
      <c r="B22" s="30" t="s">
        <v>43</v>
      </c>
      <c r="C22" s="14"/>
      <c r="D22" s="15"/>
    </row>
    <row r="23" spans="1:4">
      <c r="A23" s="31">
        <v>5674</v>
      </c>
      <c r="B23" s="30" t="s">
        <v>45</v>
      </c>
      <c r="C23" s="14" t="s">
        <v>88</v>
      </c>
      <c r="D23" s="15"/>
    </row>
    <row r="24" spans="1:4">
      <c r="A24" s="31">
        <v>7061</v>
      </c>
      <c r="B24" s="30" t="s">
        <v>46</v>
      </c>
      <c r="C24" s="14"/>
      <c r="D24" s="15"/>
    </row>
    <row r="25" spans="1:4">
      <c r="A25" s="31" t="s">
        <v>25</v>
      </c>
      <c r="B25" s="30" t="s">
        <v>26</v>
      </c>
      <c r="C25" s="14"/>
      <c r="D25" s="15">
        <v>0</v>
      </c>
    </row>
    <row r="26" spans="1:4">
      <c r="D26" s="16"/>
    </row>
    <row r="27" spans="1:4" ht="17.399999999999999">
      <c r="C27" s="20" t="s">
        <v>74</v>
      </c>
      <c r="D27" s="21">
        <f>SUM(D15:D26)</f>
        <v>0</v>
      </c>
    </row>
    <row r="29" spans="1:4" ht="17.399999999999999">
      <c r="A29" s="13" t="s">
        <v>63</v>
      </c>
      <c r="B29" s="13"/>
      <c r="D29" s="18" t="str">
        <f>D13</f>
        <v>MAR</v>
      </c>
    </row>
    <row r="30" spans="1:4">
      <c r="A30" s="18" t="s">
        <v>64</v>
      </c>
      <c r="B30" s="19" t="s">
        <v>66</v>
      </c>
      <c r="C30" s="18" t="s">
        <v>67</v>
      </c>
      <c r="D30" s="18">
        <f>D14</f>
        <v>1</v>
      </c>
    </row>
    <row r="31" spans="1:4">
      <c r="A31" s="34">
        <v>713</v>
      </c>
      <c r="B31" s="29" t="s">
        <v>47</v>
      </c>
      <c r="C31" s="17"/>
      <c r="D31" s="17"/>
    </row>
    <row r="32" spans="1:4">
      <c r="A32" s="34">
        <v>1008</v>
      </c>
      <c r="B32" s="29" t="s">
        <v>59</v>
      </c>
      <c r="C32" s="14"/>
      <c r="D32" s="17"/>
    </row>
    <row r="33" spans="1:4">
      <c r="A33" s="34">
        <v>1057</v>
      </c>
      <c r="B33" s="29" t="s">
        <v>57</v>
      </c>
      <c r="C33" s="14"/>
      <c r="D33" s="17"/>
    </row>
    <row r="34" spans="1:4">
      <c r="A34" s="34">
        <v>1060</v>
      </c>
      <c r="B34" s="29" t="s">
        <v>28</v>
      </c>
      <c r="C34" s="14"/>
      <c r="D34" s="17"/>
    </row>
    <row r="35" spans="1:4">
      <c r="A35" s="34">
        <v>1168</v>
      </c>
      <c r="B35" s="29" t="s">
        <v>48</v>
      </c>
      <c r="C35" s="14"/>
      <c r="D35" s="17"/>
    </row>
    <row r="36" spans="1:4">
      <c r="A36" s="34">
        <v>1233</v>
      </c>
      <c r="B36" s="29" t="s">
        <v>49</v>
      </c>
      <c r="C36" s="14"/>
      <c r="D36" s="17"/>
    </row>
    <row r="37" spans="1:4">
      <c r="A37" s="34">
        <v>1244</v>
      </c>
      <c r="B37" s="29" t="s">
        <v>58</v>
      </c>
      <c r="C37" s="14"/>
      <c r="D37" s="17"/>
    </row>
    <row r="38" spans="1:4">
      <c r="A38" s="34">
        <v>1258</v>
      </c>
      <c r="B38" s="29" t="s">
        <v>90</v>
      </c>
      <c r="C38" s="14" t="s">
        <v>78</v>
      </c>
      <c r="D38" s="17"/>
    </row>
    <row r="39" spans="1:4">
      <c r="A39" s="34">
        <v>1319</v>
      </c>
      <c r="B39" s="29" t="s">
        <v>48</v>
      </c>
      <c r="C39" s="14"/>
      <c r="D39" s="17"/>
    </row>
    <row r="40" spans="1:4">
      <c r="A40" s="34">
        <v>1326</v>
      </c>
      <c r="B40" s="29" t="s">
        <v>34</v>
      </c>
      <c r="C40" s="14"/>
      <c r="D40" s="17"/>
    </row>
    <row r="41" spans="1:4" hidden="1">
      <c r="A41" s="34">
        <v>1373</v>
      </c>
      <c r="B41" s="32" t="s">
        <v>35</v>
      </c>
      <c r="C41" s="14"/>
      <c r="D41" s="17"/>
    </row>
    <row r="42" spans="1:4" hidden="1">
      <c r="A42" s="34">
        <v>1427</v>
      </c>
      <c r="B42" s="29" t="s">
        <v>50</v>
      </c>
      <c r="C42" s="14"/>
      <c r="D42" s="17"/>
    </row>
    <row r="43" spans="1:4" hidden="1">
      <c r="A43" s="34">
        <v>1427</v>
      </c>
      <c r="B43" s="29" t="s">
        <v>51</v>
      </c>
      <c r="C43" s="14"/>
      <c r="D43" s="17"/>
    </row>
    <row r="44" spans="1:4" hidden="1">
      <c r="A44" s="34">
        <v>1431</v>
      </c>
      <c r="B44" s="29" t="s">
        <v>52</v>
      </c>
      <c r="C44" s="14"/>
      <c r="D44" s="17"/>
    </row>
    <row r="45" spans="1:4" hidden="1">
      <c r="A45" s="34">
        <v>1563</v>
      </c>
      <c r="B45" s="29" t="s">
        <v>39</v>
      </c>
      <c r="C45" s="14"/>
      <c r="D45" s="17"/>
    </row>
    <row r="46" spans="1:4">
      <c r="A46" s="35">
        <v>3551</v>
      </c>
      <c r="B46" s="33" t="s">
        <v>53</v>
      </c>
      <c r="C46" s="14"/>
      <c r="D46" s="17"/>
    </row>
    <row r="47" spans="1:4">
      <c r="A47" s="34">
        <v>4132</v>
      </c>
      <c r="B47" s="29" t="s">
        <v>55</v>
      </c>
      <c r="C47" s="14"/>
      <c r="D47" s="17"/>
    </row>
    <row r="48" spans="1:4">
      <c r="A48" s="35">
        <v>4531</v>
      </c>
      <c r="B48" s="33" t="s">
        <v>17</v>
      </c>
      <c r="C48" s="14"/>
      <c r="D48" s="17"/>
    </row>
    <row r="49" spans="1:4">
      <c r="A49" s="34">
        <v>7285</v>
      </c>
      <c r="B49" s="29" t="s">
        <v>12</v>
      </c>
      <c r="C49" s="14"/>
      <c r="D49" s="17"/>
    </row>
    <row r="50" spans="1:4">
      <c r="A50" s="34" t="s">
        <v>25</v>
      </c>
      <c r="B50" s="29" t="s">
        <v>26</v>
      </c>
      <c r="C50" s="14"/>
      <c r="D50" s="17">
        <v>0</v>
      </c>
    </row>
    <row r="51" spans="1:4">
      <c r="A51" s="11"/>
    </row>
    <row r="53" spans="1:4" ht="17.399999999999999">
      <c r="C53" s="20" t="s">
        <v>73</v>
      </c>
      <c r="D53" s="21">
        <f>SUM(D31:D52)</f>
        <v>0</v>
      </c>
    </row>
    <row r="57" spans="1:4">
      <c r="C57" t="s">
        <v>89</v>
      </c>
      <c r="D57" s="16">
        <f>D27-D53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0"/>
  <sheetViews>
    <sheetView showGridLines="0" workbookViewId="0">
      <selection activeCell="C16" sqref="C16"/>
    </sheetView>
  </sheetViews>
  <sheetFormatPr defaultRowHeight="13.2"/>
  <cols>
    <col min="1" max="1" width="9.6640625" customWidth="1"/>
    <col min="2" max="2" width="27.109375" customWidth="1"/>
    <col min="3" max="3" width="29.77734375" bestFit="1" customWidth="1"/>
  </cols>
  <sheetData>
    <row r="1" spans="1:4" ht="17.399999999999999">
      <c r="B1" s="45" t="s">
        <v>1</v>
      </c>
      <c r="C1" s="45"/>
      <c r="D1" s="4"/>
    </row>
    <row r="2" spans="1:4" ht="17.399999999999999">
      <c r="A2" s="2"/>
      <c r="B2" s="45" t="s">
        <v>2</v>
      </c>
      <c r="C2" s="45"/>
      <c r="D2" s="4"/>
    </row>
    <row r="3" spans="1:4" ht="17.399999999999999">
      <c r="A3" s="1"/>
      <c r="B3" s="45"/>
      <c r="C3" s="45"/>
      <c r="D3" s="9"/>
    </row>
    <row r="4" spans="1:4" ht="17.399999999999999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3.8">
      <c r="A6" s="1" t="s">
        <v>0</v>
      </c>
      <c r="B6" s="1"/>
      <c r="C6" s="3" t="s">
        <v>97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54</v>
      </c>
      <c r="C8" s="7" t="s">
        <v>7</v>
      </c>
      <c r="D8" s="6"/>
    </row>
    <row r="9" spans="1:4" ht="15.6">
      <c r="A9" s="1" t="s">
        <v>9</v>
      </c>
      <c r="B9" s="1" t="s">
        <v>60</v>
      </c>
      <c r="C9" s="12">
        <v>36586</v>
      </c>
      <c r="D9" s="10"/>
    </row>
    <row r="10" spans="1:4">
      <c r="A10" s="1" t="s">
        <v>11</v>
      </c>
      <c r="B10" s="1" t="s">
        <v>61</v>
      </c>
      <c r="C10" s="7" t="s">
        <v>10</v>
      </c>
      <c r="D10" s="6"/>
    </row>
    <row r="11" spans="1:4">
      <c r="C11" s="12">
        <v>36616</v>
      </c>
    </row>
    <row r="13" spans="1:4" ht="17.399999999999999">
      <c r="A13" s="13" t="s">
        <v>62</v>
      </c>
      <c r="B13" s="13"/>
      <c r="D13" s="18" t="s">
        <v>131</v>
      </c>
    </row>
    <row r="14" spans="1:4">
      <c r="A14" s="18" t="s">
        <v>64</v>
      </c>
      <c r="B14" s="19" t="s">
        <v>66</v>
      </c>
      <c r="C14" s="18" t="s">
        <v>65</v>
      </c>
      <c r="D14" s="18">
        <v>1</v>
      </c>
    </row>
    <row r="15" spans="1:4" s="8" customFormat="1">
      <c r="A15" s="31">
        <v>4132</v>
      </c>
      <c r="B15" s="30" t="s">
        <v>16</v>
      </c>
      <c r="C15" s="36" t="s">
        <v>143</v>
      </c>
      <c r="D15" s="15">
        <v>500</v>
      </c>
    </row>
    <row r="16" spans="1:4">
      <c r="A16" s="31" t="s">
        <v>25</v>
      </c>
      <c r="B16" s="30" t="s">
        <v>26</v>
      </c>
      <c r="C16" s="14"/>
      <c r="D16" s="15">
        <v>0</v>
      </c>
    </row>
    <row r="17" spans="1:4">
      <c r="D17" s="16"/>
    </row>
    <row r="18" spans="1:4" ht="17.399999999999999">
      <c r="C18" s="20" t="s">
        <v>74</v>
      </c>
      <c r="D18" s="21">
        <f>SUM(D15:D17)</f>
        <v>500</v>
      </c>
    </row>
    <row r="20" spans="1:4" ht="17.399999999999999">
      <c r="A20" s="13" t="s">
        <v>63</v>
      </c>
      <c r="B20" s="13"/>
      <c r="D20" s="18" t="str">
        <f>D13</f>
        <v>MAR</v>
      </c>
    </row>
    <row r="21" spans="1:4">
      <c r="A21" s="18" t="s">
        <v>64</v>
      </c>
      <c r="B21" s="19" t="s">
        <v>66</v>
      </c>
      <c r="C21" s="18" t="s">
        <v>67</v>
      </c>
      <c r="D21" s="18">
        <f>D14</f>
        <v>1</v>
      </c>
    </row>
    <row r="22" spans="1:4">
      <c r="A22" s="34">
        <v>8078</v>
      </c>
      <c r="B22" s="29" t="s">
        <v>95</v>
      </c>
      <c r="C22" s="29" t="s">
        <v>95</v>
      </c>
      <c r="D22" s="17">
        <v>500</v>
      </c>
    </row>
    <row r="23" spans="1:4">
      <c r="A23" s="34" t="s">
        <v>25</v>
      </c>
      <c r="B23" s="29" t="s">
        <v>26</v>
      </c>
      <c r="C23" s="14"/>
      <c r="D23" s="17">
        <v>0</v>
      </c>
    </row>
    <row r="24" spans="1:4">
      <c r="A24" s="11"/>
    </row>
    <row r="26" spans="1:4" ht="17.399999999999999">
      <c r="C26" s="20" t="s">
        <v>73</v>
      </c>
      <c r="D26" s="21">
        <f>SUM(D22:D25)</f>
        <v>500</v>
      </c>
    </row>
    <row r="30" spans="1:4">
      <c r="C30" t="s">
        <v>89</v>
      </c>
      <c r="D30" s="16">
        <f>D18-D26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EGM 60</vt:lpstr>
      <vt:lpstr>DELV SUMMARY</vt:lpstr>
      <vt:lpstr>EGM 201</vt:lpstr>
      <vt:lpstr>EGM 202</vt:lpstr>
      <vt:lpstr>RHODIA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Havlíček Jan</cp:lastModifiedBy>
  <cp:lastPrinted>2000-02-28T17:09:39Z</cp:lastPrinted>
  <dcterms:created xsi:type="dcterms:W3CDTF">1997-01-30T14:47:13Z</dcterms:created>
  <dcterms:modified xsi:type="dcterms:W3CDTF">2023-09-10T15:52:51Z</dcterms:modified>
</cp:coreProperties>
</file>