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 tabRatio="288"/>
  </bookViews>
  <sheets>
    <sheet name="Current Risk Pool" sheetId="1" r:id="rId1"/>
    <sheet name="Historicals" sheetId="2" r:id="rId2"/>
  </sheets>
  <calcPr calcId="92512"/>
</workbook>
</file>

<file path=xl/calcChain.xml><?xml version="1.0" encoding="utf-8"?>
<calcChain xmlns="http://schemas.openxmlformats.org/spreadsheetml/2006/main">
  <c r="I7" i="1" l="1"/>
  <c r="J7" i="1"/>
  <c r="I8" i="1"/>
  <c r="J8" i="1"/>
  <c r="I9" i="1"/>
  <c r="J9" i="1"/>
  <c r="I10" i="1"/>
  <c r="J10" i="1"/>
  <c r="I11" i="1"/>
  <c r="J11" i="1"/>
  <c r="I12" i="1"/>
  <c r="J12" i="1"/>
  <c r="I13" i="1"/>
  <c r="J13" i="1"/>
  <c r="I14" i="1"/>
  <c r="J14" i="1"/>
  <c r="I15" i="1"/>
  <c r="J15" i="1"/>
  <c r="I16" i="1"/>
  <c r="I17" i="1"/>
  <c r="I21" i="1"/>
  <c r="J21" i="1"/>
  <c r="I22" i="1"/>
  <c r="J22" i="1"/>
  <c r="I23" i="1"/>
  <c r="I24" i="1"/>
  <c r="I25" i="1"/>
  <c r="I26" i="1"/>
  <c r="I27" i="1"/>
  <c r="I28" i="1"/>
  <c r="I29" i="1"/>
  <c r="I30" i="1"/>
  <c r="I31" i="1"/>
  <c r="I32" i="1"/>
  <c r="I33" i="1"/>
  <c r="I34" i="1"/>
  <c r="E22" i="2"/>
</calcChain>
</file>

<file path=xl/sharedStrings.xml><?xml version="1.0" encoding="utf-8"?>
<sst xmlns="http://schemas.openxmlformats.org/spreadsheetml/2006/main" count="159" uniqueCount="97">
  <si>
    <t>MTM</t>
  </si>
  <si>
    <t>Forest Products</t>
  </si>
  <si>
    <t>COUNTERPARTY NAME</t>
  </si>
  <si>
    <t>Total Forest Products</t>
  </si>
  <si>
    <t>Steel</t>
  </si>
  <si>
    <t>Total Steel</t>
  </si>
  <si>
    <t>EIM RISK POOL</t>
  </si>
  <si>
    <t>Merfish</t>
  </si>
  <si>
    <t>Nafta</t>
  </si>
  <si>
    <t>Kevin O'Donnell</t>
  </si>
  <si>
    <t>Cierra</t>
  </si>
  <si>
    <t>Metal-Prep</t>
  </si>
  <si>
    <t>Ferro Union</t>
  </si>
  <si>
    <t>K. Schaefer</t>
  </si>
  <si>
    <t>Tom Sfikas</t>
  </si>
  <si>
    <t>Berg Mill Supply, Inc.</t>
  </si>
  <si>
    <t>Southwest Offset Printing Corp. Inc.</t>
  </si>
  <si>
    <t>Engle Printing &amp; Publishing</t>
  </si>
  <si>
    <t>John Daniel</t>
  </si>
  <si>
    <t>Camille Gerard</t>
  </si>
  <si>
    <t>DEAL DATE</t>
  </si>
  <si>
    <t>COMMENTS</t>
  </si>
  <si>
    <t>TRADER / ORIGINATOR</t>
  </si>
  <si>
    <t>Exposure</t>
  </si>
  <si>
    <t>A/R</t>
  </si>
  <si>
    <t>Not shipped, transaction exceeds credit line, material will be released in various shipments in order to not exceed approved credit line/exposure</t>
  </si>
  <si>
    <t>Remaining Steel Risk Pool Balance</t>
  </si>
  <si>
    <t>Remaining Forest Products Risk Pool Balance</t>
  </si>
  <si>
    <t>Committed</t>
  </si>
  <si>
    <t>Amount in Risk Pool</t>
  </si>
  <si>
    <t>Paid 6/29/01, placed in Risk Pool because trader did not clear credit before releasing to customer</t>
  </si>
  <si>
    <t>Shortpaid 6/21/01, placed in Risk Pool because trader did not clear credit before releasing to customer</t>
  </si>
  <si>
    <t>Placed in Risk Pool because exposure exceeded credit line of $100,000 approved for customer.</t>
  </si>
  <si>
    <t>Smurfit Newsprint Corporation</t>
  </si>
  <si>
    <t>KAPP Advertising Service, Inc.</t>
  </si>
  <si>
    <t>Jay Epstein</t>
  </si>
  <si>
    <t>Stellar Printing Inc.</t>
  </si>
  <si>
    <t>Scherman Pulp &amp; Paper</t>
  </si>
  <si>
    <t>Placed in Risk Pool because exposure exceeded credit line of $50,000 approved for customer.</t>
  </si>
  <si>
    <t>T &amp; M Trading</t>
  </si>
  <si>
    <t>Erik Deadwyler</t>
  </si>
  <si>
    <t>Credit Approved Exposure</t>
  </si>
  <si>
    <t>Total Risk Pool Exposure</t>
  </si>
  <si>
    <t>Total Counterparty Exposure</t>
  </si>
  <si>
    <t>Berrenfield</t>
  </si>
  <si>
    <t>Superior Steel</t>
  </si>
  <si>
    <t>Logistics double released, credit line of $100,000 used by prior trades.</t>
  </si>
  <si>
    <t>The Fiber Resource Group</t>
  </si>
  <si>
    <t>Dirk Dimitry</t>
  </si>
  <si>
    <t>Amount paid, placed in Risk Pool because exposure exceeded credit line of $25,000 approved for customer.</t>
  </si>
  <si>
    <t>Graphic Communications</t>
  </si>
  <si>
    <t>Scott Griffin</t>
  </si>
  <si>
    <t>Amount paid, placed in Risk Pool because exposure exceeded credit line of $900,000 approved for customer.</t>
  </si>
  <si>
    <t>Peachtree Papers Inc.</t>
  </si>
  <si>
    <t>Amount paid, placed in Risk Pool because no credit was extended to this customer.</t>
  </si>
  <si>
    <t xml:space="preserve">Enterprise Newsmedia Inc. </t>
  </si>
  <si>
    <t>Amount paid, placed in Risk Pool because trader forgot to write up a deal ticket &amp; exposure exceeded credit line of $400,000 approved for customer.</t>
  </si>
  <si>
    <t>Amount paid, placed in Risk Pool because total exposure exceeded credit line of $50,000 approved for customer.</t>
  </si>
  <si>
    <t>J. B. Offset Printing Corp.</t>
  </si>
  <si>
    <t>Amount paid, placed in Risk Pool because exposure exceeded credit line of $100,000</t>
  </si>
  <si>
    <t>Southmark</t>
  </si>
  <si>
    <t>JIT</t>
  </si>
  <si>
    <t>Chuck Bechman</t>
  </si>
  <si>
    <t>Transaction in full has been placed in the Risk Pool because credit did not approve transacton, CP has credit issues.  This shipment was delivered to the CP before a dealt ticket was issued.</t>
  </si>
  <si>
    <t>Not Shipped, transaction in full has been placed in the Risk Pool because prior transaction have used up the credit line. Parent guarantee came in.</t>
  </si>
  <si>
    <t>Transaction in full has been placed in the Risk Pool because prior transaction have used up the credit line. Increased credit line to $500k</t>
  </si>
  <si>
    <t>Transaction placed in the Risk Pool because it exceeds credit line of $100,000 by $130,000.  Increased credit line to $500K</t>
  </si>
  <si>
    <t>Not Shipped,no additional information was obtained in a timely manner, excess of credit line placed in Risk Pool.  This transaction exceeds credit line established of $100,000 by $68,000. Parent guarantee came in</t>
  </si>
  <si>
    <t>Payment due 7/8/2001, Payment has not been received as of 7/10/01.  Transaction placed in Risk Pool.  Other transactions with Counterparty have used up credit line of $200,000. Paid</t>
  </si>
  <si>
    <t>Transaction in full has been placed in the Risk Pool because prior transaction have used up the credit line. Increased credit line to $500K</t>
  </si>
  <si>
    <t>Clint Comeaux</t>
  </si>
  <si>
    <t>Amount paid, placed in Risk Pool because exposure exceeded credit line of $100,000 approved for customer.</t>
  </si>
  <si>
    <t>Linden Trading Company, Inc.</t>
  </si>
  <si>
    <t>Placed in Risk Pool because credit line of $100,000 was used up by prior transactions &amp; customer still has outstanding receivables on them.</t>
  </si>
  <si>
    <t>McGrann Paper Corp.</t>
  </si>
  <si>
    <t>Erik Rhodes</t>
  </si>
  <si>
    <t>Placed in Risk Pool because trader mis-communicated payment terms as prepayment when customer refused to prepay.</t>
  </si>
  <si>
    <t>as of 8/6/2001</t>
  </si>
  <si>
    <t>Placed in Risk Pool because exposure exceeded credit line of $100,000 approved for customer &amp; credit is awaiting financials.</t>
  </si>
  <si>
    <t>Metron Steel, division of Primary Steel</t>
  </si>
  <si>
    <t>Ispat Karmat</t>
  </si>
  <si>
    <t>London/Bruce Garner</t>
  </si>
  <si>
    <t>July</t>
  </si>
  <si>
    <t>Not Shipped, transaction placed in the Risk Pool because it exceeds credit line.</t>
  </si>
  <si>
    <t>Transaction exceeds credit line of $200,000 by $150,000.</t>
  </si>
  <si>
    <t xml:space="preserve">Transaction placed in the Risk Pool because it exceeds credit line of $100,000 by $22,850.  </t>
  </si>
  <si>
    <t xml:space="preserve">Transaction placed in the Risk Pool because it exceeds credit line of $50,000 by $51,808.  </t>
  </si>
  <si>
    <t xml:space="preserve">Transaction placed in the Risk Pool because it exceeds credit line of $25,000 by $11,000.  </t>
  </si>
  <si>
    <t xml:space="preserve">Transaction in full placed in the Risk Pool because it exceeds credit line $54,000.  </t>
  </si>
  <si>
    <t>Enron has posted a documentary LC by which Enron is exposed to 80% of it's value is paid prior to physical receipt of steel.</t>
  </si>
  <si>
    <t>O'Neal Steel</t>
  </si>
  <si>
    <t>Geoff Berger</t>
  </si>
  <si>
    <t>Transaction is in excess of outstanding receivable of $100,001, the credit line for this counterparty is $100,000</t>
  </si>
  <si>
    <t>Esserman Steel</t>
  </si>
  <si>
    <t>Transaction is in excess of outstanding receivable of $100,000, the credit line for this counterparty is $100,000</t>
  </si>
  <si>
    <t>as of 8/13/2001</t>
  </si>
  <si>
    <t>Placed in Risk Pool because exposure exceeded credit line of $50,000 approved for customer &amp; customer is past due on invoices.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</si>
</sst>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5" formatCode="&quot;$&quot;#,##0_);\(&quot;$&quot;#,##0\)"/>
    <numFmt numFmtId="164" formatCode="&quot;$&quot;#,##0"/>
    <numFmt numFmtId="166" formatCode="m/d/yy"/>
  </numFmts>
  <fonts count="7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4" fontId="1" fillId="0" borderId="0" xfId="0" applyNumberFormat="1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wrapText="1"/>
    </xf>
    <xf numFmtId="0" fontId="1" fillId="0" borderId="6" xfId="0" applyFont="1" applyFill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4" fillId="0" borderId="10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10" xfId="0" applyFont="1" applyBorder="1"/>
    <xf numFmtId="0" fontId="3" fillId="0" borderId="1" xfId="0" applyFont="1" applyBorder="1"/>
    <xf numFmtId="0" fontId="3" fillId="0" borderId="11" xfId="0" applyFont="1" applyBorder="1" applyAlignment="1">
      <alignment horizontal="left" wrapText="1"/>
    </xf>
    <xf numFmtId="0" fontId="3" fillId="0" borderId="12" xfId="0" applyFont="1" applyBorder="1"/>
    <xf numFmtId="0" fontId="3" fillId="0" borderId="13" xfId="0" applyFont="1" applyBorder="1"/>
    <xf numFmtId="0" fontId="3" fillId="0" borderId="13" xfId="0" applyFont="1" applyBorder="1" applyAlignment="1">
      <alignment horizontal="center"/>
    </xf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14" fontId="3" fillId="0" borderId="3" xfId="0" applyNumberFormat="1" applyFont="1" applyBorder="1"/>
    <xf numFmtId="164" fontId="3" fillId="0" borderId="3" xfId="0" applyNumberFormat="1" applyFont="1" applyBorder="1" applyAlignment="1">
      <alignment horizontal="center"/>
    </xf>
    <xf numFmtId="0" fontId="3" fillId="0" borderId="4" xfId="0" applyFont="1" applyBorder="1"/>
    <xf numFmtId="0" fontId="4" fillId="0" borderId="14" xfId="0" applyFont="1" applyBorder="1"/>
    <xf numFmtId="0" fontId="3" fillId="0" borderId="15" xfId="0" applyFont="1" applyBorder="1"/>
    <xf numFmtId="0" fontId="3" fillId="0" borderId="15" xfId="0" applyFont="1" applyBorder="1" applyAlignment="1">
      <alignment horizontal="center"/>
    </xf>
    <xf numFmtId="164" fontId="4" fillId="0" borderId="15" xfId="0" applyNumberFormat="1" applyFont="1" applyBorder="1" applyAlignment="1">
      <alignment horizontal="center"/>
    </xf>
    <xf numFmtId="0" fontId="3" fillId="0" borderId="16" xfId="0" applyFont="1" applyBorder="1"/>
    <xf numFmtId="0" fontId="5" fillId="0" borderId="10" xfId="0" applyFont="1" applyBorder="1"/>
    <xf numFmtId="164" fontId="4" fillId="0" borderId="15" xfId="0" applyNumberFormat="1" applyFont="1" applyBorder="1"/>
    <xf numFmtId="0" fontId="4" fillId="0" borderId="7" xfId="0" applyFont="1" applyBorder="1" applyAlignment="1">
      <alignment horizontal="center"/>
    </xf>
    <xf numFmtId="0" fontId="0" fillId="0" borderId="2" xfId="0" applyBorder="1" applyAlignment="1">
      <alignment horizontal="center"/>
    </xf>
    <xf numFmtId="166" fontId="3" fillId="0" borderId="13" xfId="0" applyNumberFormat="1" applyFont="1" applyBorder="1" applyAlignment="1">
      <alignment horizontal="center"/>
    </xf>
    <xf numFmtId="5" fontId="3" fillId="0" borderId="13" xfId="0" applyNumberFormat="1" applyFont="1" applyBorder="1" applyAlignment="1">
      <alignment horizontal="center"/>
    </xf>
    <xf numFmtId="5" fontId="3" fillId="0" borderId="13" xfId="0" applyNumberFormat="1" applyFont="1" applyBorder="1"/>
    <xf numFmtId="0" fontId="3" fillId="0" borderId="11" xfId="0" applyFont="1" applyBorder="1" applyAlignment="1">
      <alignment wrapText="1"/>
    </xf>
    <xf numFmtId="0" fontId="3" fillId="0" borderId="17" xfId="0" applyFont="1" applyBorder="1"/>
    <xf numFmtId="0" fontId="3" fillId="0" borderId="18" xfId="0" applyFont="1" applyBorder="1"/>
    <xf numFmtId="0" fontId="0" fillId="0" borderId="4" xfId="0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4" fillId="0" borderId="19" xfId="0" applyFont="1" applyBorder="1"/>
    <xf numFmtId="0" fontId="3" fillId="0" borderId="20" xfId="0" applyFont="1" applyBorder="1"/>
    <xf numFmtId="0" fontId="3" fillId="0" borderId="20" xfId="0" applyFont="1" applyBorder="1" applyAlignment="1">
      <alignment horizontal="center"/>
    </xf>
    <xf numFmtId="164" fontId="4" fillId="0" borderId="20" xfId="0" applyNumberFormat="1" applyFont="1" applyBorder="1"/>
    <xf numFmtId="0" fontId="3" fillId="0" borderId="21" xfId="0" applyFont="1" applyBorder="1"/>
    <xf numFmtId="0" fontId="3" fillId="0" borderId="12" xfId="0" applyFont="1" applyBorder="1" applyAlignment="1"/>
    <xf numFmtId="0" fontId="3" fillId="0" borderId="13" xfId="0" applyFont="1" applyBorder="1" applyAlignment="1"/>
    <xf numFmtId="14" fontId="3" fillId="0" borderId="13" xfId="0" applyNumberFormat="1" applyFont="1" applyBorder="1" applyAlignment="1"/>
    <xf numFmtId="164" fontId="3" fillId="0" borderId="13" xfId="0" applyNumberFormat="1" applyFont="1" applyBorder="1" applyAlignment="1">
      <alignment horizontal="center"/>
    </xf>
    <xf numFmtId="5" fontId="3" fillId="0" borderId="13" xfId="0" applyNumberFormat="1" applyFont="1" applyBorder="1" applyAlignment="1"/>
    <xf numFmtId="0" fontId="0" fillId="0" borderId="12" xfId="0" applyBorder="1" applyAlignment="1"/>
    <xf numFmtId="0" fontId="1" fillId="0" borderId="12" xfId="0" applyFont="1" applyBorder="1"/>
    <xf numFmtId="14" fontId="6" fillId="0" borderId="11" xfId="0" applyNumberFormat="1" applyFont="1" applyBorder="1" applyAlignment="1">
      <alignment horizontal="left" wrapText="1"/>
    </xf>
    <xf numFmtId="0" fontId="6" fillId="0" borderId="11" xfId="0" applyFont="1" applyBorder="1" applyAlignment="1">
      <alignment horizontal="left" wrapText="1"/>
    </xf>
    <xf numFmtId="0" fontId="6" fillId="0" borderId="13" xfId="0" applyFont="1" applyBorder="1" applyAlignment="1">
      <alignment horizontal="left" vertical="top"/>
    </xf>
    <xf numFmtId="0" fontId="6" fillId="0" borderId="13" xfId="0" applyFont="1" applyBorder="1" applyAlignment="1">
      <alignment horizontal="center" vertical="top"/>
    </xf>
    <xf numFmtId="14" fontId="6" fillId="0" borderId="13" xfId="0" applyNumberFormat="1" applyFont="1" applyBorder="1" applyAlignment="1">
      <alignment horizontal="centerContinuous" vertical="top"/>
    </xf>
    <xf numFmtId="164" fontId="6" fillId="0" borderId="13" xfId="0" applyNumberFormat="1" applyFont="1" applyBorder="1" applyAlignment="1">
      <alignment horizontal="center" vertical="top"/>
    </xf>
    <xf numFmtId="0" fontId="6" fillId="0" borderId="11" xfId="0" applyFont="1" applyBorder="1" applyAlignment="1">
      <alignment wrapText="1"/>
    </xf>
    <xf numFmtId="0" fontId="6" fillId="0" borderId="11" xfId="0" applyFont="1" applyBorder="1" applyAlignment="1">
      <alignment vertical="top" wrapText="1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horizontal="left" vertical="top"/>
    </xf>
    <xf numFmtId="14" fontId="6" fillId="0" borderId="13" xfId="0" applyNumberFormat="1" applyFont="1" applyBorder="1" applyAlignment="1">
      <alignment horizontal="left" vertical="top"/>
    </xf>
    <xf numFmtId="164" fontId="6" fillId="0" borderId="13" xfId="0" applyNumberFormat="1" applyFont="1" applyBorder="1" applyAlignment="1">
      <alignment horizontal="left" vertical="top"/>
    </xf>
    <xf numFmtId="0" fontId="6" fillId="0" borderId="12" xfId="0" applyFont="1" applyBorder="1" applyAlignment="1"/>
    <xf numFmtId="0" fontId="6" fillId="0" borderId="13" xfId="0" applyFont="1" applyBorder="1" applyAlignment="1"/>
    <xf numFmtId="0" fontId="6" fillId="0" borderId="13" xfId="0" applyFont="1" applyBorder="1" applyAlignment="1">
      <alignment horizontal="center"/>
    </xf>
    <xf numFmtId="14" fontId="6" fillId="0" borderId="13" xfId="0" applyNumberFormat="1" applyFont="1" applyBorder="1" applyAlignment="1"/>
    <xf numFmtId="164" fontId="6" fillId="0" borderId="13" xfId="0" applyNumberFormat="1" applyFont="1" applyBorder="1" applyAlignment="1">
      <alignment horizontal="center"/>
    </xf>
    <xf numFmtId="0" fontId="1" fillId="0" borderId="0" xfId="0" applyFont="1" applyBorder="1"/>
    <xf numFmtId="0" fontId="6" fillId="0" borderId="0" xfId="0" applyFont="1" applyBorder="1" applyAlignment="1">
      <alignment horizontal="left" vertical="top"/>
    </xf>
    <xf numFmtId="0" fontId="6" fillId="0" borderId="0" xfId="0" applyFont="1" applyBorder="1" applyAlignment="1">
      <alignment horizontal="center" vertical="top"/>
    </xf>
    <xf numFmtId="14" fontId="6" fillId="0" borderId="0" xfId="0" applyNumberFormat="1" applyFont="1" applyBorder="1" applyAlignment="1">
      <alignment horizontal="centerContinuous" vertical="top"/>
    </xf>
    <xf numFmtId="164" fontId="6" fillId="0" borderId="0" xfId="0" applyNumberFormat="1" applyFont="1" applyBorder="1" applyAlignment="1">
      <alignment horizontal="center" vertical="top"/>
    </xf>
    <xf numFmtId="0" fontId="6" fillId="0" borderId="0" xfId="0" applyFont="1" applyBorder="1" applyAlignment="1">
      <alignment vertical="top" wrapText="1"/>
    </xf>
    <xf numFmtId="0" fontId="3" fillId="0" borderId="2" xfId="0" applyFont="1" applyBorder="1"/>
    <xf numFmtId="166" fontId="3" fillId="0" borderId="3" xfId="0" applyNumberFormat="1" applyFont="1" applyBorder="1" applyAlignment="1">
      <alignment horizontal="center"/>
    </xf>
    <xf numFmtId="5" fontId="3" fillId="0" borderId="3" xfId="0" applyNumberFormat="1" applyFont="1" applyBorder="1" applyAlignment="1">
      <alignment horizontal="center"/>
    </xf>
    <xf numFmtId="5" fontId="3" fillId="0" borderId="3" xfId="0" applyNumberFormat="1" applyFont="1" applyBorder="1"/>
    <xf numFmtId="0" fontId="3" fillId="0" borderId="4" xfId="0" applyFont="1" applyBorder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4"/>
  <sheetViews>
    <sheetView showGridLines="0" tabSelected="1" zoomScale="75" zoomScaleNormal="75" workbookViewId="0">
      <pane ySplit="6" topLeftCell="A7" activePane="bottomLeft" state="frozen"/>
      <selection pane="bottomLeft" activeCell="C9" sqref="C9"/>
    </sheetView>
  </sheetViews>
  <sheetFormatPr defaultRowHeight="13.2" x14ac:dyDescent="0.25"/>
  <cols>
    <col min="1" max="1" width="5.6640625" customWidth="1"/>
    <col min="2" max="2" width="42.88671875" customWidth="1"/>
    <col min="3" max="3" width="26.33203125" style="5" bestFit="1" customWidth="1"/>
    <col min="4" max="5" width="20.6640625" style="5" customWidth="1"/>
    <col min="6" max="7" width="18.109375" customWidth="1"/>
    <col min="8" max="10" width="15.33203125" customWidth="1"/>
    <col min="11" max="11" width="34.6640625" customWidth="1"/>
  </cols>
  <sheetData>
    <row r="1" spans="1:11" ht="17.399999999999999" x14ac:dyDescent="0.3">
      <c r="A1" s="90" t="s">
        <v>6</v>
      </c>
      <c r="B1" s="90"/>
      <c r="C1" s="90"/>
      <c r="D1" s="90"/>
      <c r="E1" s="90"/>
      <c r="F1" s="90"/>
      <c r="G1" s="90"/>
      <c r="H1" s="90"/>
      <c r="I1" s="90"/>
      <c r="J1" s="90"/>
      <c r="K1" s="90"/>
    </row>
    <row r="2" spans="1:11" x14ac:dyDescent="0.25">
      <c r="A2" s="91" t="s">
        <v>95</v>
      </c>
      <c r="B2" s="91"/>
      <c r="C2" s="91"/>
      <c r="D2" s="91"/>
      <c r="E2" s="91"/>
      <c r="F2" s="91"/>
      <c r="G2" s="91"/>
      <c r="H2" s="91"/>
      <c r="I2" s="91"/>
      <c r="J2" s="91"/>
      <c r="K2" s="91"/>
    </row>
    <row r="3" spans="1:1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15.6" x14ac:dyDescent="0.3">
      <c r="A5" s="10"/>
      <c r="B5" s="11"/>
      <c r="C5" s="15"/>
      <c r="D5" s="15"/>
      <c r="E5" s="40"/>
      <c r="F5" s="92" t="s">
        <v>23</v>
      </c>
      <c r="G5" s="93"/>
      <c r="H5" s="93"/>
      <c r="I5" s="94"/>
      <c r="J5" s="47"/>
      <c r="K5" s="12"/>
    </row>
    <row r="6" spans="1:11" ht="38.25" customHeight="1" x14ac:dyDescent="0.25">
      <c r="A6" s="13"/>
      <c r="B6" s="2" t="s">
        <v>2</v>
      </c>
      <c r="C6" s="16" t="s">
        <v>22</v>
      </c>
      <c r="D6" s="16" t="s">
        <v>20</v>
      </c>
      <c r="E6" s="16" t="s">
        <v>41</v>
      </c>
      <c r="F6" s="17" t="s">
        <v>24</v>
      </c>
      <c r="G6" s="17" t="s">
        <v>0</v>
      </c>
      <c r="H6" s="17" t="s">
        <v>28</v>
      </c>
      <c r="I6" s="17" t="s">
        <v>42</v>
      </c>
      <c r="J6" s="48" t="s">
        <v>43</v>
      </c>
      <c r="K6" s="14" t="s">
        <v>21</v>
      </c>
    </row>
    <row r="7" spans="1:11" ht="45" x14ac:dyDescent="0.25">
      <c r="A7" s="24"/>
      <c r="B7" s="25" t="s">
        <v>17</v>
      </c>
      <c r="C7" s="26" t="s">
        <v>19</v>
      </c>
      <c r="D7" s="41">
        <v>37053</v>
      </c>
      <c r="E7" s="42">
        <v>100000</v>
      </c>
      <c r="F7" s="42">
        <v>126501</v>
      </c>
      <c r="G7" s="42">
        <v>0</v>
      </c>
      <c r="H7" s="42">
        <v>1499</v>
      </c>
      <c r="I7" s="43">
        <f t="shared" ref="I7:I15" si="0">SUM(F7:H7)</f>
        <v>128000</v>
      </c>
      <c r="J7" s="43">
        <f t="shared" ref="J7:J15" si="1">+E7+I7</f>
        <v>228000</v>
      </c>
      <c r="K7" s="44" t="s">
        <v>32</v>
      </c>
    </row>
    <row r="8" spans="1:11" ht="45" x14ac:dyDescent="0.25">
      <c r="A8" s="24"/>
      <c r="B8" s="25" t="s">
        <v>34</v>
      </c>
      <c r="C8" s="26" t="s">
        <v>35</v>
      </c>
      <c r="D8" s="41">
        <v>37071</v>
      </c>
      <c r="E8" s="42">
        <v>100000</v>
      </c>
      <c r="F8" s="42">
        <v>23440</v>
      </c>
      <c r="G8" s="42">
        <v>0</v>
      </c>
      <c r="H8" s="42">
        <v>0</v>
      </c>
      <c r="I8" s="43">
        <f t="shared" si="0"/>
        <v>23440</v>
      </c>
      <c r="J8" s="43">
        <f t="shared" si="1"/>
        <v>123440</v>
      </c>
      <c r="K8" s="44" t="s">
        <v>32</v>
      </c>
    </row>
    <row r="9" spans="1:11" ht="45" x14ac:dyDescent="0.25">
      <c r="A9" s="24"/>
      <c r="B9" s="25" t="s">
        <v>36</v>
      </c>
      <c r="C9" s="26" t="s">
        <v>35</v>
      </c>
      <c r="D9" s="41">
        <v>37071</v>
      </c>
      <c r="E9" s="42">
        <v>100000</v>
      </c>
      <c r="F9" s="42">
        <v>178438</v>
      </c>
      <c r="G9" s="42">
        <v>3891</v>
      </c>
      <c r="H9" s="42">
        <v>43231</v>
      </c>
      <c r="I9" s="43">
        <f t="shared" si="0"/>
        <v>225560</v>
      </c>
      <c r="J9" s="43">
        <f t="shared" si="1"/>
        <v>325560</v>
      </c>
      <c r="K9" s="44" t="s">
        <v>32</v>
      </c>
    </row>
    <row r="10" spans="1:11" ht="75" x14ac:dyDescent="0.25">
      <c r="A10" s="24"/>
      <c r="B10" s="25" t="s">
        <v>37</v>
      </c>
      <c r="C10" s="26" t="s">
        <v>18</v>
      </c>
      <c r="D10" s="41">
        <v>37077</v>
      </c>
      <c r="E10" s="42">
        <v>50000</v>
      </c>
      <c r="F10" s="42">
        <v>39950</v>
      </c>
      <c r="G10" s="42">
        <v>0</v>
      </c>
      <c r="H10" s="42">
        <v>0</v>
      </c>
      <c r="I10" s="43">
        <f t="shared" si="0"/>
        <v>39950</v>
      </c>
      <c r="J10" s="43">
        <f t="shared" si="1"/>
        <v>89950</v>
      </c>
      <c r="K10" s="44" t="s">
        <v>96</v>
      </c>
    </row>
    <row r="11" spans="1:11" ht="45" x14ac:dyDescent="0.25">
      <c r="A11" s="24"/>
      <c r="B11" s="25" t="s">
        <v>15</v>
      </c>
      <c r="C11" s="26" t="s">
        <v>18</v>
      </c>
      <c r="D11" s="41">
        <v>37078</v>
      </c>
      <c r="E11" s="42">
        <v>50000</v>
      </c>
      <c r="F11" s="42">
        <v>58937</v>
      </c>
      <c r="G11" s="42">
        <v>-400</v>
      </c>
      <c r="H11" s="42">
        <v>0</v>
      </c>
      <c r="I11" s="43">
        <f t="shared" si="0"/>
        <v>58537</v>
      </c>
      <c r="J11" s="43">
        <f t="shared" si="1"/>
        <v>108537</v>
      </c>
      <c r="K11" s="44" t="s">
        <v>38</v>
      </c>
    </row>
    <row r="12" spans="1:11" ht="75" x14ac:dyDescent="0.25">
      <c r="A12" s="85"/>
      <c r="B12" s="27" t="s">
        <v>72</v>
      </c>
      <c r="C12" s="28" t="s">
        <v>40</v>
      </c>
      <c r="D12" s="86">
        <v>37099</v>
      </c>
      <c r="E12" s="87">
        <v>100000</v>
      </c>
      <c r="F12" s="87">
        <v>0</v>
      </c>
      <c r="G12" s="87">
        <v>-1000</v>
      </c>
      <c r="H12" s="87">
        <v>18000</v>
      </c>
      <c r="I12" s="88">
        <f t="shared" si="0"/>
        <v>17000</v>
      </c>
      <c r="J12" s="88">
        <f t="shared" si="1"/>
        <v>117000</v>
      </c>
      <c r="K12" s="44" t="s">
        <v>73</v>
      </c>
    </row>
    <row r="13" spans="1:11" ht="75" x14ac:dyDescent="0.25">
      <c r="A13" s="85"/>
      <c r="B13" s="27" t="s">
        <v>74</v>
      </c>
      <c r="C13" s="28" t="s">
        <v>75</v>
      </c>
      <c r="D13" s="86">
        <v>37089</v>
      </c>
      <c r="E13" s="87">
        <v>300000</v>
      </c>
      <c r="F13" s="87">
        <v>0</v>
      </c>
      <c r="G13" s="87">
        <v>0</v>
      </c>
      <c r="H13" s="87">
        <v>54500</v>
      </c>
      <c r="I13" s="88">
        <f t="shared" si="0"/>
        <v>54500</v>
      </c>
      <c r="J13" s="88">
        <f t="shared" si="1"/>
        <v>354500</v>
      </c>
      <c r="K13" s="44" t="s">
        <v>76</v>
      </c>
    </row>
    <row r="14" spans="1:11" ht="75" x14ac:dyDescent="0.25">
      <c r="A14" s="85"/>
      <c r="B14" s="27" t="s">
        <v>72</v>
      </c>
      <c r="C14" s="28" t="s">
        <v>18</v>
      </c>
      <c r="D14" s="86">
        <v>37106</v>
      </c>
      <c r="E14" s="87">
        <v>0</v>
      </c>
      <c r="F14" s="87">
        <v>0</v>
      </c>
      <c r="G14" s="87">
        <v>0</v>
      </c>
      <c r="H14" s="87">
        <v>28000</v>
      </c>
      <c r="I14" s="88">
        <f t="shared" si="0"/>
        <v>28000</v>
      </c>
      <c r="J14" s="88">
        <f t="shared" si="1"/>
        <v>28000</v>
      </c>
      <c r="K14" s="44" t="s">
        <v>73</v>
      </c>
    </row>
    <row r="15" spans="1:11" ht="60" x14ac:dyDescent="0.25">
      <c r="A15" s="85"/>
      <c r="B15" s="27" t="s">
        <v>36</v>
      </c>
      <c r="C15" s="28" t="s">
        <v>19</v>
      </c>
      <c r="D15" s="86">
        <v>37106</v>
      </c>
      <c r="E15" s="87">
        <v>0</v>
      </c>
      <c r="F15" s="87">
        <v>0</v>
      </c>
      <c r="G15" s="87">
        <v>0</v>
      </c>
      <c r="H15" s="87">
        <v>64560</v>
      </c>
      <c r="I15" s="88">
        <f t="shared" si="0"/>
        <v>64560</v>
      </c>
      <c r="J15" s="88">
        <f t="shared" si="1"/>
        <v>64560</v>
      </c>
      <c r="K15" s="89" t="s">
        <v>78</v>
      </c>
    </row>
    <row r="16" spans="1:11" ht="15.6" thickBot="1" x14ac:dyDescent="0.3">
      <c r="A16" s="46" t="s">
        <v>3</v>
      </c>
      <c r="B16" s="27"/>
      <c r="C16" s="28"/>
      <c r="D16" s="29"/>
      <c r="E16" s="29"/>
      <c r="F16" s="28"/>
      <c r="G16" s="28"/>
      <c r="H16" s="30"/>
      <c r="I16" s="30">
        <f>SUM(I7:I15)</f>
        <v>639547</v>
      </c>
      <c r="J16" s="30"/>
      <c r="K16" s="31"/>
    </row>
    <row r="17" spans="1:11" ht="16.2" thickBot="1" x14ac:dyDescent="0.35">
      <c r="A17" s="32" t="s">
        <v>27</v>
      </c>
      <c r="B17" s="33"/>
      <c r="C17" s="34"/>
      <c r="D17" s="34"/>
      <c r="E17" s="34"/>
      <c r="F17" s="34"/>
      <c r="G17" s="34"/>
      <c r="H17" s="35"/>
      <c r="I17" s="35">
        <f>5000000-I16</f>
        <v>4360453</v>
      </c>
      <c r="J17" s="35"/>
      <c r="K17" s="36"/>
    </row>
    <row r="18" spans="1:11" ht="15" x14ac:dyDescent="0.25">
      <c r="A18" s="21"/>
      <c r="B18" s="19"/>
      <c r="C18" s="20"/>
      <c r="D18" s="20"/>
      <c r="E18" s="20"/>
      <c r="F18" s="20"/>
      <c r="G18" s="20"/>
      <c r="H18" s="20"/>
      <c r="I18" s="20"/>
      <c r="J18" s="20"/>
      <c r="K18" s="45"/>
    </row>
    <row r="19" spans="1:11" ht="15.6" x14ac:dyDescent="0.3">
      <c r="A19" s="37" t="s">
        <v>4</v>
      </c>
      <c r="B19" s="19"/>
      <c r="C19" s="20"/>
      <c r="D19" s="20"/>
      <c r="E19" s="20"/>
      <c r="F19" s="20"/>
      <c r="G19" s="20"/>
      <c r="H19" s="20"/>
      <c r="I19" s="20"/>
      <c r="J19" s="20"/>
      <c r="K19" s="19"/>
    </row>
    <row r="20" spans="1:11" ht="15.6" x14ac:dyDescent="0.3">
      <c r="A20" s="18"/>
      <c r="B20" s="19"/>
      <c r="C20" s="20"/>
      <c r="D20" s="20"/>
      <c r="E20" s="20"/>
      <c r="F20" s="20"/>
      <c r="G20" s="20"/>
      <c r="H20" s="20"/>
      <c r="I20" s="20"/>
      <c r="J20" s="20"/>
      <c r="K20" s="22"/>
    </row>
    <row r="21" spans="1:11" ht="75" x14ac:dyDescent="0.25">
      <c r="A21" s="54"/>
      <c r="B21" s="55" t="s">
        <v>8</v>
      </c>
      <c r="C21" s="26" t="s">
        <v>9</v>
      </c>
      <c r="D21" s="56">
        <v>37001</v>
      </c>
      <c r="E21" s="42">
        <v>200000</v>
      </c>
      <c r="F21" s="42">
        <v>0</v>
      </c>
      <c r="G21" s="42">
        <v>0</v>
      </c>
      <c r="H21" s="57">
        <v>1145037.5</v>
      </c>
      <c r="I21" s="57">
        <f t="shared" ref="I21:I32" si="2">SUM(F21:H21)</f>
        <v>1145037.5</v>
      </c>
      <c r="J21" s="58">
        <f>+E21+I21</f>
        <v>1345037.5</v>
      </c>
      <c r="K21" s="23" t="s">
        <v>25</v>
      </c>
    </row>
    <row r="22" spans="1:11" ht="30" x14ac:dyDescent="0.25">
      <c r="A22" s="54"/>
      <c r="B22" s="55" t="s">
        <v>10</v>
      </c>
      <c r="C22" s="26" t="s">
        <v>13</v>
      </c>
      <c r="D22" s="56">
        <v>37026</v>
      </c>
      <c r="E22" s="42">
        <v>200000</v>
      </c>
      <c r="F22" s="57">
        <v>150000</v>
      </c>
      <c r="G22" s="42">
        <v>0</v>
      </c>
      <c r="H22" s="57">
        <v>0</v>
      </c>
      <c r="I22" s="57">
        <f t="shared" si="2"/>
        <v>150000</v>
      </c>
      <c r="J22" s="58">
        <f>+E22+I22</f>
        <v>350000</v>
      </c>
      <c r="K22" s="23" t="s">
        <v>84</v>
      </c>
    </row>
    <row r="23" spans="1:11" ht="45" x14ac:dyDescent="0.25">
      <c r="A23" s="59"/>
      <c r="B23" s="55" t="s">
        <v>44</v>
      </c>
      <c r="C23" s="26" t="s">
        <v>13</v>
      </c>
      <c r="D23" s="56">
        <v>37071</v>
      </c>
      <c r="E23" s="42">
        <v>100000</v>
      </c>
      <c r="F23" s="42">
        <v>22850</v>
      </c>
      <c r="G23" s="42">
        <v>0</v>
      </c>
      <c r="H23" s="57">
        <v>0</v>
      </c>
      <c r="I23" s="57">
        <f t="shared" si="2"/>
        <v>22850</v>
      </c>
      <c r="J23" s="58">
        <v>122850</v>
      </c>
      <c r="K23" s="23" t="s">
        <v>85</v>
      </c>
    </row>
    <row r="24" spans="1:11" ht="45" x14ac:dyDescent="0.25">
      <c r="A24" s="54"/>
      <c r="B24" s="55" t="s">
        <v>45</v>
      </c>
      <c r="C24" s="26" t="s">
        <v>14</v>
      </c>
      <c r="D24" s="56">
        <v>37088</v>
      </c>
      <c r="E24" s="42">
        <v>0</v>
      </c>
      <c r="F24" s="42">
        <v>35500</v>
      </c>
      <c r="G24" s="42"/>
      <c r="H24" s="57"/>
      <c r="I24" s="57">
        <f t="shared" si="2"/>
        <v>35500</v>
      </c>
      <c r="J24" s="58">
        <v>122850</v>
      </c>
      <c r="K24" s="23" t="s">
        <v>46</v>
      </c>
    </row>
    <row r="25" spans="1:11" ht="45" x14ac:dyDescent="0.25">
      <c r="A25" s="54"/>
      <c r="B25" s="55" t="s">
        <v>60</v>
      </c>
      <c r="C25" s="26" t="s">
        <v>14</v>
      </c>
      <c r="D25" s="56">
        <v>37088</v>
      </c>
      <c r="E25" s="42">
        <v>50000</v>
      </c>
      <c r="F25" s="42">
        <v>51808</v>
      </c>
      <c r="G25" s="42"/>
      <c r="H25" s="57">
        <v>0</v>
      </c>
      <c r="I25" s="57">
        <f t="shared" si="2"/>
        <v>51808</v>
      </c>
      <c r="J25" s="58">
        <v>122850</v>
      </c>
      <c r="K25" s="23" t="s">
        <v>86</v>
      </c>
    </row>
    <row r="26" spans="1:11" ht="90" x14ac:dyDescent="0.25">
      <c r="A26" s="54"/>
      <c r="B26" s="55" t="s">
        <v>61</v>
      </c>
      <c r="C26" s="26" t="s">
        <v>62</v>
      </c>
      <c r="D26" s="56">
        <v>37088</v>
      </c>
      <c r="E26" s="42">
        <v>0</v>
      </c>
      <c r="F26" s="42">
        <v>243821</v>
      </c>
      <c r="G26" s="42"/>
      <c r="H26" s="57"/>
      <c r="I26" s="57">
        <f t="shared" si="2"/>
        <v>243821</v>
      </c>
      <c r="J26" s="58">
        <v>122850</v>
      </c>
      <c r="K26" s="23" t="s">
        <v>63</v>
      </c>
    </row>
    <row r="27" spans="1:11" ht="45" x14ac:dyDescent="0.25">
      <c r="A27" s="54"/>
      <c r="B27" s="55" t="s">
        <v>79</v>
      </c>
      <c r="C27" s="26" t="s">
        <v>14</v>
      </c>
      <c r="D27" s="56">
        <v>37103</v>
      </c>
      <c r="E27" s="42">
        <v>25000</v>
      </c>
      <c r="F27" s="42">
        <v>11000</v>
      </c>
      <c r="G27" s="42"/>
      <c r="H27" s="57"/>
      <c r="I27" s="57">
        <f t="shared" si="2"/>
        <v>11000</v>
      </c>
      <c r="J27" s="58"/>
      <c r="K27" s="23" t="s">
        <v>87</v>
      </c>
    </row>
    <row r="28" spans="1:11" ht="45" x14ac:dyDescent="0.25">
      <c r="A28" s="54"/>
      <c r="B28" s="55" t="s">
        <v>79</v>
      </c>
      <c r="C28" s="26" t="s">
        <v>14</v>
      </c>
      <c r="D28" s="56">
        <v>37103</v>
      </c>
      <c r="E28" s="42">
        <v>0</v>
      </c>
      <c r="F28" s="42">
        <v>54000</v>
      </c>
      <c r="G28" s="42"/>
      <c r="H28" s="57"/>
      <c r="I28" s="57">
        <f t="shared" si="2"/>
        <v>54000</v>
      </c>
      <c r="J28" s="58"/>
      <c r="K28" s="23" t="s">
        <v>88</v>
      </c>
    </row>
    <row r="29" spans="1:11" ht="45" x14ac:dyDescent="0.25">
      <c r="A29" s="54"/>
      <c r="B29" s="55" t="s">
        <v>79</v>
      </c>
      <c r="C29" s="26" t="s">
        <v>14</v>
      </c>
      <c r="D29" s="56">
        <v>37106</v>
      </c>
      <c r="E29" s="42">
        <v>0</v>
      </c>
      <c r="F29" s="42"/>
      <c r="G29" s="42"/>
      <c r="H29" s="57">
        <v>45000</v>
      </c>
      <c r="I29" s="57">
        <f t="shared" si="2"/>
        <v>45000</v>
      </c>
      <c r="J29" s="58"/>
      <c r="K29" s="23" t="s">
        <v>83</v>
      </c>
    </row>
    <row r="30" spans="1:11" ht="60" x14ac:dyDescent="0.25">
      <c r="A30" s="54"/>
      <c r="B30" s="55" t="s">
        <v>80</v>
      </c>
      <c r="C30" s="26" t="s">
        <v>81</v>
      </c>
      <c r="D30" s="56" t="s">
        <v>82</v>
      </c>
      <c r="E30" s="42">
        <v>0</v>
      </c>
      <c r="F30" s="42"/>
      <c r="G30" s="42"/>
      <c r="H30" s="57">
        <v>1100000</v>
      </c>
      <c r="I30" s="57">
        <f t="shared" si="2"/>
        <v>1100000</v>
      </c>
      <c r="J30" s="58"/>
      <c r="K30" s="23" t="s">
        <v>89</v>
      </c>
    </row>
    <row r="31" spans="1:11" ht="60" x14ac:dyDescent="0.25">
      <c r="A31" s="54"/>
      <c r="B31" s="55" t="s">
        <v>90</v>
      </c>
      <c r="C31" s="26" t="s">
        <v>91</v>
      </c>
      <c r="D31" s="56">
        <v>37112</v>
      </c>
      <c r="E31" s="42">
        <v>100000</v>
      </c>
      <c r="F31" s="42">
        <v>33400</v>
      </c>
      <c r="G31" s="42"/>
      <c r="H31" s="57"/>
      <c r="I31" s="57">
        <f t="shared" si="2"/>
        <v>33400</v>
      </c>
      <c r="J31" s="58"/>
      <c r="K31" s="23" t="s">
        <v>92</v>
      </c>
    </row>
    <row r="32" spans="1:11" ht="60" x14ac:dyDescent="0.25">
      <c r="A32" s="54"/>
      <c r="B32" s="55" t="s">
        <v>93</v>
      </c>
      <c r="C32" s="26" t="s">
        <v>62</v>
      </c>
      <c r="D32" s="56">
        <v>37113</v>
      </c>
      <c r="E32" s="42">
        <v>100000</v>
      </c>
      <c r="F32" s="42">
        <v>19700</v>
      </c>
      <c r="G32" s="42"/>
      <c r="H32" s="57"/>
      <c r="I32" s="57">
        <f t="shared" si="2"/>
        <v>19700</v>
      </c>
      <c r="J32" s="58"/>
      <c r="K32" s="23" t="s">
        <v>94</v>
      </c>
    </row>
    <row r="33" spans="1:11" ht="16.2" thickBot="1" x14ac:dyDescent="0.35">
      <c r="A33" s="49" t="s">
        <v>5</v>
      </c>
      <c r="B33" s="50"/>
      <c r="C33" s="51"/>
      <c r="D33" s="51"/>
      <c r="E33" s="51"/>
      <c r="F33" s="50"/>
      <c r="G33" s="50"/>
      <c r="H33" s="52"/>
      <c r="I33" s="52">
        <f>SUM(I21:I32)</f>
        <v>2912116.5</v>
      </c>
      <c r="J33" s="52"/>
      <c r="K33" s="53"/>
    </row>
    <row r="34" spans="1:11" ht="16.2" thickBot="1" x14ac:dyDescent="0.35">
      <c r="A34" s="32" t="s">
        <v>26</v>
      </c>
      <c r="B34" s="33"/>
      <c r="C34" s="34"/>
      <c r="D34" s="34"/>
      <c r="E34" s="34"/>
      <c r="F34" s="33"/>
      <c r="G34" s="33"/>
      <c r="H34" s="38"/>
      <c r="I34" s="38">
        <f>5000000-I33</f>
        <v>2087883.5</v>
      </c>
      <c r="J34" s="38"/>
      <c r="K34" s="36"/>
    </row>
  </sheetData>
  <mergeCells count="3">
    <mergeCell ref="A1:K1"/>
    <mergeCell ref="A2:K2"/>
    <mergeCell ref="F5:I5"/>
  </mergeCells>
  <phoneticPr fontId="0" type="noConversion"/>
  <pageMargins left="0.25" right="0.25" top="1" bottom="1" header="0.5" footer="0.5"/>
  <pageSetup scale="60" fitToHeight="2" orientation="landscape" r:id="rId1"/>
  <headerFooter alignWithMargins="0"/>
  <rowBreaks count="1" manualBreakCount="1">
    <brk id="1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5"/>
  <sheetViews>
    <sheetView showGridLines="0" zoomScale="75" zoomScaleNormal="100" workbookViewId="0">
      <pane ySplit="6" topLeftCell="A7" activePane="bottomLeft" state="frozen"/>
      <selection pane="bottomLeft" activeCell="E22" sqref="E22"/>
    </sheetView>
  </sheetViews>
  <sheetFormatPr defaultRowHeight="13.2" x14ac:dyDescent="0.25"/>
  <cols>
    <col min="1" max="1" width="5.6640625" customWidth="1"/>
    <col min="2" max="2" width="42.88671875" customWidth="1"/>
    <col min="3" max="4" width="20.6640625" style="5" customWidth="1"/>
    <col min="5" max="5" width="15.33203125" customWidth="1"/>
    <col min="6" max="6" width="34.6640625" customWidth="1"/>
  </cols>
  <sheetData>
    <row r="1" spans="1:6" ht="17.399999999999999" x14ac:dyDescent="0.3">
      <c r="A1" s="90" t="s">
        <v>6</v>
      </c>
      <c r="B1" s="90"/>
      <c r="C1" s="90"/>
      <c r="D1" s="90"/>
      <c r="E1" s="90"/>
      <c r="F1" s="90"/>
    </row>
    <row r="2" spans="1:6" x14ac:dyDescent="0.25">
      <c r="A2" s="91" t="s">
        <v>77</v>
      </c>
      <c r="B2" s="91"/>
      <c r="C2" s="91"/>
      <c r="D2" s="91"/>
      <c r="E2" s="91"/>
      <c r="F2" s="91"/>
    </row>
    <row r="3" spans="1:6" x14ac:dyDescent="0.25">
      <c r="A3" s="4"/>
      <c r="B3" s="4"/>
      <c r="C3" s="4"/>
      <c r="D3" s="4"/>
      <c r="E3" s="4"/>
      <c r="F3" s="4"/>
    </row>
    <row r="4" spans="1:6" x14ac:dyDescent="0.25">
      <c r="A4" s="4"/>
      <c r="B4" s="4"/>
      <c r="C4" s="4"/>
      <c r="D4" s="4"/>
      <c r="E4" s="4"/>
      <c r="F4" s="4"/>
    </row>
    <row r="5" spans="1:6" ht="15.6" x14ac:dyDescent="0.3">
      <c r="A5" s="10"/>
      <c r="B5" s="11"/>
      <c r="C5" s="15"/>
      <c r="D5" s="15"/>
      <c r="E5" s="39"/>
      <c r="F5" s="12"/>
    </row>
    <row r="6" spans="1:6" s="3" customFormat="1" ht="26.4" x14ac:dyDescent="0.25">
      <c r="A6" s="13"/>
      <c r="B6" s="2" t="s">
        <v>2</v>
      </c>
      <c r="C6" s="16" t="s">
        <v>22</v>
      </c>
      <c r="D6" s="16" t="s">
        <v>20</v>
      </c>
      <c r="E6" s="16" t="s">
        <v>29</v>
      </c>
      <c r="F6" s="14" t="s">
        <v>21</v>
      </c>
    </row>
    <row r="7" spans="1:6" x14ac:dyDescent="0.25">
      <c r="A7" s="1" t="s">
        <v>1</v>
      </c>
      <c r="E7" s="7"/>
    </row>
    <row r="8" spans="1:6" ht="39.6" x14ac:dyDescent="0.25">
      <c r="A8" s="60"/>
      <c r="B8" s="63" t="s">
        <v>47</v>
      </c>
      <c r="C8" s="64" t="s">
        <v>48</v>
      </c>
      <c r="D8" s="65">
        <v>37004</v>
      </c>
      <c r="E8" s="66">
        <v>48000</v>
      </c>
      <c r="F8" s="67" t="s">
        <v>49</v>
      </c>
    </row>
    <row r="9" spans="1:6" ht="39.6" x14ac:dyDescent="0.25">
      <c r="A9" s="60"/>
      <c r="B9" s="63" t="s">
        <v>47</v>
      </c>
      <c r="C9" s="64" t="s">
        <v>48</v>
      </c>
      <c r="D9" s="65">
        <v>37004</v>
      </c>
      <c r="E9" s="66">
        <v>48000</v>
      </c>
      <c r="F9" s="67" t="s">
        <v>49</v>
      </c>
    </row>
    <row r="10" spans="1:6" ht="39.6" x14ac:dyDescent="0.25">
      <c r="A10" s="60"/>
      <c r="B10" s="63" t="s">
        <v>50</v>
      </c>
      <c r="C10" s="64" t="s">
        <v>51</v>
      </c>
      <c r="D10" s="65">
        <v>37004</v>
      </c>
      <c r="E10" s="66">
        <v>49200</v>
      </c>
      <c r="F10" s="67" t="s">
        <v>52</v>
      </c>
    </row>
    <row r="11" spans="1:6" ht="39.6" x14ac:dyDescent="0.25">
      <c r="A11" s="60"/>
      <c r="B11" s="63" t="s">
        <v>50</v>
      </c>
      <c r="C11" s="64" t="s">
        <v>51</v>
      </c>
      <c r="D11" s="65">
        <v>37004</v>
      </c>
      <c r="E11" s="66">
        <v>49200</v>
      </c>
      <c r="F11" s="67" t="s">
        <v>52</v>
      </c>
    </row>
    <row r="12" spans="1:6" ht="39.6" x14ac:dyDescent="0.25">
      <c r="A12" s="60"/>
      <c r="B12" s="63" t="s">
        <v>53</v>
      </c>
      <c r="C12" s="64" t="s">
        <v>51</v>
      </c>
      <c r="D12" s="65">
        <v>37004</v>
      </c>
      <c r="E12" s="66">
        <v>148800</v>
      </c>
      <c r="F12" s="67" t="s">
        <v>54</v>
      </c>
    </row>
    <row r="13" spans="1:6" ht="52.8" x14ac:dyDescent="0.25">
      <c r="A13" s="60"/>
      <c r="B13" s="63" t="s">
        <v>55</v>
      </c>
      <c r="C13" s="64" t="s">
        <v>51</v>
      </c>
      <c r="D13" s="65">
        <v>37004</v>
      </c>
      <c r="E13" s="66">
        <v>143760</v>
      </c>
      <c r="F13" s="67" t="s">
        <v>56</v>
      </c>
    </row>
    <row r="14" spans="1:6" ht="39.6" x14ac:dyDescent="0.25">
      <c r="A14" s="60"/>
      <c r="B14" s="63" t="s">
        <v>15</v>
      </c>
      <c r="C14" s="64" t="s">
        <v>18</v>
      </c>
      <c r="D14" s="65">
        <v>37049</v>
      </c>
      <c r="E14" s="66">
        <v>35000</v>
      </c>
      <c r="F14" s="68" t="s">
        <v>57</v>
      </c>
    </row>
    <row r="15" spans="1:6" ht="39.6" x14ac:dyDescent="0.25">
      <c r="A15" s="60"/>
      <c r="B15" s="63" t="s">
        <v>58</v>
      </c>
      <c r="C15" s="64" t="s">
        <v>19</v>
      </c>
      <c r="D15" s="65">
        <v>37050</v>
      </c>
      <c r="E15" s="66">
        <v>102600</v>
      </c>
      <c r="F15" s="68" t="s">
        <v>59</v>
      </c>
    </row>
    <row r="16" spans="1:6" ht="39.6" x14ac:dyDescent="0.25">
      <c r="A16" s="60"/>
      <c r="B16" s="63" t="s">
        <v>16</v>
      </c>
      <c r="C16" s="64" t="s">
        <v>70</v>
      </c>
      <c r="D16" s="65">
        <v>37049</v>
      </c>
      <c r="E16" s="66">
        <v>200000</v>
      </c>
      <c r="F16" s="68" t="s">
        <v>71</v>
      </c>
    </row>
    <row r="17" spans="1:7" ht="39.6" x14ac:dyDescent="0.25">
      <c r="A17" s="60"/>
      <c r="B17" s="63" t="s">
        <v>39</v>
      </c>
      <c r="C17" s="64" t="s">
        <v>40</v>
      </c>
      <c r="D17" s="65">
        <v>37081</v>
      </c>
      <c r="E17" s="66">
        <v>31000</v>
      </c>
      <c r="F17" s="68" t="s">
        <v>49</v>
      </c>
    </row>
    <row r="18" spans="1:7" ht="39.6" x14ac:dyDescent="0.25">
      <c r="A18" s="60"/>
      <c r="B18" s="63" t="s">
        <v>33</v>
      </c>
      <c r="C18" s="64" t="s">
        <v>18</v>
      </c>
      <c r="D18" s="65">
        <v>37069</v>
      </c>
      <c r="E18" s="66">
        <v>32200</v>
      </c>
      <c r="F18" s="68" t="s">
        <v>54</v>
      </c>
    </row>
    <row r="19" spans="1:7" ht="39.6" x14ac:dyDescent="0.25">
      <c r="A19" s="60"/>
      <c r="B19" s="63" t="s">
        <v>33</v>
      </c>
      <c r="C19" s="64" t="s">
        <v>18</v>
      </c>
      <c r="D19" s="65">
        <v>37069</v>
      </c>
      <c r="E19" s="66">
        <v>31740</v>
      </c>
      <c r="F19" s="68" t="s">
        <v>54</v>
      </c>
    </row>
    <row r="20" spans="1:7" ht="39.6" x14ac:dyDescent="0.25">
      <c r="A20" s="60"/>
      <c r="B20" s="63" t="s">
        <v>33</v>
      </c>
      <c r="C20" s="64" t="s">
        <v>18</v>
      </c>
      <c r="D20" s="65">
        <v>37082</v>
      </c>
      <c r="E20" s="66">
        <v>33580</v>
      </c>
      <c r="F20" s="68" t="s">
        <v>54</v>
      </c>
    </row>
    <row r="21" spans="1:7" x14ac:dyDescent="0.25">
      <c r="A21" s="79"/>
      <c r="B21" s="80"/>
      <c r="C21" s="81"/>
      <c r="D21" s="82"/>
      <c r="F21" s="84"/>
    </row>
    <row r="22" spans="1:7" x14ac:dyDescent="0.25">
      <c r="A22" s="1" t="s">
        <v>3</v>
      </c>
      <c r="B22" s="69"/>
      <c r="C22" s="70"/>
      <c r="D22" s="70"/>
      <c r="E22" s="83">
        <f>SUM(E8:E20)</f>
        <v>953080</v>
      </c>
      <c r="F22" s="69"/>
    </row>
    <row r="23" spans="1:7" x14ac:dyDescent="0.25">
      <c r="A23" s="69"/>
      <c r="B23" s="69"/>
      <c r="C23" s="70"/>
      <c r="D23" s="70"/>
      <c r="E23" s="69"/>
      <c r="F23" s="69"/>
    </row>
    <row r="24" spans="1:7" x14ac:dyDescent="0.25">
      <c r="A24" s="1" t="s">
        <v>4</v>
      </c>
      <c r="B24" s="69"/>
      <c r="C24" s="70"/>
      <c r="D24" s="70"/>
      <c r="E24" s="69"/>
      <c r="F24" s="69"/>
    </row>
    <row r="25" spans="1:7" ht="39.6" x14ac:dyDescent="0.25">
      <c r="A25" s="71"/>
      <c r="B25" s="63" t="s">
        <v>8</v>
      </c>
      <c r="C25" s="63" t="s">
        <v>9</v>
      </c>
      <c r="D25" s="72">
        <v>37004</v>
      </c>
      <c r="E25" s="73">
        <v>389775</v>
      </c>
      <c r="F25" s="67" t="s">
        <v>30</v>
      </c>
      <c r="G25" s="6"/>
    </row>
    <row r="26" spans="1:7" ht="39.6" x14ac:dyDescent="0.25">
      <c r="A26" s="71"/>
      <c r="B26" s="63" t="s">
        <v>7</v>
      </c>
      <c r="C26" s="63" t="s">
        <v>9</v>
      </c>
      <c r="D26" s="72">
        <v>37000</v>
      </c>
      <c r="E26" s="73">
        <v>160300</v>
      </c>
      <c r="F26" s="67" t="s">
        <v>31</v>
      </c>
      <c r="G26" s="6"/>
    </row>
    <row r="27" spans="1:7" ht="39.6" x14ac:dyDescent="0.25">
      <c r="A27" s="71"/>
      <c r="B27" s="63" t="s">
        <v>7</v>
      </c>
      <c r="C27" s="63" t="s">
        <v>9</v>
      </c>
      <c r="D27" s="72">
        <v>37004</v>
      </c>
      <c r="E27" s="73">
        <v>84500</v>
      </c>
      <c r="F27" s="67" t="s">
        <v>31</v>
      </c>
      <c r="G27" s="6"/>
    </row>
    <row r="28" spans="1:7" ht="66" x14ac:dyDescent="0.25">
      <c r="A28" s="74"/>
      <c r="B28" s="75" t="s">
        <v>8</v>
      </c>
      <c r="C28" s="76" t="s">
        <v>9</v>
      </c>
      <c r="D28" s="77">
        <v>36997</v>
      </c>
      <c r="E28" s="78">
        <v>182496</v>
      </c>
      <c r="F28" s="61" t="s">
        <v>68</v>
      </c>
    </row>
    <row r="29" spans="1:7" ht="79.2" x14ac:dyDescent="0.25">
      <c r="A29" s="74"/>
      <c r="B29" s="75" t="s">
        <v>11</v>
      </c>
      <c r="C29" s="76" t="s">
        <v>13</v>
      </c>
      <c r="D29" s="77">
        <v>37057</v>
      </c>
      <c r="E29" s="78">
        <v>68802.64</v>
      </c>
      <c r="F29" s="62" t="s">
        <v>67</v>
      </c>
    </row>
    <row r="30" spans="1:7" ht="52.8" x14ac:dyDescent="0.25">
      <c r="A30" s="74"/>
      <c r="B30" s="75" t="s">
        <v>12</v>
      </c>
      <c r="C30" s="76" t="s">
        <v>14</v>
      </c>
      <c r="D30" s="77">
        <v>37057</v>
      </c>
      <c r="E30" s="78">
        <v>130400</v>
      </c>
      <c r="F30" s="62" t="s">
        <v>66</v>
      </c>
    </row>
    <row r="31" spans="1:7" ht="52.8" x14ac:dyDescent="0.25">
      <c r="A31" s="74"/>
      <c r="B31" s="75" t="s">
        <v>12</v>
      </c>
      <c r="C31" s="76" t="s">
        <v>14</v>
      </c>
      <c r="D31" s="77">
        <v>37055</v>
      </c>
      <c r="E31" s="78">
        <v>25500</v>
      </c>
      <c r="F31" s="62" t="s">
        <v>65</v>
      </c>
    </row>
    <row r="32" spans="1:7" ht="52.8" x14ac:dyDescent="0.25">
      <c r="A32" s="74"/>
      <c r="B32" s="75" t="s">
        <v>12</v>
      </c>
      <c r="C32" s="76" t="s">
        <v>14</v>
      </c>
      <c r="D32" s="77">
        <v>37070</v>
      </c>
      <c r="E32" s="78">
        <v>23600</v>
      </c>
      <c r="F32" s="62" t="s">
        <v>69</v>
      </c>
    </row>
    <row r="33" spans="1:7" ht="52.8" x14ac:dyDescent="0.25">
      <c r="A33" s="74"/>
      <c r="B33" s="75" t="s">
        <v>11</v>
      </c>
      <c r="C33" s="76" t="s">
        <v>13</v>
      </c>
      <c r="D33" s="77">
        <v>37088</v>
      </c>
      <c r="E33" s="78">
        <v>121500</v>
      </c>
      <c r="F33" s="62" t="s">
        <v>64</v>
      </c>
    </row>
    <row r="34" spans="1:7" x14ac:dyDescent="0.25">
      <c r="D34" s="6"/>
      <c r="E34" s="7"/>
      <c r="G34" s="6"/>
    </row>
    <row r="35" spans="1:7" x14ac:dyDescent="0.25">
      <c r="D35" s="6"/>
      <c r="E35" s="7"/>
      <c r="G35" s="6"/>
    </row>
    <row r="36" spans="1:7" x14ac:dyDescent="0.25">
      <c r="D36" s="6"/>
      <c r="E36" s="7"/>
      <c r="G36" s="6"/>
    </row>
    <row r="37" spans="1:7" x14ac:dyDescent="0.25">
      <c r="D37" s="6"/>
      <c r="E37" s="7"/>
      <c r="G37" s="6"/>
    </row>
    <row r="38" spans="1:7" x14ac:dyDescent="0.25">
      <c r="D38" s="6"/>
      <c r="E38" s="7"/>
      <c r="G38" s="6"/>
    </row>
    <row r="39" spans="1:7" x14ac:dyDescent="0.25">
      <c r="D39" s="6"/>
      <c r="E39" s="7"/>
      <c r="G39" s="6"/>
    </row>
    <row r="40" spans="1:7" x14ac:dyDescent="0.25">
      <c r="D40" s="6"/>
      <c r="E40" s="7"/>
      <c r="G40" s="6"/>
    </row>
    <row r="41" spans="1:7" x14ac:dyDescent="0.25">
      <c r="D41" s="6"/>
      <c r="E41" s="7"/>
      <c r="G41" s="6"/>
    </row>
    <row r="42" spans="1:7" x14ac:dyDescent="0.25">
      <c r="D42" s="6"/>
      <c r="E42" s="7"/>
      <c r="G42" s="6"/>
    </row>
    <row r="43" spans="1:7" x14ac:dyDescent="0.25">
      <c r="A43" s="1" t="s">
        <v>5</v>
      </c>
      <c r="E43" s="8"/>
    </row>
    <row r="44" spans="1:7" x14ac:dyDescent="0.25">
      <c r="E44" s="8"/>
    </row>
    <row r="45" spans="1:7" x14ac:dyDescent="0.25">
      <c r="A45" s="1"/>
      <c r="E45" s="9"/>
    </row>
  </sheetData>
  <mergeCells count="2">
    <mergeCell ref="A1:F1"/>
    <mergeCell ref="A2:F2"/>
  </mergeCells>
  <phoneticPr fontId="0" type="noConversion"/>
  <pageMargins left="0.25" right="0.25" top="1" bottom="1" header="0.5" footer="0.5"/>
  <pageSetup paperSize="5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Risk Pool</vt:lpstr>
      <vt:lpstr>Historicals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jriley</dc:creator>
  <cp:lastModifiedBy>Havlíček Jan</cp:lastModifiedBy>
  <cp:lastPrinted>2001-07-17T13:52:37Z</cp:lastPrinted>
  <dcterms:created xsi:type="dcterms:W3CDTF">2001-06-21T19:15:15Z</dcterms:created>
  <dcterms:modified xsi:type="dcterms:W3CDTF">2023-09-10T15:58:15Z</dcterms:modified>
</cp:coreProperties>
</file>