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80" yWindow="3600" windowWidth="15480" windowHeight="4308" tabRatio="453"/>
  </bookViews>
  <sheets>
    <sheet name="E-ratings" sheetId="31" r:id="rId1"/>
    <sheet name="Country Risk Rating May 2001" sheetId="24" r:id="rId2"/>
    <sheet name="Methodology" sheetId="25" r:id="rId3"/>
    <sheet name="Method Non conforming" sheetId="28" r:id="rId4"/>
    <sheet name="Non conforming" sheetId="27" r:id="rId5"/>
  </sheets>
  <externalReferences>
    <externalReference r:id="rId6"/>
  </externalReferences>
  <definedNames>
    <definedName name="magnumopus" localSheetId="1">'Country Risk Rating May 2001'!$B$6:$BB$199</definedName>
    <definedName name="magnumopus" localSheetId="0">'E-ratings'!$B$6:$BB$64</definedName>
    <definedName name="magnumopus" localSheetId="4">'Non conforming'!$B$7:$S$101</definedName>
    <definedName name="magnumopus">#REF!</definedName>
    <definedName name="_xlnm.Print_Area" localSheetId="1">'Country Risk Rating May 2001'!$A$1:$AP$201</definedName>
    <definedName name="_xlnm.Print_Area" localSheetId="0">'E-ratings'!$A$1:$AP$201</definedName>
    <definedName name="_xlnm.Print_Area" localSheetId="4">'Non conforming'!$A$1:$G$103</definedName>
    <definedName name="_xlnm.Print_Titles" localSheetId="1">'Country Risk Rating May 2001'!$1:$4</definedName>
    <definedName name="_xlnm.Print_Titles" localSheetId="0">'E-ratings'!$1:$4</definedName>
    <definedName name="_xlnm.Print_Titles" localSheetId="4">'Non conforming'!$1:$5</definedName>
    <definedName name="rate_lookup" localSheetId="3">'Method Non conforming'!#REF!</definedName>
    <definedName name="rate_lookup">Methodology!$B$23:$C$34</definedName>
    <definedName name="SumPrint">#REF!</definedName>
    <definedName name="vol_lookup" localSheetId="3">'Method Non conforming'!#REF!</definedName>
    <definedName name="vol_lookup">Methodology!$B$37:$C$41</definedName>
  </definedNames>
  <calcPr calcId="92512" fullCalcOnLoad="1"/>
</workbook>
</file>

<file path=xl/calcChain.xml><?xml version="1.0" encoding="utf-8"?>
<calcChain xmlns="http://schemas.openxmlformats.org/spreadsheetml/2006/main">
  <c r="G6" i="24" l="1"/>
  <c r="H6" i="24"/>
  <c r="Q6" i="24"/>
  <c r="T6" i="24"/>
  <c r="X6" i="24"/>
  <c r="AN6" i="24"/>
  <c r="AO6" i="24"/>
  <c r="G7" i="24"/>
  <c r="H7" i="24"/>
  <c r="Q7" i="24"/>
  <c r="T7" i="24"/>
  <c r="X7" i="24"/>
  <c r="AN7" i="24"/>
  <c r="AO7" i="24"/>
  <c r="G8" i="24"/>
  <c r="H8" i="24"/>
  <c r="Q8" i="24"/>
  <c r="T8" i="24"/>
  <c r="X8" i="24"/>
  <c r="AH8" i="24"/>
  <c r="AI8" i="24"/>
  <c r="AJ8" i="24"/>
  <c r="AK8" i="24"/>
  <c r="AL8" i="24"/>
  <c r="AM8" i="24"/>
  <c r="AN8" i="24"/>
  <c r="AO8" i="24"/>
  <c r="G9" i="24"/>
  <c r="H9" i="24"/>
  <c r="Q9" i="24"/>
  <c r="AH9" i="24"/>
  <c r="AI9" i="24"/>
  <c r="AJ9" i="24"/>
  <c r="AK9" i="24"/>
  <c r="AL9" i="24"/>
  <c r="AM9" i="24"/>
  <c r="AN9" i="24"/>
  <c r="AO9" i="24"/>
  <c r="G10" i="24"/>
  <c r="H10" i="24"/>
  <c r="Q10" i="24"/>
  <c r="T10" i="24"/>
  <c r="X10" i="24"/>
  <c r="AH10" i="24"/>
  <c r="AI10" i="24"/>
  <c r="AJ10" i="24"/>
  <c r="AK10" i="24"/>
  <c r="AL10" i="24"/>
  <c r="AM10" i="24"/>
  <c r="AN10" i="24"/>
  <c r="AO10" i="24"/>
  <c r="G11" i="24"/>
  <c r="H11" i="24"/>
  <c r="Q11" i="24"/>
  <c r="T11" i="24"/>
  <c r="X11" i="24"/>
  <c r="AH11" i="24"/>
  <c r="AI11" i="24"/>
  <c r="AJ11" i="24"/>
  <c r="AK11" i="24"/>
  <c r="AL11" i="24"/>
  <c r="AM11" i="24"/>
  <c r="AN11" i="24"/>
  <c r="AO11" i="24"/>
  <c r="G12" i="24"/>
  <c r="H12" i="24"/>
  <c r="Q12" i="24"/>
  <c r="T12" i="24"/>
  <c r="X12" i="24"/>
  <c r="AH12" i="24"/>
  <c r="AI12" i="24"/>
  <c r="AJ12" i="24"/>
  <c r="AK12" i="24"/>
  <c r="AL12" i="24"/>
  <c r="AM12" i="24"/>
  <c r="AN12" i="24"/>
  <c r="AO12" i="24"/>
  <c r="G13" i="24"/>
  <c r="H13" i="24"/>
  <c r="Q13" i="24"/>
  <c r="T13" i="24"/>
  <c r="X13" i="24"/>
  <c r="AH13" i="24"/>
  <c r="AI13" i="24"/>
  <c r="AJ13" i="24"/>
  <c r="AK13" i="24"/>
  <c r="AL13" i="24"/>
  <c r="AM13" i="24"/>
  <c r="AN13" i="24"/>
  <c r="AO13" i="24"/>
  <c r="G14" i="24"/>
  <c r="H14" i="24"/>
  <c r="Q14" i="24"/>
  <c r="T14" i="24"/>
  <c r="X14" i="24"/>
  <c r="AH14" i="24"/>
  <c r="AI14" i="24"/>
  <c r="AJ14" i="24"/>
  <c r="AK14" i="24"/>
  <c r="AL14" i="24"/>
  <c r="AM14" i="24"/>
  <c r="AN14" i="24"/>
  <c r="AO14" i="24"/>
  <c r="G15" i="24"/>
  <c r="H15" i="24"/>
  <c r="Q15" i="24"/>
  <c r="T15" i="24"/>
  <c r="X15" i="24"/>
  <c r="AH15" i="24"/>
  <c r="AI15" i="24"/>
  <c r="AJ15" i="24"/>
  <c r="AK15" i="24"/>
  <c r="AL15" i="24"/>
  <c r="AM15" i="24"/>
  <c r="AN15" i="24"/>
  <c r="AO15" i="24"/>
  <c r="G16" i="24"/>
  <c r="H16" i="24"/>
  <c r="Q16" i="24"/>
  <c r="T16" i="24"/>
  <c r="X16" i="24"/>
  <c r="AH16" i="24"/>
  <c r="AI16" i="24"/>
  <c r="AJ16" i="24"/>
  <c r="AK16" i="24"/>
  <c r="AL16" i="24"/>
  <c r="AM16" i="24"/>
  <c r="AN16" i="24"/>
  <c r="AO16" i="24"/>
  <c r="G17" i="24"/>
  <c r="H17" i="24"/>
  <c r="Q17" i="24"/>
  <c r="T17" i="24"/>
  <c r="X17" i="24"/>
  <c r="AH17" i="24"/>
  <c r="AI17" i="24"/>
  <c r="AJ17" i="24"/>
  <c r="AK17" i="24"/>
  <c r="AL17" i="24"/>
  <c r="AM17" i="24"/>
  <c r="AN17" i="24"/>
  <c r="AO17" i="24"/>
  <c r="G18" i="24"/>
  <c r="H18" i="24"/>
  <c r="Q18" i="24"/>
  <c r="T18" i="24"/>
  <c r="X18" i="24"/>
  <c r="AH18" i="24"/>
  <c r="AI18" i="24"/>
  <c r="AJ18" i="24"/>
  <c r="AK18" i="24"/>
  <c r="AL18" i="24"/>
  <c r="AM18" i="24"/>
  <c r="AN18" i="24"/>
  <c r="AO18" i="24"/>
  <c r="G19" i="24"/>
  <c r="H19" i="24"/>
  <c r="Q19" i="24"/>
  <c r="T19" i="24"/>
  <c r="X19" i="24"/>
  <c r="AH19" i="24"/>
  <c r="AI19" i="24"/>
  <c r="AJ19" i="24"/>
  <c r="AK19" i="24"/>
  <c r="AL19" i="24"/>
  <c r="AM19" i="24"/>
  <c r="AN19" i="24"/>
  <c r="AO19" i="24"/>
  <c r="G20" i="24"/>
  <c r="H20" i="24"/>
  <c r="Q20" i="24"/>
  <c r="T20" i="24"/>
  <c r="X20" i="24"/>
  <c r="AH20" i="24"/>
  <c r="AI20" i="24"/>
  <c r="AJ20" i="24"/>
  <c r="AK20" i="24"/>
  <c r="AL20" i="24"/>
  <c r="AM20" i="24"/>
  <c r="AN20" i="24"/>
  <c r="AO20" i="24"/>
  <c r="G21" i="24"/>
  <c r="H21" i="24"/>
  <c r="Q21" i="24"/>
  <c r="T21" i="24"/>
  <c r="X21" i="24"/>
  <c r="AH21" i="24"/>
  <c r="AI21" i="24"/>
  <c r="AJ21" i="24"/>
  <c r="AK21" i="24"/>
  <c r="AL21" i="24"/>
  <c r="AM21" i="24"/>
  <c r="AN21" i="24"/>
  <c r="AO21" i="24"/>
  <c r="G22" i="24"/>
  <c r="H22" i="24"/>
  <c r="Q22" i="24"/>
  <c r="T22" i="24"/>
  <c r="X22" i="24"/>
  <c r="AH22" i="24"/>
  <c r="AI22" i="24"/>
  <c r="AJ22" i="24"/>
  <c r="AK22" i="24"/>
  <c r="AL22" i="24"/>
  <c r="AM22" i="24"/>
  <c r="AN22" i="24"/>
  <c r="AO22" i="24"/>
  <c r="G23" i="24"/>
  <c r="H23" i="24"/>
  <c r="Q23" i="24"/>
  <c r="T23" i="24"/>
  <c r="X23" i="24"/>
  <c r="AH23" i="24"/>
  <c r="AI23" i="24"/>
  <c r="AJ23" i="24"/>
  <c r="AK23" i="24"/>
  <c r="AL23" i="24"/>
  <c r="AM23" i="24"/>
  <c r="AN23" i="24"/>
  <c r="AO23" i="24"/>
  <c r="G24" i="24"/>
  <c r="H24" i="24"/>
  <c r="Q24" i="24"/>
  <c r="T24" i="24"/>
  <c r="X24" i="24"/>
  <c r="AH24" i="24"/>
  <c r="AI24" i="24"/>
  <c r="AJ24" i="24"/>
  <c r="AK24" i="24"/>
  <c r="AL24" i="24"/>
  <c r="AM24" i="24"/>
  <c r="AN24" i="24"/>
  <c r="AO24" i="24"/>
  <c r="G25" i="24"/>
  <c r="H25" i="24"/>
  <c r="Q25" i="24"/>
  <c r="T25" i="24"/>
  <c r="X25" i="24"/>
  <c r="AH25" i="24"/>
  <c r="AI25" i="24"/>
  <c r="AJ25" i="24"/>
  <c r="AK25" i="24"/>
  <c r="AL25" i="24"/>
  <c r="AM25" i="24"/>
  <c r="AN25" i="24"/>
  <c r="AO25" i="24"/>
  <c r="G26" i="24"/>
  <c r="H26" i="24"/>
  <c r="Q26" i="24"/>
  <c r="T26" i="24"/>
  <c r="X26" i="24"/>
  <c r="AH26" i="24"/>
  <c r="AI26" i="24"/>
  <c r="AJ26" i="24"/>
  <c r="AK26" i="24"/>
  <c r="AL26" i="24"/>
  <c r="AM26" i="24"/>
  <c r="AN26" i="24"/>
  <c r="AO26" i="24"/>
  <c r="G27" i="24"/>
  <c r="H27" i="24"/>
  <c r="Q27" i="24"/>
  <c r="T27" i="24"/>
  <c r="X27" i="24"/>
  <c r="AH27" i="24"/>
  <c r="AI27" i="24"/>
  <c r="AJ27" i="24"/>
  <c r="AK27" i="24"/>
  <c r="AL27" i="24"/>
  <c r="AM27" i="24"/>
  <c r="AN27" i="24"/>
  <c r="AO27" i="24"/>
  <c r="G28" i="24"/>
  <c r="H28" i="24"/>
  <c r="Q28" i="24"/>
  <c r="T28" i="24"/>
  <c r="X28" i="24"/>
  <c r="AH28" i="24"/>
  <c r="AI28" i="24"/>
  <c r="AJ28" i="24"/>
  <c r="AK28" i="24"/>
  <c r="AL28" i="24"/>
  <c r="AM28" i="24"/>
  <c r="AN28" i="24"/>
  <c r="AO28" i="24"/>
  <c r="G29" i="24"/>
  <c r="H29" i="24"/>
  <c r="Q29" i="24"/>
  <c r="T29" i="24"/>
  <c r="X29" i="24"/>
  <c r="AH29" i="24"/>
  <c r="AI29" i="24"/>
  <c r="AJ29" i="24"/>
  <c r="AK29" i="24"/>
  <c r="AL29" i="24"/>
  <c r="AM29" i="24"/>
  <c r="AN29" i="24"/>
  <c r="AO29" i="24"/>
  <c r="G30" i="24"/>
  <c r="H30" i="24"/>
  <c r="Q30" i="24"/>
  <c r="T30" i="24"/>
  <c r="X30" i="24"/>
  <c r="AH30" i="24"/>
  <c r="AI30" i="24"/>
  <c r="AJ30" i="24"/>
  <c r="AK30" i="24"/>
  <c r="AL30" i="24"/>
  <c r="AM30" i="24"/>
  <c r="AN30" i="24"/>
  <c r="AO30" i="24"/>
  <c r="G31" i="24"/>
  <c r="H31" i="24"/>
  <c r="Q31" i="24"/>
  <c r="T31" i="24"/>
  <c r="X31" i="24"/>
  <c r="AH31" i="24"/>
  <c r="AI31" i="24"/>
  <c r="AJ31" i="24"/>
  <c r="AK31" i="24"/>
  <c r="AL31" i="24"/>
  <c r="AM31" i="24"/>
  <c r="AN31" i="24"/>
  <c r="AO31" i="24"/>
  <c r="G32" i="24"/>
  <c r="H32" i="24"/>
  <c r="Q32" i="24"/>
  <c r="T32" i="24"/>
  <c r="X32" i="24"/>
  <c r="AH32" i="24"/>
  <c r="AI32" i="24"/>
  <c r="AJ32" i="24"/>
  <c r="AK32" i="24"/>
  <c r="AL32" i="24"/>
  <c r="AM32" i="24"/>
  <c r="AN32" i="24"/>
  <c r="AO32" i="24"/>
  <c r="G33" i="24"/>
  <c r="H33" i="24"/>
  <c r="Q33" i="24"/>
  <c r="AH33" i="24"/>
  <c r="AI33" i="24"/>
  <c r="AJ33" i="24"/>
  <c r="AK33" i="24"/>
  <c r="AL33" i="24"/>
  <c r="AM33" i="24"/>
  <c r="AN33" i="24"/>
  <c r="AO33" i="24"/>
  <c r="G34" i="24"/>
  <c r="H34" i="24"/>
  <c r="Q34" i="24"/>
  <c r="T34" i="24"/>
  <c r="X34" i="24"/>
  <c r="AH34" i="24"/>
  <c r="AI34" i="24"/>
  <c r="AJ34" i="24"/>
  <c r="AK34" i="24"/>
  <c r="AL34" i="24"/>
  <c r="AM34" i="24"/>
  <c r="AN34" i="24"/>
  <c r="AO34" i="24"/>
  <c r="G35" i="24"/>
  <c r="H35" i="24"/>
  <c r="Q35" i="24"/>
  <c r="T35" i="24"/>
  <c r="X35" i="24"/>
  <c r="AH35" i="24"/>
  <c r="AI35" i="24"/>
  <c r="AJ35" i="24"/>
  <c r="AK35" i="24"/>
  <c r="AL35" i="24"/>
  <c r="AM35" i="24"/>
  <c r="AN35" i="24"/>
  <c r="AO35" i="24"/>
  <c r="G36" i="24"/>
  <c r="H36" i="24"/>
  <c r="Q36" i="24"/>
  <c r="T36" i="24"/>
  <c r="X36" i="24"/>
  <c r="AH36" i="24"/>
  <c r="AI36" i="24"/>
  <c r="AJ36" i="24"/>
  <c r="AK36" i="24"/>
  <c r="AL36" i="24"/>
  <c r="AM36" i="24"/>
  <c r="AN36" i="24"/>
  <c r="AO36" i="24"/>
  <c r="G37" i="24"/>
  <c r="H37" i="24"/>
  <c r="Q37" i="24"/>
  <c r="T37" i="24"/>
  <c r="X37" i="24"/>
  <c r="AH37" i="24"/>
  <c r="AI37" i="24"/>
  <c r="AJ37" i="24"/>
  <c r="AK37" i="24"/>
  <c r="AL37" i="24"/>
  <c r="AM37" i="24"/>
  <c r="AN37" i="24"/>
  <c r="AO37" i="24"/>
  <c r="G38" i="24"/>
  <c r="H38" i="24"/>
  <c r="Q38" i="24"/>
  <c r="T38" i="24"/>
  <c r="X38" i="24"/>
  <c r="AH38" i="24"/>
  <c r="AI38" i="24"/>
  <c r="AJ38" i="24"/>
  <c r="AK38" i="24"/>
  <c r="AL38" i="24"/>
  <c r="AM38" i="24"/>
  <c r="AN38" i="24"/>
  <c r="AO38" i="24"/>
  <c r="G39" i="24"/>
  <c r="H39" i="24"/>
  <c r="Q39" i="24"/>
  <c r="T39" i="24"/>
  <c r="X39" i="24"/>
  <c r="AH39" i="24"/>
  <c r="AI39" i="24"/>
  <c r="AJ39" i="24"/>
  <c r="AK39" i="24"/>
  <c r="AL39" i="24"/>
  <c r="AM39" i="24"/>
  <c r="AN39" i="24"/>
  <c r="AO39" i="24"/>
  <c r="G40" i="24"/>
  <c r="H40" i="24"/>
  <c r="Q40" i="24"/>
  <c r="T40" i="24"/>
  <c r="X40" i="24"/>
  <c r="AH40" i="24"/>
  <c r="AI40" i="24"/>
  <c r="AJ40" i="24"/>
  <c r="AK40" i="24"/>
  <c r="AL40" i="24"/>
  <c r="AM40" i="24"/>
  <c r="AN40" i="24"/>
  <c r="AO40" i="24"/>
  <c r="G41" i="24"/>
  <c r="H41" i="24"/>
  <c r="Q41" i="24"/>
  <c r="T41" i="24"/>
  <c r="X41" i="24"/>
  <c r="AH41" i="24"/>
  <c r="AI41" i="24"/>
  <c r="AJ41" i="24"/>
  <c r="AK41" i="24"/>
  <c r="AL41" i="24"/>
  <c r="AM41" i="24"/>
  <c r="AN41" i="24"/>
  <c r="AO41" i="24"/>
  <c r="G42" i="24"/>
  <c r="H42" i="24"/>
  <c r="Q42" i="24"/>
  <c r="T42" i="24"/>
  <c r="X42" i="24"/>
  <c r="AH42" i="24"/>
  <c r="AI42" i="24"/>
  <c r="AJ42" i="24"/>
  <c r="AK42" i="24"/>
  <c r="AL42" i="24"/>
  <c r="AM42" i="24"/>
  <c r="AN42" i="24"/>
  <c r="AO42" i="24"/>
  <c r="G43" i="24"/>
  <c r="H43" i="24"/>
  <c r="Q43" i="24"/>
  <c r="AH43" i="24"/>
  <c r="AI43" i="24"/>
  <c r="AJ43" i="24"/>
  <c r="AK43" i="24"/>
  <c r="AL43" i="24"/>
  <c r="AM43" i="24"/>
  <c r="AN43" i="24"/>
  <c r="AO43" i="24"/>
  <c r="G44" i="24"/>
  <c r="H44" i="24"/>
  <c r="Q44" i="24"/>
  <c r="T44" i="24"/>
  <c r="X44" i="24"/>
  <c r="AH44" i="24"/>
  <c r="AI44" i="24"/>
  <c r="AJ44" i="24"/>
  <c r="AK44" i="24"/>
  <c r="AL44" i="24"/>
  <c r="AM44" i="24"/>
  <c r="AN44" i="24"/>
  <c r="AO44" i="24"/>
  <c r="G45" i="24"/>
  <c r="H45" i="24"/>
  <c r="Q45" i="24"/>
  <c r="T45" i="24"/>
  <c r="X45" i="24"/>
  <c r="AH45" i="24"/>
  <c r="AI45" i="24"/>
  <c r="AJ45" i="24"/>
  <c r="AK45" i="24"/>
  <c r="AL45" i="24"/>
  <c r="AM45" i="24"/>
  <c r="AN45" i="24"/>
  <c r="AO45" i="24"/>
  <c r="G46" i="24"/>
  <c r="H46" i="24"/>
  <c r="Q46" i="24"/>
  <c r="T46" i="24"/>
  <c r="X46" i="24"/>
  <c r="AH46" i="24"/>
  <c r="AI46" i="24"/>
  <c r="AJ46" i="24"/>
  <c r="AK46" i="24"/>
  <c r="AL46" i="24"/>
  <c r="AM46" i="24"/>
  <c r="AN46" i="24"/>
  <c r="AO46" i="24"/>
  <c r="G47" i="24"/>
  <c r="H47" i="24"/>
  <c r="Q47" i="24"/>
  <c r="T47" i="24"/>
  <c r="X47" i="24"/>
  <c r="AH47" i="24"/>
  <c r="AI47" i="24"/>
  <c r="AJ47" i="24"/>
  <c r="AK47" i="24"/>
  <c r="AL47" i="24"/>
  <c r="AM47" i="24"/>
  <c r="AN47" i="24"/>
  <c r="AO47" i="24"/>
  <c r="G48" i="24"/>
  <c r="H48" i="24"/>
  <c r="Q48" i="24"/>
  <c r="T48" i="24"/>
  <c r="X48" i="24"/>
  <c r="AH48" i="24"/>
  <c r="AI48" i="24"/>
  <c r="AJ48" i="24"/>
  <c r="AK48" i="24"/>
  <c r="AL48" i="24"/>
  <c r="AM48" i="24"/>
  <c r="AN48" i="24"/>
  <c r="AO48" i="24"/>
  <c r="G49" i="24"/>
  <c r="H49" i="24"/>
  <c r="Q49" i="24"/>
  <c r="T49" i="24"/>
  <c r="X49" i="24"/>
  <c r="AH49" i="24"/>
  <c r="AI49" i="24"/>
  <c r="AJ49" i="24"/>
  <c r="AK49" i="24"/>
  <c r="AL49" i="24"/>
  <c r="AM49" i="24"/>
  <c r="AN49" i="24"/>
  <c r="AO49" i="24"/>
  <c r="G50" i="24"/>
  <c r="H50" i="24"/>
  <c r="Q50" i="24"/>
  <c r="T50" i="24"/>
  <c r="X50" i="24"/>
  <c r="AH50" i="24"/>
  <c r="AI50" i="24"/>
  <c r="AJ50" i="24"/>
  <c r="AK50" i="24"/>
  <c r="AL50" i="24"/>
  <c r="AM50" i="24"/>
  <c r="AN50" i="24"/>
  <c r="AO50" i="24"/>
  <c r="G51" i="24"/>
  <c r="H51" i="24"/>
  <c r="Q51" i="24"/>
  <c r="T51" i="24"/>
  <c r="X51" i="24"/>
  <c r="AH51" i="24"/>
  <c r="AI51" i="24"/>
  <c r="AJ51" i="24"/>
  <c r="AK51" i="24"/>
  <c r="AL51" i="24"/>
  <c r="AM51" i="24"/>
  <c r="AN51" i="24"/>
  <c r="AO51" i="24"/>
  <c r="G52" i="24"/>
  <c r="H52" i="24"/>
  <c r="Q52" i="24"/>
  <c r="T52" i="24"/>
  <c r="X52" i="24"/>
  <c r="AH52" i="24"/>
  <c r="AI52" i="24"/>
  <c r="AJ52" i="24"/>
  <c r="AK52" i="24"/>
  <c r="AL52" i="24"/>
  <c r="AM52" i="24"/>
  <c r="AN52" i="24"/>
  <c r="AO52" i="24"/>
  <c r="G53" i="24"/>
  <c r="H53" i="24"/>
  <c r="Q53" i="24"/>
  <c r="T53" i="24"/>
  <c r="X53" i="24"/>
  <c r="AH53" i="24"/>
  <c r="AI53" i="24"/>
  <c r="AJ53" i="24"/>
  <c r="AK53" i="24"/>
  <c r="AL53" i="24"/>
  <c r="AM53" i="24"/>
  <c r="AN53" i="24"/>
  <c r="AO53" i="24"/>
  <c r="G54" i="24"/>
  <c r="H54" i="24"/>
  <c r="Q54" i="24"/>
  <c r="T54" i="24"/>
  <c r="X54" i="24"/>
  <c r="AH54" i="24"/>
  <c r="AI54" i="24"/>
  <c r="AJ54" i="24"/>
  <c r="AK54" i="24"/>
  <c r="AL54" i="24"/>
  <c r="AM54" i="24"/>
  <c r="AN54" i="24"/>
  <c r="AO54" i="24"/>
  <c r="G55" i="24"/>
  <c r="H55" i="24"/>
  <c r="Q55" i="24"/>
  <c r="T55" i="24"/>
  <c r="X55" i="24"/>
  <c r="AH55" i="24"/>
  <c r="AI55" i="24"/>
  <c r="AJ55" i="24"/>
  <c r="AK55" i="24"/>
  <c r="AL55" i="24"/>
  <c r="AM55" i="24"/>
  <c r="AN55" i="24"/>
  <c r="AO55" i="24"/>
  <c r="G56" i="24"/>
  <c r="H56" i="24"/>
  <c r="Q56" i="24"/>
  <c r="T56" i="24"/>
  <c r="X56" i="24"/>
  <c r="AH56" i="24"/>
  <c r="AI56" i="24"/>
  <c r="AJ56" i="24"/>
  <c r="AK56" i="24"/>
  <c r="AL56" i="24"/>
  <c r="AM56" i="24"/>
  <c r="AN56" i="24"/>
  <c r="AO56" i="24"/>
  <c r="G57" i="24"/>
  <c r="H57" i="24"/>
  <c r="Q57" i="24"/>
  <c r="T57" i="24"/>
  <c r="X57" i="24"/>
  <c r="AH57" i="24"/>
  <c r="AI57" i="24"/>
  <c r="AJ57" i="24"/>
  <c r="AK57" i="24"/>
  <c r="AL57" i="24"/>
  <c r="AM57" i="24"/>
  <c r="AN57" i="24"/>
  <c r="AO57" i="24"/>
  <c r="G58" i="24"/>
  <c r="H58" i="24"/>
  <c r="Q58" i="24"/>
  <c r="T58" i="24"/>
  <c r="X58" i="24"/>
  <c r="AH58" i="24"/>
  <c r="AI58" i="24"/>
  <c r="AJ58" i="24"/>
  <c r="AK58" i="24"/>
  <c r="AL58" i="24"/>
  <c r="AM58" i="24"/>
  <c r="AN58" i="24"/>
  <c r="AO58" i="24"/>
  <c r="G59" i="24"/>
  <c r="H59" i="24"/>
  <c r="Q59" i="24"/>
  <c r="T59" i="24"/>
  <c r="X59" i="24"/>
  <c r="AH59" i="24"/>
  <c r="AI59" i="24"/>
  <c r="AJ59" i="24"/>
  <c r="AK59" i="24"/>
  <c r="AL59" i="24"/>
  <c r="AM59" i="24"/>
  <c r="AN59" i="24"/>
  <c r="AO59" i="24"/>
  <c r="G60" i="24"/>
  <c r="H60" i="24"/>
  <c r="Q60" i="24"/>
  <c r="AH60" i="24"/>
  <c r="AI60" i="24"/>
  <c r="AJ60" i="24"/>
  <c r="AK60" i="24"/>
  <c r="AL60" i="24"/>
  <c r="AM60" i="24"/>
  <c r="AN60" i="24"/>
  <c r="AO60" i="24"/>
  <c r="G61" i="24"/>
  <c r="H61" i="24"/>
  <c r="Q61" i="24"/>
  <c r="T61" i="24"/>
  <c r="X61" i="24"/>
  <c r="AH61" i="24"/>
  <c r="AI61" i="24"/>
  <c r="AJ61" i="24"/>
  <c r="AK61" i="24"/>
  <c r="AL61" i="24"/>
  <c r="AM61" i="24"/>
  <c r="AN61" i="24"/>
  <c r="AO61" i="24"/>
  <c r="G62" i="24"/>
  <c r="H62" i="24"/>
  <c r="Q62" i="24"/>
  <c r="T62" i="24"/>
  <c r="X62" i="24"/>
  <c r="AH62" i="24"/>
  <c r="AI62" i="24"/>
  <c r="AJ62" i="24"/>
  <c r="AK62" i="24"/>
  <c r="AL62" i="24"/>
  <c r="AM62" i="24"/>
  <c r="AN62" i="24"/>
  <c r="AO62" i="24"/>
  <c r="G63" i="24"/>
  <c r="H63" i="24"/>
  <c r="Q63" i="24"/>
  <c r="T63" i="24"/>
  <c r="X63" i="24"/>
  <c r="AH63" i="24"/>
  <c r="AI63" i="24"/>
  <c r="AJ63" i="24"/>
  <c r="AK63" i="24"/>
  <c r="AL63" i="24"/>
  <c r="AM63" i="24"/>
  <c r="AN63" i="24"/>
  <c r="AO63" i="24"/>
  <c r="G64" i="24"/>
  <c r="H64" i="24"/>
  <c r="Q64" i="24"/>
  <c r="T64" i="24"/>
  <c r="X64" i="24"/>
  <c r="AH64" i="24"/>
  <c r="AI64" i="24"/>
  <c r="AJ64" i="24"/>
  <c r="AK64" i="24"/>
  <c r="AL64" i="24"/>
  <c r="AM64" i="24"/>
  <c r="AN64" i="24"/>
  <c r="AO64" i="24"/>
  <c r="G65" i="24"/>
  <c r="H65" i="24"/>
  <c r="Q65" i="24"/>
  <c r="T65" i="24"/>
  <c r="X65" i="24"/>
  <c r="AH65" i="24"/>
  <c r="AI65" i="24"/>
  <c r="AJ65" i="24"/>
  <c r="AK65" i="24"/>
  <c r="AL65" i="24"/>
  <c r="AM65" i="24"/>
  <c r="AN65" i="24"/>
  <c r="AO65" i="24"/>
  <c r="G66" i="24"/>
  <c r="H66" i="24"/>
  <c r="Q66" i="24"/>
  <c r="T66" i="24"/>
  <c r="X66" i="24"/>
  <c r="AH66" i="24"/>
  <c r="AI66" i="24"/>
  <c r="AJ66" i="24"/>
  <c r="AK66" i="24"/>
  <c r="AL66" i="24"/>
  <c r="AM66" i="24"/>
  <c r="AN66" i="24"/>
  <c r="AO66" i="24"/>
  <c r="G67" i="24"/>
  <c r="H67" i="24"/>
  <c r="Q67" i="24"/>
  <c r="T67" i="24"/>
  <c r="X67" i="24"/>
  <c r="AH67" i="24"/>
  <c r="AI67" i="24"/>
  <c r="AJ67" i="24"/>
  <c r="AK67" i="24"/>
  <c r="AL67" i="24"/>
  <c r="AM67" i="24"/>
  <c r="AN67" i="24"/>
  <c r="AO67" i="24"/>
  <c r="G68" i="24"/>
  <c r="H68" i="24"/>
  <c r="Q68" i="24"/>
  <c r="T68" i="24"/>
  <c r="X68" i="24"/>
  <c r="AH68" i="24"/>
  <c r="AI68" i="24"/>
  <c r="AJ68" i="24"/>
  <c r="AK68" i="24"/>
  <c r="AL68" i="24"/>
  <c r="AM68" i="24"/>
  <c r="AN68" i="24"/>
  <c r="AO68" i="24"/>
  <c r="G69" i="24"/>
  <c r="H69" i="24"/>
  <c r="Q69" i="24"/>
  <c r="T69" i="24"/>
  <c r="X69" i="24"/>
  <c r="AH69" i="24"/>
  <c r="AI69" i="24"/>
  <c r="AJ69" i="24"/>
  <c r="AK69" i="24"/>
  <c r="AL69" i="24"/>
  <c r="AM69" i="24"/>
  <c r="AN69" i="24"/>
  <c r="AO69" i="24"/>
  <c r="G70" i="24"/>
  <c r="H70" i="24"/>
  <c r="Q70" i="24"/>
  <c r="T70" i="24"/>
  <c r="X70" i="24"/>
  <c r="AH70" i="24"/>
  <c r="AI70" i="24"/>
  <c r="AJ70" i="24"/>
  <c r="AK70" i="24"/>
  <c r="AL70" i="24"/>
  <c r="AM70" i="24"/>
  <c r="AN70" i="24"/>
  <c r="AO70" i="24"/>
  <c r="G71" i="24"/>
  <c r="H71" i="24"/>
  <c r="Q71" i="24"/>
  <c r="T71" i="24"/>
  <c r="X71" i="24"/>
  <c r="AH71" i="24"/>
  <c r="AI71" i="24"/>
  <c r="AJ71" i="24"/>
  <c r="AK71" i="24"/>
  <c r="AL71" i="24"/>
  <c r="AM71" i="24"/>
  <c r="AN71" i="24"/>
  <c r="AO71" i="24"/>
  <c r="G72" i="24"/>
  <c r="H72" i="24"/>
  <c r="Q72" i="24"/>
  <c r="T72" i="24"/>
  <c r="X72" i="24"/>
  <c r="AH72" i="24"/>
  <c r="AI72" i="24"/>
  <c r="AJ72" i="24"/>
  <c r="AK72" i="24"/>
  <c r="AL72" i="24"/>
  <c r="AM72" i="24"/>
  <c r="AN72" i="24"/>
  <c r="AO72" i="24"/>
  <c r="G73" i="24"/>
  <c r="H73" i="24"/>
  <c r="Q73" i="24"/>
  <c r="T73" i="24"/>
  <c r="X73" i="24"/>
  <c r="AH73" i="24"/>
  <c r="AI73" i="24"/>
  <c r="AJ73" i="24"/>
  <c r="AK73" i="24"/>
  <c r="AL73" i="24"/>
  <c r="AM73" i="24"/>
  <c r="AN73" i="24"/>
  <c r="AO73" i="24"/>
  <c r="G74" i="24"/>
  <c r="H74" i="24"/>
  <c r="Q74" i="24"/>
  <c r="T74" i="24"/>
  <c r="X74" i="24"/>
  <c r="AH74" i="24"/>
  <c r="AI74" i="24"/>
  <c r="AJ74" i="24"/>
  <c r="AK74" i="24"/>
  <c r="AL74" i="24"/>
  <c r="AM74" i="24"/>
  <c r="AN74" i="24"/>
  <c r="AO74" i="24"/>
  <c r="G75" i="24"/>
  <c r="H75" i="24"/>
  <c r="Q75" i="24"/>
  <c r="T75" i="24"/>
  <c r="X75" i="24"/>
  <c r="AH75" i="24"/>
  <c r="AI75" i="24"/>
  <c r="AJ75" i="24"/>
  <c r="AK75" i="24"/>
  <c r="AL75" i="24"/>
  <c r="AM75" i="24"/>
  <c r="AN75" i="24"/>
  <c r="AO75" i="24"/>
  <c r="G76" i="24"/>
  <c r="H76" i="24"/>
  <c r="Q76" i="24"/>
  <c r="T76" i="24"/>
  <c r="X76" i="24"/>
  <c r="AH76" i="24"/>
  <c r="AI76" i="24"/>
  <c r="AJ76" i="24"/>
  <c r="AK76" i="24"/>
  <c r="AL76" i="24"/>
  <c r="AM76" i="24"/>
  <c r="AN76" i="24"/>
  <c r="AO76" i="24"/>
  <c r="G77" i="24"/>
  <c r="H77" i="24"/>
  <c r="Q77" i="24"/>
  <c r="T77" i="24"/>
  <c r="X77" i="24"/>
  <c r="AH77" i="24"/>
  <c r="AI77" i="24"/>
  <c r="AJ77" i="24"/>
  <c r="AK77" i="24"/>
  <c r="AL77" i="24"/>
  <c r="AM77" i="24"/>
  <c r="AN77" i="24"/>
  <c r="AO77" i="24"/>
  <c r="G78" i="24"/>
  <c r="H78" i="24"/>
  <c r="Q78" i="24"/>
  <c r="T78" i="24"/>
  <c r="X78" i="24"/>
  <c r="AH78" i="24"/>
  <c r="AI78" i="24"/>
  <c r="AJ78" i="24"/>
  <c r="AK78" i="24"/>
  <c r="AL78" i="24"/>
  <c r="AM78" i="24"/>
  <c r="AN78" i="24"/>
  <c r="AO78" i="24"/>
  <c r="G79" i="24"/>
  <c r="H79" i="24"/>
  <c r="Q79" i="24"/>
  <c r="T79" i="24"/>
  <c r="X79" i="24"/>
  <c r="AH79" i="24"/>
  <c r="AI79" i="24"/>
  <c r="AJ79" i="24"/>
  <c r="AK79" i="24"/>
  <c r="AL79" i="24"/>
  <c r="AM79" i="24"/>
  <c r="AN79" i="24"/>
  <c r="AO79" i="24"/>
  <c r="G80" i="24"/>
  <c r="H80" i="24"/>
  <c r="Q80" i="24"/>
  <c r="T80" i="24"/>
  <c r="X80" i="24"/>
  <c r="AH80" i="24"/>
  <c r="AI80" i="24"/>
  <c r="AJ80" i="24"/>
  <c r="AK80" i="24"/>
  <c r="AL80" i="24"/>
  <c r="AM80" i="24"/>
  <c r="AN80" i="24"/>
  <c r="AO80" i="24"/>
  <c r="G81" i="24"/>
  <c r="H81" i="24"/>
  <c r="Q81" i="24"/>
  <c r="T81" i="24"/>
  <c r="X81" i="24"/>
  <c r="AH81" i="24"/>
  <c r="AI81" i="24"/>
  <c r="AJ81" i="24"/>
  <c r="AK81" i="24"/>
  <c r="AL81" i="24"/>
  <c r="AM81" i="24"/>
  <c r="AN81" i="24"/>
  <c r="AO81" i="24"/>
  <c r="G82" i="24"/>
  <c r="H82" i="24"/>
  <c r="Q82" i="24"/>
  <c r="T82" i="24"/>
  <c r="X82" i="24"/>
  <c r="AH82" i="24"/>
  <c r="AI82" i="24"/>
  <c r="AJ82" i="24"/>
  <c r="AK82" i="24"/>
  <c r="AL82" i="24"/>
  <c r="AM82" i="24"/>
  <c r="AN82" i="24"/>
  <c r="AO82" i="24"/>
  <c r="G83" i="24"/>
  <c r="H83" i="24"/>
  <c r="Q83" i="24"/>
  <c r="T83" i="24"/>
  <c r="X83" i="24"/>
  <c r="AH83" i="24"/>
  <c r="AI83" i="24"/>
  <c r="AJ83" i="24"/>
  <c r="AK83" i="24"/>
  <c r="AL83" i="24"/>
  <c r="AM83" i="24"/>
  <c r="AN83" i="24"/>
  <c r="AO83" i="24"/>
  <c r="G84" i="24"/>
  <c r="H84" i="24"/>
  <c r="Q84" i="24"/>
  <c r="T84" i="24"/>
  <c r="X84" i="24"/>
  <c r="AH84" i="24"/>
  <c r="AI84" i="24"/>
  <c r="AJ84" i="24"/>
  <c r="AK84" i="24"/>
  <c r="AL84" i="24"/>
  <c r="AM84" i="24"/>
  <c r="AN84" i="24"/>
  <c r="AO84" i="24"/>
  <c r="G85" i="24"/>
  <c r="H85" i="24"/>
  <c r="Q85" i="24"/>
  <c r="T85" i="24"/>
  <c r="X85" i="24"/>
  <c r="AH85" i="24"/>
  <c r="AI85" i="24"/>
  <c r="AJ85" i="24"/>
  <c r="AK85" i="24"/>
  <c r="AL85" i="24"/>
  <c r="AM85" i="24"/>
  <c r="AN85" i="24"/>
  <c r="AO85" i="24"/>
  <c r="G86" i="24"/>
  <c r="H86" i="24"/>
  <c r="Q86" i="24"/>
  <c r="T86" i="24"/>
  <c r="X86" i="24"/>
  <c r="AH86" i="24"/>
  <c r="AI86" i="24"/>
  <c r="AJ86" i="24"/>
  <c r="AK86" i="24"/>
  <c r="AL86" i="24"/>
  <c r="AM86" i="24"/>
  <c r="AN86" i="24"/>
  <c r="AO86" i="24"/>
  <c r="G87" i="24"/>
  <c r="H87" i="24"/>
  <c r="Q87" i="24"/>
  <c r="T87" i="24"/>
  <c r="X87" i="24"/>
  <c r="AH87" i="24"/>
  <c r="AI87" i="24"/>
  <c r="AJ87" i="24"/>
  <c r="AK87" i="24"/>
  <c r="AL87" i="24"/>
  <c r="AM87" i="24"/>
  <c r="AN87" i="24"/>
  <c r="AO87" i="24"/>
  <c r="G88" i="24"/>
  <c r="H88" i="24"/>
  <c r="Q88" i="24"/>
  <c r="T88" i="24"/>
  <c r="X88" i="24"/>
  <c r="AH88" i="24"/>
  <c r="AI88" i="24"/>
  <c r="AJ88" i="24"/>
  <c r="AK88" i="24"/>
  <c r="AL88" i="24"/>
  <c r="AM88" i="24"/>
  <c r="AN88" i="24"/>
  <c r="AO88" i="24"/>
  <c r="G89" i="24"/>
  <c r="H89" i="24"/>
  <c r="Q89" i="24"/>
  <c r="T89" i="24"/>
  <c r="X89" i="24"/>
  <c r="AH89" i="24"/>
  <c r="AI89" i="24"/>
  <c r="AJ89" i="24"/>
  <c r="AK89" i="24"/>
  <c r="AL89" i="24"/>
  <c r="AM89" i="24"/>
  <c r="AN89" i="24"/>
  <c r="AO89" i="24"/>
  <c r="G90" i="24"/>
  <c r="H90" i="24"/>
  <c r="Q90" i="24"/>
  <c r="T90" i="24"/>
  <c r="X90" i="24"/>
  <c r="AH90" i="24"/>
  <c r="AI90" i="24"/>
  <c r="AJ90" i="24"/>
  <c r="AK90" i="24"/>
  <c r="AL90" i="24"/>
  <c r="AM90" i="24"/>
  <c r="AN90" i="24"/>
  <c r="AO90" i="24"/>
  <c r="G91" i="24"/>
  <c r="H91" i="24"/>
  <c r="Q91" i="24"/>
  <c r="T91" i="24"/>
  <c r="X91" i="24"/>
  <c r="AH91" i="24"/>
  <c r="AI91" i="24"/>
  <c r="AJ91" i="24"/>
  <c r="AK91" i="24"/>
  <c r="AL91" i="24"/>
  <c r="AM91" i="24"/>
  <c r="AN91" i="24"/>
  <c r="AO91" i="24"/>
  <c r="G92" i="24"/>
  <c r="H92" i="24"/>
  <c r="Q92" i="24"/>
  <c r="T92" i="24"/>
  <c r="X92" i="24"/>
  <c r="AH92" i="24"/>
  <c r="AI92" i="24"/>
  <c r="AJ92" i="24"/>
  <c r="AK92" i="24"/>
  <c r="AL92" i="24"/>
  <c r="AM92" i="24"/>
  <c r="AN92" i="24"/>
  <c r="AO92" i="24"/>
  <c r="G93" i="24"/>
  <c r="H93" i="24"/>
  <c r="Q93" i="24"/>
  <c r="T93" i="24"/>
  <c r="X93" i="24"/>
  <c r="AH93" i="24"/>
  <c r="AI93" i="24"/>
  <c r="AJ93" i="24"/>
  <c r="AK93" i="24"/>
  <c r="AL93" i="24"/>
  <c r="AM93" i="24"/>
  <c r="AN93" i="24"/>
  <c r="AO93" i="24"/>
  <c r="G94" i="24"/>
  <c r="H94" i="24"/>
  <c r="Q94" i="24"/>
  <c r="AH94" i="24"/>
  <c r="AI94" i="24"/>
  <c r="AJ94" i="24"/>
  <c r="AK94" i="24"/>
  <c r="AL94" i="24"/>
  <c r="AM94" i="24"/>
  <c r="AN94" i="24"/>
  <c r="AO94" i="24"/>
  <c r="G95" i="24"/>
  <c r="H95" i="24"/>
  <c r="Q95" i="24"/>
  <c r="T95" i="24"/>
  <c r="X95" i="24"/>
  <c r="AH95" i="24"/>
  <c r="AI95" i="24"/>
  <c r="AJ95" i="24"/>
  <c r="AK95" i="24"/>
  <c r="AL95" i="24"/>
  <c r="AM95" i="24"/>
  <c r="AN95" i="24"/>
  <c r="AO95" i="24"/>
  <c r="G96" i="24"/>
  <c r="H96" i="24"/>
  <c r="Q96" i="24"/>
  <c r="T96" i="24"/>
  <c r="X96" i="24"/>
  <c r="AH96" i="24"/>
  <c r="AI96" i="24"/>
  <c r="AJ96" i="24"/>
  <c r="AK96" i="24"/>
  <c r="AL96" i="24"/>
  <c r="AM96" i="24"/>
  <c r="AN96" i="24"/>
  <c r="AO96" i="24"/>
  <c r="G97" i="24"/>
  <c r="H97" i="24"/>
  <c r="Q97" i="24"/>
  <c r="T97" i="24"/>
  <c r="X97" i="24"/>
  <c r="AH97" i="24"/>
  <c r="AI97" i="24"/>
  <c r="AJ97" i="24"/>
  <c r="AK97" i="24"/>
  <c r="AL97" i="24"/>
  <c r="AM97" i="24"/>
  <c r="AN97" i="24"/>
  <c r="AO97" i="24"/>
  <c r="G98" i="24"/>
  <c r="H98" i="24"/>
  <c r="Q98" i="24"/>
  <c r="T98" i="24"/>
  <c r="X98" i="24"/>
  <c r="AH98" i="24"/>
  <c r="AI98" i="24"/>
  <c r="AJ98" i="24"/>
  <c r="AK98" i="24"/>
  <c r="AL98" i="24"/>
  <c r="AM98" i="24"/>
  <c r="AN98" i="24"/>
  <c r="AO98" i="24"/>
  <c r="G99" i="24"/>
  <c r="H99" i="24"/>
  <c r="Q99" i="24"/>
  <c r="T99" i="24"/>
  <c r="X99" i="24"/>
  <c r="AH99" i="24"/>
  <c r="AI99" i="24"/>
  <c r="AJ99" i="24"/>
  <c r="AK99" i="24"/>
  <c r="AL99" i="24"/>
  <c r="AM99" i="24"/>
  <c r="AN99" i="24"/>
  <c r="AO99" i="24"/>
  <c r="G100" i="24"/>
  <c r="H100" i="24"/>
  <c r="Q100" i="24"/>
  <c r="T100" i="24"/>
  <c r="X100" i="24"/>
  <c r="AH100" i="24"/>
  <c r="AI100" i="24"/>
  <c r="AJ100" i="24"/>
  <c r="AK100" i="24"/>
  <c r="AL100" i="24"/>
  <c r="AM100" i="24"/>
  <c r="AN100" i="24"/>
  <c r="AO100" i="24"/>
  <c r="G101" i="24"/>
  <c r="H101" i="24"/>
  <c r="Q101" i="24"/>
  <c r="T101" i="24"/>
  <c r="X101" i="24"/>
  <c r="AH101" i="24"/>
  <c r="AI101" i="24"/>
  <c r="AJ101" i="24"/>
  <c r="AK101" i="24"/>
  <c r="AL101" i="24"/>
  <c r="AM101" i="24"/>
  <c r="AN101" i="24"/>
  <c r="AO101" i="24"/>
  <c r="G102" i="24"/>
  <c r="H102" i="24"/>
  <c r="Q102" i="24"/>
  <c r="T102" i="24"/>
  <c r="X102" i="24"/>
  <c r="AH102" i="24"/>
  <c r="AI102" i="24"/>
  <c r="AJ102" i="24"/>
  <c r="AK102" i="24"/>
  <c r="AL102" i="24"/>
  <c r="AM102" i="24"/>
  <c r="AN102" i="24"/>
  <c r="AO102" i="24"/>
  <c r="G103" i="24"/>
  <c r="H103" i="24"/>
  <c r="Q103" i="24"/>
  <c r="T103" i="24"/>
  <c r="X103" i="24"/>
  <c r="AH103" i="24"/>
  <c r="AI103" i="24"/>
  <c r="AJ103" i="24"/>
  <c r="AK103" i="24"/>
  <c r="AL103" i="24"/>
  <c r="AM103" i="24"/>
  <c r="AN103" i="24"/>
  <c r="AO103" i="24"/>
  <c r="G104" i="24"/>
  <c r="H104" i="24"/>
  <c r="Q104" i="24"/>
  <c r="T104" i="24"/>
  <c r="X104" i="24"/>
  <c r="AH104" i="24"/>
  <c r="AI104" i="24"/>
  <c r="AJ104" i="24"/>
  <c r="AK104" i="24"/>
  <c r="AL104" i="24"/>
  <c r="AM104" i="24"/>
  <c r="AN104" i="24"/>
  <c r="AO104" i="24"/>
  <c r="G105" i="24"/>
  <c r="H105" i="24"/>
  <c r="Q105" i="24"/>
  <c r="AH105" i="24"/>
  <c r="AI105" i="24"/>
  <c r="AJ105" i="24"/>
  <c r="AK105" i="24"/>
  <c r="AL105" i="24"/>
  <c r="AM105" i="24"/>
  <c r="AN105" i="24"/>
  <c r="AO105" i="24"/>
  <c r="G106" i="24"/>
  <c r="H106" i="24"/>
  <c r="Q106" i="24"/>
  <c r="T106" i="24"/>
  <c r="X106" i="24"/>
  <c r="AH106" i="24"/>
  <c r="AI106" i="24"/>
  <c r="AJ106" i="24"/>
  <c r="AK106" i="24"/>
  <c r="AL106" i="24"/>
  <c r="AM106" i="24"/>
  <c r="AN106" i="24"/>
  <c r="AO106" i="24"/>
  <c r="G107" i="24"/>
  <c r="H107" i="24"/>
  <c r="Q107" i="24"/>
  <c r="T107" i="24"/>
  <c r="X107" i="24"/>
  <c r="AH107" i="24"/>
  <c r="AI107" i="24"/>
  <c r="AJ107" i="24"/>
  <c r="AK107" i="24"/>
  <c r="AL107" i="24"/>
  <c r="AM107" i="24"/>
  <c r="AN107" i="24"/>
  <c r="AO107" i="24"/>
  <c r="G108" i="24"/>
  <c r="H108" i="24"/>
  <c r="Q108" i="24"/>
  <c r="X108" i="24"/>
  <c r="AH108" i="24"/>
  <c r="AI108" i="24"/>
  <c r="AJ108" i="24"/>
  <c r="AK108" i="24"/>
  <c r="AL108" i="24"/>
  <c r="AM108" i="24"/>
  <c r="AN108" i="24"/>
  <c r="AO108" i="24"/>
  <c r="G109" i="24"/>
  <c r="H109" i="24"/>
  <c r="Q109" i="24"/>
  <c r="T109" i="24"/>
  <c r="X109" i="24"/>
  <c r="AH109" i="24"/>
  <c r="AI109" i="24"/>
  <c r="AJ109" i="24"/>
  <c r="AK109" i="24"/>
  <c r="AL109" i="24"/>
  <c r="AM109" i="24"/>
  <c r="AN109" i="24"/>
  <c r="AO109" i="24"/>
  <c r="G110" i="24"/>
  <c r="H110" i="24"/>
  <c r="Q110" i="24"/>
  <c r="T110" i="24"/>
  <c r="X110" i="24"/>
  <c r="AH110" i="24"/>
  <c r="AI110" i="24"/>
  <c r="AJ110" i="24"/>
  <c r="AK110" i="24"/>
  <c r="AL110" i="24"/>
  <c r="AM110" i="24"/>
  <c r="AN110" i="24"/>
  <c r="AO110" i="24"/>
  <c r="G111" i="24"/>
  <c r="H111" i="24"/>
  <c r="Q111" i="24"/>
  <c r="T111" i="24"/>
  <c r="X111" i="24"/>
  <c r="AH111" i="24"/>
  <c r="AI111" i="24"/>
  <c r="AJ111" i="24"/>
  <c r="AK111" i="24"/>
  <c r="AL111" i="24"/>
  <c r="AM111" i="24"/>
  <c r="AN111" i="24"/>
  <c r="AO111" i="24"/>
  <c r="G112" i="24"/>
  <c r="H112" i="24"/>
  <c r="Q112" i="24"/>
  <c r="T112" i="24"/>
  <c r="X112" i="24"/>
  <c r="AH112" i="24"/>
  <c r="AI112" i="24"/>
  <c r="AJ112" i="24"/>
  <c r="AK112" i="24"/>
  <c r="AL112" i="24"/>
  <c r="AM112" i="24"/>
  <c r="AN112" i="24"/>
  <c r="AO112" i="24"/>
  <c r="G113" i="24"/>
  <c r="H113" i="24"/>
  <c r="Q113" i="24"/>
  <c r="T113" i="24"/>
  <c r="X113" i="24"/>
  <c r="AH113" i="24"/>
  <c r="AI113" i="24"/>
  <c r="AJ113" i="24"/>
  <c r="AK113" i="24"/>
  <c r="AL113" i="24"/>
  <c r="AM113" i="24"/>
  <c r="AN113" i="24"/>
  <c r="AO113" i="24"/>
  <c r="G114" i="24"/>
  <c r="H114" i="24"/>
  <c r="Q114" i="24"/>
  <c r="T114" i="24"/>
  <c r="X114" i="24"/>
  <c r="AH114" i="24"/>
  <c r="AI114" i="24"/>
  <c r="AJ114" i="24"/>
  <c r="AK114" i="24"/>
  <c r="AL114" i="24"/>
  <c r="AM114" i="24"/>
  <c r="AN114" i="24"/>
  <c r="AO114" i="24"/>
  <c r="G115" i="24"/>
  <c r="H115" i="24"/>
  <c r="Q115" i="24"/>
  <c r="AH115" i="24"/>
  <c r="AI115" i="24"/>
  <c r="AJ115" i="24"/>
  <c r="AK115" i="24"/>
  <c r="AL115" i="24"/>
  <c r="AM115" i="24"/>
  <c r="AN115" i="24"/>
  <c r="AO115" i="24"/>
  <c r="G116" i="24"/>
  <c r="H116" i="24"/>
  <c r="Q116" i="24"/>
  <c r="T116" i="24"/>
  <c r="X116" i="24"/>
  <c r="AH116" i="24"/>
  <c r="AI116" i="24"/>
  <c r="AJ116" i="24"/>
  <c r="AK116" i="24"/>
  <c r="AL116" i="24"/>
  <c r="AM116" i="24"/>
  <c r="AN116" i="24"/>
  <c r="AO116" i="24"/>
  <c r="G117" i="24"/>
  <c r="H117" i="24"/>
  <c r="Q117" i="24"/>
  <c r="X117" i="24"/>
  <c r="AH117" i="24"/>
  <c r="AI117" i="24"/>
  <c r="AJ117" i="24"/>
  <c r="AK117" i="24"/>
  <c r="AL117" i="24"/>
  <c r="AM117" i="24"/>
  <c r="AN117" i="24"/>
  <c r="AO117" i="24"/>
  <c r="G118" i="24"/>
  <c r="H118" i="24"/>
  <c r="Q118" i="24"/>
  <c r="T118" i="24"/>
  <c r="X118" i="24"/>
  <c r="AH118" i="24"/>
  <c r="AI118" i="24"/>
  <c r="AJ118" i="24"/>
  <c r="AK118" i="24"/>
  <c r="AL118" i="24"/>
  <c r="AM118" i="24"/>
  <c r="AN118" i="24"/>
  <c r="AO118" i="24"/>
  <c r="G119" i="24"/>
  <c r="H119" i="24"/>
  <c r="Q119" i="24"/>
  <c r="AH119" i="24"/>
  <c r="AI119" i="24"/>
  <c r="AJ119" i="24"/>
  <c r="AK119" i="24"/>
  <c r="AL119" i="24"/>
  <c r="AM119" i="24"/>
  <c r="AN119" i="24"/>
  <c r="AO119" i="24"/>
  <c r="G120" i="24"/>
  <c r="H120" i="24"/>
  <c r="Q120" i="24"/>
  <c r="X120" i="24"/>
  <c r="AH120" i="24"/>
  <c r="AI120" i="24"/>
  <c r="AJ120" i="24"/>
  <c r="AK120" i="24"/>
  <c r="AL120" i="24"/>
  <c r="AM120" i="24"/>
  <c r="AN120" i="24"/>
  <c r="AO120" i="24"/>
  <c r="G121" i="24"/>
  <c r="H121" i="24"/>
  <c r="Q121" i="24"/>
  <c r="AH121" i="24"/>
  <c r="AI121" i="24"/>
  <c r="AJ121" i="24"/>
  <c r="AK121" i="24"/>
  <c r="AL121" i="24"/>
  <c r="AM121" i="24"/>
  <c r="AN121" i="24"/>
  <c r="AO121" i="24"/>
  <c r="G122" i="24"/>
  <c r="H122" i="24"/>
  <c r="Q122" i="24"/>
  <c r="T122" i="24"/>
  <c r="X122" i="24"/>
  <c r="AH122" i="24"/>
  <c r="AI122" i="24"/>
  <c r="AJ122" i="24"/>
  <c r="AK122" i="24"/>
  <c r="AL122" i="24"/>
  <c r="AM122" i="24"/>
  <c r="AN122" i="24"/>
  <c r="AO122" i="24"/>
  <c r="G123" i="24"/>
  <c r="H123" i="24"/>
  <c r="Q123" i="24"/>
  <c r="T123" i="24"/>
  <c r="X123" i="24"/>
  <c r="AH123" i="24"/>
  <c r="AI123" i="24"/>
  <c r="AJ123" i="24"/>
  <c r="AK123" i="24"/>
  <c r="AL123" i="24"/>
  <c r="AM123" i="24"/>
  <c r="AN123" i="24"/>
  <c r="AO123" i="24"/>
  <c r="G124" i="24"/>
  <c r="H124" i="24"/>
  <c r="Q124" i="24"/>
  <c r="T124" i="24"/>
  <c r="X124" i="24"/>
  <c r="AH124" i="24"/>
  <c r="AI124" i="24"/>
  <c r="AJ124" i="24"/>
  <c r="AK124" i="24"/>
  <c r="AL124" i="24"/>
  <c r="AM124" i="24"/>
  <c r="AN124" i="24"/>
  <c r="AO124" i="24"/>
  <c r="G125" i="24"/>
  <c r="H125" i="24"/>
  <c r="Q125" i="24"/>
  <c r="T125" i="24"/>
  <c r="X125" i="24"/>
  <c r="AH125" i="24"/>
  <c r="AI125" i="24"/>
  <c r="AJ125" i="24"/>
  <c r="AK125" i="24"/>
  <c r="AL125" i="24"/>
  <c r="AM125" i="24"/>
  <c r="AN125" i="24"/>
  <c r="AO125" i="24"/>
  <c r="G126" i="24"/>
  <c r="H126" i="24"/>
  <c r="Q126" i="24"/>
  <c r="T126" i="24"/>
  <c r="X126" i="24"/>
  <c r="AH126" i="24"/>
  <c r="AI126" i="24"/>
  <c r="AJ126" i="24"/>
  <c r="AK126" i="24"/>
  <c r="AL126" i="24"/>
  <c r="AM126" i="24"/>
  <c r="AN126" i="24"/>
  <c r="AO126" i="24"/>
  <c r="G127" i="24"/>
  <c r="H127" i="24"/>
  <c r="Q127" i="24"/>
  <c r="AH127" i="24"/>
  <c r="AI127" i="24"/>
  <c r="AJ127" i="24"/>
  <c r="AK127" i="24"/>
  <c r="AL127" i="24"/>
  <c r="AM127" i="24"/>
  <c r="AN127" i="24"/>
  <c r="AO127" i="24"/>
  <c r="G128" i="24"/>
  <c r="H128" i="24"/>
  <c r="Q128" i="24"/>
  <c r="T128" i="24"/>
  <c r="X128" i="24"/>
  <c r="AH128" i="24"/>
  <c r="AI128" i="24"/>
  <c r="AJ128" i="24"/>
  <c r="AK128" i="24"/>
  <c r="AL128" i="24"/>
  <c r="AM128" i="24"/>
  <c r="AN128" i="24"/>
  <c r="AO128" i="24"/>
  <c r="G129" i="24"/>
  <c r="H129" i="24"/>
  <c r="Q129" i="24"/>
  <c r="T129" i="24"/>
  <c r="X129" i="24"/>
  <c r="AH129" i="24"/>
  <c r="AI129" i="24"/>
  <c r="AJ129" i="24"/>
  <c r="AK129" i="24"/>
  <c r="AL129" i="24"/>
  <c r="AM129" i="24"/>
  <c r="AN129" i="24"/>
  <c r="AO129" i="24"/>
  <c r="G130" i="24"/>
  <c r="H130" i="24"/>
  <c r="Q130" i="24"/>
  <c r="T130" i="24"/>
  <c r="X130" i="24"/>
  <c r="AH130" i="24"/>
  <c r="AI130" i="24"/>
  <c r="AJ130" i="24"/>
  <c r="AK130" i="24"/>
  <c r="AL130" i="24"/>
  <c r="AM130" i="24"/>
  <c r="AN130" i="24"/>
  <c r="AO130" i="24"/>
  <c r="G131" i="24"/>
  <c r="H131" i="24"/>
  <c r="Q131" i="24"/>
  <c r="T131" i="24"/>
  <c r="X131" i="24"/>
  <c r="AH131" i="24"/>
  <c r="AI131" i="24"/>
  <c r="AJ131" i="24"/>
  <c r="AK131" i="24"/>
  <c r="AL131" i="24"/>
  <c r="AM131" i="24"/>
  <c r="AN131" i="24"/>
  <c r="AO131" i="24"/>
  <c r="G132" i="24"/>
  <c r="H132" i="24"/>
  <c r="Q132" i="24"/>
  <c r="T132" i="24"/>
  <c r="X132" i="24"/>
  <c r="AH132" i="24"/>
  <c r="AI132" i="24"/>
  <c r="AJ132" i="24"/>
  <c r="AK132" i="24"/>
  <c r="AL132" i="24"/>
  <c r="AM132" i="24"/>
  <c r="AN132" i="24"/>
  <c r="AO132" i="24"/>
  <c r="G133" i="24"/>
  <c r="H133" i="24"/>
  <c r="Q133" i="24"/>
  <c r="T133" i="24"/>
  <c r="X133" i="24"/>
  <c r="AH133" i="24"/>
  <c r="AI133" i="24"/>
  <c r="AJ133" i="24"/>
  <c r="AK133" i="24"/>
  <c r="AL133" i="24"/>
  <c r="AM133" i="24"/>
  <c r="AN133" i="24"/>
  <c r="AO133" i="24"/>
  <c r="G134" i="24"/>
  <c r="H134" i="24"/>
  <c r="Q134" i="24"/>
  <c r="T134" i="24"/>
  <c r="X134" i="24"/>
  <c r="AH134" i="24"/>
  <c r="AI134" i="24"/>
  <c r="AJ134" i="24"/>
  <c r="AK134" i="24"/>
  <c r="AL134" i="24"/>
  <c r="AM134" i="24"/>
  <c r="AN134" i="24"/>
  <c r="AO134" i="24"/>
  <c r="G135" i="24"/>
  <c r="H135" i="24"/>
  <c r="Q135" i="24"/>
  <c r="T135" i="24"/>
  <c r="X135" i="24"/>
  <c r="AH135" i="24"/>
  <c r="AI135" i="24"/>
  <c r="AJ135" i="24"/>
  <c r="AK135" i="24"/>
  <c r="AL135" i="24"/>
  <c r="AM135" i="24"/>
  <c r="AN135" i="24"/>
  <c r="AO135" i="24"/>
  <c r="G136" i="24"/>
  <c r="H136" i="24"/>
  <c r="Q136" i="24"/>
  <c r="T136" i="24"/>
  <c r="X136" i="24"/>
  <c r="AH136" i="24"/>
  <c r="AI136" i="24"/>
  <c r="AJ136" i="24"/>
  <c r="AK136" i="24"/>
  <c r="AL136" i="24"/>
  <c r="AM136" i="24"/>
  <c r="AN136" i="24"/>
  <c r="AO136" i="24"/>
  <c r="G137" i="24"/>
  <c r="H137" i="24"/>
  <c r="Q137" i="24"/>
  <c r="AH137" i="24"/>
  <c r="AI137" i="24"/>
  <c r="AJ137" i="24"/>
  <c r="AK137" i="24"/>
  <c r="AL137" i="24"/>
  <c r="AM137" i="24"/>
  <c r="AN137" i="24"/>
  <c r="AO137" i="24"/>
  <c r="G139" i="24"/>
  <c r="H139" i="24"/>
  <c r="Q139" i="24"/>
  <c r="T139" i="24"/>
  <c r="X139" i="24"/>
  <c r="AH139" i="24"/>
  <c r="AI139" i="24"/>
  <c r="AJ139" i="24"/>
  <c r="AK139" i="24"/>
  <c r="AL139" i="24"/>
  <c r="AM139" i="24"/>
  <c r="AN139" i="24"/>
  <c r="AO139" i="24"/>
  <c r="G140" i="24"/>
  <c r="H140" i="24"/>
  <c r="Q140" i="24"/>
  <c r="T140" i="24"/>
  <c r="X140" i="24"/>
  <c r="AH140" i="24"/>
  <c r="AI140" i="24"/>
  <c r="AJ140" i="24"/>
  <c r="AK140" i="24"/>
  <c r="AL140" i="24"/>
  <c r="AM140" i="24"/>
  <c r="AN140" i="24"/>
  <c r="AO140" i="24"/>
  <c r="G141" i="24"/>
  <c r="H141" i="24"/>
  <c r="Q141" i="24"/>
  <c r="T141" i="24"/>
  <c r="X141" i="24"/>
  <c r="AH141" i="24"/>
  <c r="AI141" i="24"/>
  <c r="AJ141" i="24"/>
  <c r="AK141" i="24"/>
  <c r="AL141" i="24"/>
  <c r="AM141" i="24"/>
  <c r="AN141" i="24"/>
  <c r="AO141" i="24"/>
  <c r="G142" i="24"/>
  <c r="H142" i="24"/>
  <c r="Q142" i="24"/>
  <c r="T142" i="24"/>
  <c r="X142" i="24"/>
  <c r="AH142" i="24"/>
  <c r="AI142" i="24"/>
  <c r="AJ142" i="24"/>
  <c r="AK142" i="24"/>
  <c r="AL142" i="24"/>
  <c r="AM142" i="24"/>
  <c r="AN142" i="24"/>
  <c r="AO142" i="24"/>
  <c r="G143" i="24"/>
  <c r="H143" i="24"/>
  <c r="Q143" i="24"/>
  <c r="T143" i="24"/>
  <c r="X143" i="24"/>
  <c r="AH143" i="24"/>
  <c r="AI143" i="24"/>
  <c r="AJ143" i="24"/>
  <c r="AK143" i="24"/>
  <c r="AL143" i="24"/>
  <c r="AM143" i="24"/>
  <c r="AN143" i="24"/>
  <c r="AO143" i="24"/>
  <c r="G144" i="24"/>
  <c r="H144" i="24"/>
  <c r="Q144" i="24"/>
  <c r="T144" i="24"/>
  <c r="X144" i="24"/>
  <c r="AH144" i="24"/>
  <c r="AI144" i="24"/>
  <c r="AJ144" i="24"/>
  <c r="AK144" i="24"/>
  <c r="AL144" i="24"/>
  <c r="AM144" i="24"/>
  <c r="AN144" i="24"/>
  <c r="AO144" i="24"/>
  <c r="G145" i="24"/>
  <c r="H145" i="24"/>
  <c r="Q145" i="24"/>
  <c r="T145" i="24"/>
  <c r="X145" i="24"/>
  <c r="AH145" i="24"/>
  <c r="AI145" i="24"/>
  <c r="AJ145" i="24"/>
  <c r="AK145" i="24"/>
  <c r="AL145" i="24"/>
  <c r="AM145" i="24"/>
  <c r="AN145" i="24"/>
  <c r="AO145" i="24"/>
  <c r="G146" i="24"/>
  <c r="H146" i="24"/>
  <c r="Q146" i="24"/>
  <c r="T146" i="24"/>
  <c r="X146" i="24"/>
  <c r="AH146" i="24"/>
  <c r="AI146" i="24"/>
  <c r="AJ146" i="24"/>
  <c r="AK146" i="24"/>
  <c r="AL146" i="24"/>
  <c r="AM146" i="24"/>
  <c r="AN146" i="24"/>
  <c r="AO146" i="24"/>
  <c r="G147" i="24"/>
  <c r="H147" i="24"/>
  <c r="Q147" i="24"/>
  <c r="T147" i="24"/>
  <c r="X147" i="24"/>
  <c r="AH147" i="24"/>
  <c r="AI147" i="24"/>
  <c r="AJ147" i="24"/>
  <c r="AK147" i="24"/>
  <c r="AL147" i="24"/>
  <c r="AM147" i="24"/>
  <c r="AN147" i="24"/>
  <c r="AO147" i="24"/>
  <c r="G148" i="24"/>
  <c r="H148" i="24"/>
  <c r="Q148" i="24"/>
  <c r="T148" i="24"/>
  <c r="X148" i="24"/>
  <c r="AH148" i="24"/>
  <c r="AI148" i="24"/>
  <c r="AJ148" i="24"/>
  <c r="AK148" i="24"/>
  <c r="AL148" i="24"/>
  <c r="AM148" i="24"/>
  <c r="AN148" i="24"/>
  <c r="AO148" i="24"/>
  <c r="G149" i="24"/>
  <c r="H149" i="24"/>
  <c r="Q149" i="24"/>
  <c r="T149" i="24"/>
  <c r="X149" i="24"/>
  <c r="AH149" i="24"/>
  <c r="AI149" i="24"/>
  <c r="AJ149" i="24"/>
  <c r="AK149" i="24"/>
  <c r="AL149" i="24"/>
  <c r="AM149" i="24"/>
  <c r="AN149" i="24"/>
  <c r="AO149" i="24"/>
  <c r="G150" i="24"/>
  <c r="H150" i="24"/>
  <c r="Q150" i="24"/>
  <c r="T150" i="24"/>
  <c r="X150" i="24"/>
  <c r="AH150" i="24"/>
  <c r="AI150" i="24"/>
  <c r="AJ150" i="24"/>
  <c r="AK150" i="24"/>
  <c r="AL150" i="24"/>
  <c r="AM150" i="24"/>
  <c r="AN150" i="24"/>
  <c r="AO150" i="24"/>
  <c r="G151" i="24"/>
  <c r="H151" i="24"/>
  <c r="Q151" i="24"/>
  <c r="T151" i="24"/>
  <c r="X151" i="24"/>
  <c r="AH151" i="24"/>
  <c r="AI151" i="24"/>
  <c r="AJ151" i="24"/>
  <c r="AK151" i="24"/>
  <c r="AL151" i="24"/>
  <c r="AM151" i="24"/>
  <c r="AN151" i="24"/>
  <c r="AO151" i="24"/>
  <c r="G152" i="24"/>
  <c r="H152" i="24"/>
  <c r="Q152" i="24"/>
  <c r="AH152" i="24"/>
  <c r="AI152" i="24"/>
  <c r="AJ152" i="24"/>
  <c r="AK152" i="24"/>
  <c r="AL152" i="24"/>
  <c r="AM152" i="24"/>
  <c r="AN152" i="24"/>
  <c r="AO152" i="24"/>
  <c r="G153" i="24"/>
  <c r="H153" i="24"/>
  <c r="Q153" i="24"/>
  <c r="T153" i="24"/>
  <c r="X153" i="24"/>
  <c r="AH153" i="24"/>
  <c r="AI153" i="24"/>
  <c r="AJ153" i="24"/>
  <c r="AK153" i="24"/>
  <c r="AL153" i="24"/>
  <c r="AM153" i="24"/>
  <c r="AN153" i="24"/>
  <c r="AO153" i="24"/>
  <c r="G154" i="24"/>
  <c r="H154" i="24"/>
  <c r="Q154" i="24"/>
  <c r="T154" i="24"/>
  <c r="X154" i="24"/>
  <c r="AH154" i="24"/>
  <c r="AI154" i="24"/>
  <c r="AJ154" i="24"/>
  <c r="AK154" i="24"/>
  <c r="AL154" i="24"/>
  <c r="AM154" i="24"/>
  <c r="AN154" i="24"/>
  <c r="AO154" i="24"/>
  <c r="G155" i="24"/>
  <c r="H155" i="24"/>
  <c r="Q155" i="24"/>
  <c r="T155" i="24"/>
  <c r="X155" i="24"/>
  <c r="AH155" i="24"/>
  <c r="AI155" i="24"/>
  <c r="AJ155" i="24"/>
  <c r="AK155" i="24"/>
  <c r="AL155" i="24"/>
  <c r="AM155" i="24"/>
  <c r="AN155" i="24"/>
  <c r="AO155" i="24"/>
  <c r="G156" i="24"/>
  <c r="H156" i="24"/>
  <c r="Q156" i="24"/>
  <c r="T156" i="24"/>
  <c r="X156" i="24"/>
  <c r="AH156" i="24"/>
  <c r="AI156" i="24"/>
  <c r="AJ156" i="24"/>
  <c r="AK156" i="24"/>
  <c r="AL156" i="24"/>
  <c r="AM156" i="24"/>
  <c r="AN156" i="24"/>
  <c r="AO156" i="24"/>
  <c r="G157" i="24"/>
  <c r="H157" i="24"/>
  <c r="Q157" i="24"/>
  <c r="T157" i="24"/>
  <c r="X157" i="24"/>
  <c r="AH157" i="24"/>
  <c r="AI157" i="24"/>
  <c r="AJ157" i="24"/>
  <c r="AK157" i="24"/>
  <c r="AL157" i="24"/>
  <c r="AM157" i="24"/>
  <c r="AN157" i="24"/>
  <c r="AO157" i="24"/>
  <c r="G158" i="24"/>
  <c r="H158" i="24"/>
  <c r="Q158" i="24"/>
  <c r="T158" i="24"/>
  <c r="X158" i="24"/>
  <c r="AH158" i="24"/>
  <c r="AI158" i="24"/>
  <c r="AJ158" i="24"/>
  <c r="AK158" i="24"/>
  <c r="AL158" i="24"/>
  <c r="AM158" i="24"/>
  <c r="AN158" i="24"/>
  <c r="AO158" i="24"/>
  <c r="G159" i="24"/>
  <c r="H159" i="24"/>
  <c r="Q159" i="24"/>
  <c r="T159" i="24"/>
  <c r="X159" i="24"/>
  <c r="AH159" i="24"/>
  <c r="AI159" i="24"/>
  <c r="AJ159" i="24"/>
  <c r="AK159" i="24"/>
  <c r="AL159" i="24"/>
  <c r="AM159" i="24"/>
  <c r="AN159" i="24"/>
  <c r="AO159" i="24"/>
  <c r="G160" i="24"/>
  <c r="H160" i="24"/>
  <c r="Q160" i="24"/>
  <c r="T160" i="24"/>
  <c r="X160" i="24"/>
  <c r="AH160" i="24"/>
  <c r="AI160" i="24"/>
  <c r="AJ160" i="24"/>
  <c r="AK160" i="24"/>
  <c r="AL160" i="24"/>
  <c r="AM160" i="24"/>
  <c r="AN160" i="24"/>
  <c r="AO160" i="24"/>
  <c r="G161" i="24"/>
  <c r="H161" i="24"/>
  <c r="Q161" i="24"/>
  <c r="T161" i="24"/>
  <c r="X161" i="24"/>
  <c r="AH161" i="24"/>
  <c r="AI161" i="24"/>
  <c r="AJ161" i="24"/>
  <c r="AK161" i="24"/>
  <c r="AL161" i="24"/>
  <c r="AM161" i="24"/>
  <c r="AN161" i="24"/>
  <c r="AO161" i="24"/>
  <c r="G162" i="24"/>
  <c r="H162" i="24"/>
  <c r="Q162" i="24"/>
  <c r="T162" i="24"/>
  <c r="X162" i="24"/>
  <c r="AH162" i="24"/>
  <c r="AI162" i="24"/>
  <c r="AJ162" i="24"/>
  <c r="AK162" i="24"/>
  <c r="AL162" i="24"/>
  <c r="AM162" i="24"/>
  <c r="AN162" i="24"/>
  <c r="AO162" i="24"/>
  <c r="G163" i="24"/>
  <c r="H163" i="24"/>
  <c r="Q163" i="24"/>
  <c r="T163" i="24"/>
  <c r="X163" i="24"/>
  <c r="AH163" i="24"/>
  <c r="AI163" i="24"/>
  <c r="AJ163" i="24"/>
  <c r="AK163" i="24"/>
  <c r="AL163" i="24"/>
  <c r="AM163" i="24"/>
  <c r="AN163" i="24"/>
  <c r="AO163" i="24"/>
  <c r="G164" i="24"/>
  <c r="H164" i="24"/>
  <c r="Q164" i="24"/>
  <c r="T164" i="24"/>
  <c r="X164" i="24"/>
  <c r="AH164" i="24"/>
  <c r="AI164" i="24"/>
  <c r="AJ164" i="24"/>
  <c r="AK164" i="24"/>
  <c r="AL164" i="24"/>
  <c r="AM164" i="24"/>
  <c r="AN164" i="24"/>
  <c r="AO164" i="24"/>
  <c r="G165" i="24"/>
  <c r="H165" i="24"/>
  <c r="Q165" i="24"/>
  <c r="AH165" i="24"/>
  <c r="AI165" i="24"/>
  <c r="AJ165" i="24"/>
  <c r="AK165" i="24"/>
  <c r="AL165" i="24"/>
  <c r="AM165" i="24"/>
  <c r="AN165" i="24"/>
  <c r="AO165" i="24"/>
  <c r="G166" i="24"/>
  <c r="H166" i="24"/>
  <c r="Q166" i="24"/>
  <c r="T166" i="24"/>
  <c r="X166" i="24"/>
  <c r="AH166" i="24"/>
  <c r="AI166" i="24"/>
  <c r="AJ166" i="24"/>
  <c r="AK166" i="24"/>
  <c r="AL166" i="24"/>
  <c r="AM166" i="24"/>
  <c r="AN166" i="24"/>
  <c r="AO166" i="24"/>
  <c r="G167" i="24"/>
  <c r="H167" i="24"/>
  <c r="Q167" i="24"/>
  <c r="T167" i="24"/>
  <c r="X167" i="24"/>
  <c r="AH167" i="24"/>
  <c r="AI167" i="24"/>
  <c r="AJ167" i="24"/>
  <c r="AK167" i="24"/>
  <c r="AL167" i="24"/>
  <c r="AM167" i="24"/>
  <c r="AN167" i="24"/>
  <c r="AO167" i="24"/>
  <c r="G168" i="24"/>
  <c r="H168" i="24"/>
  <c r="Q168" i="24"/>
  <c r="T168" i="24"/>
  <c r="X168" i="24"/>
  <c r="AH168" i="24"/>
  <c r="AI168" i="24"/>
  <c r="AJ168" i="24"/>
  <c r="AK168" i="24"/>
  <c r="AL168" i="24"/>
  <c r="AM168" i="24"/>
  <c r="AN168" i="24"/>
  <c r="AO168" i="24"/>
  <c r="G169" i="24"/>
  <c r="H169" i="24"/>
  <c r="Q169" i="24"/>
  <c r="T169" i="24"/>
  <c r="X169" i="24"/>
  <c r="AH169" i="24"/>
  <c r="AI169" i="24"/>
  <c r="AJ169" i="24"/>
  <c r="AK169" i="24"/>
  <c r="AL169" i="24"/>
  <c r="AM169" i="24"/>
  <c r="AN169" i="24"/>
  <c r="AO169" i="24"/>
  <c r="G170" i="24"/>
  <c r="H170" i="24"/>
  <c r="Q170" i="24"/>
  <c r="T170" i="24"/>
  <c r="X170" i="24"/>
  <c r="AH170" i="24"/>
  <c r="AI170" i="24"/>
  <c r="AJ170" i="24"/>
  <c r="AK170" i="24"/>
  <c r="AL170" i="24"/>
  <c r="AM170" i="24"/>
  <c r="AN170" i="24"/>
  <c r="AO170" i="24"/>
  <c r="G171" i="24"/>
  <c r="H171" i="24"/>
  <c r="Q171" i="24"/>
  <c r="T171" i="24"/>
  <c r="X171" i="24"/>
  <c r="AH171" i="24"/>
  <c r="AI171" i="24"/>
  <c r="AJ171" i="24"/>
  <c r="AK171" i="24"/>
  <c r="AL171" i="24"/>
  <c r="AM171" i="24"/>
  <c r="AN171" i="24"/>
  <c r="AO171" i="24"/>
  <c r="G172" i="24"/>
  <c r="H172" i="24"/>
  <c r="Q172" i="24"/>
  <c r="T172" i="24"/>
  <c r="X172" i="24"/>
  <c r="AH172" i="24"/>
  <c r="AI172" i="24"/>
  <c r="AJ172" i="24"/>
  <c r="AK172" i="24"/>
  <c r="AL172" i="24"/>
  <c r="AM172" i="24"/>
  <c r="AN172" i="24"/>
  <c r="AO172" i="24"/>
  <c r="G173" i="24"/>
  <c r="H173" i="24"/>
  <c r="Q173" i="24"/>
  <c r="T173" i="24"/>
  <c r="X173" i="24"/>
  <c r="AH173" i="24"/>
  <c r="AI173" i="24"/>
  <c r="AJ173" i="24"/>
  <c r="AK173" i="24"/>
  <c r="AL173" i="24"/>
  <c r="AM173" i="24"/>
  <c r="AN173" i="24"/>
  <c r="AO173" i="24"/>
  <c r="G174" i="24"/>
  <c r="H174" i="24"/>
  <c r="Q174" i="24"/>
  <c r="T174" i="24"/>
  <c r="X174" i="24"/>
  <c r="AH174" i="24"/>
  <c r="AI174" i="24"/>
  <c r="AJ174" i="24"/>
  <c r="AK174" i="24"/>
  <c r="AL174" i="24"/>
  <c r="AM174" i="24"/>
  <c r="AN174" i="24"/>
  <c r="AO174" i="24"/>
  <c r="G175" i="24"/>
  <c r="H175" i="24"/>
  <c r="Q175" i="24"/>
  <c r="T175" i="24"/>
  <c r="X175" i="24"/>
  <c r="AH175" i="24"/>
  <c r="AI175" i="24"/>
  <c r="AJ175" i="24"/>
  <c r="AK175" i="24"/>
  <c r="AL175" i="24"/>
  <c r="AM175" i="24"/>
  <c r="AN175" i="24"/>
  <c r="AO175" i="24"/>
  <c r="G176" i="24"/>
  <c r="H176" i="24"/>
  <c r="Q176" i="24"/>
  <c r="T176" i="24"/>
  <c r="X176" i="24"/>
  <c r="AH176" i="24"/>
  <c r="AI176" i="24"/>
  <c r="AJ176" i="24"/>
  <c r="AK176" i="24"/>
  <c r="AL176" i="24"/>
  <c r="AM176" i="24"/>
  <c r="AN176" i="24"/>
  <c r="AO176" i="24"/>
  <c r="G177" i="24"/>
  <c r="H177" i="24"/>
  <c r="Q177" i="24"/>
  <c r="T177" i="24"/>
  <c r="X177" i="24"/>
  <c r="AH177" i="24"/>
  <c r="AI177" i="24"/>
  <c r="AJ177" i="24"/>
  <c r="AK177" i="24"/>
  <c r="AL177" i="24"/>
  <c r="AM177" i="24"/>
  <c r="AN177" i="24"/>
  <c r="AO177" i="24"/>
  <c r="G178" i="24"/>
  <c r="H178" i="24"/>
  <c r="Q178" i="24"/>
  <c r="T178" i="24"/>
  <c r="X178" i="24"/>
  <c r="AH178" i="24"/>
  <c r="AI178" i="24"/>
  <c r="AJ178" i="24"/>
  <c r="AK178" i="24"/>
  <c r="AL178" i="24"/>
  <c r="AM178" i="24"/>
  <c r="AN178" i="24"/>
  <c r="AO178" i="24"/>
  <c r="G179" i="24"/>
  <c r="H179" i="24"/>
  <c r="Q179" i="24"/>
  <c r="T179" i="24"/>
  <c r="X179" i="24"/>
  <c r="AH179" i="24"/>
  <c r="AI179" i="24"/>
  <c r="AJ179" i="24"/>
  <c r="AK179" i="24"/>
  <c r="AL179" i="24"/>
  <c r="AM179" i="24"/>
  <c r="AN179" i="24"/>
  <c r="AO179" i="24"/>
  <c r="G180" i="24"/>
  <c r="H180" i="24"/>
  <c r="Q180" i="24"/>
  <c r="T180" i="24"/>
  <c r="X180" i="24"/>
  <c r="AH180" i="24"/>
  <c r="AI180" i="24"/>
  <c r="AJ180" i="24"/>
  <c r="AK180" i="24"/>
  <c r="AL180" i="24"/>
  <c r="AM180" i="24"/>
  <c r="AN180" i="24"/>
  <c r="AO180" i="24"/>
  <c r="G181" i="24"/>
  <c r="H181" i="24"/>
  <c r="Q181" i="24"/>
  <c r="T181" i="24"/>
  <c r="X181" i="24"/>
  <c r="AH181" i="24"/>
  <c r="AI181" i="24"/>
  <c r="AJ181" i="24"/>
  <c r="AK181" i="24"/>
  <c r="AL181" i="24"/>
  <c r="AM181" i="24"/>
  <c r="AN181" i="24"/>
  <c r="AO181" i="24"/>
  <c r="G182" i="24"/>
  <c r="H182" i="24"/>
  <c r="Q182" i="24"/>
  <c r="T182" i="24"/>
  <c r="X182" i="24"/>
  <c r="AH182" i="24"/>
  <c r="AI182" i="24"/>
  <c r="AJ182" i="24"/>
  <c r="AK182" i="24"/>
  <c r="AL182" i="24"/>
  <c r="AM182" i="24"/>
  <c r="AN182" i="24"/>
  <c r="AO182" i="24"/>
  <c r="G183" i="24"/>
  <c r="H183" i="24"/>
  <c r="Q183" i="24"/>
  <c r="T183" i="24"/>
  <c r="X183" i="24"/>
  <c r="AH183" i="24"/>
  <c r="AI183" i="24"/>
  <c r="AJ183" i="24"/>
  <c r="AK183" i="24"/>
  <c r="AL183" i="24"/>
  <c r="AM183" i="24"/>
  <c r="AN183" i="24"/>
  <c r="AO183" i="24"/>
  <c r="G184" i="24"/>
  <c r="H184" i="24"/>
  <c r="Q184" i="24"/>
  <c r="AH184" i="24"/>
  <c r="AI184" i="24"/>
  <c r="AJ184" i="24"/>
  <c r="AK184" i="24"/>
  <c r="AL184" i="24"/>
  <c r="AM184" i="24"/>
  <c r="AN184" i="24"/>
  <c r="AO184" i="24"/>
  <c r="G185" i="24"/>
  <c r="H185" i="24"/>
  <c r="Q185" i="24"/>
  <c r="X185" i="24"/>
  <c r="AH185" i="24"/>
  <c r="AI185" i="24"/>
  <c r="AJ185" i="24"/>
  <c r="AK185" i="24"/>
  <c r="AL185" i="24"/>
  <c r="AM185" i="24"/>
  <c r="AN185" i="24"/>
  <c r="AO185" i="24"/>
  <c r="G186" i="24"/>
  <c r="H186" i="24"/>
  <c r="Q186" i="24"/>
  <c r="T186" i="24"/>
  <c r="X186" i="24"/>
  <c r="AH186" i="24"/>
  <c r="AI186" i="24"/>
  <c r="AJ186" i="24"/>
  <c r="AK186" i="24"/>
  <c r="AL186" i="24"/>
  <c r="AM186" i="24"/>
  <c r="AN186" i="24"/>
  <c r="AO186" i="24"/>
  <c r="G187" i="24"/>
  <c r="H187" i="24"/>
  <c r="Q187" i="24"/>
  <c r="T187" i="24"/>
  <c r="X187" i="24"/>
  <c r="AH187" i="24"/>
  <c r="AI187" i="24"/>
  <c r="AJ187" i="24"/>
  <c r="AK187" i="24"/>
  <c r="AL187" i="24"/>
  <c r="AM187" i="24"/>
  <c r="AN187" i="24"/>
  <c r="AO187" i="24"/>
  <c r="G188" i="24"/>
  <c r="H188" i="24"/>
  <c r="Q188" i="24"/>
  <c r="T188" i="24"/>
  <c r="X188" i="24"/>
  <c r="AH188" i="24"/>
  <c r="AI188" i="24"/>
  <c r="AJ188" i="24"/>
  <c r="AK188" i="24"/>
  <c r="AL188" i="24"/>
  <c r="AM188" i="24"/>
  <c r="AN188" i="24"/>
  <c r="AO188" i="24"/>
  <c r="G189" i="24"/>
  <c r="H189" i="24"/>
  <c r="Q189" i="24"/>
  <c r="T189" i="24"/>
  <c r="X189" i="24"/>
  <c r="AH189" i="24"/>
  <c r="AI189" i="24"/>
  <c r="AJ189" i="24"/>
  <c r="AK189" i="24"/>
  <c r="AL189" i="24"/>
  <c r="AM189" i="24"/>
  <c r="AN189" i="24"/>
  <c r="AO189" i="24"/>
  <c r="G190" i="24"/>
  <c r="H190" i="24"/>
  <c r="Q190" i="24"/>
  <c r="T190" i="24"/>
  <c r="X190" i="24"/>
  <c r="AH190" i="24"/>
  <c r="AI190" i="24"/>
  <c r="AJ190" i="24"/>
  <c r="AK190" i="24"/>
  <c r="AL190" i="24"/>
  <c r="AM190" i="24"/>
  <c r="AN190" i="24"/>
  <c r="AO190" i="24"/>
  <c r="G191" i="24"/>
  <c r="H191" i="24"/>
  <c r="Q191" i="24"/>
  <c r="T191" i="24"/>
  <c r="X191" i="24"/>
  <c r="AH191" i="24"/>
  <c r="AI191" i="24"/>
  <c r="AJ191" i="24"/>
  <c r="AK191" i="24"/>
  <c r="AL191" i="24"/>
  <c r="AM191" i="24"/>
  <c r="AN191" i="24"/>
  <c r="AO191" i="24"/>
  <c r="G192" i="24"/>
  <c r="H192" i="24"/>
  <c r="Q192" i="24"/>
  <c r="T192" i="24"/>
  <c r="X192" i="24"/>
  <c r="AH192" i="24"/>
  <c r="AI192" i="24"/>
  <c r="AJ192" i="24"/>
  <c r="AK192" i="24"/>
  <c r="AL192" i="24"/>
  <c r="AM192" i="24"/>
  <c r="AN192" i="24"/>
  <c r="AO192" i="24"/>
  <c r="G193" i="24"/>
  <c r="H193" i="24"/>
  <c r="Q193" i="24"/>
  <c r="AH193" i="24"/>
  <c r="AI193" i="24"/>
  <c r="AJ193" i="24"/>
  <c r="AK193" i="24"/>
  <c r="AL193" i="24"/>
  <c r="AM193" i="24"/>
  <c r="AN193" i="24"/>
  <c r="AO193" i="24"/>
  <c r="G194" i="24"/>
  <c r="H194" i="24"/>
  <c r="Q194" i="24"/>
  <c r="T194" i="24"/>
  <c r="X194" i="24"/>
  <c r="AH194" i="24"/>
  <c r="AI194" i="24"/>
  <c r="AJ194" i="24"/>
  <c r="AK194" i="24"/>
  <c r="AL194" i="24"/>
  <c r="AM194" i="24"/>
  <c r="AN194" i="24"/>
  <c r="AO194" i="24"/>
  <c r="G195" i="24"/>
  <c r="H195" i="24"/>
  <c r="Q195" i="24"/>
  <c r="T195" i="24"/>
  <c r="X195" i="24"/>
  <c r="AH195" i="24"/>
  <c r="AI195" i="24"/>
  <c r="AJ195" i="24"/>
  <c r="AK195" i="24"/>
  <c r="AL195" i="24"/>
  <c r="AM195" i="24"/>
  <c r="AN195" i="24"/>
  <c r="AO195" i="24"/>
  <c r="G196" i="24"/>
  <c r="H196" i="24"/>
  <c r="Q196" i="24"/>
  <c r="T196" i="24"/>
  <c r="X196" i="24"/>
  <c r="AH196" i="24"/>
  <c r="AI196" i="24"/>
  <c r="AJ196" i="24"/>
  <c r="AK196" i="24"/>
  <c r="AL196" i="24"/>
  <c r="AM196" i="24"/>
  <c r="AN196" i="24"/>
  <c r="AO196" i="24"/>
  <c r="G197" i="24"/>
  <c r="H197" i="24"/>
  <c r="Q197" i="24"/>
  <c r="T197" i="24"/>
  <c r="X197" i="24"/>
  <c r="AH197" i="24"/>
  <c r="AI197" i="24"/>
  <c r="AJ197" i="24"/>
  <c r="AK197" i="24"/>
  <c r="AL197" i="24"/>
  <c r="AM197" i="24"/>
  <c r="AN197" i="24"/>
  <c r="AO197" i="24"/>
  <c r="G198" i="24"/>
  <c r="H198" i="24"/>
  <c r="Q198" i="24"/>
  <c r="T198" i="24"/>
  <c r="X198" i="24"/>
  <c r="AH198" i="24"/>
  <c r="AI198" i="24"/>
  <c r="AJ198" i="24"/>
  <c r="AK198" i="24"/>
  <c r="AL198" i="24"/>
  <c r="AM198" i="24"/>
  <c r="AN198" i="24"/>
  <c r="AO198" i="24"/>
  <c r="G199" i="24"/>
  <c r="H199" i="24"/>
  <c r="Q199" i="24"/>
  <c r="T199" i="24"/>
  <c r="X199" i="24"/>
  <c r="AH199" i="24"/>
  <c r="AI199" i="24"/>
  <c r="AJ199" i="24"/>
  <c r="AK199" i="24"/>
  <c r="AL199" i="24"/>
  <c r="AM199" i="24"/>
  <c r="AN199" i="24"/>
  <c r="AO199" i="24"/>
  <c r="B203" i="24"/>
  <c r="G6" i="31"/>
  <c r="H6" i="31"/>
  <c r="Q6" i="31"/>
  <c r="T6" i="31"/>
  <c r="X6" i="31"/>
  <c r="AH6" i="31"/>
  <c r="AI6" i="31"/>
  <c r="AJ6" i="31"/>
  <c r="AK6" i="31"/>
  <c r="AL6" i="31"/>
  <c r="AM6" i="31"/>
  <c r="AN6" i="31"/>
  <c r="AO6" i="31"/>
  <c r="G7" i="31"/>
  <c r="H7" i="31"/>
  <c r="Q7" i="31"/>
  <c r="T7" i="31"/>
  <c r="X7" i="31"/>
  <c r="AH7" i="31"/>
  <c r="AI7" i="31"/>
  <c r="AJ7" i="31"/>
  <c r="AK7" i="31"/>
  <c r="AL7" i="31"/>
  <c r="AM7" i="31"/>
  <c r="AN7" i="31"/>
  <c r="AO7" i="31"/>
  <c r="G8" i="31"/>
  <c r="H8" i="31"/>
  <c r="Q8" i="31"/>
  <c r="T8" i="31"/>
  <c r="X8" i="31"/>
  <c r="AH8" i="31"/>
  <c r="AI8" i="31"/>
  <c r="AJ8" i="31"/>
  <c r="AK8" i="31"/>
  <c r="AL8" i="31"/>
  <c r="AM8" i="31"/>
  <c r="AN8" i="31"/>
  <c r="AO8" i="31"/>
  <c r="G9" i="31"/>
  <c r="H9" i="31"/>
  <c r="Q9" i="31"/>
  <c r="T9" i="31"/>
  <c r="X9" i="31"/>
  <c r="AH9" i="31"/>
  <c r="AI9" i="31"/>
  <c r="AJ9" i="31"/>
  <c r="AK9" i="31"/>
  <c r="AL9" i="31"/>
  <c r="AM9" i="31"/>
  <c r="AN9" i="31"/>
  <c r="AO9" i="31"/>
  <c r="G10" i="31"/>
  <c r="H10" i="31"/>
  <c r="Q10" i="31"/>
  <c r="T10" i="31"/>
  <c r="X10" i="31"/>
  <c r="AH10" i="31"/>
  <c r="AI10" i="31"/>
  <c r="AJ10" i="31"/>
  <c r="AK10" i="31"/>
  <c r="AL10" i="31"/>
  <c r="AM10" i="31"/>
  <c r="AN10" i="31"/>
  <c r="AO10" i="31"/>
  <c r="G11" i="31"/>
  <c r="H11" i="31"/>
  <c r="Q11" i="31"/>
  <c r="T11" i="31"/>
  <c r="X11" i="31"/>
  <c r="AH11" i="31"/>
  <c r="AI11" i="31"/>
  <c r="AJ11" i="31"/>
  <c r="AK11" i="31"/>
  <c r="AL11" i="31"/>
  <c r="AM11" i="31"/>
  <c r="AN11" i="31"/>
  <c r="AO11" i="31"/>
  <c r="G12" i="31"/>
  <c r="H12" i="31"/>
  <c r="Q12" i="31"/>
  <c r="T12" i="31"/>
  <c r="X12" i="31"/>
  <c r="AH12" i="31"/>
  <c r="AI12" i="31"/>
  <c r="AJ12" i="31"/>
  <c r="AK12" i="31"/>
  <c r="AL12" i="31"/>
  <c r="AM12" i="31"/>
  <c r="AN12" i="31"/>
  <c r="AO12" i="31"/>
  <c r="G13" i="31"/>
  <c r="H13" i="31"/>
  <c r="Q13" i="31"/>
  <c r="T13" i="31"/>
  <c r="X13" i="31"/>
  <c r="AH13" i="31"/>
  <c r="AI13" i="31"/>
  <c r="AJ13" i="31"/>
  <c r="AK13" i="31"/>
  <c r="AL13" i="31"/>
  <c r="AM13" i="31"/>
  <c r="AN13" i="31"/>
  <c r="AO13" i="31"/>
  <c r="G14" i="31"/>
  <c r="H14" i="31"/>
  <c r="Q14" i="31"/>
  <c r="T14" i="31"/>
  <c r="X14" i="31"/>
  <c r="AH14" i="31"/>
  <c r="AI14" i="31"/>
  <c r="AJ14" i="31"/>
  <c r="AK14" i="31"/>
  <c r="AL14" i="31"/>
  <c r="AM14" i="31"/>
  <c r="AN14" i="31"/>
  <c r="AO14" i="31"/>
  <c r="G15" i="31"/>
  <c r="H15" i="31"/>
  <c r="Q15" i="31"/>
  <c r="T15" i="31"/>
  <c r="X15" i="31"/>
  <c r="AH15" i="31"/>
  <c r="AI15" i="31"/>
  <c r="AJ15" i="31"/>
  <c r="AK15" i="31"/>
  <c r="AL15" i="31"/>
  <c r="AM15" i="31"/>
  <c r="AN15" i="31"/>
  <c r="AO15" i="31"/>
  <c r="G16" i="31"/>
  <c r="H16" i="31"/>
  <c r="Q16" i="31"/>
  <c r="T16" i="31"/>
  <c r="X16" i="31"/>
  <c r="AH16" i="31"/>
  <c r="AI16" i="31"/>
  <c r="AJ16" i="31"/>
  <c r="AK16" i="31"/>
  <c r="AL16" i="31"/>
  <c r="AM16" i="31"/>
  <c r="AN16" i="31"/>
  <c r="AO16" i="31"/>
  <c r="G17" i="31"/>
  <c r="H17" i="31"/>
  <c r="Q17" i="31"/>
  <c r="T17" i="31"/>
  <c r="X17" i="31"/>
  <c r="AH17" i="31"/>
  <c r="AI17" i="31"/>
  <c r="AJ17" i="31"/>
  <c r="AK17" i="31"/>
  <c r="AL17" i="31"/>
  <c r="AM17" i="31"/>
  <c r="AN17" i="31"/>
  <c r="AO17" i="31"/>
  <c r="G18" i="31"/>
  <c r="H18" i="31"/>
  <c r="Q18" i="31"/>
  <c r="T18" i="31"/>
  <c r="X18" i="31"/>
  <c r="AH18" i="31"/>
  <c r="AI18" i="31"/>
  <c r="AJ18" i="31"/>
  <c r="AK18" i="31"/>
  <c r="AL18" i="31"/>
  <c r="AM18" i="31"/>
  <c r="AN18" i="31"/>
  <c r="AO18" i="31"/>
  <c r="G19" i="31"/>
  <c r="H19" i="31"/>
  <c r="Q19" i="31"/>
  <c r="T19" i="31"/>
  <c r="X19" i="31"/>
  <c r="AH19" i="31"/>
  <c r="AI19" i="31"/>
  <c r="AJ19" i="31"/>
  <c r="AK19" i="31"/>
  <c r="AL19" i="31"/>
  <c r="AM19" i="31"/>
  <c r="AN19" i="31"/>
  <c r="AO19" i="31"/>
  <c r="G20" i="31"/>
  <c r="H20" i="31"/>
  <c r="Q20" i="31"/>
  <c r="T20" i="31"/>
  <c r="X20" i="31"/>
  <c r="AH20" i="31"/>
  <c r="AI20" i="31"/>
  <c r="AJ20" i="31"/>
  <c r="AK20" i="31"/>
  <c r="AL20" i="31"/>
  <c r="AM20" i="31"/>
  <c r="AN20" i="31"/>
  <c r="AO20" i="31"/>
  <c r="G21" i="31"/>
  <c r="H21" i="31"/>
  <c r="Q21" i="31"/>
  <c r="T21" i="31"/>
  <c r="X21" i="31"/>
  <c r="AH21" i="31"/>
  <c r="AI21" i="31"/>
  <c r="AJ21" i="31"/>
  <c r="AK21" i="31"/>
  <c r="AL21" i="31"/>
  <c r="AM21" i="31"/>
  <c r="AN21" i="31"/>
  <c r="AO21" i="31"/>
  <c r="G22" i="31"/>
  <c r="H22" i="31"/>
  <c r="Q22" i="31"/>
  <c r="T22" i="31"/>
  <c r="X22" i="31"/>
  <c r="AH22" i="31"/>
  <c r="AI22" i="31"/>
  <c r="AJ22" i="31"/>
  <c r="AK22" i="31"/>
  <c r="AL22" i="31"/>
  <c r="AM22" i="31"/>
  <c r="AN22" i="31"/>
  <c r="AO22" i="31"/>
  <c r="G23" i="31"/>
  <c r="H23" i="31"/>
  <c r="Q23" i="31"/>
  <c r="T23" i="31"/>
  <c r="X23" i="31"/>
  <c r="AH23" i="31"/>
  <c r="AI23" i="31"/>
  <c r="AJ23" i="31"/>
  <c r="AK23" i="31"/>
  <c r="AL23" i="31"/>
  <c r="AM23" i="31"/>
  <c r="AN23" i="31"/>
  <c r="AO23" i="31"/>
  <c r="G24" i="31"/>
  <c r="H24" i="31"/>
  <c r="Q24" i="31"/>
  <c r="T24" i="31"/>
  <c r="X24" i="31"/>
  <c r="AH24" i="31"/>
  <c r="AI24" i="31"/>
  <c r="AJ24" i="31"/>
  <c r="AK24" i="31"/>
  <c r="AL24" i="31"/>
  <c r="AM24" i="31"/>
  <c r="AN24" i="31"/>
  <c r="AO24" i="31"/>
  <c r="G25" i="31"/>
  <c r="H25" i="31"/>
  <c r="Q25" i="31"/>
  <c r="T25" i="31"/>
  <c r="X25" i="31"/>
  <c r="AH25" i="31"/>
  <c r="AI25" i="31"/>
  <c r="AJ25" i="31"/>
  <c r="AK25" i="31"/>
  <c r="AL25" i="31"/>
  <c r="AM25" i="31"/>
  <c r="AN25" i="31"/>
  <c r="AO25" i="31"/>
  <c r="G26" i="31"/>
  <c r="H26" i="31"/>
  <c r="Q26" i="31"/>
  <c r="T26" i="31"/>
  <c r="X26" i="31"/>
  <c r="AH26" i="31"/>
  <c r="AI26" i="31"/>
  <c r="AJ26" i="31"/>
  <c r="AK26" i="31"/>
  <c r="AL26" i="31"/>
  <c r="AM26" i="31"/>
  <c r="AN26" i="31"/>
  <c r="AO26" i="31"/>
  <c r="G27" i="31"/>
  <c r="H27" i="31"/>
  <c r="Q27" i="31"/>
  <c r="T27" i="31"/>
  <c r="X27" i="31"/>
  <c r="AH27" i="31"/>
  <c r="AI27" i="31"/>
  <c r="AJ27" i="31"/>
  <c r="AK27" i="31"/>
  <c r="AL27" i="31"/>
  <c r="AM27" i="31"/>
  <c r="AN27" i="31"/>
  <c r="AO27" i="31"/>
  <c r="G28" i="31"/>
  <c r="H28" i="31"/>
  <c r="Q28" i="31"/>
  <c r="T28" i="31"/>
  <c r="X28" i="31"/>
  <c r="AH28" i="31"/>
  <c r="AI28" i="31"/>
  <c r="AJ28" i="31"/>
  <c r="AK28" i="31"/>
  <c r="AL28" i="31"/>
  <c r="AM28" i="31"/>
  <c r="AN28" i="31"/>
  <c r="AO28" i="31"/>
  <c r="G29" i="31"/>
  <c r="H29" i="31"/>
  <c r="Q29" i="31"/>
  <c r="T29" i="31"/>
  <c r="X29" i="31"/>
  <c r="AH29" i="31"/>
  <c r="AI29" i="31"/>
  <c r="AJ29" i="31"/>
  <c r="AK29" i="31"/>
  <c r="AL29" i="31"/>
  <c r="AM29" i="31"/>
  <c r="AN29" i="31"/>
  <c r="AO29" i="31"/>
  <c r="G30" i="31"/>
  <c r="H30" i="31"/>
  <c r="Q30" i="31"/>
  <c r="T30" i="31"/>
  <c r="X30" i="31"/>
  <c r="AH30" i="31"/>
  <c r="AI30" i="31"/>
  <c r="AJ30" i="31"/>
  <c r="AK30" i="31"/>
  <c r="AL30" i="31"/>
  <c r="AM30" i="31"/>
  <c r="AN30" i="31"/>
  <c r="AO30" i="31"/>
  <c r="G31" i="31"/>
  <c r="H31" i="31"/>
  <c r="Q31" i="31"/>
  <c r="T31" i="31"/>
  <c r="X31" i="31"/>
  <c r="AH31" i="31"/>
  <c r="AI31" i="31"/>
  <c r="AJ31" i="31"/>
  <c r="AK31" i="31"/>
  <c r="AL31" i="31"/>
  <c r="AM31" i="31"/>
  <c r="AN31" i="31"/>
  <c r="AO31" i="31"/>
  <c r="G32" i="31"/>
  <c r="H32" i="31"/>
  <c r="Q32" i="31"/>
  <c r="T32" i="31"/>
  <c r="X32" i="31"/>
  <c r="AH32" i="31"/>
  <c r="AI32" i="31"/>
  <c r="AJ32" i="31"/>
  <c r="AK32" i="31"/>
  <c r="AL32" i="31"/>
  <c r="AM32" i="31"/>
  <c r="AN32" i="31"/>
  <c r="AO32" i="31"/>
  <c r="G33" i="31"/>
  <c r="H33" i="31"/>
  <c r="Q33" i="31"/>
  <c r="AH33" i="31"/>
  <c r="AI33" i="31"/>
  <c r="AJ33" i="31"/>
  <c r="AK33" i="31"/>
  <c r="AL33" i="31"/>
  <c r="AM33" i="31"/>
  <c r="AN33" i="31"/>
  <c r="AO33" i="31"/>
  <c r="G34" i="31"/>
  <c r="H34" i="31"/>
  <c r="Q34" i="31"/>
  <c r="T34" i="31"/>
  <c r="X34" i="31"/>
  <c r="AH34" i="31"/>
  <c r="AI34" i="31"/>
  <c r="AJ34" i="31"/>
  <c r="AK34" i="31"/>
  <c r="AL34" i="31"/>
  <c r="AM34" i="31"/>
  <c r="AN34" i="31"/>
  <c r="AO34" i="31"/>
  <c r="G35" i="31"/>
  <c r="H35" i="31"/>
  <c r="Q35" i="31"/>
  <c r="T35" i="31"/>
  <c r="X35" i="31"/>
  <c r="AH35" i="31"/>
  <c r="AI35" i="31"/>
  <c r="AJ35" i="31"/>
  <c r="AK35" i="31"/>
  <c r="AL35" i="31"/>
  <c r="AM35" i="31"/>
  <c r="AN35" i="31"/>
  <c r="AO35" i="31"/>
  <c r="G36" i="31"/>
  <c r="H36" i="31"/>
  <c r="Q36" i="31"/>
  <c r="T36" i="31"/>
  <c r="X36" i="31"/>
  <c r="AH36" i="31"/>
  <c r="AI36" i="31"/>
  <c r="AJ36" i="31"/>
  <c r="AK36" i="31"/>
  <c r="AL36" i="31"/>
  <c r="AM36" i="31"/>
  <c r="AN36" i="31"/>
  <c r="AO36" i="31"/>
  <c r="G37" i="31"/>
  <c r="H37" i="31"/>
  <c r="Q37" i="31"/>
  <c r="T37" i="31"/>
  <c r="X37" i="31"/>
  <c r="AH37" i="31"/>
  <c r="AI37" i="31"/>
  <c r="AJ37" i="31"/>
  <c r="AK37" i="31"/>
  <c r="AL37" i="31"/>
  <c r="AM37" i="31"/>
  <c r="AN37" i="31"/>
  <c r="AO37" i="31"/>
  <c r="G38" i="31"/>
  <c r="H38" i="31"/>
  <c r="Q38" i="31"/>
  <c r="X38" i="31"/>
  <c r="AH38" i="31"/>
  <c r="AI38" i="31"/>
  <c r="AJ38" i="31"/>
  <c r="AK38" i="31"/>
  <c r="AL38" i="31"/>
  <c r="AM38" i="31"/>
  <c r="AN38" i="31"/>
  <c r="AO38" i="31"/>
  <c r="G39" i="31"/>
  <c r="H39" i="31"/>
  <c r="Q39" i="31"/>
  <c r="T39" i="31"/>
  <c r="X39" i="31"/>
  <c r="AH39" i="31"/>
  <c r="AI39" i="31"/>
  <c r="AJ39" i="31"/>
  <c r="AK39" i="31"/>
  <c r="AL39" i="31"/>
  <c r="AM39" i="31"/>
  <c r="AN39" i="31"/>
  <c r="AO39" i="31"/>
  <c r="G40" i="31"/>
  <c r="H40" i="31"/>
  <c r="Q40" i="31"/>
  <c r="AH40" i="31"/>
  <c r="AI40" i="31"/>
  <c r="AJ40" i="31"/>
  <c r="AK40" i="31"/>
  <c r="AL40" i="31"/>
  <c r="AM40" i="31"/>
  <c r="AN40" i="31"/>
  <c r="AO40" i="31"/>
  <c r="G41" i="31"/>
  <c r="H41" i="31"/>
  <c r="Q41" i="31"/>
  <c r="T41" i="31"/>
  <c r="X41" i="31"/>
  <c r="AH41" i="31"/>
  <c r="AI41" i="31"/>
  <c r="AJ41" i="31"/>
  <c r="AK41" i="31"/>
  <c r="AL41" i="31"/>
  <c r="AM41" i="31"/>
  <c r="AN41" i="31"/>
  <c r="AO41" i="31"/>
  <c r="G42" i="31"/>
  <c r="H42" i="31"/>
  <c r="Q42" i="31"/>
  <c r="T42" i="31"/>
  <c r="X42" i="31"/>
  <c r="AH42" i="31"/>
  <c r="AI42" i="31"/>
  <c r="AJ42" i="31"/>
  <c r="AK42" i="31"/>
  <c r="AL42" i="31"/>
  <c r="AM42" i="31"/>
  <c r="AN42" i="31"/>
  <c r="AO42" i="31"/>
  <c r="G43" i="31"/>
  <c r="H43" i="31"/>
  <c r="Q43" i="31"/>
  <c r="T43" i="31"/>
  <c r="X43" i="31"/>
  <c r="AH43" i="31"/>
  <c r="AI43" i="31"/>
  <c r="AJ43" i="31"/>
  <c r="AK43" i="31"/>
  <c r="AL43" i="31"/>
  <c r="AM43" i="31"/>
  <c r="AN43" i="31"/>
  <c r="AO43" i="31"/>
  <c r="G44" i="31"/>
  <c r="H44" i="31"/>
  <c r="Q44" i="31"/>
  <c r="T44" i="31"/>
  <c r="X44" i="31"/>
  <c r="AH44" i="31"/>
  <c r="AI44" i="31"/>
  <c r="AJ44" i="31"/>
  <c r="AK44" i="31"/>
  <c r="AL44" i="31"/>
  <c r="AM44" i="31"/>
  <c r="AN44" i="31"/>
  <c r="AO44" i="31"/>
  <c r="G45" i="31"/>
  <c r="H45" i="31"/>
  <c r="Q45" i="31"/>
  <c r="T45" i="31"/>
  <c r="X45" i="31"/>
  <c r="AH45" i="31"/>
  <c r="AI45" i="31"/>
  <c r="AJ45" i="31"/>
  <c r="AK45" i="31"/>
  <c r="AL45" i="31"/>
  <c r="AM45" i="31"/>
  <c r="AN45" i="31"/>
  <c r="AO45" i="31"/>
  <c r="G46" i="31"/>
  <c r="H46" i="31"/>
  <c r="Q46" i="31"/>
  <c r="T46" i="31"/>
  <c r="X46" i="31"/>
  <c r="AH46" i="31"/>
  <c r="AI46" i="31"/>
  <c r="AJ46" i="31"/>
  <c r="AK46" i="31"/>
  <c r="AL46" i="31"/>
  <c r="AM46" i="31"/>
  <c r="AN46" i="31"/>
  <c r="AO46" i="31"/>
  <c r="G47" i="31"/>
  <c r="H47" i="31"/>
  <c r="Q47" i="31"/>
  <c r="T47" i="31"/>
  <c r="X47" i="31"/>
  <c r="AH47" i="31"/>
  <c r="AI47" i="31"/>
  <c r="AJ47" i="31"/>
  <c r="AK47" i="31"/>
  <c r="AL47" i="31"/>
  <c r="AM47" i="31"/>
  <c r="AN47" i="31"/>
  <c r="AO47" i="31"/>
  <c r="G49" i="31"/>
  <c r="H49" i="31"/>
  <c r="Q49" i="31"/>
  <c r="T49" i="31"/>
  <c r="X49" i="31"/>
  <c r="AH49" i="31"/>
  <c r="AI49" i="31"/>
  <c r="AJ49" i="31"/>
  <c r="AK49" i="31"/>
  <c r="AL49" i="31"/>
  <c r="AM49" i="31"/>
  <c r="AN49" i="31"/>
  <c r="AO49" i="31"/>
  <c r="G50" i="31"/>
  <c r="H50" i="31"/>
  <c r="Q50" i="31"/>
  <c r="T50" i="31"/>
  <c r="X50" i="31"/>
  <c r="AH50" i="31"/>
  <c r="AI50" i="31"/>
  <c r="AJ50" i="31"/>
  <c r="AK50" i="31"/>
  <c r="AL50" i="31"/>
  <c r="AM50" i="31"/>
  <c r="AN50" i="31"/>
  <c r="AO50" i="31"/>
  <c r="G51" i="31"/>
  <c r="H51" i="31"/>
  <c r="Q51" i="31"/>
  <c r="T51" i="31"/>
  <c r="X51" i="31"/>
  <c r="AH51" i="31"/>
  <c r="AI51" i="31"/>
  <c r="AJ51" i="31"/>
  <c r="AK51" i="31"/>
  <c r="AL51" i="31"/>
  <c r="AM51" i="31"/>
  <c r="AN51" i="31"/>
  <c r="AO51" i="31"/>
  <c r="G52" i="31"/>
  <c r="H52" i="31"/>
  <c r="Q52" i="31"/>
  <c r="T52" i="31"/>
  <c r="X52" i="31"/>
  <c r="AH52" i="31"/>
  <c r="AI52" i="31"/>
  <c r="AJ52" i="31"/>
  <c r="AK52" i="31"/>
  <c r="AL52" i="31"/>
  <c r="AM52" i="31"/>
  <c r="AN52" i="31"/>
  <c r="AO52" i="31"/>
  <c r="G53" i="31"/>
  <c r="H53" i="31"/>
  <c r="Q53" i="31"/>
  <c r="T53" i="31"/>
  <c r="X53" i="31"/>
  <c r="AH53" i="31"/>
  <c r="AI53" i="31"/>
  <c r="AJ53" i="31"/>
  <c r="AK53" i="31"/>
  <c r="AL53" i="31"/>
  <c r="AM53" i="31"/>
  <c r="AN53" i="31"/>
  <c r="AO53" i="31"/>
  <c r="G54" i="31"/>
  <c r="H54" i="31"/>
  <c r="Q54" i="31"/>
  <c r="T54" i="31"/>
  <c r="X54" i="31"/>
  <c r="AH54" i="31"/>
  <c r="AI54" i="31"/>
  <c r="AJ54" i="31"/>
  <c r="AK54" i="31"/>
  <c r="AL54" i="31"/>
  <c r="AM54" i="31"/>
  <c r="AN54" i="31"/>
  <c r="AO54" i="31"/>
  <c r="G55" i="31"/>
  <c r="H55" i="31"/>
  <c r="Q55" i="31"/>
  <c r="T55" i="31"/>
  <c r="X55" i="31"/>
  <c r="AH55" i="31"/>
  <c r="AI55" i="31"/>
  <c r="AJ55" i="31"/>
  <c r="AK55" i="31"/>
  <c r="AL55" i="31"/>
  <c r="AM55" i="31"/>
  <c r="AN55" i="31"/>
  <c r="AO55" i="31"/>
  <c r="G56" i="31"/>
  <c r="H56" i="31"/>
  <c r="Q56" i="31"/>
  <c r="T56" i="31"/>
  <c r="X56" i="31"/>
  <c r="AH56" i="31"/>
  <c r="AI56" i="31"/>
  <c r="AJ56" i="31"/>
  <c r="AK56" i="31"/>
  <c r="AL56" i="31"/>
  <c r="AM56" i="31"/>
  <c r="AN56" i="31"/>
  <c r="AO56" i="31"/>
  <c r="G57" i="31"/>
  <c r="H57" i="31"/>
  <c r="Q57" i="31"/>
  <c r="T57" i="31"/>
  <c r="X57" i="31"/>
  <c r="AH57" i="31"/>
  <c r="AI57" i="31"/>
  <c r="AJ57" i="31"/>
  <c r="AK57" i="31"/>
  <c r="AL57" i="31"/>
  <c r="AM57" i="31"/>
  <c r="AN57" i="31"/>
  <c r="AO57" i="31"/>
  <c r="G58" i="31"/>
  <c r="H58" i="31"/>
  <c r="Q58" i="31"/>
  <c r="T58" i="31"/>
  <c r="X58" i="31"/>
  <c r="AH58" i="31"/>
  <c r="AI58" i="31"/>
  <c r="AJ58" i="31"/>
  <c r="AK58" i="31"/>
  <c r="AL58" i="31"/>
  <c r="AM58" i="31"/>
  <c r="AN58" i="31"/>
  <c r="AO58" i="31"/>
  <c r="G59" i="31"/>
  <c r="H59" i="31"/>
  <c r="Q59" i="31"/>
  <c r="T59" i="31"/>
  <c r="X59" i="31"/>
  <c r="AH59" i="31"/>
  <c r="AI59" i="31"/>
  <c r="AJ59" i="31"/>
  <c r="AK59" i="31"/>
  <c r="AL59" i="31"/>
  <c r="AM59" i="31"/>
  <c r="AN59" i="31"/>
  <c r="AO59" i="31"/>
  <c r="G60" i="31"/>
  <c r="H60" i="31"/>
  <c r="Q60" i="31"/>
  <c r="T60" i="31"/>
  <c r="X60" i="31"/>
  <c r="AH60" i="31"/>
  <c r="AI60" i="31"/>
  <c r="AJ60" i="31"/>
  <c r="AK60" i="31"/>
  <c r="AL60" i="31"/>
  <c r="AM60" i="31"/>
  <c r="AN60" i="31"/>
  <c r="AO60" i="31"/>
  <c r="G61" i="31"/>
  <c r="H61" i="31"/>
  <c r="Q61" i="31"/>
  <c r="T61" i="31"/>
  <c r="X61" i="31"/>
  <c r="AH61" i="31"/>
  <c r="AI61" i="31"/>
  <c r="AJ61" i="31"/>
  <c r="AK61" i="31"/>
  <c r="AL61" i="31"/>
  <c r="AM61" i="31"/>
  <c r="AN61" i="31"/>
  <c r="AO61" i="31"/>
  <c r="G62" i="31"/>
  <c r="H62" i="31"/>
  <c r="Q62" i="31"/>
  <c r="T62" i="31"/>
  <c r="X62" i="31"/>
  <c r="AH62" i="31"/>
  <c r="AI62" i="31"/>
  <c r="AJ62" i="31"/>
  <c r="AK62" i="31"/>
  <c r="AL62" i="31"/>
  <c r="AM62" i="31"/>
  <c r="AN62" i="31"/>
  <c r="AO62" i="31"/>
  <c r="G63" i="31"/>
  <c r="H63" i="31"/>
  <c r="Q63" i="31"/>
  <c r="T63" i="31"/>
  <c r="X63" i="31"/>
  <c r="AH63" i="31"/>
  <c r="AI63" i="31"/>
  <c r="AJ63" i="31"/>
  <c r="AK63" i="31"/>
  <c r="AL63" i="31"/>
  <c r="AM63" i="31"/>
  <c r="AN63" i="31"/>
  <c r="AO63" i="31"/>
  <c r="G64" i="31"/>
  <c r="H64" i="31"/>
  <c r="Q64" i="31"/>
  <c r="AH64" i="31"/>
  <c r="AI64" i="31"/>
  <c r="AJ64" i="31"/>
  <c r="AK64" i="31"/>
  <c r="AL64" i="31"/>
  <c r="AM64" i="31"/>
  <c r="AN64" i="31"/>
  <c r="AO64" i="31"/>
  <c r="G66" i="31"/>
  <c r="H66" i="31"/>
  <c r="G67" i="31"/>
  <c r="H67" i="31"/>
  <c r="G68" i="31"/>
  <c r="H68" i="31"/>
  <c r="G69" i="31"/>
  <c r="H69" i="31"/>
  <c r="G70" i="31"/>
  <c r="H70" i="31"/>
  <c r="G71" i="31"/>
  <c r="H71" i="31"/>
  <c r="G72" i="31"/>
  <c r="H72" i="31"/>
  <c r="G73" i="31"/>
  <c r="H73" i="31"/>
  <c r="G74" i="31"/>
  <c r="H74" i="31"/>
  <c r="G75" i="31"/>
  <c r="H75" i="31"/>
  <c r="G76" i="31"/>
  <c r="H76" i="31"/>
  <c r="Q76" i="31"/>
  <c r="T76" i="31"/>
  <c r="X76" i="31"/>
  <c r="AH76" i="31"/>
  <c r="AI76" i="31"/>
  <c r="AJ76" i="31"/>
  <c r="AK76" i="31"/>
  <c r="AL76" i="31"/>
  <c r="AM76" i="31"/>
  <c r="AN76" i="31"/>
  <c r="AO76" i="31"/>
  <c r="G77" i="31"/>
  <c r="H77" i="31"/>
  <c r="G78" i="31"/>
  <c r="H78" i="31"/>
  <c r="G79" i="31"/>
  <c r="H79" i="31"/>
  <c r="G80" i="31"/>
  <c r="H80" i="31"/>
  <c r="G81" i="31"/>
  <c r="H81" i="31"/>
  <c r="G82" i="31"/>
  <c r="H82" i="31"/>
  <c r="G83" i="31"/>
  <c r="H83" i="31"/>
  <c r="G84" i="31"/>
  <c r="H84" i="31"/>
  <c r="G85" i="31"/>
  <c r="H85" i="31"/>
  <c r="G86" i="31"/>
  <c r="H86" i="31"/>
  <c r="G87" i="31"/>
  <c r="H87" i="31"/>
  <c r="G88" i="31"/>
  <c r="H88" i="31"/>
  <c r="G89" i="31"/>
  <c r="H89" i="31"/>
  <c r="G90" i="31"/>
  <c r="H90" i="31"/>
  <c r="G91" i="31"/>
  <c r="H91" i="31"/>
  <c r="G92" i="31"/>
  <c r="H92" i="31"/>
  <c r="G93" i="31"/>
  <c r="H93" i="31"/>
  <c r="G94" i="31"/>
  <c r="H94" i="31"/>
  <c r="G95" i="31"/>
  <c r="H95" i="31"/>
  <c r="G96" i="31"/>
  <c r="H96" i="31"/>
  <c r="G97" i="31"/>
  <c r="H97" i="31"/>
  <c r="G98" i="31"/>
  <c r="H98" i="31"/>
  <c r="G99" i="31"/>
  <c r="H99" i="31"/>
  <c r="G100" i="31"/>
  <c r="H100" i="31"/>
  <c r="G101" i="31"/>
  <c r="H101" i="31"/>
  <c r="G102" i="31"/>
  <c r="H102" i="31"/>
  <c r="G103" i="31"/>
  <c r="H103" i="31"/>
  <c r="G104" i="31"/>
  <c r="H104" i="31"/>
  <c r="G105" i="31"/>
  <c r="H105" i="31"/>
  <c r="G106" i="31"/>
  <c r="H106" i="31"/>
  <c r="G108" i="31"/>
  <c r="H108" i="31"/>
  <c r="G109" i="31"/>
  <c r="H109" i="31"/>
  <c r="G110" i="31"/>
  <c r="H110" i="31"/>
  <c r="G111" i="31"/>
  <c r="H111" i="31"/>
  <c r="G112" i="31"/>
  <c r="H112" i="31"/>
  <c r="G113" i="31"/>
  <c r="H113" i="31"/>
  <c r="G114" i="31"/>
  <c r="H114" i="31"/>
  <c r="G115" i="31"/>
  <c r="H115" i="31"/>
  <c r="G116" i="31"/>
  <c r="H116" i="31"/>
  <c r="G117" i="31"/>
  <c r="H117" i="31"/>
  <c r="G118" i="31"/>
  <c r="H118" i="31"/>
  <c r="G119" i="31"/>
  <c r="H119" i="31"/>
  <c r="G120" i="31"/>
  <c r="H120" i="31"/>
  <c r="G121" i="31"/>
  <c r="H121" i="31"/>
  <c r="G122" i="31"/>
  <c r="H122" i="31"/>
  <c r="G123" i="31"/>
  <c r="H123" i="31"/>
  <c r="G124" i="31"/>
  <c r="H124" i="31"/>
  <c r="G125" i="31"/>
  <c r="H125" i="31"/>
  <c r="G126" i="31"/>
  <c r="H126" i="31"/>
  <c r="G127" i="31"/>
  <c r="H127" i="31"/>
  <c r="G128" i="31"/>
  <c r="H128" i="31"/>
  <c r="G129" i="31"/>
  <c r="H129" i="31"/>
  <c r="G130" i="31"/>
  <c r="H130" i="31"/>
  <c r="G131" i="31"/>
  <c r="H131" i="31"/>
  <c r="G132" i="31"/>
  <c r="H132" i="31"/>
  <c r="G133" i="31"/>
  <c r="H133" i="31"/>
  <c r="G134" i="31"/>
  <c r="H134" i="31"/>
  <c r="G135" i="31"/>
  <c r="H135" i="31"/>
  <c r="G136" i="31"/>
  <c r="H136" i="31"/>
  <c r="G137" i="31"/>
  <c r="H137" i="31"/>
  <c r="G138" i="31"/>
  <c r="H138" i="31"/>
  <c r="G139" i="31"/>
  <c r="H139" i="31"/>
  <c r="G140" i="31"/>
  <c r="H140" i="31"/>
  <c r="G141" i="31"/>
  <c r="H141" i="31"/>
  <c r="G142" i="31"/>
  <c r="H142" i="31"/>
  <c r="G143" i="31"/>
  <c r="H143" i="31"/>
  <c r="G144" i="31"/>
  <c r="H144" i="31"/>
  <c r="G145" i="31"/>
  <c r="H145" i="31"/>
  <c r="G146" i="31"/>
  <c r="H146" i="31"/>
  <c r="G147" i="31"/>
  <c r="H147" i="31"/>
  <c r="G148" i="31"/>
  <c r="H148" i="31"/>
  <c r="G149" i="31"/>
  <c r="H149" i="31"/>
  <c r="G150" i="31"/>
  <c r="H150" i="31"/>
  <c r="G151" i="31"/>
  <c r="H151" i="31"/>
  <c r="G152" i="31"/>
  <c r="H152" i="31"/>
  <c r="G153" i="31"/>
  <c r="H153" i="31"/>
  <c r="G154" i="31"/>
  <c r="H154" i="31"/>
  <c r="G155" i="31"/>
  <c r="H155" i="31"/>
  <c r="G156" i="31"/>
  <c r="H156" i="31"/>
  <c r="G157" i="31"/>
  <c r="H157" i="31"/>
  <c r="G158" i="31"/>
  <c r="H158" i="31"/>
  <c r="G159" i="31"/>
  <c r="H159" i="31"/>
  <c r="G160" i="31"/>
  <c r="H160" i="31"/>
  <c r="G161" i="31"/>
  <c r="H161" i="31"/>
  <c r="G162" i="31"/>
  <c r="H162" i="31"/>
  <c r="G163" i="31"/>
  <c r="H163" i="31"/>
  <c r="G164" i="31"/>
  <c r="H164" i="31"/>
  <c r="G165" i="31"/>
  <c r="H165" i="31"/>
  <c r="G166" i="31"/>
  <c r="H166" i="31"/>
  <c r="G167" i="31"/>
  <c r="H167" i="31"/>
  <c r="G168" i="31"/>
  <c r="H168" i="31"/>
  <c r="G169" i="31"/>
  <c r="H169" i="31"/>
  <c r="G170" i="31"/>
  <c r="H170" i="31"/>
  <c r="G171" i="31"/>
  <c r="H171" i="31"/>
  <c r="G172" i="31"/>
  <c r="H172" i="31"/>
  <c r="G174" i="31"/>
  <c r="H174" i="31"/>
  <c r="G175" i="31"/>
  <c r="H175" i="31"/>
  <c r="G176" i="31"/>
  <c r="H176" i="31"/>
  <c r="G177" i="31"/>
  <c r="H177" i="31"/>
  <c r="G178" i="31"/>
  <c r="H178" i="31"/>
  <c r="G179" i="31"/>
  <c r="H179" i="31"/>
  <c r="G180" i="31"/>
  <c r="H180" i="31"/>
  <c r="G181" i="31"/>
  <c r="H181" i="31"/>
  <c r="G182" i="31"/>
  <c r="H182" i="31"/>
  <c r="G183" i="31"/>
  <c r="H183" i="31"/>
  <c r="G184" i="31"/>
  <c r="H184" i="31"/>
  <c r="G185" i="31"/>
  <c r="H185" i="31"/>
  <c r="G186" i="31"/>
  <c r="H186" i="31"/>
  <c r="G187" i="31"/>
  <c r="H187" i="31"/>
  <c r="G188" i="31"/>
  <c r="H188" i="31"/>
  <c r="G189" i="31"/>
  <c r="H189" i="31"/>
  <c r="G190" i="31"/>
  <c r="H190" i="31"/>
  <c r="G191" i="31"/>
  <c r="H191" i="31"/>
  <c r="G192" i="31"/>
  <c r="H192" i="31"/>
  <c r="G193" i="31"/>
  <c r="H193" i="31"/>
  <c r="G194" i="31"/>
  <c r="H194" i="31"/>
  <c r="G195" i="31"/>
  <c r="H195" i="31"/>
  <c r="G196" i="31"/>
  <c r="H196" i="31"/>
  <c r="G197" i="31"/>
  <c r="H197" i="31"/>
  <c r="G198" i="31"/>
  <c r="H198" i="31"/>
  <c r="G199" i="31"/>
  <c r="H199" i="31"/>
  <c r="G200" i="31"/>
  <c r="H200" i="31"/>
  <c r="G201" i="31"/>
  <c r="H201" i="31"/>
  <c r="F18" i="25"/>
  <c r="B105" i="27"/>
</calcChain>
</file>

<file path=xl/comments1.xml><?xml version="1.0" encoding="utf-8"?>
<comments xmlns="http://schemas.openxmlformats.org/spreadsheetml/2006/main">
  <authors>
    <author>mruane</author>
    <author>ekoskas</author>
    <author>ycrysta</author>
  </authors>
  <commentList>
    <comment ref="O3" authorId="0" shapeId="0">
      <text>
        <r>
          <rPr>
            <b/>
            <sz val="8"/>
            <color indexed="81"/>
            <rFont val="Tahoma"/>
          </rPr>
          <t>mruane:  Primary ranking</t>
        </r>
      </text>
    </comment>
    <comment ref="B12" authorId="1" shapeId="0">
      <text>
        <r>
          <rPr>
            <b/>
            <sz val="8"/>
            <color indexed="81"/>
            <rFont val="Tahoma"/>
          </rPr>
          <t>ekoskas:</t>
        </r>
        <r>
          <rPr>
            <sz val="8"/>
            <color indexed="81"/>
            <rFont val="Tahoma"/>
          </rPr>
          <t xml:space="preserve">
aka Brunei Darussalam</t>
        </r>
      </text>
    </comment>
    <comment ref="B23" authorId="1" shapeId="0">
      <text>
        <r>
          <rPr>
            <b/>
            <sz val="8"/>
            <color indexed="81"/>
            <rFont val="Tahoma"/>
          </rPr>
          <t>ekoskas:</t>
        </r>
        <r>
          <rPr>
            <sz val="8"/>
            <color indexed="81"/>
            <rFont val="Tahoma"/>
          </rPr>
          <t xml:space="preserve">
aka People's republic of China - Hong Kong SAR</t>
        </r>
      </text>
    </comment>
    <comment ref="K24" authorId="2" shapeId="0">
      <text>
        <r>
          <rPr>
            <b/>
            <sz val="8"/>
            <color indexed="81"/>
            <rFont val="Tahoma"/>
          </rPr>
          <t>ycrysta:</t>
        </r>
        <r>
          <rPr>
            <sz val="8"/>
            <color indexed="81"/>
            <rFont val="Tahoma"/>
          </rPr>
          <t xml:space="preserve">
Hungary upgrade: Improved economic growth</t>
        </r>
      </text>
    </comment>
    <comment ref="B33" authorId="1" shapeId="0">
      <text>
        <r>
          <rPr>
            <b/>
            <sz val="8"/>
            <color indexed="81"/>
            <rFont val="Tahoma"/>
          </rPr>
          <t>ekoskas:</t>
        </r>
        <r>
          <rPr>
            <sz val="8"/>
            <color indexed="81"/>
            <rFont val="Tahoma"/>
          </rPr>
          <t xml:space="preserve">
Principality</t>
        </r>
      </text>
    </comment>
    <comment ref="K51" authorId="2" shapeId="0">
      <text>
        <r>
          <rPr>
            <b/>
            <sz val="8"/>
            <color indexed="81"/>
            <rFont val="Tahoma"/>
          </rPr>
          <t>ycrysta:</t>
        </r>
        <r>
          <rPr>
            <sz val="8"/>
            <color indexed="81"/>
            <rFont val="Tahoma"/>
          </rPr>
          <t xml:space="preserve">
Slovenia: Improved economic growth
</t>
        </r>
      </text>
    </comment>
    <comment ref="L56" authorId="2" shapeId="0">
      <text>
        <r>
          <rPr>
            <b/>
            <sz val="8"/>
            <color indexed="81"/>
            <rFont val="Tahoma"/>
          </rPr>
          <t>ycrysta:</t>
        </r>
        <r>
          <rPr>
            <sz val="8"/>
            <color indexed="81"/>
            <rFont val="Tahoma"/>
          </rPr>
          <t xml:space="preserve">
Taiwan downgrade: sliding stocks, weakness of the current political regime, high percentage of bad loans and barriers to foreign investment</t>
        </r>
      </text>
    </comment>
    <comment ref="I163" authorId="1" shapeId="0">
      <text>
        <r>
          <rPr>
            <b/>
            <sz val="8"/>
            <color indexed="81"/>
            <rFont val="Tahoma"/>
          </rPr>
          <t>ekoskas: As of 2001, Mexico benefits from OPIC insurance.</t>
        </r>
        <r>
          <rPr>
            <sz val="8"/>
            <color indexed="81"/>
            <rFont val="Tahoma"/>
          </rPr>
          <t xml:space="preserve">
In Mexico OPIC's programs are limited to direct loans to projects that significantly involve US small businesses or cooperatives. Change from December 2000</t>
        </r>
      </text>
    </comment>
  </commentList>
</comments>
</file>

<file path=xl/comments2.xml><?xml version="1.0" encoding="utf-8"?>
<comments xmlns="http://schemas.openxmlformats.org/spreadsheetml/2006/main">
  <authors>
    <author>mruane</author>
    <author>ekoskas</author>
    <author>ycrysta</author>
  </authors>
  <commentList>
    <comment ref="O3" authorId="0" shapeId="0">
      <text>
        <r>
          <rPr>
            <b/>
            <sz val="8"/>
            <color indexed="81"/>
            <rFont val="Tahoma"/>
          </rPr>
          <t>mruane:  Primary ranking</t>
        </r>
      </text>
    </comment>
    <comment ref="B9" authorId="1" shapeId="0">
      <text>
        <r>
          <rPr>
            <b/>
            <sz val="8"/>
            <color indexed="81"/>
            <rFont val="Tahoma"/>
          </rPr>
          <t>ekoskas:</t>
        </r>
        <r>
          <rPr>
            <sz val="8"/>
            <color indexed="81"/>
            <rFont val="Tahoma"/>
          </rPr>
          <t xml:space="preserve">
principality</t>
        </r>
      </text>
    </comment>
    <comment ref="K12" authorId="2" shapeId="0">
      <text>
        <r>
          <rPr>
            <b/>
            <sz val="8"/>
            <color indexed="81"/>
            <rFont val="Tahoma"/>
          </rPr>
          <t>ycrysta:</t>
        </r>
        <r>
          <rPr>
            <sz val="8"/>
            <color indexed="81"/>
            <rFont val="Tahoma"/>
          </rPr>
          <t xml:space="preserve">
Argentina downgrade: High fiscal deficit/GDP ratio</t>
        </r>
      </text>
    </comment>
    <comment ref="B30" authorId="1" shapeId="0">
      <text>
        <r>
          <rPr>
            <b/>
            <sz val="8"/>
            <color indexed="81"/>
            <rFont val="Tahoma"/>
          </rPr>
          <t>ekoskas:</t>
        </r>
        <r>
          <rPr>
            <sz val="8"/>
            <color indexed="81"/>
            <rFont val="Tahoma"/>
          </rPr>
          <t xml:space="preserve">
aka Brunei Darussalam</t>
        </r>
      </text>
    </comment>
    <comment ref="B79" authorId="1" shapeId="0">
      <text>
        <r>
          <rPr>
            <b/>
            <sz val="8"/>
            <color indexed="81"/>
            <rFont val="Tahoma"/>
          </rPr>
          <t>ekoskas:</t>
        </r>
        <r>
          <rPr>
            <sz val="8"/>
            <color indexed="81"/>
            <rFont val="Tahoma"/>
          </rPr>
          <t xml:space="preserve">
aka People's republic of China - Hong Kong SAR</t>
        </r>
      </text>
    </comment>
    <comment ref="K80" authorId="2" shapeId="0">
      <text>
        <r>
          <rPr>
            <b/>
            <sz val="8"/>
            <color indexed="81"/>
            <rFont val="Tahoma"/>
          </rPr>
          <t>ycrysta:</t>
        </r>
        <r>
          <rPr>
            <sz val="8"/>
            <color indexed="81"/>
            <rFont val="Tahoma"/>
          </rPr>
          <t xml:space="preserve">
Hungary upgrade: Improved economic growth</t>
        </r>
      </text>
    </comment>
    <comment ref="B84" authorId="1" shapeId="0">
      <text>
        <r>
          <rPr>
            <b/>
            <sz val="8"/>
            <color indexed="81"/>
            <rFont val="Tahoma"/>
          </rPr>
          <t>ekoskas:</t>
        </r>
        <r>
          <rPr>
            <sz val="8"/>
            <color indexed="81"/>
            <rFont val="Tahoma"/>
          </rPr>
          <t xml:space="preserve">
aka Islamic Republic of Iran</t>
        </r>
      </text>
    </comment>
    <comment ref="B98" authorId="1" shapeId="0">
      <text>
        <r>
          <rPr>
            <b/>
            <sz val="8"/>
            <color indexed="81"/>
            <rFont val="Tahoma"/>
          </rPr>
          <t>ekoskas:</t>
        </r>
        <r>
          <rPr>
            <sz val="8"/>
            <color indexed="81"/>
            <rFont val="Tahoma"/>
          </rPr>
          <t xml:space="preserve">
aka Kyrgyz Republic</t>
        </r>
      </text>
    </comment>
    <comment ref="B99" authorId="1" shapeId="0">
      <text>
        <r>
          <rPr>
            <b/>
            <sz val="8"/>
            <color indexed="81"/>
            <rFont val="Tahoma"/>
          </rPr>
          <t>ekoskas:</t>
        </r>
        <r>
          <rPr>
            <sz val="8"/>
            <color indexed="81"/>
            <rFont val="Tahoma"/>
          </rPr>
          <t xml:space="preserve">
aka Lao People's Democratic Republic</t>
        </r>
      </text>
    </comment>
    <comment ref="AP101" authorId="1" shapeId="0">
      <text>
        <r>
          <rPr>
            <b/>
            <sz val="8"/>
            <color indexed="81"/>
            <rFont val="Tahoma"/>
          </rPr>
          <t>ekoskas:</t>
        </r>
        <r>
          <rPr>
            <sz val="8"/>
            <color indexed="81"/>
            <rFont val="Tahoma"/>
          </rPr>
          <t xml:space="preserve">
except w/Israel</t>
        </r>
      </text>
    </comment>
    <comment ref="B104" authorId="1" shapeId="0">
      <text>
        <r>
          <rPr>
            <b/>
            <sz val="8"/>
            <color indexed="81"/>
            <rFont val="Tahoma"/>
          </rPr>
          <t>ekoskas:</t>
        </r>
        <r>
          <rPr>
            <sz val="8"/>
            <color indexed="81"/>
            <rFont val="Tahoma"/>
          </rPr>
          <t xml:space="preserve">
aka Socialist People's Lybian Arab Jamahiriya</t>
        </r>
      </text>
    </comment>
    <comment ref="B105" authorId="1" shapeId="0">
      <text>
        <r>
          <rPr>
            <b/>
            <sz val="8"/>
            <color indexed="81"/>
            <rFont val="Tahoma"/>
          </rPr>
          <t>ekoskas:</t>
        </r>
        <r>
          <rPr>
            <sz val="8"/>
            <color indexed="81"/>
            <rFont val="Tahoma"/>
          </rPr>
          <t xml:space="preserve">
Principality</t>
        </r>
      </text>
    </comment>
    <comment ref="B108" authorId="1" shapeId="0">
      <text>
        <r>
          <rPr>
            <b/>
            <sz val="8"/>
            <color indexed="81"/>
            <rFont val="Tahoma"/>
          </rPr>
          <t>ekoskas:</t>
        </r>
        <r>
          <rPr>
            <sz val="8"/>
            <color indexed="81"/>
            <rFont val="Tahoma"/>
          </rPr>
          <t xml:space="preserve">
aka former Yugoslav Republic of Macedonia</t>
        </r>
      </text>
    </comment>
    <comment ref="B119" authorId="1" shapeId="0">
      <text>
        <r>
          <rPr>
            <b/>
            <sz val="8"/>
            <color indexed="81"/>
            <rFont val="Tahoma"/>
          </rPr>
          <t>ekoskas:</t>
        </r>
        <r>
          <rPr>
            <sz val="8"/>
            <color indexed="81"/>
            <rFont val="Tahoma"/>
          </rPr>
          <t xml:space="preserve">
Federated States of Micronesia</t>
        </r>
      </text>
    </comment>
    <comment ref="I119" authorId="1" shapeId="0">
      <text>
        <r>
          <rPr>
            <b/>
            <sz val="8"/>
            <color indexed="81"/>
            <rFont val="Tahoma"/>
          </rPr>
          <t>ekoskas: As of 2001, Mexico benefits from OPIC insurance.</t>
        </r>
        <r>
          <rPr>
            <sz val="8"/>
            <color indexed="81"/>
            <rFont val="Tahoma"/>
          </rPr>
          <t xml:space="preserve">
In Mexico OPIC's programs are limited to direct loans to projects that significantly involve US small businesses or cooperatives. Change from December 2000</t>
        </r>
      </text>
    </comment>
    <comment ref="B148" authorId="1" shapeId="0">
      <text>
        <r>
          <rPr>
            <b/>
            <sz val="8"/>
            <color indexed="81"/>
            <rFont val="Tahoma"/>
          </rPr>
          <t>ekoskas:</t>
        </r>
        <r>
          <rPr>
            <sz val="8"/>
            <color indexed="81"/>
            <rFont val="Tahoma"/>
          </rPr>
          <t xml:space="preserve">
aka Russian Federation</t>
        </r>
      </text>
    </comment>
    <comment ref="K148" authorId="2" shapeId="0">
      <text>
        <r>
          <rPr>
            <b/>
            <sz val="8"/>
            <color indexed="81"/>
            <rFont val="Tahoma"/>
          </rPr>
          <t>ycrysta:</t>
        </r>
        <r>
          <rPr>
            <sz val="8"/>
            <color indexed="81"/>
            <rFont val="Tahoma"/>
          </rPr>
          <t xml:space="preserve">
Russia upgrade cuased by stronger economic growth and increased budget revenue</t>
        </r>
      </text>
    </comment>
    <comment ref="B158" authorId="1" shapeId="0">
      <text>
        <r>
          <rPr>
            <b/>
            <sz val="8"/>
            <color indexed="81"/>
            <rFont val="Tahoma"/>
          </rPr>
          <t>ekoskas:</t>
        </r>
        <r>
          <rPr>
            <sz val="8"/>
            <color indexed="81"/>
            <rFont val="Tahoma"/>
          </rPr>
          <t xml:space="preserve">
aka Slovak Republic</t>
        </r>
      </text>
    </comment>
    <comment ref="K159" authorId="2" shapeId="0">
      <text>
        <r>
          <rPr>
            <b/>
            <sz val="8"/>
            <color indexed="81"/>
            <rFont val="Tahoma"/>
          </rPr>
          <t>ycrysta:</t>
        </r>
        <r>
          <rPr>
            <sz val="8"/>
            <color indexed="81"/>
            <rFont val="Tahoma"/>
          </rPr>
          <t xml:space="preserve">
Slovenia: Improved economic growth
</t>
        </r>
      </text>
    </comment>
    <comment ref="B173" authorId="1" shapeId="0">
      <text>
        <r>
          <rPr>
            <b/>
            <sz val="8"/>
            <color indexed="81"/>
            <rFont val="Tahoma"/>
          </rPr>
          <t>ekoskas:</t>
        </r>
        <r>
          <rPr>
            <sz val="8"/>
            <color indexed="81"/>
            <rFont val="Tahoma"/>
          </rPr>
          <t xml:space="preserve">
aka Syrian Arab Republuic</t>
        </r>
      </text>
    </comment>
    <comment ref="L174" authorId="2" shapeId="0">
      <text>
        <r>
          <rPr>
            <b/>
            <sz val="8"/>
            <color indexed="81"/>
            <rFont val="Tahoma"/>
          </rPr>
          <t>ycrysta:</t>
        </r>
        <r>
          <rPr>
            <sz val="8"/>
            <color indexed="81"/>
            <rFont val="Tahoma"/>
          </rPr>
          <t xml:space="preserve">
Taiwan downgrade: sliding stocks, weakness of the current political regime, high percentage of bad loans and barriers to foreign investment</t>
        </r>
      </text>
    </comment>
    <comment ref="B194" authorId="1" shapeId="0">
      <text>
        <r>
          <rPr>
            <b/>
            <sz val="8"/>
            <color indexed="81"/>
            <rFont val="Tahoma"/>
          </rPr>
          <t>ekoskas:</t>
        </r>
        <r>
          <rPr>
            <sz val="8"/>
            <color indexed="81"/>
            <rFont val="Tahoma"/>
          </rPr>
          <t xml:space="preserve">
aka Republica Bolivariana de Venezuela</t>
        </r>
      </text>
    </comment>
    <comment ref="B196" authorId="1" shapeId="0">
      <text>
        <r>
          <rPr>
            <b/>
            <sz val="8"/>
            <color indexed="81"/>
            <rFont val="Tahoma"/>
          </rPr>
          <t>ekoskas:</t>
        </r>
        <r>
          <rPr>
            <sz val="8"/>
            <color indexed="81"/>
            <rFont val="Tahoma"/>
          </rPr>
          <t xml:space="preserve">
aka Yemen Republic</t>
        </r>
      </text>
    </comment>
  </commentList>
</comments>
</file>

<file path=xl/comments3.xml><?xml version="1.0" encoding="utf-8"?>
<comments xmlns="http://schemas.openxmlformats.org/spreadsheetml/2006/main">
  <authors>
    <author>ekoskas</author>
  </authors>
  <commentList>
    <comment ref="B10" authorId="0" shapeId="0">
      <text>
        <r>
          <rPr>
            <b/>
            <sz val="8"/>
            <color indexed="81"/>
            <rFont val="Tahoma"/>
          </rPr>
          <t>ekoskas:</t>
        </r>
        <r>
          <rPr>
            <sz val="8"/>
            <color indexed="81"/>
            <rFont val="Tahoma"/>
          </rPr>
          <t xml:space="preserve">
principality</t>
        </r>
      </text>
    </comment>
    <comment ref="B47" authorId="0" shapeId="0">
      <text>
        <r>
          <rPr>
            <b/>
            <sz val="8"/>
            <color indexed="81"/>
            <rFont val="Tahoma"/>
          </rPr>
          <t>ekoskas:</t>
        </r>
        <r>
          <rPr>
            <sz val="8"/>
            <color indexed="81"/>
            <rFont val="Tahoma"/>
          </rPr>
          <t xml:space="preserve">
aka Islamic Republic of Iran</t>
        </r>
      </text>
    </comment>
    <comment ref="B52" authorId="0" shapeId="0">
      <text>
        <r>
          <rPr>
            <b/>
            <sz val="8"/>
            <color indexed="81"/>
            <rFont val="Tahoma"/>
          </rPr>
          <t>ekoskas:</t>
        </r>
        <r>
          <rPr>
            <sz val="8"/>
            <color indexed="81"/>
            <rFont val="Tahoma"/>
          </rPr>
          <t xml:space="preserve">
aka Kyrgyz Republic</t>
        </r>
      </text>
    </comment>
    <comment ref="B53" authorId="0" shapeId="0">
      <text>
        <r>
          <rPr>
            <b/>
            <sz val="8"/>
            <color indexed="81"/>
            <rFont val="Tahoma"/>
          </rPr>
          <t>ekoskas:</t>
        </r>
        <r>
          <rPr>
            <sz val="8"/>
            <color indexed="81"/>
            <rFont val="Tahoma"/>
          </rPr>
          <t xml:space="preserve">
aka Lao People's Democratic Republic</t>
        </r>
      </text>
    </comment>
    <comment ref="B56" authorId="0" shapeId="0">
      <text>
        <r>
          <rPr>
            <b/>
            <sz val="8"/>
            <color indexed="81"/>
            <rFont val="Tahoma"/>
          </rPr>
          <t>ekoskas:</t>
        </r>
        <r>
          <rPr>
            <sz val="8"/>
            <color indexed="81"/>
            <rFont val="Tahoma"/>
          </rPr>
          <t xml:space="preserve">
aka Socialist People's Lybian Arab Jamahiriya</t>
        </r>
      </text>
    </comment>
    <comment ref="B62" authorId="0" shapeId="0">
      <text>
        <r>
          <rPr>
            <b/>
            <sz val="8"/>
            <color indexed="81"/>
            <rFont val="Tahoma"/>
          </rPr>
          <t>ekoskas:</t>
        </r>
        <r>
          <rPr>
            <sz val="8"/>
            <color indexed="81"/>
            <rFont val="Tahoma"/>
          </rPr>
          <t xml:space="preserve">
Federated States of Micronesia</t>
        </r>
      </text>
    </comment>
    <comment ref="B75" authorId="0" shapeId="0">
      <text>
        <r>
          <rPr>
            <b/>
            <sz val="8"/>
            <color indexed="81"/>
            <rFont val="Tahoma"/>
          </rPr>
          <t>ekoskas:</t>
        </r>
        <r>
          <rPr>
            <sz val="8"/>
            <color indexed="81"/>
            <rFont val="Tahoma"/>
          </rPr>
          <t xml:space="preserve">
aka Russian Federation</t>
        </r>
      </text>
    </comment>
    <comment ref="B88" authorId="0" shapeId="0">
      <text>
        <r>
          <rPr>
            <b/>
            <sz val="8"/>
            <color indexed="81"/>
            <rFont val="Tahoma"/>
          </rPr>
          <t>ekoskas:</t>
        </r>
        <r>
          <rPr>
            <sz val="8"/>
            <color indexed="81"/>
            <rFont val="Tahoma"/>
          </rPr>
          <t xml:space="preserve">
aka Syrian Arab Republuic</t>
        </r>
      </text>
    </comment>
    <comment ref="B98" authorId="0" shapeId="0">
      <text>
        <r>
          <rPr>
            <b/>
            <sz val="8"/>
            <color indexed="81"/>
            <rFont val="Tahoma"/>
          </rPr>
          <t>ekoskas:</t>
        </r>
        <r>
          <rPr>
            <sz val="8"/>
            <color indexed="81"/>
            <rFont val="Tahoma"/>
          </rPr>
          <t xml:space="preserve">
aka Yemen Republic</t>
        </r>
      </text>
    </comment>
  </commentList>
</comments>
</file>

<file path=xl/sharedStrings.xml><?xml version="1.0" encoding="utf-8"?>
<sst xmlns="http://schemas.openxmlformats.org/spreadsheetml/2006/main" count="7028" uniqueCount="689">
  <si>
    <t>Afghanistan</t>
  </si>
  <si>
    <t>Y</t>
  </si>
  <si>
    <t>Afghani</t>
  </si>
  <si>
    <t>Albania</t>
  </si>
  <si>
    <t>Lek</t>
  </si>
  <si>
    <t>Algeria</t>
  </si>
  <si>
    <t>Dinar</t>
  </si>
  <si>
    <t>Angola</t>
  </si>
  <si>
    <t>Antigua &amp; Barbuda</t>
  </si>
  <si>
    <t>Dollar</t>
  </si>
  <si>
    <t>Argentina</t>
  </si>
  <si>
    <t>Peso</t>
  </si>
  <si>
    <t>BB-/B1</t>
  </si>
  <si>
    <t>Stable</t>
  </si>
  <si>
    <t>Armenia</t>
  </si>
  <si>
    <t>Australia</t>
  </si>
  <si>
    <t>N</t>
  </si>
  <si>
    <t>AA/Aa2</t>
  </si>
  <si>
    <t>Austria</t>
  </si>
  <si>
    <t>Schilling</t>
  </si>
  <si>
    <t>AAA/Aaa</t>
  </si>
  <si>
    <t>Azerbaijan</t>
  </si>
  <si>
    <t>Bahamas</t>
  </si>
  <si>
    <t>Bahrain</t>
  </si>
  <si>
    <t>Bangladesh</t>
  </si>
  <si>
    <t>Taka</t>
  </si>
  <si>
    <t>Barbados</t>
  </si>
  <si>
    <t>Belarus</t>
  </si>
  <si>
    <t>Belgium</t>
  </si>
  <si>
    <t>Franc</t>
  </si>
  <si>
    <t>AA+/Aa1</t>
  </si>
  <si>
    <t>Belize</t>
  </si>
  <si>
    <t>Benin</t>
  </si>
  <si>
    <t>CFA Franc</t>
  </si>
  <si>
    <t>Bhutan</t>
  </si>
  <si>
    <t>Bolivia</t>
  </si>
  <si>
    <t>Botswana</t>
  </si>
  <si>
    <t>Pula</t>
  </si>
  <si>
    <t>Brazil</t>
  </si>
  <si>
    <t>Real</t>
  </si>
  <si>
    <t>Positive</t>
  </si>
  <si>
    <t>Brunei</t>
  </si>
  <si>
    <t>Bulgaria</t>
  </si>
  <si>
    <t>Burkina Faso</t>
  </si>
  <si>
    <t>Cambodia</t>
  </si>
  <si>
    <t>Riel</t>
  </si>
  <si>
    <t>Cameroon</t>
  </si>
  <si>
    <t>Canada</t>
  </si>
  <si>
    <t>AA+/Aa2</t>
  </si>
  <si>
    <t>Negative</t>
  </si>
  <si>
    <t>Cape Verde</t>
  </si>
  <si>
    <t>Escudo</t>
  </si>
  <si>
    <t>Central African Republic</t>
  </si>
  <si>
    <t>Chad</t>
  </si>
  <si>
    <t>Chile</t>
  </si>
  <si>
    <t>China</t>
  </si>
  <si>
    <t>BBB/A3</t>
  </si>
  <si>
    <t>Colombia</t>
  </si>
  <si>
    <t>BBB-/Ba1</t>
  </si>
  <si>
    <t>Costa Rica</t>
  </si>
  <si>
    <t>Colon</t>
  </si>
  <si>
    <t>Croatia</t>
  </si>
  <si>
    <t>Kuna</t>
  </si>
  <si>
    <t>Cuba</t>
  </si>
  <si>
    <t>Cyprus</t>
  </si>
  <si>
    <t>Pound</t>
  </si>
  <si>
    <t>Czech Republic</t>
  </si>
  <si>
    <t>Koruna</t>
  </si>
  <si>
    <t>Denmark</t>
  </si>
  <si>
    <t>Djibouti</t>
  </si>
  <si>
    <t>D Franc</t>
  </si>
  <si>
    <t>Dominica</t>
  </si>
  <si>
    <t>Dominican Republic</t>
  </si>
  <si>
    <t>Ecuador</t>
  </si>
  <si>
    <t>Egypt</t>
  </si>
  <si>
    <t>El Salvador</t>
  </si>
  <si>
    <t>Equatorial Guinea</t>
  </si>
  <si>
    <t>Estonia</t>
  </si>
  <si>
    <t>Kroon</t>
  </si>
  <si>
    <t>Ethiopia</t>
  </si>
  <si>
    <t>Birr</t>
  </si>
  <si>
    <t>Fiji</t>
  </si>
  <si>
    <t>Finland</t>
  </si>
  <si>
    <t>France</t>
  </si>
  <si>
    <t>Gabon</t>
  </si>
  <si>
    <t>Gambia, The</t>
  </si>
  <si>
    <t>Dalasi</t>
  </si>
  <si>
    <t>Georgia</t>
  </si>
  <si>
    <t>Germany</t>
  </si>
  <si>
    <t>Ghana</t>
  </si>
  <si>
    <t>Cedi</t>
  </si>
  <si>
    <t>Greece</t>
  </si>
  <si>
    <t>BBB-/Baa3</t>
  </si>
  <si>
    <t>Grenada</t>
  </si>
  <si>
    <t>Guatemala</t>
  </si>
  <si>
    <t>Quetzal</t>
  </si>
  <si>
    <t>Guinea</t>
  </si>
  <si>
    <t>Guinea-Bissau</t>
  </si>
  <si>
    <t>Guyana</t>
  </si>
  <si>
    <t>Haiti</t>
  </si>
  <si>
    <t>Gourde</t>
  </si>
  <si>
    <t>Honduras</t>
  </si>
  <si>
    <t>Lempira</t>
  </si>
  <si>
    <t>Hong Kong</t>
  </si>
  <si>
    <t>A/A3</t>
  </si>
  <si>
    <t>Hungary</t>
  </si>
  <si>
    <t>Forint</t>
  </si>
  <si>
    <t>BB+/Ba1</t>
  </si>
  <si>
    <t>Iceland</t>
  </si>
  <si>
    <t>Krona</t>
  </si>
  <si>
    <t>India</t>
  </si>
  <si>
    <t>Rupee</t>
  </si>
  <si>
    <t>BB+/Baa3</t>
  </si>
  <si>
    <t>Indonesia</t>
  </si>
  <si>
    <t>Rupiah</t>
  </si>
  <si>
    <t>BBB/Baa3</t>
  </si>
  <si>
    <t>Iran</t>
  </si>
  <si>
    <t>Rial</t>
  </si>
  <si>
    <t>Iraq</t>
  </si>
  <si>
    <t>Ireland</t>
  </si>
  <si>
    <t>Israel</t>
  </si>
  <si>
    <t>Italy</t>
  </si>
  <si>
    <t>Lira</t>
  </si>
  <si>
    <t>Jamaica</t>
  </si>
  <si>
    <t>Japan</t>
  </si>
  <si>
    <t>Yen</t>
  </si>
  <si>
    <t>Jordan</t>
  </si>
  <si>
    <t>Kazakhstan</t>
  </si>
  <si>
    <t>Kenya</t>
  </si>
  <si>
    <t>Shilling</t>
  </si>
  <si>
    <t>Korea, North</t>
  </si>
  <si>
    <t>Won</t>
  </si>
  <si>
    <t>Korea, South</t>
  </si>
  <si>
    <t>Kuwait</t>
  </si>
  <si>
    <t>Kyrgyzstan</t>
  </si>
  <si>
    <t>Laos</t>
  </si>
  <si>
    <t>Kip</t>
  </si>
  <si>
    <t>Latvia</t>
  </si>
  <si>
    <t>Lebanon</t>
  </si>
  <si>
    <t>Lesotho</t>
  </si>
  <si>
    <t>Liberia</t>
  </si>
  <si>
    <t>Libya</t>
  </si>
  <si>
    <t>Lithuania</t>
  </si>
  <si>
    <t>Litas</t>
  </si>
  <si>
    <t>Luxembourg</t>
  </si>
  <si>
    <t>Lux. Franc</t>
  </si>
  <si>
    <t>Madagascar</t>
  </si>
  <si>
    <t>Malawi</t>
  </si>
  <si>
    <t>Kwacha</t>
  </si>
  <si>
    <t>Malaysia</t>
  </si>
  <si>
    <t>Ringgit</t>
  </si>
  <si>
    <t>Maldives</t>
  </si>
  <si>
    <t>Mali</t>
  </si>
  <si>
    <t>Malta</t>
  </si>
  <si>
    <t>A/A2</t>
  </si>
  <si>
    <t>Mauritania</t>
  </si>
  <si>
    <t>Ouguiya</t>
  </si>
  <si>
    <t>Mauritius</t>
  </si>
  <si>
    <t>Mexico</t>
  </si>
  <si>
    <t>Moldova</t>
  </si>
  <si>
    <t>Mongolia</t>
  </si>
  <si>
    <t>Tugrik</t>
  </si>
  <si>
    <t>Morocco</t>
  </si>
  <si>
    <t>Dirham</t>
  </si>
  <si>
    <t>Mozambique</t>
  </si>
  <si>
    <t>Metical</t>
  </si>
  <si>
    <t>Myanmar (Burma)</t>
  </si>
  <si>
    <t>Kyat</t>
  </si>
  <si>
    <t>Namibia</t>
  </si>
  <si>
    <t>Rand</t>
  </si>
  <si>
    <t>Nepal</t>
  </si>
  <si>
    <t>Netherlands</t>
  </si>
  <si>
    <t>Guilder</t>
  </si>
  <si>
    <t>New Zealand</t>
  </si>
  <si>
    <t>Nicaragua</t>
  </si>
  <si>
    <t>Niger</t>
  </si>
  <si>
    <t>Nigeria</t>
  </si>
  <si>
    <t>Naira</t>
  </si>
  <si>
    <t>Norway</t>
  </si>
  <si>
    <t>Oman</t>
  </si>
  <si>
    <t>Pakistan</t>
  </si>
  <si>
    <t>Panama</t>
  </si>
  <si>
    <t>Balboa</t>
  </si>
  <si>
    <t>Papua New Guinea</t>
  </si>
  <si>
    <t>Kina</t>
  </si>
  <si>
    <t>Paraguay</t>
  </si>
  <si>
    <t>Guarani</t>
  </si>
  <si>
    <t>Peru</t>
  </si>
  <si>
    <t>Philippines</t>
  </si>
  <si>
    <t>Poland</t>
  </si>
  <si>
    <t>Zloty</t>
  </si>
  <si>
    <t>Portugal</t>
  </si>
  <si>
    <t>Qatar</t>
  </si>
  <si>
    <t>Riyal</t>
  </si>
  <si>
    <t>Romania</t>
  </si>
  <si>
    <t>Leu</t>
  </si>
  <si>
    <t>Russia</t>
  </si>
  <si>
    <t>Rwanda</t>
  </si>
  <si>
    <t>Sao Tome &amp; Principe</t>
  </si>
  <si>
    <t>Dobra</t>
  </si>
  <si>
    <t>Saudi Arabia</t>
  </si>
  <si>
    <t>Senegal</t>
  </si>
  <si>
    <t>Seychelles</t>
  </si>
  <si>
    <t>Sierra Leone</t>
  </si>
  <si>
    <t>Leone</t>
  </si>
  <si>
    <t>Singapore</t>
  </si>
  <si>
    <t>BB+</t>
  </si>
  <si>
    <t>Slovenia</t>
  </si>
  <si>
    <t>Tolar</t>
  </si>
  <si>
    <t>Solomon Islands</t>
  </si>
  <si>
    <t>Somalia</t>
  </si>
  <si>
    <t>South Africa</t>
  </si>
  <si>
    <t>Spain</t>
  </si>
  <si>
    <t>Peseta</t>
  </si>
  <si>
    <t>Sri Lanka</t>
  </si>
  <si>
    <t>St. Lucia</t>
  </si>
  <si>
    <t>Sudan</t>
  </si>
  <si>
    <t>Swaziland</t>
  </si>
  <si>
    <t>Sweden</t>
  </si>
  <si>
    <t>Switzerland</t>
  </si>
  <si>
    <t>Syria</t>
  </si>
  <si>
    <t>Taiwan</t>
  </si>
  <si>
    <t>AA+/Aa3</t>
  </si>
  <si>
    <t>Tajikistan</t>
  </si>
  <si>
    <t>Tanzania</t>
  </si>
  <si>
    <t>Thailand</t>
  </si>
  <si>
    <t>Baht</t>
  </si>
  <si>
    <t>Togo</t>
  </si>
  <si>
    <t>Tonga</t>
  </si>
  <si>
    <t>Pa'anga</t>
  </si>
  <si>
    <t>Trinidad/Tobago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</si>
  <si>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</si>
  <si>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</si>
  <si>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</si>
  <si>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</si>
  <si>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</si>
  <si>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</si>
  <si>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</si>
  <si>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Pound Sterling</t>
  </si>
  <si>
    <t>United States</t>
  </si>
  <si>
    <t>Uruguay</t>
  </si>
  <si>
    <t>Uzbekistan</t>
  </si>
  <si>
    <t>Vanuatu</t>
  </si>
  <si>
    <t>Vatu</t>
  </si>
  <si>
    <t>Venezuela</t>
  </si>
  <si>
    <t>Bolivar</t>
  </si>
  <si>
    <t>Vietnam</t>
  </si>
  <si>
    <t>Dong</t>
  </si>
  <si>
    <t>Yemen</t>
  </si>
  <si>
    <t>Zambia</t>
  </si>
  <si>
    <t>Zimbabwe</t>
  </si>
  <si>
    <t>Currency</t>
  </si>
  <si>
    <t>Managed float</t>
  </si>
  <si>
    <t>E. Carib. Dollar</t>
  </si>
  <si>
    <t>D</t>
  </si>
  <si>
    <t>Dram</t>
  </si>
  <si>
    <t>Manat</t>
  </si>
  <si>
    <t>Ngultrum</t>
  </si>
  <si>
    <t>Boliviano</t>
  </si>
  <si>
    <t>C</t>
  </si>
  <si>
    <t>B+/B1</t>
  </si>
  <si>
    <t>Lev</t>
  </si>
  <si>
    <t>A-/Baa2</t>
  </si>
  <si>
    <t>Denar</t>
  </si>
  <si>
    <t>Lari</t>
  </si>
  <si>
    <t>Tenge</t>
  </si>
  <si>
    <t>Som</t>
  </si>
  <si>
    <t>Lats</t>
  </si>
  <si>
    <t>Loti</t>
  </si>
  <si>
    <t>Rufiyaa</t>
  </si>
  <si>
    <t>BB/Ba2</t>
  </si>
  <si>
    <t>Cordoba</t>
  </si>
  <si>
    <t>Krone</t>
  </si>
  <si>
    <t>Rial Omani</t>
  </si>
  <si>
    <t>Nuevo Sol</t>
  </si>
  <si>
    <t>Ruble</t>
  </si>
  <si>
    <t>Lilangeni</t>
  </si>
  <si>
    <t>Sum</t>
  </si>
  <si>
    <t>Tala</t>
  </si>
  <si>
    <t>BB/Ba3</t>
  </si>
  <si>
    <t>A-/Baa1</t>
  </si>
  <si>
    <t>BB/Ba1</t>
  </si>
  <si>
    <t>A/Baa1</t>
  </si>
  <si>
    <t>BBB+/Baa1</t>
  </si>
  <si>
    <t>A-/A3</t>
  </si>
  <si>
    <t>BB-/Ba3</t>
  </si>
  <si>
    <t>BBB/Baa2</t>
  </si>
  <si>
    <t>BBB-/Baa2</t>
  </si>
  <si>
    <t>B+/B2</t>
  </si>
  <si>
    <t>Slovakia</t>
  </si>
  <si>
    <t>Euromoney</t>
  </si>
  <si>
    <t>Score</t>
  </si>
  <si>
    <t>EIU</t>
  </si>
  <si>
    <t>AAA</t>
  </si>
  <si>
    <t>AA+</t>
  </si>
  <si>
    <t>AA</t>
  </si>
  <si>
    <t>AA-</t>
  </si>
  <si>
    <t>A+</t>
  </si>
  <si>
    <t>A-</t>
  </si>
  <si>
    <t>BBB</t>
  </si>
  <si>
    <t>A</t>
  </si>
  <si>
    <t>BBB-</t>
  </si>
  <si>
    <t>BB</t>
  </si>
  <si>
    <t>B+</t>
  </si>
  <si>
    <t>BB-</t>
  </si>
  <si>
    <t>*</t>
  </si>
  <si>
    <t>-</t>
  </si>
  <si>
    <t>S&amp;P</t>
  </si>
  <si>
    <t>*/Ba1</t>
  </si>
  <si>
    <t>*/Ba2</t>
  </si>
  <si>
    <t>*/Baa2</t>
  </si>
  <si>
    <t>*/Baa3</t>
  </si>
  <si>
    <t>*/B2</t>
  </si>
  <si>
    <t>*/A2</t>
  </si>
  <si>
    <t>Yugoslavia</t>
  </si>
  <si>
    <t>6-month change</t>
  </si>
  <si>
    <t>IMF FX</t>
  </si>
  <si>
    <t>Indep. Float</t>
  </si>
  <si>
    <t>Peg to USD</t>
  </si>
  <si>
    <t>Not Member</t>
  </si>
  <si>
    <t>Peg to SDR</t>
  </si>
  <si>
    <t>Peg to Comp.</t>
  </si>
  <si>
    <t>Peg to DM</t>
  </si>
  <si>
    <t>B-</t>
  </si>
  <si>
    <t>AA+/Aaa</t>
  </si>
  <si>
    <t>*/B1</t>
  </si>
  <si>
    <t>A+/Aa3</t>
  </si>
  <si>
    <t>A-/A2</t>
  </si>
  <si>
    <t>B-/B3</t>
  </si>
  <si>
    <t>BB+/Baa1</t>
  </si>
  <si>
    <t>AAA/Aa1</t>
  </si>
  <si>
    <t>Long-Term</t>
  </si>
  <si>
    <t>Short-Term</t>
  </si>
  <si>
    <t>Financial Transfer</t>
  </si>
  <si>
    <t>Direct Investment</t>
  </si>
  <si>
    <t>Export Market</t>
  </si>
  <si>
    <t>1-10</t>
  </si>
  <si>
    <t>TT Dollar</t>
  </si>
  <si>
    <t>Hryvnia</t>
  </si>
  <si>
    <t>OPIC</t>
  </si>
  <si>
    <t>Fin.</t>
  </si>
  <si>
    <t>Suriname</t>
  </si>
  <si>
    <t>Bosnia &amp; Herzegovina</t>
  </si>
  <si>
    <t>*/A3</t>
  </si>
  <si>
    <t>*/B3</t>
  </si>
  <si>
    <t>New Kwanza</t>
  </si>
  <si>
    <t>Can. Dollar</t>
  </si>
  <si>
    <t>New Dinar</t>
  </si>
  <si>
    <t>B</t>
  </si>
  <si>
    <t>Fitch IBCA</t>
  </si>
  <si>
    <t>BBB+</t>
  </si>
  <si>
    <t>B/B2</t>
  </si>
  <si>
    <t>Yuan (Renminbi)</t>
  </si>
  <si>
    <t>Shekel</t>
  </si>
  <si>
    <t xml:space="preserve">OPIC </t>
  </si>
  <si>
    <t>Country Name</t>
  </si>
  <si>
    <t>*/Caa1</t>
  </si>
  <si>
    <t>AA/Aa3</t>
  </si>
  <si>
    <t>Côte d'Ivoire</t>
  </si>
  <si>
    <t/>
  </si>
  <si>
    <t>B/Ba3</t>
  </si>
  <si>
    <t>B/*</t>
  </si>
  <si>
    <t>B-/Caa1</t>
  </si>
  <si>
    <t>B-/*</t>
  </si>
  <si>
    <t>Macedonia</t>
  </si>
  <si>
    <t>Samoa</t>
  </si>
  <si>
    <t>Brunei Dollar</t>
  </si>
  <si>
    <t xml:space="preserve">BB+  </t>
  </si>
  <si>
    <t xml:space="preserve"> foreign currency rating</t>
  </si>
  <si>
    <t xml:space="preserve"> foreign long-term bonds and notes rating</t>
  </si>
  <si>
    <t>Moody's</t>
  </si>
  <si>
    <t>Where to collect info</t>
  </si>
  <si>
    <t>long-term foreign currency</t>
  </si>
  <si>
    <t>update name of currencies</t>
  </si>
  <si>
    <t>International Country Risk</t>
  </si>
  <si>
    <t>*Contact Esource - Cindy Irvin @34558</t>
  </si>
  <si>
    <r>
      <t>e-source</t>
    </r>
    <r>
      <rPr>
        <sz val="10"/>
        <color indexed="10"/>
        <rFont val="Arial"/>
        <family val="2"/>
      </rPr>
      <t>*</t>
    </r>
    <r>
      <rPr>
        <sz val="10"/>
        <rFont val="Arial"/>
      </rPr>
      <t xml:space="preserve"> (web)</t>
    </r>
  </si>
  <si>
    <r>
      <t>e-source</t>
    </r>
    <r>
      <rPr>
        <sz val="10"/>
        <color indexed="10"/>
        <rFont val="Arial"/>
        <family val="2"/>
      </rPr>
      <t>*</t>
    </r>
    <r>
      <rPr>
        <sz val="10"/>
        <rFont val="Arial"/>
      </rPr>
      <t xml:space="preserve"> CD-Rom</t>
    </r>
  </si>
  <si>
    <t>Source</t>
  </si>
  <si>
    <t>Institutional Investor</t>
  </si>
  <si>
    <t>**Contact Maureen Raymond Castaneda @30396</t>
  </si>
  <si>
    <t>RAC order to e-source</t>
  </si>
  <si>
    <r>
      <t>Research</t>
    </r>
    <r>
      <rPr>
        <sz val="10"/>
        <color indexed="12"/>
        <rFont val="Arial"/>
        <family val="2"/>
      </rPr>
      <t>**</t>
    </r>
  </si>
  <si>
    <t xml:space="preserve">Political /Financial/ Economic current ratings </t>
  </si>
  <si>
    <t>Methodology to update E-rating</t>
  </si>
  <si>
    <t>Data to update</t>
  </si>
  <si>
    <t xml:space="preserve">Country and area list </t>
  </si>
  <si>
    <t>Frequency</t>
  </si>
  <si>
    <t xml:space="preserve"> www.iimagazine.com</t>
  </si>
  <si>
    <t>March / September</t>
  </si>
  <si>
    <t>www.opic.gov</t>
  </si>
  <si>
    <t>quarterly</t>
  </si>
  <si>
    <t>monthly</t>
  </si>
  <si>
    <t>as of</t>
  </si>
  <si>
    <t>Franc/Euro</t>
  </si>
  <si>
    <t>Danish Krone/Euro</t>
  </si>
  <si>
    <t>Markka/Euro</t>
  </si>
  <si>
    <t>Mark/Euro</t>
  </si>
  <si>
    <t>Drachma/Euro</t>
  </si>
  <si>
    <t>Punt/Euro</t>
  </si>
  <si>
    <t>Lira/Euro</t>
  </si>
  <si>
    <t>Guilder/Euro</t>
  </si>
  <si>
    <t>Escudo/Euro</t>
  </si>
  <si>
    <t>Peseta/Euro</t>
  </si>
  <si>
    <t>Schilling/Euro</t>
  </si>
  <si>
    <t>Micronesia</t>
  </si>
  <si>
    <t>Kiribati</t>
  </si>
  <si>
    <t>Palau</t>
  </si>
  <si>
    <t>Marshall Islands</t>
  </si>
  <si>
    <t>Tuvalu</t>
  </si>
  <si>
    <t>Andorra</t>
  </si>
  <si>
    <t>Burundi</t>
  </si>
  <si>
    <t>Comoros</t>
  </si>
  <si>
    <t>Eritrea</t>
  </si>
  <si>
    <t>Nauru</t>
  </si>
  <si>
    <t>San Marino</t>
  </si>
  <si>
    <t>Monaco</t>
  </si>
  <si>
    <t>Vatican</t>
  </si>
  <si>
    <t>Liechtenstein</t>
  </si>
  <si>
    <t>Convertible Marka</t>
  </si>
  <si>
    <t>Peg to Euro</t>
  </si>
  <si>
    <t>Burundi Franc</t>
  </si>
  <si>
    <t>Comorian franc</t>
  </si>
  <si>
    <t>Congo (Republic)</t>
  </si>
  <si>
    <t>Cyprus Pound</t>
  </si>
  <si>
    <t>Sucre/ Dollar</t>
  </si>
  <si>
    <t>Nafka</t>
  </si>
  <si>
    <t>Guinean franc</t>
  </si>
  <si>
    <t>Australian Dollar</t>
  </si>
  <si>
    <t>St Kitts and Nevis</t>
  </si>
  <si>
    <t>Euro</t>
  </si>
  <si>
    <t>Peg to Aust. Dollar</t>
  </si>
  <si>
    <t>C+</t>
  </si>
  <si>
    <t>C-</t>
  </si>
  <si>
    <t>D+</t>
  </si>
  <si>
    <t>D-</t>
  </si>
  <si>
    <t>Rouble</t>
  </si>
  <si>
    <t>Crawling peg</t>
  </si>
  <si>
    <t>Crawling band</t>
  </si>
  <si>
    <t>Peg to Composite</t>
  </si>
  <si>
    <t>Peg to Indian Rupee</t>
  </si>
  <si>
    <t>Peg to Singapore$</t>
  </si>
  <si>
    <t>Peg to composite</t>
  </si>
  <si>
    <t>Peg to S.Afr. Rand</t>
  </si>
  <si>
    <t>Peg to Port. Escudo</t>
  </si>
  <si>
    <t>Change</t>
  </si>
  <si>
    <t>AFA</t>
  </si>
  <si>
    <t>ALL</t>
  </si>
  <si>
    <t>DZD</t>
  </si>
  <si>
    <t>ADP</t>
  </si>
  <si>
    <t>AOK</t>
  </si>
  <si>
    <t>XCD</t>
  </si>
  <si>
    <t>ARS</t>
  </si>
  <si>
    <t>AMD</t>
  </si>
  <si>
    <t>AUD</t>
  </si>
  <si>
    <t>ATS</t>
  </si>
  <si>
    <t>AZS</t>
  </si>
  <si>
    <t>BSD</t>
  </si>
  <si>
    <t>BHD</t>
  </si>
  <si>
    <t>BDT</t>
  </si>
  <si>
    <t>BBD</t>
  </si>
  <si>
    <t>BES</t>
  </si>
  <si>
    <t>BEF</t>
  </si>
  <si>
    <t>Total:</t>
  </si>
  <si>
    <t>BZD</t>
  </si>
  <si>
    <t>XOF</t>
  </si>
  <si>
    <t>BTN</t>
  </si>
  <si>
    <t>BOP</t>
  </si>
  <si>
    <t>BWP</t>
  </si>
  <si>
    <t>BRL</t>
  </si>
  <si>
    <t>BND</t>
  </si>
  <si>
    <t>BGL</t>
  </si>
  <si>
    <t>XAF</t>
  </si>
  <si>
    <t>CAD</t>
  </si>
  <si>
    <t>CVE</t>
  </si>
  <si>
    <t>CLP</t>
  </si>
  <si>
    <t>CNY</t>
  </si>
  <si>
    <t>COP</t>
  </si>
  <si>
    <t>KMF</t>
  </si>
  <si>
    <t>CRC</t>
  </si>
  <si>
    <t>HRK</t>
  </si>
  <si>
    <t>CUP</t>
  </si>
  <si>
    <t>CYP</t>
  </si>
  <si>
    <t>CZK</t>
  </si>
  <si>
    <t>DKK</t>
  </si>
  <si>
    <t>DJF</t>
  </si>
  <si>
    <t>DOP</t>
  </si>
  <si>
    <t>ESS</t>
  </si>
  <si>
    <t>EGP</t>
  </si>
  <si>
    <t>SVC</t>
  </si>
  <si>
    <t>EEK</t>
  </si>
  <si>
    <t>ETB</t>
  </si>
  <si>
    <t>FJD</t>
  </si>
  <si>
    <t>FIM</t>
  </si>
  <si>
    <t>FRF</t>
  </si>
  <si>
    <t>GMB</t>
  </si>
  <si>
    <t>GEL</t>
  </si>
  <si>
    <t>DEM</t>
  </si>
  <si>
    <t>GHC</t>
  </si>
  <si>
    <t>GRD</t>
  </si>
  <si>
    <t>GTQ</t>
  </si>
  <si>
    <t>GNS</t>
  </si>
  <si>
    <t>GYD</t>
  </si>
  <si>
    <t>HTG</t>
  </si>
  <si>
    <t>HNL</t>
  </si>
  <si>
    <t>HKD</t>
  </si>
  <si>
    <t>HUF</t>
  </si>
  <si>
    <t>ISK</t>
  </si>
  <si>
    <t>INR</t>
  </si>
  <si>
    <t>IDR</t>
  </si>
  <si>
    <t>IRR</t>
  </si>
  <si>
    <t>IQD</t>
  </si>
  <si>
    <t>IEP</t>
  </si>
  <si>
    <t>ISS</t>
  </si>
  <si>
    <t>ITL</t>
  </si>
  <si>
    <t>JMD</t>
  </si>
  <si>
    <t>JPY</t>
  </si>
  <si>
    <t>JOD</t>
  </si>
  <si>
    <t>KTS</t>
  </si>
  <si>
    <t>KES</t>
  </si>
  <si>
    <t>KWD</t>
  </si>
  <si>
    <t>KYS</t>
  </si>
  <si>
    <t>LAK</t>
  </si>
  <si>
    <t>LVR</t>
  </si>
  <si>
    <t>LBP</t>
  </si>
  <si>
    <t>LSM</t>
  </si>
  <si>
    <t>LRD</t>
  </si>
  <si>
    <t>CHF</t>
  </si>
  <si>
    <t>Liech. Franc</t>
  </si>
  <si>
    <t>LTT</t>
  </si>
  <si>
    <t>LUF</t>
  </si>
  <si>
    <t>MWK</t>
  </si>
  <si>
    <t>MYR</t>
  </si>
  <si>
    <t>MTL</t>
  </si>
  <si>
    <t>MRO</t>
  </si>
  <si>
    <t>MUR</t>
  </si>
  <si>
    <t>MXN</t>
  </si>
  <si>
    <t>MVS</t>
  </si>
  <si>
    <t>MNT</t>
  </si>
  <si>
    <t>MAD</t>
  </si>
  <si>
    <t>MZM</t>
  </si>
  <si>
    <t>MMK</t>
  </si>
  <si>
    <t>ZAR</t>
  </si>
  <si>
    <t>ANG</t>
  </si>
  <si>
    <t>NZD</t>
  </si>
  <si>
    <t>NIC</t>
  </si>
  <si>
    <t>NGN</t>
  </si>
  <si>
    <t>NOK</t>
  </si>
  <si>
    <t>OMR</t>
  </si>
  <si>
    <t>PKR</t>
  </si>
  <si>
    <t>PAB</t>
  </si>
  <si>
    <t>PGK</t>
  </si>
  <si>
    <t>PYG</t>
  </si>
  <si>
    <t>PSS</t>
  </si>
  <si>
    <t>PHP</t>
  </si>
  <si>
    <t>PLN</t>
  </si>
  <si>
    <t>PTE</t>
  </si>
  <si>
    <t>QAR</t>
  </si>
  <si>
    <t>ROL</t>
  </si>
  <si>
    <t>RUR</t>
  </si>
  <si>
    <t>RWS</t>
  </si>
  <si>
    <t>USD</t>
  </si>
  <si>
    <t>STD</t>
  </si>
  <si>
    <t>SAR</t>
  </si>
  <si>
    <t>SCR</t>
  </si>
  <si>
    <t>SLL</t>
  </si>
  <si>
    <t>SGD</t>
  </si>
  <si>
    <t>SKK</t>
  </si>
  <si>
    <t>SIT</t>
  </si>
  <si>
    <t>SBD</t>
  </si>
  <si>
    <t>SOS</t>
  </si>
  <si>
    <t>KRW</t>
  </si>
  <si>
    <t>ESP</t>
  </si>
  <si>
    <t>LKR</t>
  </si>
  <si>
    <t>SDD</t>
  </si>
  <si>
    <t>SRG</t>
  </si>
  <si>
    <t>SZL</t>
  </si>
  <si>
    <t>SEK</t>
  </si>
  <si>
    <t>SYP</t>
  </si>
  <si>
    <t>TWD</t>
  </si>
  <si>
    <t>TJS</t>
  </si>
  <si>
    <t>TZS</t>
  </si>
  <si>
    <t>THB</t>
  </si>
  <si>
    <t>TTD</t>
  </si>
  <si>
    <t>TND</t>
  </si>
  <si>
    <t>TRL</t>
  </si>
  <si>
    <t>TMS</t>
  </si>
  <si>
    <t>UGS</t>
  </si>
  <si>
    <t>UAK</t>
  </si>
  <si>
    <t>AED</t>
  </si>
  <si>
    <t>UKP</t>
  </si>
  <si>
    <t>UYP</t>
  </si>
  <si>
    <t>UZS</t>
  </si>
  <si>
    <t>VUV</t>
  </si>
  <si>
    <t>VEB</t>
  </si>
  <si>
    <t>VND</t>
  </si>
  <si>
    <t>YER</t>
  </si>
  <si>
    <t>ZMK</t>
  </si>
  <si>
    <t>ZWD</t>
  </si>
  <si>
    <t>KHR</t>
  </si>
  <si>
    <t>March / October</t>
  </si>
  <si>
    <t>update exchange arrangements</t>
  </si>
  <si>
    <t>Rank, Score, Pol, Econ Perf., debt indicators</t>
  </si>
  <si>
    <t>Political Risk Letter</t>
  </si>
  <si>
    <t>esource (PRS Group)</t>
  </si>
  <si>
    <t>short and long term transfer/ investment/ export</t>
  </si>
  <si>
    <t>Cost</t>
  </si>
  <si>
    <t>IMF Exchange Arrangements</t>
  </si>
  <si>
    <t>Research**</t>
  </si>
  <si>
    <t xml:space="preserve">monthly </t>
  </si>
  <si>
    <t>Peg to Swiss Franc</t>
  </si>
  <si>
    <t>KM</t>
  </si>
  <si>
    <t>CDF</t>
  </si>
  <si>
    <t>ERN</t>
  </si>
  <si>
    <t>KPW</t>
  </si>
  <si>
    <t>LYD</t>
  </si>
  <si>
    <t>MKD</t>
  </si>
  <si>
    <t>MGF</t>
  </si>
  <si>
    <t>MVR</t>
  </si>
  <si>
    <t>NPR</t>
  </si>
  <si>
    <t>WST</t>
  </si>
  <si>
    <t>TOP</t>
  </si>
  <si>
    <t>YUM</t>
  </si>
  <si>
    <t>www.bloomberg.com or IMF or http://pacific.commerce.ubc.ca/xr/currency_list.html#W</t>
  </si>
  <si>
    <t xml:space="preserve">Real GDP Growth </t>
  </si>
  <si>
    <t>Yearly for weo and periodically updated per country for iif</t>
  </si>
  <si>
    <t>update yearly real GDP growth / choose the most updated version between weo and iif</t>
  </si>
  <si>
    <t>www.imf.org/external/pubs/ft/weo/ or http://www.iif.com/members/Reports/469report.pdf  or Political Risk Letter</t>
  </si>
  <si>
    <t>Congo DR (Zaire)</t>
  </si>
  <si>
    <t>S&amp;P Outlook</t>
  </si>
  <si>
    <t>E Rating 1-12</t>
  </si>
  <si>
    <t>S&amp;P  /  Moody's</t>
  </si>
  <si>
    <t xml:space="preserve"> Rank</t>
  </si>
  <si>
    <t xml:space="preserve">Institutional Investor </t>
  </si>
  <si>
    <t xml:space="preserve"> Rank </t>
  </si>
  <si>
    <t xml:space="preserve">Pol. </t>
  </si>
  <si>
    <t xml:space="preserve">Eco. </t>
  </si>
  <si>
    <t xml:space="preserve">Euromoney </t>
  </si>
  <si>
    <t>Int.Country Risk Guide</t>
  </si>
  <si>
    <t xml:space="preserve">Rating  </t>
  </si>
  <si>
    <t xml:space="preserve">Score </t>
  </si>
  <si>
    <t xml:space="preserve">Score   </t>
  </si>
  <si>
    <t xml:space="preserve"> Arrangement </t>
  </si>
  <si>
    <t>Scale for PRS Pol. Risk Letter</t>
  </si>
  <si>
    <t>Business Risk (BR)</t>
  </si>
  <si>
    <t>B-/Caa2</t>
  </si>
  <si>
    <t>BBB+/A3</t>
  </si>
  <si>
    <t>SD/B2</t>
  </si>
  <si>
    <t>S&amp;P/ Moody's</t>
  </si>
  <si>
    <t>4Q 00</t>
  </si>
  <si>
    <t>3Q 00</t>
  </si>
  <si>
    <t>CCC+/Caa2</t>
  </si>
  <si>
    <t>A+/A3</t>
  </si>
  <si>
    <t>BBB+/Baa2</t>
  </si>
  <si>
    <t>B-/B1</t>
  </si>
  <si>
    <t>www.fitchibca.com</t>
  </si>
  <si>
    <t>Need to subscribe free user name and password</t>
  </si>
  <si>
    <t>Score Dec 00</t>
  </si>
  <si>
    <t>March/ Sep</t>
  </si>
  <si>
    <t>Enron Risk Assessment and Control Country Risk Ratings Summary - May 2001</t>
  </si>
  <si>
    <t>CCC-</t>
  </si>
  <si>
    <t>BB/B1</t>
  </si>
  <si>
    <t>CCC+/B3</t>
  </si>
  <si>
    <t>B+/Ba3</t>
  </si>
  <si>
    <t>Palestine</t>
  </si>
  <si>
    <t>St.Vincent  Grenadines</t>
  </si>
  <si>
    <t>E-Rating *</t>
  </si>
  <si>
    <t>* RAC reserves the right to assign a specific project E-rating for each transaction.</t>
  </si>
  <si>
    <t xml:space="preserve">             Currency</t>
  </si>
  <si>
    <t xml:space="preserve">              Code</t>
  </si>
  <si>
    <t>E</t>
  </si>
  <si>
    <t>Non Conforming Countries</t>
  </si>
  <si>
    <t>Transparency International</t>
  </si>
  <si>
    <t>Highest score 10</t>
  </si>
  <si>
    <t>Rating</t>
  </si>
  <si>
    <t>Current E-rating</t>
  </si>
  <si>
    <t>Past E-rating</t>
  </si>
  <si>
    <t>Transparency</t>
  </si>
  <si>
    <t>Criteria</t>
  </si>
  <si>
    <t>Greater than 10</t>
  </si>
  <si>
    <t>Rank greater than 100</t>
  </si>
  <si>
    <t xml:space="preserve"> C or less</t>
  </si>
  <si>
    <t>Criteria for selecting  Non Conforming countries</t>
  </si>
  <si>
    <t>Lower than 3.5 out of 10</t>
  </si>
  <si>
    <t xml:space="preserve">Rated C or below  </t>
  </si>
  <si>
    <t xml:space="preserve">ENE does business </t>
  </si>
  <si>
    <t xml:space="preserve">  ---------------------------------------------------------------NON CONFORMING COUNTRIES  ---------------------------------------------------------------</t>
  </si>
  <si>
    <r>
      <t xml:space="preserve">  ---------------------------------------------------------------NOT RECOMMENDED COUNTRIES / </t>
    </r>
    <r>
      <rPr>
        <b/>
        <u/>
        <sz val="10"/>
        <rFont val="Arial"/>
        <family val="2"/>
      </rPr>
      <t>Justificatuion Required---------------------------------------------------------------</t>
    </r>
  </si>
  <si>
    <t xml:space="preserve">  ---------------------------------------------------------------CONFORMING COUNTRIES---------------------------------------------------------------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</si>
</sst>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2" formatCode="_(&quot;$&quot;* #,##0_);_(&quot;$&quot;* \(#,##0\);_(&quot;$&quot;* &quot;-&quot;_);_(@_)"/>
    <numFmt numFmtId="43" formatCode="_(* #,##0.00_);_(* \(#,##0.00\);_(* &quot;-&quot;??_);_(@_)"/>
    <numFmt numFmtId="167" formatCode="0.0"/>
  </numFmts>
  <fonts count="26" x14ac:knownFonts="1">
    <font>
      <sz val="10"/>
      <name val="Arial"/>
    </font>
    <font>
      <sz val="10"/>
      <name val="Arial"/>
    </font>
    <font>
      <sz val="9"/>
      <color indexed="12"/>
      <name val="Arial"/>
      <family val="2"/>
    </font>
    <font>
      <b/>
      <i/>
      <sz val="9"/>
      <color indexed="12"/>
      <name val="Arial"/>
      <family val="2"/>
    </font>
    <font>
      <i/>
      <sz val="9"/>
      <color indexed="12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8"/>
      <color indexed="48"/>
      <name val="Arial"/>
      <family val="2"/>
    </font>
    <font>
      <b/>
      <sz val="10"/>
      <color indexed="48"/>
      <name val="Arial"/>
      <family val="2"/>
    </font>
    <font>
      <sz val="10"/>
      <color indexed="10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sz val="8"/>
      <name val="Arial"/>
    </font>
    <font>
      <b/>
      <sz val="10"/>
      <color indexed="10"/>
      <name val="Arial"/>
      <family val="2"/>
    </font>
    <font>
      <b/>
      <sz val="12"/>
      <color indexed="48"/>
      <name val="Arial"/>
      <family val="2"/>
    </font>
    <font>
      <sz val="10"/>
      <color indexed="12"/>
      <name val="Arial"/>
      <family val="2"/>
    </font>
    <font>
      <b/>
      <sz val="10"/>
      <color indexed="12"/>
      <name val="Arial"/>
      <family val="2"/>
    </font>
    <font>
      <sz val="10"/>
      <color indexed="48"/>
      <name val="Arial"/>
      <family val="2"/>
    </font>
    <font>
      <b/>
      <sz val="10"/>
      <color indexed="16"/>
      <name val="Arial"/>
      <family val="2"/>
    </font>
    <font>
      <sz val="10"/>
      <color indexed="9"/>
      <name val="Arial"/>
      <family val="2"/>
    </font>
    <font>
      <u/>
      <sz val="7.5"/>
      <color indexed="36"/>
      <name val="Arial"/>
    </font>
    <font>
      <i/>
      <sz val="11"/>
      <name val="Arial"/>
      <family val="2"/>
    </font>
    <font>
      <b/>
      <sz val="10"/>
      <color indexed="17"/>
      <name val="Arial"/>
      <family val="2"/>
    </font>
    <font>
      <b/>
      <u/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0"/>
        <bgColor indexed="64"/>
      </patternFill>
    </fill>
  </fills>
  <borders count="1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85">
    <xf numFmtId="0" fontId="0" fillId="0" borderId="0" xfId="0"/>
    <xf numFmtId="0" fontId="0" fillId="0" borderId="0" xfId="0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0" fillId="0" borderId="1" xfId="0" applyBorder="1"/>
    <xf numFmtId="0" fontId="7" fillId="0" borderId="0" xfId="0" applyFont="1"/>
    <xf numFmtId="0" fontId="7" fillId="0" borderId="1" xfId="0" applyFont="1" applyBorder="1"/>
    <xf numFmtId="0" fontId="0" fillId="2" borderId="0" xfId="0" applyFill="1" applyAlignment="1">
      <alignment horizontal="center"/>
    </xf>
    <xf numFmtId="0" fontId="6" fillId="0" borderId="2" xfId="0" applyFont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7" fillId="0" borderId="0" xfId="0" applyFont="1" applyBorder="1"/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3" borderId="0" xfId="0" applyFill="1"/>
    <xf numFmtId="0" fontId="0" fillId="0" borderId="0" xfId="0" applyFill="1" applyBorder="1" applyAlignment="1">
      <alignment horizontal="center"/>
    </xf>
    <xf numFmtId="0" fontId="0" fillId="4" borderId="0" xfId="0" applyFill="1"/>
    <xf numFmtId="0" fontId="0" fillId="3" borderId="0" xfId="0" applyFill="1" applyBorder="1"/>
    <xf numFmtId="0" fontId="0" fillId="5" borderId="3" xfId="0" applyFill="1" applyBorder="1" applyAlignment="1">
      <alignment horizontal="center"/>
    </xf>
    <xf numFmtId="0" fontId="16" fillId="6" borderId="4" xfId="0" applyFont="1" applyFill="1" applyBorder="1" applyAlignment="1">
      <alignment horizontal="center"/>
    </xf>
    <xf numFmtId="0" fontId="15" fillId="3" borderId="0" xfId="0" applyFont="1" applyFill="1"/>
    <xf numFmtId="0" fontId="18" fillId="3" borderId="0" xfId="0" applyFont="1" applyFill="1"/>
    <xf numFmtId="0" fontId="7" fillId="3" borderId="0" xfId="0" applyFont="1" applyFill="1" applyBorder="1"/>
    <xf numFmtId="0" fontId="7" fillId="0" borderId="0" xfId="0" applyFont="1" applyFill="1" applyBorder="1" applyAlignment="1">
      <alignment horizontal="center"/>
    </xf>
    <xf numFmtId="0" fontId="7" fillId="0" borderId="0" xfId="0" applyFont="1" applyFill="1" applyBorder="1"/>
    <xf numFmtId="0" fontId="6" fillId="0" borderId="1" xfId="0" applyFont="1" applyBorder="1"/>
    <xf numFmtId="0" fontId="6" fillId="0" borderId="1" xfId="0" applyFont="1" applyFill="1" applyBorder="1"/>
    <xf numFmtId="0" fontId="0" fillId="0" borderId="5" xfId="0" applyFill="1" applyBorder="1"/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6" fillId="0" borderId="2" xfId="0" applyFont="1" applyBorder="1"/>
    <xf numFmtId="0" fontId="6" fillId="0" borderId="7" xfId="0" applyFont="1" applyBorder="1"/>
    <xf numFmtId="0" fontId="6" fillId="0" borderId="7" xfId="0" applyFont="1" applyBorder="1" applyAlignment="1">
      <alignment horizontal="center"/>
    </xf>
    <xf numFmtId="0" fontId="6" fillId="0" borderId="6" xfId="0" applyFont="1" applyFill="1" applyBorder="1" applyAlignment="1">
      <alignment horizontal="center"/>
    </xf>
    <xf numFmtId="0" fontId="6" fillId="0" borderId="8" xfId="0" applyFont="1" applyFill="1" applyBorder="1" applyAlignment="1">
      <alignment horizontal="center" vertical="justify"/>
    </xf>
    <xf numFmtId="0" fontId="6" fillId="0" borderId="2" xfId="0" applyFont="1" applyBorder="1" applyAlignment="1">
      <alignment horizontal="center" vertical="justify"/>
    </xf>
    <xf numFmtId="0" fontId="6" fillId="0" borderId="7" xfId="0" applyFont="1" applyBorder="1" applyAlignment="1">
      <alignment horizontal="center" vertical="justify"/>
    </xf>
    <xf numFmtId="0" fontId="0" fillId="0" borderId="5" xfId="0" quotePrefix="1" applyFill="1" applyBorder="1" applyAlignment="1">
      <alignment horizontal="left"/>
    </xf>
    <xf numFmtId="0" fontId="6" fillId="0" borderId="8" xfId="0" applyFont="1" applyBorder="1" applyAlignment="1">
      <alignment horizontal="center"/>
    </xf>
    <xf numFmtId="0" fontId="6" fillId="0" borderId="1" xfId="0" applyFont="1" applyBorder="1" applyAlignment="1">
      <alignment horizontal="left"/>
    </xf>
    <xf numFmtId="0" fontId="6" fillId="0" borderId="5" xfId="0" applyFont="1" applyFill="1" applyBorder="1" applyAlignment="1">
      <alignment horizontal="center"/>
    </xf>
    <xf numFmtId="0" fontId="16" fillId="6" borderId="3" xfId="0" applyFont="1" applyFill="1" applyBorder="1" applyAlignment="1">
      <alignment horizontal="center"/>
    </xf>
    <xf numFmtId="42" fontId="0" fillId="5" borderId="3" xfId="0" applyNumberFormat="1" applyFill="1" applyBorder="1" applyAlignment="1">
      <alignment horizontal="center"/>
    </xf>
    <xf numFmtId="42" fontId="0" fillId="7" borderId="0" xfId="0" applyNumberFormat="1" applyFill="1"/>
    <xf numFmtId="0" fontId="6" fillId="0" borderId="1" xfId="0" applyFont="1" applyFill="1" applyBorder="1" applyAlignment="1">
      <alignment horizontal="center"/>
    </xf>
    <xf numFmtId="0" fontId="0" fillId="5" borderId="3" xfId="0" applyFill="1" applyBorder="1" applyAlignment="1">
      <alignment horizontal="center" vertical="justify"/>
    </xf>
    <xf numFmtId="0" fontId="6" fillId="0" borderId="5" xfId="0" applyFont="1" applyFill="1" applyBorder="1"/>
    <xf numFmtId="0" fontId="6" fillId="0" borderId="5" xfId="0" quotePrefix="1" applyFont="1" applyFill="1" applyBorder="1" applyAlignment="1">
      <alignment horizontal="left"/>
    </xf>
    <xf numFmtId="0" fontId="6" fillId="0" borderId="4" xfId="0" applyFont="1" applyFill="1" applyBorder="1"/>
    <xf numFmtId="2" fontId="0" fillId="0" borderId="0" xfId="0" applyNumberFormat="1" applyAlignment="1">
      <alignment horizontal="center"/>
    </xf>
    <xf numFmtId="2" fontId="0" fillId="3" borderId="0" xfId="0" applyNumberFormat="1" applyFill="1" applyBorder="1" applyAlignment="1">
      <alignment horizontal="center" wrapText="1"/>
    </xf>
    <xf numFmtId="0" fontId="6" fillId="0" borderId="0" xfId="0" applyFont="1" applyBorder="1"/>
    <xf numFmtId="2" fontId="0" fillId="0" borderId="6" xfId="0" applyNumberFormat="1" applyFill="1" applyBorder="1" applyAlignment="1">
      <alignment horizontal="center" wrapText="1"/>
    </xf>
    <xf numFmtId="0" fontId="14" fillId="0" borderId="6" xfId="0" applyFont="1" applyFill="1" applyBorder="1" applyAlignment="1">
      <alignment horizontal="center" wrapText="1"/>
    </xf>
    <xf numFmtId="2" fontId="0" fillId="0" borderId="8" xfId="0" applyNumberFormat="1" applyFill="1" applyBorder="1" applyAlignment="1">
      <alignment horizontal="center" wrapText="1"/>
    </xf>
    <xf numFmtId="0" fontId="6" fillId="0" borderId="0" xfId="0" applyFont="1" applyFill="1" applyBorder="1" applyAlignment="1">
      <alignment horizontal="center"/>
    </xf>
    <xf numFmtId="0" fontId="6" fillId="0" borderId="8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0" fontId="7" fillId="0" borderId="9" xfId="0" applyFont="1" applyBorder="1" applyAlignment="1">
      <alignment horizontal="center" vertical="justify"/>
    </xf>
    <xf numFmtId="0" fontId="6" fillId="0" borderId="6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3" borderId="0" xfId="0" applyFont="1" applyFill="1" applyBorder="1" applyAlignment="1">
      <alignment horizontal="center"/>
    </xf>
    <xf numFmtId="43" fontId="6" fillId="0" borderId="1" xfId="0" applyNumberFormat="1" applyFont="1" applyBorder="1" applyAlignment="1">
      <alignment horizontal="center"/>
    </xf>
    <xf numFmtId="0" fontId="6" fillId="0" borderId="0" xfId="0" applyFont="1" applyFill="1" applyAlignment="1">
      <alignment horizontal="center"/>
    </xf>
    <xf numFmtId="0" fontId="6" fillId="0" borderId="1" xfId="0" applyFont="1" applyFill="1" applyBorder="1" applyAlignment="1">
      <alignment horizontal="center" wrapText="1"/>
    </xf>
    <xf numFmtId="0" fontId="6" fillId="0" borderId="7" xfId="0" applyFont="1" applyFill="1" applyBorder="1" applyAlignment="1">
      <alignment horizontal="center" wrapText="1"/>
    </xf>
    <xf numFmtId="0" fontId="6" fillId="0" borderId="7" xfId="0" applyFont="1" applyFill="1" applyBorder="1" applyAlignment="1">
      <alignment horizontal="center"/>
    </xf>
    <xf numFmtId="0" fontId="6" fillId="0" borderId="0" xfId="0" applyFont="1" applyFill="1" applyBorder="1"/>
    <xf numFmtId="0" fontId="7" fillId="0" borderId="10" xfId="0" applyFont="1" applyBorder="1" applyAlignment="1">
      <alignment horizontal="center" vertical="justify"/>
    </xf>
    <xf numFmtId="0" fontId="7" fillId="0" borderId="6" xfId="0" applyFont="1" applyBorder="1"/>
    <xf numFmtId="0" fontId="7" fillId="0" borderId="8" xfId="0" applyFont="1" applyBorder="1"/>
    <xf numFmtId="0" fontId="7" fillId="0" borderId="6" xfId="0" applyFont="1" applyFill="1" applyBorder="1"/>
    <xf numFmtId="0" fontId="7" fillId="0" borderId="6" xfId="0" quotePrefix="1" applyFont="1" applyBorder="1" applyAlignment="1">
      <alignment horizontal="left"/>
    </xf>
    <xf numFmtId="0" fontId="7" fillId="0" borderId="11" xfId="0" applyFont="1" applyBorder="1" applyAlignment="1">
      <alignment horizontal="center" vertical="justify"/>
    </xf>
    <xf numFmtId="0" fontId="7" fillId="0" borderId="4" xfId="0" quotePrefix="1" applyFont="1" applyBorder="1" applyAlignment="1">
      <alignment horizontal="center" vertical="justify"/>
    </xf>
    <xf numFmtId="0" fontId="7" fillId="0" borderId="12" xfId="0" applyFont="1" applyBorder="1" applyAlignment="1">
      <alignment horizontal="center" vertical="justify"/>
    </xf>
    <xf numFmtId="17" fontId="7" fillId="0" borderId="8" xfId="0" applyNumberFormat="1" applyFont="1" applyBorder="1" applyAlignment="1">
      <alignment horizontal="center" vertical="justify"/>
    </xf>
    <xf numFmtId="17" fontId="7" fillId="0" borderId="2" xfId="0" applyNumberFormat="1" applyFont="1" applyBorder="1" applyAlignment="1">
      <alignment horizontal="center" vertical="justify"/>
    </xf>
    <xf numFmtId="0" fontId="7" fillId="0" borderId="3" xfId="0" applyNumberFormat="1" applyFont="1" applyBorder="1" applyAlignment="1">
      <alignment horizontal="center" vertical="justify" wrapText="1"/>
    </xf>
    <xf numFmtId="0" fontId="7" fillId="0" borderId="7" xfId="0" applyFont="1" applyBorder="1" applyAlignment="1">
      <alignment vertical="justify"/>
    </xf>
    <xf numFmtId="0" fontId="7" fillId="0" borderId="1" xfId="0" applyFont="1" applyBorder="1" applyAlignment="1">
      <alignment vertical="center"/>
    </xf>
    <xf numFmtId="17" fontId="6" fillId="0" borderId="7" xfId="0" applyNumberFormat="1" applyFont="1" applyBorder="1" applyAlignment="1">
      <alignment horizontal="center" vertical="center"/>
    </xf>
    <xf numFmtId="17" fontId="6" fillId="0" borderId="4" xfId="0" applyNumberFormat="1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justify"/>
    </xf>
    <xf numFmtId="0" fontId="7" fillId="0" borderId="2" xfId="0" applyFont="1" applyBorder="1" applyAlignment="1">
      <alignment horizontal="center" vertical="justify"/>
    </xf>
    <xf numFmtId="0" fontId="0" fillId="0" borderId="4" xfId="0" applyBorder="1" applyAlignment="1">
      <alignment horizontal="center" vertical="center"/>
    </xf>
    <xf numFmtId="17" fontId="6" fillId="0" borderId="2" xfId="0" applyNumberFormat="1" applyFont="1" applyBorder="1" applyAlignment="1">
      <alignment horizontal="center" vertical="center"/>
    </xf>
    <xf numFmtId="0" fontId="7" fillId="0" borderId="8" xfId="0" applyFont="1" applyBorder="1" applyAlignment="1">
      <alignment horizontal="left"/>
    </xf>
    <xf numFmtId="0" fontId="6" fillId="0" borderId="6" xfId="0" applyFont="1" applyBorder="1" applyAlignment="1">
      <alignment horizontal="center" vertical="center"/>
    </xf>
    <xf numFmtId="17" fontId="6" fillId="0" borderId="6" xfId="0" applyNumberFormat="1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6" fillId="0" borderId="5" xfId="0" applyFont="1" applyBorder="1" applyAlignment="1">
      <alignment vertical="center"/>
    </xf>
    <xf numFmtId="17" fontId="6" fillId="0" borderId="6" xfId="0" applyNumberFormat="1" applyFont="1" applyFill="1" applyBorder="1" applyAlignment="1">
      <alignment horizontal="center" vertical="center"/>
    </xf>
    <xf numFmtId="17" fontId="6" fillId="0" borderId="0" xfId="0" applyNumberFormat="1" applyFont="1" applyFill="1" applyBorder="1" applyAlignment="1">
      <alignment horizontal="center" vertical="center"/>
    </xf>
    <xf numFmtId="17" fontId="6" fillId="0" borderId="1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17" fontId="6" fillId="0" borderId="6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17" fontId="6" fillId="0" borderId="5" xfId="0" applyNumberFormat="1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19" fillId="6" borderId="1" xfId="0" applyFont="1" applyFill="1" applyBorder="1" applyAlignment="1">
      <alignment horizontal="center"/>
    </xf>
    <xf numFmtId="167" fontId="6" fillId="0" borderId="1" xfId="0" applyNumberFormat="1" applyFont="1" applyFill="1" applyBorder="1" applyAlignment="1">
      <alignment horizontal="center"/>
    </xf>
    <xf numFmtId="167" fontId="6" fillId="0" borderId="4" xfId="0" applyNumberFormat="1" applyFont="1" applyFill="1" applyBorder="1" applyAlignment="1">
      <alignment horizontal="center"/>
    </xf>
    <xf numFmtId="167" fontId="6" fillId="0" borderId="7" xfId="0" applyNumberFormat="1" applyFont="1" applyFill="1" applyBorder="1" applyAlignment="1">
      <alignment horizontal="center"/>
    </xf>
    <xf numFmtId="17" fontId="6" fillId="0" borderId="13" xfId="0" applyNumberFormat="1" applyFont="1" applyFill="1" applyBorder="1" applyAlignment="1">
      <alignment horizontal="center" vertical="center"/>
    </xf>
    <xf numFmtId="0" fontId="7" fillId="0" borderId="14" xfId="0" applyFont="1" applyBorder="1" applyAlignment="1">
      <alignment vertical="center"/>
    </xf>
    <xf numFmtId="17" fontId="6" fillId="0" borderId="6" xfId="0" applyNumberFormat="1" applyFont="1" applyFill="1" applyBorder="1" applyAlignment="1">
      <alignment vertical="center"/>
    </xf>
    <xf numFmtId="0" fontId="7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 vertical="justify"/>
    </xf>
    <xf numFmtId="0" fontId="5" fillId="0" borderId="7" xfId="0" applyFont="1" applyBorder="1" applyAlignment="1">
      <alignment horizontal="center" vertical="justify"/>
    </xf>
    <xf numFmtId="0" fontId="21" fillId="0" borderId="1" xfId="0" applyFont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21" fillId="0" borderId="7" xfId="0" applyFont="1" applyBorder="1" applyAlignment="1">
      <alignment horizontal="center"/>
    </xf>
    <xf numFmtId="17" fontId="6" fillId="0" borderId="8" xfId="0" applyNumberFormat="1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7" xfId="0" applyFont="1" applyFill="1" applyBorder="1" applyAlignment="1">
      <alignment horizontal="center" vertical="justify"/>
    </xf>
    <xf numFmtId="0" fontId="7" fillId="0" borderId="14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justify" wrapText="1"/>
    </xf>
    <xf numFmtId="0" fontId="7" fillId="0" borderId="3" xfId="0" quotePrefix="1" applyFont="1" applyBorder="1" applyAlignment="1">
      <alignment horizontal="center" vertical="justify" wrapText="1"/>
    </xf>
    <xf numFmtId="0" fontId="7" fillId="0" borderId="3" xfId="0" quotePrefix="1" applyFont="1" applyBorder="1" applyAlignment="1">
      <alignment horizontal="center" vertical="justify"/>
    </xf>
    <xf numFmtId="17" fontId="7" fillId="0" borderId="3" xfId="0" quotePrefix="1" applyNumberFormat="1" applyFont="1" applyBorder="1" applyAlignment="1">
      <alignment horizontal="center" vertical="justify" wrapText="1"/>
    </xf>
    <xf numFmtId="0" fontId="6" fillId="0" borderId="2" xfId="0" quotePrefix="1" applyFont="1" applyBorder="1" applyAlignment="1">
      <alignment horizontal="center" vertical="center"/>
    </xf>
    <xf numFmtId="0" fontId="6" fillId="0" borderId="6" xfId="0" quotePrefix="1" applyFont="1" applyFill="1" applyBorder="1" applyAlignment="1">
      <alignment horizontal="center"/>
    </xf>
    <xf numFmtId="0" fontId="6" fillId="8" borderId="6" xfId="0" quotePrefix="1" applyFont="1" applyFill="1" applyBorder="1" applyAlignment="1">
      <alignment horizontal="center"/>
    </xf>
    <xf numFmtId="0" fontId="0" fillId="5" borderId="3" xfId="0" quotePrefix="1" applyFill="1" applyBorder="1" applyAlignment="1">
      <alignment horizontal="center"/>
    </xf>
    <xf numFmtId="0" fontId="0" fillId="5" borderId="3" xfId="0" quotePrefix="1" applyFill="1" applyBorder="1" applyAlignment="1">
      <alignment horizontal="center" vertical="justify"/>
    </xf>
    <xf numFmtId="0" fontId="11" fillId="0" borderId="5" xfId="0" applyFont="1" applyFill="1" applyBorder="1" applyAlignment="1">
      <alignment horizontal="center"/>
    </xf>
    <xf numFmtId="0" fontId="5" fillId="0" borderId="3" xfId="0" quotePrefix="1" applyFont="1" applyBorder="1" applyAlignment="1">
      <alignment horizontal="center" vertical="justify" wrapText="1"/>
    </xf>
    <xf numFmtId="17" fontId="6" fillId="0" borderId="12" xfId="0" applyNumberFormat="1" applyFont="1" applyFill="1" applyBorder="1" applyAlignment="1">
      <alignment horizontal="center" vertical="center"/>
    </xf>
    <xf numFmtId="17" fontId="6" fillId="0" borderId="12" xfId="0" applyNumberFormat="1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2" xfId="0" applyFont="1" applyBorder="1" applyAlignment="1">
      <alignment vertical="center"/>
    </xf>
    <xf numFmtId="0" fontId="6" fillId="0" borderId="5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7" fillId="0" borderId="12" xfId="0" quotePrefix="1" applyFont="1" applyBorder="1" applyAlignment="1">
      <alignment horizontal="center" vertical="justify"/>
    </xf>
    <xf numFmtId="0" fontId="0" fillId="0" borderId="4" xfId="0" applyBorder="1" applyAlignment="1">
      <alignment horizontal="center" vertical="justify"/>
    </xf>
    <xf numFmtId="0" fontId="6" fillId="0" borderId="4" xfId="0" applyFont="1" applyBorder="1" applyAlignment="1">
      <alignment vertical="justify"/>
    </xf>
    <xf numFmtId="0" fontId="6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0" fillId="0" borderId="5" xfId="0" applyBorder="1"/>
    <xf numFmtId="0" fontId="6" fillId="0" borderId="5" xfId="0" applyFont="1" applyBorder="1"/>
    <xf numFmtId="0" fontId="6" fillId="0" borderId="5" xfId="0" quotePrefix="1" applyFont="1" applyBorder="1" applyAlignment="1">
      <alignment horizontal="left"/>
    </xf>
    <xf numFmtId="0" fontId="6" fillId="0" borderId="4" xfId="0" applyFont="1" applyBorder="1"/>
    <xf numFmtId="17" fontId="6" fillId="0" borderId="3" xfId="0" applyNumberFormat="1" applyFont="1" applyFill="1" applyBorder="1" applyAlignment="1">
      <alignment horizontal="center" vertical="center"/>
    </xf>
    <xf numFmtId="0" fontId="4" fillId="0" borderId="0" xfId="0" applyFont="1" applyFill="1" applyBorder="1"/>
    <xf numFmtId="0" fontId="0" fillId="0" borderId="0" xfId="0" applyFill="1" applyBorder="1"/>
    <xf numFmtId="0" fontId="3" fillId="0" borderId="0" xfId="0" applyFont="1" applyFill="1" applyBorder="1" applyAlignment="1">
      <alignment horizontal="center" wrapText="1"/>
    </xf>
    <xf numFmtId="0" fontId="19" fillId="0" borderId="0" xfId="0" applyFont="1" applyFill="1" applyBorder="1" applyAlignment="1">
      <alignment horizontal="center"/>
    </xf>
    <xf numFmtId="16" fontId="3" fillId="0" borderId="0" xfId="0" quotePrefix="1" applyNumberFormat="1" applyFont="1" applyFill="1" applyBorder="1" applyAlignment="1">
      <alignment horizontal="center" wrapText="1"/>
    </xf>
    <xf numFmtId="0" fontId="2" fillId="0" borderId="0" xfId="0" applyFont="1" applyFill="1" applyBorder="1"/>
    <xf numFmtId="0" fontId="2" fillId="0" borderId="0" xfId="0" applyFont="1" applyFill="1" applyBorder="1" applyAlignment="1">
      <alignment horizontal="center"/>
    </xf>
    <xf numFmtId="43" fontId="2" fillId="0" borderId="0" xfId="1" applyFont="1" applyFill="1" applyBorder="1"/>
    <xf numFmtId="0" fontId="19" fillId="0" borderId="0" xfId="0" quotePrefix="1" applyFont="1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3" fillId="3" borderId="0" xfId="0" applyFont="1" applyFill="1" applyBorder="1" applyAlignment="1">
      <alignment horizontal="center" wrapText="1"/>
    </xf>
    <xf numFmtId="0" fontId="4" fillId="3" borderId="0" xfId="0" applyFont="1" applyFill="1" applyBorder="1"/>
    <xf numFmtId="0" fontId="17" fillId="3" borderId="0" xfId="0" applyFont="1" applyFill="1" applyBorder="1" applyAlignment="1">
      <alignment horizontal="center"/>
    </xf>
    <xf numFmtId="0" fontId="19" fillId="3" borderId="0" xfId="0" applyFont="1" applyFill="1" applyBorder="1" applyAlignment="1">
      <alignment horizontal="center"/>
    </xf>
    <xf numFmtId="0" fontId="6" fillId="0" borderId="5" xfId="0" quotePrefix="1" applyFont="1" applyFill="1" applyBorder="1" applyAlignment="1">
      <alignment horizontal="center"/>
    </xf>
    <xf numFmtId="17" fontId="6" fillId="0" borderId="0" xfId="0" applyNumberFormat="1" applyFont="1" applyFill="1" applyBorder="1" applyAlignment="1">
      <alignment vertical="center"/>
    </xf>
    <xf numFmtId="0" fontId="6" fillId="0" borderId="0" xfId="0" quotePrefix="1" applyFont="1" applyFill="1" applyBorder="1" applyAlignment="1">
      <alignment horizontal="center"/>
    </xf>
    <xf numFmtId="0" fontId="23" fillId="0" borderId="0" xfId="0" quotePrefix="1" applyFont="1" applyAlignment="1">
      <alignment horizontal="left"/>
    </xf>
    <xf numFmtId="0" fontId="7" fillId="0" borderId="12" xfId="0" quotePrefix="1" applyFont="1" applyFill="1" applyBorder="1" applyAlignment="1">
      <alignment horizontal="center" vertical="center" wrapText="1" shrinkToFit="1"/>
    </xf>
    <xf numFmtId="0" fontId="6" fillId="2" borderId="6" xfId="0" quotePrefix="1" applyFont="1" applyFill="1" applyBorder="1" applyAlignment="1">
      <alignment horizontal="center"/>
    </xf>
    <xf numFmtId="0" fontId="7" fillId="0" borderId="6" xfId="0" applyFont="1" applyFill="1" applyBorder="1" applyAlignment="1">
      <alignment shrinkToFit="1"/>
    </xf>
    <xf numFmtId="0" fontId="15" fillId="0" borderId="6" xfId="0" applyFont="1" applyFill="1" applyBorder="1"/>
    <xf numFmtId="0" fontId="15" fillId="0" borderId="6" xfId="0" applyFont="1" applyFill="1" applyBorder="1" applyAlignment="1">
      <alignment shrinkToFit="1"/>
    </xf>
    <xf numFmtId="0" fontId="15" fillId="0" borderId="8" xfId="0" applyFont="1" applyFill="1" applyBorder="1"/>
    <xf numFmtId="0" fontId="15" fillId="0" borderId="6" xfId="0" applyFont="1" applyBorder="1"/>
    <xf numFmtId="0" fontId="7" fillId="0" borderId="6" xfId="0" quotePrefix="1" applyFont="1" applyFill="1" applyBorder="1" applyAlignment="1">
      <alignment horizontal="left" vertical="justify"/>
    </xf>
    <xf numFmtId="0" fontId="8" fillId="0" borderId="2" xfId="0" applyFont="1" applyBorder="1" applyAlignment="1">
      <alignment horizontal="center"/>
    </xf>
    <xf numFmtId="0" fontId="6" fillId="0" borderId="3" xfId="0" quotePrefix="1" applyFont="1" applyBorder="1" applyAlignment="1">
      <alignment horizontal="center" vertical="center"/>
    </xf>
    <xf numFmtId="0" fontId="8" fillId="0" borderId="0" xfId="0" quotePrefix="1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7" fillId="0" borderId="5" xfId="0" applyFont="1" applyFill="1" applyBorder="1"/>
    <xf numFmtId="17" fontId="6" fillId="0" borderId="15" xfId="0" applyNumberFormat="1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justify"/>
    </xf>
    <xf numFmtId="17" fontId="6" fillId="0" borderId="3" xfId="0" applyNumberFormat="1" applyFont="1" applyBorder="1" applyAlignment="1">
      <alignment horizontal="center" vertical="center"/>
    </xf>
    <xf numFmtId="17" fontId="6" fillId="0" borderId="5" xfId="0" applyNumberFormat="1" applyFont="1" applyBorder="1" applyAlignment="1">
      <alignment horizontal="center" vertical="center"/>
    </xf>
    <xf numFmtId="0" fontId="6" fillId="0" borderId="5" xfId="0" applyFont="1" applyFill="1" applyBorder="1" applyAlignment="1">
      <alignment horizontal="center" wrapText="1"/>
    </xf>
    <xf numFmtId="0" fontId="6" fillId="0" borderId="4" xfId="0" applyFont="1" applyFill="1" applyBorder="1" applyAlignment="1">
      <alignment horizontal="center" wrapText="1"/>
    </xf>
    <xf numFmtId="0" fontId="7" fillId="0" borderId="4" xfId="0" applyFont="1" applyBorder="1" applyAlignment="1">
      <alignment horizontal="center" vertical="justify" wrapText="1"/>
    </xf>
    <xf numFmtId="0" fontId="7" fillId="0" borderId="4" xfId="0" quotePrefix="1" applyFont="1" applyBorder="1" applyAlignment="1">
      <alignment horizontal="center" vertical="justify" wrapText="1"/>
    </xf>
    <xf numFmtId="17" fontId="6" fillId="0" borderId="4" xfId="0" applyNumberFormat="1" applyFont="1" applyBorder="1" applyAlignment="1">
      <alignment horizontal="center" vertical="center"/>
    </xf>
    <xf numFmtId="0" fontId="6" fillId="2" borderId="5" xfId="0" quotePrefix="1" applyFont="1" applyFill="1" applyBorder="1" applyAlignment="1">
      <alignment horizontal="center"/>
    </xf>
    <xf numFmtId="0" fontId="7" fillId="0" borderId="12" xfId="0" quotePrefix="1" applyFont="1" applyBorder="1" applyAlignment="1">
      <alignment horizontal="left" vertical="justify"/>
    </xf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/>
    </xf>
    <xf numFmtId="0" fontId="5" fillId="0" borderId="5" xfId="0" quotePrefix="1" applyFont="1" applyBorder="1" applyAlignment="1">
      <alignment horizontal="center" vertical="center"/>
    </xf>
    <xf numFmtId="0" fontId="7" fillId="3" borderId="0" xfId="0" quotePrefix="1" applyFont="1" applyFill="1" applyBorder="1" applyAlignment="1">
      <alignment horizontal="left"/>
    </xf>
    <xf numFmtId="0" fontId="0" fillId="0" borderId="0" xfId="0" applyBorder="1"/>
    <xf numFmtId="0" fontId="21" fillId="0" borderId="0" xfId="0" applyFont="1" applyBorder="1" applyAlignment="1">
      <alignment horizontal="center"/>
    </xf>
    <xf numFmtId="0" fontId="6" fillId="8" borderId="5" xfId="0" quotePrefix="1" applyFont="1" applyFill="1" applyBorder="1" applyAlignment="1">
      <alignment horizontal="center"/>
    </xf>
    <xf numFmtId="0" fontId="15" fillId="0" borderId="8" xfId="0" applyFont="1" applyBorder="1"/>
    <xf numFmtId="167" fontId="6" fillId="0" borderId="0" xfId="0" applyNumberFormat="1" applyFont="1" applyFill="1" applyBorder="1" applyAlignment="1">
      <alignment horizontal="center"/>
    </xf>
    <xf numFmtId="0" fontId="5" fillId="0" borderId="15" xfId="0" quotePrefix="1" applyFont="1" applyBorder="1" applyAlignment="1">
      <alignment horizontal="center" vertical="justify" wrapText="1"/>
    </xf>
    <xf numFmtId="2" fontId="0" fillId="0" borderId="0" xfId="0" applyNumberFormat="1" applyFill="1" applyBorder="1" applyAlignment="1">
      <alignment horizontal="center" wrapText="1"/>
    </xf>
    <xf numFmtId="0" fontId="0" fillId="0" borderId="5" xfId="0" applyFill="1" applyBorder="1" applyAlignment="1">
      <alignment horizontal="left"/>
    </xf>
    <xf numFmtId="0" fontId="6" fillId="0" borderId="5" xfId="0" applyFont="1" applyFill="1" applyBorder="1" applyAlignment="1">
      <alignment horizontal="left"/>
    </xf>
    <xf numFmtId="0" fontId="7" fillId="0" borderId="5" xfId="0" applyFont="1" applyBorder="1"/>
    <xf numFmtId="0" fontId="7" fillId="0" borderId="5" xfId="0" applyFont="1" applyFill="1" applyBorder="1" applyAlignment="1">
      <alignment horizontal="left"/>
    </xf>
    <xf numFmtId="0" fontId="6" fillId="0" borderId="5" xfId="0" applyFont="1" applyBorder="1" applyAlignment="1">
      <alignment horizontal="left"/>
    </xf>
    <xf numFmtId="0" fontId="24" fillId="0" borderId="6" xfId="0" applyFont="1" applyBorder="1"/>
    <xf numFmtId="0" fontId="24" fillId="0" borderId="6" xfId="0" applyFont="1" applyFill="1" applyBorder="1"/>
    <xf numFmtId="0" fontId="24" fillId="0" borderId="6" xfId="0" quotePrefix="1" applyFont="1" applyBorder="1" applyAlignment="1">
      <alignment horizontal="left"/>
    </xf>
    <xf numFmtId="0" fontId="24" fillId="0" borderId="6" xfId="0" applyFont="1" applyFill="1" applyBorder="1" applyAlignment="1">
      <alignment shrinkToFit="1"/>
    </xf>
    <xf numFmtId="0" fontId="7" fillId="0" borderId="4" xfId="0" applyFont="1" applyBorder="1"/>
    <xf numFmtId="0" fontId="6" fillId="0" borderId="4" xfId="0" applyFont="1" applyBorder="1" applyAlignment="1">
      <alignment horizontal="left"/>
    </xf>
    <xf numFmtId="0" fontId="6" fillId="9" borderId="6" xfId="0" quotePrefix="1" applyFont="1" applyFill="1" applyBorder="1" applyAlignment="1">
      <alignment horizontal="center"/>
    </xf>
    <xf numFmtId="0" fontId="6" fillId="9" borderId="5" xfId="0" quotePrefix="1" applyFont="1" applyFill="1" applyBorder="1" applyAlignment="1">
      <alignment horizontal="center"/>
    </xf>
    <xf numFmtId="0" fontId="0" fillId="0" borderId="4" xfId="0" applyBorder="1" applyAlignment="1">
      <alignment horizontal="center" vertical="center" wrapText="1"/>
    </xf>
    <xf numFmtId="0" fontId="7" fillId="0" borderId="10" xfId="0" applyFont="1" applyBorder="1" applyAlignment="1">
      <alignment horizontal="left" vertical="justify"/>
    </xf>
    <xf numFmtId="0" fontId="7" fillId="0" borderId="7" xfId="0" applyFont="1" applyBorder="1" applyAlignment="1">
      <alignment horizontal="left" vertical="justify"/>
    </xf>
    <xf numFmtId="0" fontId="7" fillId="0" borderId="0" xfId="0" applyFont="1" applyBorder="1" applyAlignment="1">
      <alignment horizontal="left"/>
    </xf>
    <xf numFmtId="0" fontId="7" fillId="0" borderId="12" xfId="0" applyFont="1" applyBorder="1" applyAlignment="1">
      <alignment horizontal="left" vertical="center"/>
    </xf>
    <xf numFmtId="17" fontId="6" fillId="0" borderId="11" xfId="0" applyNumberFormat="1" applyFont="1" applyFill="1" applyBorder="1" applyAlignment="1">
      <alignment horizontal="center" vertical="center"/>
    </xf>
    <xf numFmtId="17" fontId="6" fillId="0" borderId="0" xfId="0" applyNumberFormat="1" applyFont="1" applyBorder="1" applyAlignment="1">
      <alignment horizontal="center" vertical="center"/>
    </xf>
    <xf numFmtId="0" fontId="6" fillId="0" borderId="0" xfId="0" quotePrefix="1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justify"/>
    </xf>
    <xf numFmtId="0" fontId="6" fillId="0" borderId="0" xfId="0" applyFont="1" applyBorder="1" applyAlignment="1">
      <alignment horizontal="center" vertical="justify"/>
    </xf>
    <xf numFmtId="0" fontId="6" fillId="0" borderId="1" xfId="0" applyFont="1" applyBorder="1" applyAlignment="1">
      <alignment horizontal="center" vertical="justify"/>
    </xf>
    <xf numFmtId="0" fontId="6" fillId="0" borderId="6" xfId="0" applyFont="1" applyFill="1" applyBorder="1" applyAlignment="1">
      <alignment horizontal="center" vertical="justify"/>
    </xf>
    <xf numFmtId="0" fontId="7" fillId="0" borderId="12" xfId="0" applyFont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/>
    </xf>
    <xf numFmtId="0" fontId="24" fillId="0" borderId="17" xfId="0" applyFont="1" applyFill="1" applyBorder="1" applyAlignment="1">
      <alignment horizontal="center"/>
    </xf>
    <xf numFmtId="0" fontId="24" fillId="0" borderId="18" xfId="0" applyFont="1" applyFill="1" applyBorder="1" applyAlignment="1">
      <alignment horizontal="center"/>
    </xf>
    <xf numFmtId="0" fontId="7" fillId="0" borderId="16" xfId="0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0" fontId="7" fillId="0" borderId="18" xfId="0" applyFont="1" applyFill="1" applyBorder="1" applyAlignment="1">
      <alignment horizontal="center"/>
    </xf>
    <xf numFmtId="0" fontId="15" fillId="0" borderId="16" xfId="0" applyFont="1" applyFill="1" applyBorder="1" applyAlignment="1">
      <alignment horizontal="center"/>
    </xf>
    <xf numFmtId="0" fontId="15" fillId="0" borderId="17" xfId="0" applyFont="1" applyFill="1" applyBorder="1" applyAlignment="1">
      <alignment horizontal="center"/>
    </xf>
    <xf numFmtId="0" fontId="15" fillId="0" borderId="18" xfId="0" applyFont="1" applyFill="1" applyBorder="1" applyAlignment="1">
      <alignment horizontal="center"/>
    </xf>
    <xf numFmtId="0" fontId="8" fillId="0" borderId="2" xfId="0" quotePrefix="1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7" fillId="0" borderId="12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7" fillId="0" borderId="6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6" xfId="0" quotePrefix="1" applyFont="1" applyFill="1" applyBorder="1" applyAlignment="1">
      <alignment horizontal="center"/>
    </xf>
    <xf numFmtId="0" fontId="7" fillId="0" borderId="0" xfId="0" quotePrefix="1" applyFont="1" applyFill="1" applyBorder="1" applyAlignment="1">
      <alignment horizontal="center"/>
    </xf>
    <xf numFmtId="0" fontId="7" fillId="0" borderId="9" xfId="0" applyFont="1" applyBorder="1" applyAlignment="1">
      <alignment horizontal="center" vertical="justify"/>
    </xf>
    <xf numFmtId="0" fontId="7" fillId="0" borderId="11" xfId="0" applyFont="1" applyBorder="1" applyAlignment="1">
      <alignment horizontal="center" vertical="justify"/>
    </xf>
    <xf numFmtId="0" fontId="20" fillId="0" borderId="11" xfId="0" quotePrefix="1" applyFont="1" applyFill="1" applyBorder="1" applyAlignment="1">
      <alignment horizontal="center" wrapText="1"/>
    </xf>
    <xf numFmtId="0" fontId="20" fillId="0" borderId="10" xfId="0" quotePrefix="1" applyFont="1" applyFill="1" applyBorder="1" applyAlignment="1">
      <alignment horizontal="center" wrapText="1"/>
    </xf>
    <xf numFmtId="0" fontId="7" fillId="0" borderId="15" xfId="0" applyFont="1" applyBorder="1" applyAlignment="1">
      <alignment horizontal="center" vertical="justify"/>
    </xf>
    <xf numFmtId="0" fontId="7" fillId="0" borderId="13" xfId="0" applyFont="1" applyBorder="1" applyAlignment="1">
      <alignment horizontal="center" vertical="justify"/>
    </xf>
    <xf numFmtId="0" fontId="7" fillId="0" borderId="14" xfId="0" applyFont="1" applyBorder="1" applyAlignment="1">
      <alignment horizontal="center" vertical="justify"/>
    </xf>
    <xf numFmtId="0" fontId="7" fillId="0" borderId="9" xfId="0" applyFont="1" applyBorder="1" applyAlignment="1">
      <alignment horizontal="center" vertical="justify" wrapText="1"/>
    </xf>
    <xf numFmtId="0" fontId="0" fillId="0" borderId="8" xfId="0" applyBorder="1" applyAlignment="1">
      <alignment horizontal="center" vertical="justify"/>
    </xf>
    <xf numFmtId="0" fontId="5" fillId="0" borderId="10" xfId="0" applyFont="1" applyBorder="1" applyAlignment="1">
      <alignment horizontal="center" vertical="justify"/>
    </xf>
    <xf numFmtId="0" fontId="5" fillId="0" borderId="7" xfId="0" applyFont="1" applyBorder="1" applyAlignment="1">
      <alignment horizontal="center" vertical="justify"/>
    </xf>
    <xf numFmtId="0" fontId="7" fillId="0" borderId="10" xfId="0" applyFont="1" applyBorder="1" applyAlignment="1">
      <alignment horizontal="center" vertical="justify"/>
    </xf>
    <xf numFmtId="0" fontId="7" fillId="0" borderId="9" xfId="0" applyFont="1" applyFill="1" applyBorder="1" applyAlignment="1">
      <alignment horizontal="center" vertical="justify"/>
    </xf>
    <xf numFmtId="0" fontId="7" fillId="0" borderId="11" xfId="0" quotePrefix="1" applyFont="1" applyFill="1" applyBorder="1" applyAlignment="1">
      <alignment horizontal="center" vertical="justify"/>
    </xf>
    <xf numFmtId="0" fontId="7" fillId="0" borderId="10" xfId="0" quotePrefix="1" applyFont="1" applyFill="1" applyBorder="1" applyAlignment="1">
      <alignment horizontal="center" vertical="justify"/>
    </xf>
    <xf numFmtId="0" fontId="7" fillId="0" borderId="9" xfId="0" quotePrefix="1" applyFont="1" applyFill="1" applyBorder="1" applyAlignment="1">
      <alignment horizontal="center" vertical="justify"/>
    </xf>
    <xf numFmtId="0" fontId="7" fillId="0" borderId="11" xfId="0" applyFont="1" applyFill="1" applyBorder="1" applyAlignment="1">
      <alignment horizontal="center" vertical="justify"/>
    </xf>
    <xf numFmtId="0" fontId="7" fillId="0" borderId="10" xfId="0" applyFont="1" applyFill="1" applyBorder="1" applyAlignment="1">
      <alignment horizontal="center" vertical="justify"/>
    </xf>
    <xf numFmtId="17" fontId="6" fillId="0" borderId="9" xfId="0" applyNumberFormat="1" applyFont="1" applyBorder="1" applyAlignment="1">
      <alignment horizontal="center" vertical="center"/>
    </xf>
    <xf numFmtId="17" fontId="6" fillId="0" borderId="10" xfId="0" applyNumberFormat="1" applyFont="1" applyBorder="1" applyAlignment="1">
      <alignment horizontal="center" vertical="center"/>
    </xf>
    <xf numFmtId="17" fontId="6" fillId="0" borderId="11" xfId="0" applyNumberFormat="1" applyFont="1" applyBorder="1" applyAlignment="1">
      <alignment horizontal="center" vertical="center"/>
    </xf>
    <xf numFmtId="0" fontId="6" fillId="0" borderId="9" xfId="0" quotePrefix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7" fillId="0" borderId="1" xfId="0" quotePrefix="1" applyFont="1" applyFill="1" applyBorder="1" applyAlignment="1">
      <alignment horizontal="center"/>
    </xf>
    <xf numFmtId="17" fontId="6" fillId="0" borderId="15" xfId="0" applyNumberFormat="1" applyFont="1" applyBorder="1" applyAlignment="1">
      <alignment horizontal="center" vertical="center"/>
    </xf>
    <xf numFmtId="17" fontId="6" fillId="0" borderId="14" xfId="0" applyNumberFormat="1" applyFont="1" applyBorder="1" applyAlignment="1">
      <alignment horizontal="center" vertical="center"/>
    </xf>
    <xf numFmtId="17" fontId="6" fillId="0" borderId="13" xfId="0" applyNumberFormat="1" applyFont="1" applyBorder="1" applyAlignment="1">
      <alignment horizontal="center" vertical="center"/>
    </xf>
    <xf numFmtId="0" fontId="6" fillId="0" borderId="15" xfId="0" quotePrefix="1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18" fillId="3" borderId="0" xfId="0" applyFont="1" applyFill="1" applyBorder="1" applyAlignment="1">
      <alignment horizontal="center"/>
    </xf>
    <xf numFmtId="0" fontId="9" fillId="6" borderId="8" xfId="0" applyFont="1" applyFill="1" applyBorder="1" applyAlignment="1">
      <alignment horizontal="center"/>
    </xf>
    <xf numFmtId="0" fontId="10" fillId="6" borderId="7" xfId="0" applyFont="1" applyFill="1" applyBorder="1" applyAlignment="1">
      <alignment horizontal="center"/>
    </xf>
    <xf numFmtId="0" fontId="8" fillId="0" borderId="0" xfId="0" quotePrefix="1" applyFont="1" applyBorder="1" applyAlignment="1">
      <alignment horizontal="center"/>
    </xf>
    <xf numFmtId="0" fontId="8" fillId="0" borderId="0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14">
    <dxf>
      <fill>
        <patternFill>
          <bgColor indexed="50"/>
        </patternFill>
      </fill>
    </dxf>
    <dxf>
      <fill>
        <patternFill>
          <bgColor indexed="10"/>
        </patternFill>
      </fill>
    </dxf>
    <dxf>
      <fill>
        <patternFill>
          <bgColor indexed="50"/>
        </patternFill>
      </fill>
    </dxf>
    <dxf>
      <fill>
        <patternFill>
          <bgColor indexed="10"/>
        </patternFill>
      </fill>
    </dxf>
    <dxf>
      <fill>
        <patternFill>
          <bgColor indexed="50"/>
        </patternFill>
      </fill>
    </dxf>
    <dxf>
      <fill>
        <patternFill>
          <bgColor indexed="10"/>
        </patternFill>
      </fill>
    </dxf>
    <dxf>
      <fill>
        <patternFill>
          <bgColor indexed="50"/>
        </patternFill>
      </fill>
    </dxf>
    <dxf>
      <fill>
        <patternFill>
          <bgColor indexed="10"/>
        </patternFill>
      </fill>
    </dxf>
    <dxf>
      <fill>
        <patternFill>
          <bgColor indexed="50"/>
        </patternFill>
      </fill>
    </dxf>
    <dxf>
      <fill>
        <patternFill>
          <bgColor indexed="10"/>
        </patternFill>
      </fill>
    </dxf>
    <dxf>
      <fill>
        <patternFill>
          <bgColor indexed="50"/>
        </patternFill>
      </fill>
    </dxf>
    <dxf>
      <fill>
        <patternFill>
          <bgColor indexed="10"/>
        </patternFill>
      </fill>
    </dxf>
    <dxf>
      <fill>
        <patternFill>
          <bgColor indexed="50"/>
        </patternFill>
      </fill>
    </dxf>
    <dxf>
      <fill>
        <patternFill>
          <bgColor indexed="1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5</xdr:row>
      <xdr:rowOff>22860</xdr:rowOff>
    </xdr:from>
    <xdr:to>
      <xdr:col>0</xdr:col>
      <xdr:colOff>647700</xdr:colOff>
      <xdr:row>19</xdr:row>
      <xdr:rowOff>106680</xdr:rowOff>
    </xdr:to>
    <xdr:sp macro="" textlink="">
      <xdr:nvSpPr>
        <xdr:cNvPr id="24582" name="Text Box 6"/>
        <xdr:cNvSpPr txBox="1">
          <a:spLocks noChangeArrowheads="1"/>
        </xdr:cNvSpPr>
      </xdr:nvSpPr>
      <xdr:spPr bwMode="auto">
        <a:xfrm flipH="1">
          <a:off x="7620" y="1371600"/>
          <a:ext cx="640080" cy="24307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vert="vert270" wrap="square" lIns="91440" tIns="45720" rIns="91440" bIns="45720" anchor="t" upright="1"/>
        <a:lstStyle/>
        <a:p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Approved by: </a:t>
          </a:r>
          <a:r>
            <a:rPr lang="en-US" sz="9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Richard Buy </a:t>
          </a: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(713) 853-4739</a:t>
          </a:r>
          <a:r>
            <a:rPr lang="en-US" sz="9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,</a:t>
          </a: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  <a:p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Prepared by:</a:t>
          </a:r>
          <a:r>
            <a:rPr lang="en-US" sz="9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Underwriting</a:t>
          </a: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(713) 345-4101</a:t>
          </a:r>
        </a:p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Maureen Raymond-Castaneda </a:t>
          </a: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(713) 853-0396</a:t>
          </a:r>
        </a:p>
        <a:p>
          <a:pPr algn="l" rtl="0">
            <a:defRPr sz="1000"/>
          </a:pPr>
          <a:endParaRPr lang="en-US" sz="9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n-US" sz="9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</xdr:txBody>
    </xdr:sp>
    <xdr:clientData/>
  </xdr:twoCellAnchor>
  <xdr:twoCellAnchor>
    <xdr:from>
      <xdr:col>0</xdr:col>
      <xdr:colOff>0</xdr:colOff>
      <xdr:row>46</xdr:row>
      <xdr:rowOff>106680</xdr:rowOff>
    </xdr:from>
    <xdr:to>
      <xdr:col>0</xdr:col>
      <xdr:colOff>640080</xdr:colOff>
      <xdr:row>66</xdr:row>
      <xdr:rowOff>38100</xdr:rowOff>
    </xdr:to>
    <xdr:sp macro="" textlink="">
      <xdr:nvSpPr>
        <xdr:cNvPr id="24584" name="Text Box 8"/>
        <xdr:cNvSpPr txBox="1">
          <a:spLocks noChangeArrowheads="1"/>
        </xdr:cNvSpPr>
      </xdr:nvSpPr>
      <xdr:spPr bwMode="auto">
        <a:xfrm>
          <a:off x="0" y="8328660"/>
          <a:ext cx="640080" cy="329946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vert="vert270" wrap="square" lIns="91440" tIns="45720" rIns="91440" bIns="45720" anchor="t" upright="1"/>
        <a:lstStyle/>
        <a:p>
          <a:pPr algn="ctr" rtl="0">
            <a:defRPr sz="1000"/>
          </a:pPr>
          <a:r>
            <a:rPr lang="en-US" sz="900" b="1" i="0" u="sng" strike="noStrike" baseline="0">
              <a:solidFill>
                <a:srgbClr val="000000"/>
              </a:solidFill>
              <a:latin typeface="Times New Roman"/>
              <a:cs typeface="Times New Roman"/>
            </a:rPr>
            <a:t>E-RATINGS 1-12 </a:t>
          </a: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(1 being best, 12 being worst)</a:t>
          </a:r>
          <a:endParaRPr lang="en-US" sz="900" b="1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  </a:t>
          </a:r>
          <a:r>
            <a:rPr lang="en-US" sz="900" b="1" i="0" u="sng" strike="noStrike" baseline="0">
              <a:solidFill>
                <a:srgbClr val="FF0000"/>
              </a:solidFill>
              <a:latin typeface="Times New Roman"/>
              <a:cs typeface="Times New Roman"/>
            </a:rPr>
            <a:t>Red</a:t>
          </a: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</a:t>
          </a:r>
          <a:r>
            <a:rPr lang="en-US" sz="9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boxes</a:t>
          </a: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indicate </a:t>
          </a:r>
          <a:r>
            <a:rPr lang="en-US" sz="900" b="1" i="0" u="sng" strike="noStrike" baseline="0">
              <a:solidFill>
                <a:srgbClr val="FF0000"/>
              </a:solidFill>
              <a:latin typeface="Times New Roman"/>
              <a:cs typeface="Times New Roman"/>
            </a:rPr>
            <a:t>Downgrades</a:t>
          </a: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.</a:t>
          </a:r>
          <a:r>
            <a:rPr lang="en-US" sz="9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      </a:t>
          </a: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  <a:p>
          <a:pPr algn="ctr" rtl="0">
            <a:defRPr sz="1000"/>
          </a:pPr>
          <a:r>
            <a:rPr lang="en-US" sz="900" b="1" i="0" u="sng" strike="noStrike" baseline="0">
              <a:solidFill>
                <a:srgbClr val="339933"/>
              </a:solidFill>
              <a:latin typeface="Times New Roman"/>
              <a:cs typeface="Times New Roman"/>
            </a:rPr>
            <a:t>Green</a:t>
          </a:r>
          <a:r>
            <a:rPr lang="en-US" sz="900" b="1" i="0" u="none" strike="noStrike" baseline="0">
              <a:solidFill>
                <a:srgbClr val="339933"/>
              </a:solidFill>
              <a:latin typeface="Times New Roman"/>
              <a:cs typeface="Times New Roman"/>
            </a:rPr>
            <a:t> </a:t>
          </a:r>
          <a:r>
            <a:rPr lang="en-US" sz="9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boxes</a:t>
          </a: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indicate </a:t>
          </a:r>
          <a:r>
            <a:rPr lang="en-US" sz="900" b="1" i="0" u="sng" strike="noStrike" baseline="0">
              <a:solidFill>
                <a:srgbClr val="339933"/>
              </a:solidFill>
              <a:latin typeface="Times New Roman"/>
              <a:cs typeface="Times New Roman"/>
            </a:rPr>
            <a:t>Upgrades</a:t>
          </a:r>
          <a:r>
            <a:rPr lang="en-US" sz="9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.</a:t>
          </a:r>
          <a:endParaRPr lang="en-US" sz="900" b="0" i="0" u="none" strike="noStrike" baseline="0">
            <a:solidFill>
              <a:srgbClr val="339933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900" b="0" i="0" u="none" strike="noStrike" baseline="0">
            <a:solidFill>
              <a:srgbClr val="339933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0</xdr:colOff>
      <xdr:row>70</xdr:row>
      <xdr:rowOff>129540</xdr:rowOff>
    </xdr:from>
    <xdr:to>
      <xdr:col>0</xdr:col>
      <xdr:colOff>601980</xdr:colOff>
      <xdr:row>99</xdr:row>
      <xdr:rowOff>68580</xdr:rowOff>
    </xdr:to>
    <xdr:sp macro="" textlink="">
      <xdr:nvSpPr>
        <xdr:cNvPr id="24589" name="Text Box 13"/>
        <xdr:cNvSpPr txBox="1">
          <a:spLocks noChangeArrowheads="1"/>
        </xdr:cNvSpPr>
      </xdr:nvSpPr>
      <xdr:spPr bwMode="auto">
        <a:xfrm>
          <a:off x="0" y="12390120"/>
          <a:ext cx="601980" cy="48006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vert="vert270" wrap="square" lIns="91440" tIns="45720" rIns="91440" bIns="45720" anchor="b" upright="1"/>
        <a:lstStyle/>
        <a:p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*RAC reserves the right to assign a specific project E-rating for each transaction</a:t>
          </a:r>
        </a:p>
      </xdr:txBody>
    </xdr:sp>
    <xdr:clientData/>
  </xdr:twoCellAnchor>
  <xdr:twoCellAnchor>
    <xdr:from>
      <xdr:col>0</xdr:col>
      <xdr:colOff>0</xdr:colOff>
      <xdr:row>169</xdr:row>
      <xdr:rowOff>38100</xdr:rowOff>
    </xdr:from>
    <xdr:to>
      <xdr:col>0</xdr:col>
      <xdr:colOff>373380</xdr:colOff>
      <xdr:row>193</xdr:row>
      <xdr:rowOff>99060</xdr:rowOff>
    </xdr:to>
    <xdr:sp macro="" textlink="">
      <xdr:nvSpPr>
        <xdr:cNvPr id="24592" name="Text Box 16"/>
        <xdr:cNvSpPr txBox="1">
          <a:spLocks noChangeArrowheads="1"/>
        </xdr:cNvSpPr>
      </xdr:nvSpPr>
      <xdr:spPr bwMode="auto">
        <a:xfrm>
          <a:off x="0" y="28910280"/>
          <a:ext cx="373380" cy="408432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vert="vert270" wrap="square" lIns="91440" tIns="45720" rIns="91440" bIns="45720" anchor="b" upright="1"/>
        <a:lstStyle/>
        <a:p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*RAC reserves the right to assign a specific project E-rating for each transaction</a:t>
          </a:r>
        </a:p>
      </xdr:txBody>
    </xdr:sp>
    <xdr:clientData/>
  </xdr:twoCellAnchor>
  <xdr:twoCellAnchor>
    <xdr:from>
      <xdr:col>0</xdr:col>
      <xdr:colOff>7620</xdr:colOff>
      <xdr:row>117</xdr:row>
      <xdr:rowOff>22860</xdr:rowOff>
    </xdr:from>
    <xdr:to>
      <xdr:col>0</xdr:col>
      <xdr:colOff>647700</xdr:colOff>
      <xdr:row>132</xdr:row>
      <xdr:rowOff>106680</xdr:rowOff>
    </xdr:to>
    <xdr:sp macro="" textlink="">
      <xdr:nvSpPr>
        <xdr:cNvPr id="24593" name="Text Box 17"/>
        <xdr:cNvSpPr txBox="1">
          <a:spLocks noChangeArrowheads="1"/>
        </xdr:cNvSpPr>
      </xdr:nvSpPr>
      <xdr:spPr bwMode="auto">
        <a:xfrm flipH="1">
          <a:off x="7620" y="20177760"/>
          <a:ext cx="640080" cy="259842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vert="vert270" wrap="square" lIns="91440" tIns="45720" rIns="91440" bIns="45720" anchor="t" upright="1"/>
        <a:lstStyle/>
        <a:p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Approved by: </a:t>
          </a:r>
          <a:r>
            <a:rPr lang="en-US" sz="9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Richard Buy </a:t>
          </a: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(713) 853-4739</a:t>
          </a:r>
          <a:r>
            <a:rPr lang="en-US" sz="9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,</a:t>
          </a: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  <a:p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Prepared by:</a:t>
          </a:r>
          <a:r>
            <a:rPr lang="en-US" sz="9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Underwriting</a:t>
          </a: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(713) 345-4101</a:t>
          </a:r>
        </a:p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Maureen Raymond-Castaneda </a:t>
          </a: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(713) 853-0396</a:t>
          </a:r>
        </a:p>
        <a:p>
          <a:pPr algn="l" rtl="0">
            <a:defRPr sz="1000"/>
          </a:pPr>
          <a:endParaRPr lang="en-US" sz="9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n-US" sz="9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</xdr:txBody>
    </xdr:sp>
    <xdr:clientData/>
  </xdr:twoCellAnchor>
  <xdr:twoCellAnchor>
    <xdr:from>
      <xdr:col>0</xdr:col>
      <xdr:colOff>0</xdr:colOff>
      <xdr:row>133</xdr:row>
      <xdr:rowOff>60960</xdr:rowOff>
    </xdr:from>
    <xdr:to>
      <xdr:col>0</xdr:col>
      <xdr:colOff>685800</xdr:colOff>
      <xdr:row>149</xdr:row>
      <xdr:rowOff>144780</xdr:rowOff>
    </xdr:to>
    <xdr:sp macro="" textlink="">
      <xdr:nvSpPr>
        <xdr:cNvPr id="24594" name="Text Box 18"/>
        <xdr:cNvSpPr txBox="1">
          <a:spLocks noChangeArrowheads="1"/>
        </xdr:cNvSpPr>
      </xdr:nvSpPr>
      <xdr:spPr bwMode="auto">
        <a:xfrm>
          <a:off x="0" y="22898100"/>
          <a:ext cx="685800" cy="2766060"/>
        </a:xfrm>
        <a:prstGeom prst="rect">
          <a:avLst/>
        </a:prstGeom>
        <a:solidFill>
          <a:srgbClr val="FFFFFF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vert="vert270" wrap="square" lIns="91440" tIns="45720" rIns="91440" bIns="45720" anchor="t" upright="1"/>
        <a:lstStyle/>
        <a:p>
          <a:pPr algn="ctr" rtl="0"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COUNTRIES</a:t>
          </a:r>
          <a:endParaRPr lang="en-US" sz="700" b="1" i="0" u="sng" strike="noStrike" baseline="0">
            <a:solidFill>
              <a:srgbClr val="008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700" b="1" i="0" u="sng" strike="noStrike" baseline="0">
              <a:solidFill>
                <a:srgbClr val="008000"/>
              </a:solidFill>
              <a:latin typeface="Arial"/>
              <a:cs typeface="Arial"/>
            </a:rPr>
            <a:t>Green</a:t>
          </a:r>
          <a:r>
            <a:rPr lang="en-US" sz="700" b="1" i="0" u="none" strike="noStrike" baseline="0">
              <a:solidFill>
                <a:srgbClr val="008080"/>
              </a:solidFill>
              <a:latin typeface="Arial"/>
              <a:cs typeface="Arial"/>
            </a:rPr>
            <a:t> </a:t>
          </a: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indicates</a:t>
          </a: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US" sz="700" b="1" i="0" u="sng" strike="noStrike" baseline="0">
              <a:solidFill>
                <a:srgbClr val="008000"/>
              </a:solidFill>
              <a:latin typeface="Arial"/>
              <a:cs typeface="Arial"/>
            </a:rPr>
            <a:t>Conforming</a:t>
          </a:r>
          <a:endParaRPr lang="en-US" sz="700" b="1" i="0" u="none" strike="noStrike" baseline="0">
            <a:solidFill>
              <a:srgbClr val="FF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Black</a:t>
          </a: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indicates </a:t>
          </a: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Not Recommended</a:t>
          </a:r>
          <a:endParaRPr lang="en-US" sz="700" b="1" i="0" u="none" strike="noStrike" baseline="0">
            <a:solidFill>
              <a:srgbClr val="FF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700" b="1" i="0" u="sng" strike="noStrike" baseline="0">
              <a:solidFill>
                <a:srgbClr val="FF0000"/>
              </a:solidFill>
              <a:latin typeface="Arial"/>
              <a:cs typeface="Arial"/>
            </a:rPr>
            <a:t>Red </a:t>
          </a:r>
          <a:r>
            <a:rPr lang="en-US" sz="700" b="0" i="0" u="none" strike="noStrike" baseline="0">
              <a:solidFill>
                <a:srgbClr val="FF0000"/>
              </a:solidFill>
              <a:latin typeface="Arial"/>
              <a:cs typeface="Arial"/>
            </a:rPr>
            <a:t> </a:t>
          </a: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indicates </a:t>
          </a:r>
          <a:r>
            <a:rPr lang="en-US" sz="700" b="1" i="0" u="sng" strike="noStrike" baseline="0">
              <a:solidFill>
                <a:srgbClr val="FF0000"/>
              </a:solidFill>
              <a:latin typeface="Arial"/>
              <a:cs typeface="Arial"/>
            </a:rPr>
            <a:t>Non-Conforming</a:t>
          </a:r>
          <a:r>
            <a:rPr lang="en-US" sz="800" b="1" i="0" u="sng" strike="noStrike" baseline="0">
              <a:solidFill>
                <a:srgbClr val="FF0000"/>
              </a:solidFill>
              <a:latin typeface="Arial"/>
              <a:cs typeface="Arial"/>
            </a:rPr>
            <a:t>. </a:t>
          </a:r>
        </a:p>
      </xdr:txBody>
    </xdr:sp>
    <xdr:clientData/>
  </xdr:twoCellAnchor>
  <xdr:twoCellAnchor>
    <xdr:from>
      <xdr:col>0</xdr:col>
      <xdr:colOff>0</xdr:colOff>
      <xdr:row>27</xdr:row>
      <xdr:rowOff>144780</xdr:rowOff>
    </xdr:from>
    <xdr:to>
      <xdr:col>0</xdr:col>
      <xdr:colOff>678180</xdr:colOff>
      <xdr:row>44</xdr:row>
      <xdr:rowOff>137160</xdr:rowOff>
    </xdr:to>
    <xdr:sp macro="" textlink="">
      <xdr:nvSpPr>
        <xdr:cNvPr id="24595" name="Text Box 19"/>
        <xdr:cNvSpPr txBox="1">
          <a:spLocks noChangeArrowheads="1"/>
        </xdr:cNvSpPr>
      </xdr:nvSpPr>
      <xdr:spPr bwMode="auto">
        <a:xfrm>
          <a:off x="0" y="5181600"/>
          <a:ext cx="678180" cy="2842260"/>
        </a:xfrm>
        <a:prstGeom prst="rect">
          <a:avLst/>
        </a:prstGeom>
        <a:solidFill>
          <a:srgbClr val="FFFFFF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vert="vert270" wrap="square" lIns="91440" tIns="45720" rIns="91440" bIns="45720" anchor="t" upright="1"/>
        <a:lstStyle/>
        <a:p>
          <a:pPr algn="ctr" rtl="0"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COUNTRIES</a:t>
          </a:r>
          <a:endParaRPr lang="en-US" sz="700" b="1" i="0" u="sng" strike="noStrike" baseline="0">
            <a:solidFill>
              <a:srgbClr val="008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700" b="1" i="0" u="sng" strike="noStrike" baseline="0">
              <a:solidFill>
                <a:srgbClr val="008000"/>
              </a:solidFill>
              <a:latin typeface="Arial"/>
              <a:cs typeface="Arial"/>
            </a:rPr>
            <a:t>Green</a:t>
          </a:r>
          <a:r>
            <a:rPr lang="en-US" sz="700" b="1" i="0" u="none" strike="noStrike" baseline="0">
              <a:solidFill>
                <a:srgbClr val="008080"/>
              </a:solidFill>
              <a:latin typeface="Arial"/>
              <a:cs typeface="Arial"/>
            </a:rPr>
            <a:t> </a:t>
          </a: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indicates</a:t>
          </a: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US" sz="700" b="1" i="0" u="sng" strike="noStrike" baseline="0">
              <a:solidFill>
                <a:srgbClr val="008000"/>
              </a:solidFill>
              <a:latin typeface="Arial"/>
              <a:cs typeface="Arial"/>
            </a:rPr>
            <a:t>Conforming</a:t>
          </a:r>
          <a:endParaRPr lang="en-US" sz="700" b="1" i="0" u="none" strike="noStrike" baseline="0">
            <a:solidFill>
              <a:srgbClr val="FF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Black</a:t>
          </a: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indicates </a:t>
          </a: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Not Recommended</a:t>
          </a:r>
          <a:endParaRPr lang="en-US" sz="700" b="1" i="0" u="none" strike="noStrike" baseline="0">
            <a:solidFill>
              <a:srgbClr val="FF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700" b="1" i="0" u="sng" strike="noStrike" baseline="0">
              <a:solidFill>
                <a:srgbClr val="FF0000"/>
              </a:solidFill>
              <a:latin typeface="Arial"/>
              <a:cs typeface="Arial"/>
            </a:rPr>
            <a:t>Red </a:t>
          </a:r>
          <a:r>
            <a:rPr lang="en-US" sz="700" b="0" i="0" u="none" strike="noStrike" baseline="0">
              <a:solidFill>
                <a:srgbClr val="FF0000"/>
              </a:solidFill>
              <a:latin typeface="Arial"/>
              <a:cs typeface="Arial"/>
            </a:rPr>
            <a:t> </a:t>
          </a: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indicates </a:t>
          </a:r>
          <a:r>
            <a:rPr lang="en-US" sz="700" b="1" i="0" u="sng" strike="noStrike" baseline="0">
              <a:solidFill>
                <a:srgbClr val="FF0000"/>
              </a:solidFill>
              <a:latin typeface="Arial"/>
              <a:cs typeface="Arial"/>
            </a:rPr>
            <a:t>Non-Conforming</a:t>
          </a:r>
          <a:r>
            <a:rPr lang="en-US" sz="800" b="1" i="0" u="sng" strike="noStrike" baseline="0">
              <a:solidFill>
                <a:srgbClr val="FF0000"/>
              </a:solidFill>
              <a:latin typeface="Arial"/>
              <a:cs typeface="Arial"/>
            </a:rPr>
            <a:t>. </a:t>
          </a:r>
        </a:p>
      </xdr:txBody>
    </xdr:sp>
    <xdr:clientData/>
  </xdr:twoCellAnchor>
  <xdr:twoCellAnchor>
    <xdr:from>
      <xdr:col>0</xdr:col>
      <xdr:colOff>7620</xdr:colOff>
      <xdr:row>151</xdr:row>
      <xdr:rowOff>99060</xdr:rowOff>
    </xdr:from>
    <xdr:to>
      <xdr:col>0</xdr:col>
      <xdr:colOff>647700</xdr:colOff>
      <xdr:row>168</xdr:row>
      <xdr:rowOff>45720</xdr:rowOff>
    </xdr:to>
    <xdr:sp macro="" textlink="">
      <xdr:nvSpPr>
        <xdr:cNvPr id="24596" name="Text Box 20"/>
        <xdr:cNvSpPr txBox="1">
          <a:spLocks noChangeArrowheads="1"/>
        </xdr:cNvSpPr>
      </xdr:nvSpPr>
      <xdr:spPr bwMode="auto">
        <a:xfrm>
          <a:off x="7620" y="25953720"/>
          <a:ext cx="640080" cy="279654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vert="vert270" wrap="square" lIns="91440" tIns="45720" rIns="91440" bIns="45720" anchor="t" upright="1"/>
        <a:lstStyle/>
        <a:p>
          <a:pPr algn="ctr" rtl="0">
            <a:defRPr sz="1000"/>
          </a:pPr>
          <a:r>
            <a:rPr lang="en-US" sz="900" b="1" i="0" u="sng" strike="noStrike" baseline="0">
              <a:solidFill>
                <a:srgbClr val="000000"/>
              </a:solidFill>
              <a:latin typeface="Times New Roman"/>
              <a:cs typeface="Times New Roman"/>
            </a:rPr>
            <a:t>E-RATINGS 1-12 </a:t>
          </a: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(1 being best, 12 being worst)</a:t>
          </a:r>
          <a:endParaRPr lang="en-US" sz="900" b="1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  </a:t>
          </a:r>
          <a:r>
            <a:rPr lang="en-US" sz="900" b="1" i="0" u="sng" strike="noStrike" baseline="0">
              <a:solidFill>
                <a:srgbClr val="FF0000"/>
              </a:solidFill>
              <a:latin typeface="Times New Roman"/>
              <a:cs typeface="Times New Roman"/>
            </a:rPr>
            <a:t>Red</a:t>
          </a: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</a:t>
          </a:r>
          <a:r>
            <a:rPr lang="en-US" sz="9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boxes</a:t>
          </a: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indicate </a:t>
          </a:r>
          <a:r>
            <a:rPr lang="en-US" sz="900" b="1" i="0" u="sng" strike="noStrike" baseline="0">
              <a:solidFill>
                <a:srgbClr val="FF0000"/>
              </a:solidFill>
              <a:latin typeface="Times New Roman"/>
              <a:cs typeface="Times New Roman"/>
            </a:rPr>
            <a:t>Downgrades</a:t>
          </a: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.</a:t>
          </a:r>
          <a:r>
            <a:rPr lang="en-US" sz="9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      </a:t>
          </a: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  <a:p>
          <a:pPr algn="ctr" rtl="0">
            <a:defRPr sz="1000"/>
          </a:pPr>
          <a:r>
            <a:rPr lang="en-US" sz="900" b="1" i="0" u="sng" strike="noStrike" baseline="0">
              <a:solidFill>
                <a:srgbClr val="339933"/>
              </a:solidFill>
              <a:latin typeface="Times New Roman"/>
              <a:cs typeface="Times New Roman"/>
            </a:rPr>
            <a:t>Green</a:t>
          </a:r>
          <a:r>
            <a:rPr lang="en-US" sz="900" b="1" i="0" u="none" strike="noStrike" baseline="0">
              <a:solidFill>
                <a:srgbClr val="339933"/>
              </a:solidFill>
              <a:latin typeface="Times New Roman"/>
              <a:cs typeface="Times New Roman"/>
            </a:rPr>
            <a:t> </a:t>
          </a:r>
          <a:r>
            <a:rPr lang="en-US" sz="9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boxes</a:t>
          </a: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indicate </a:t>
          </a:r>
          <a:r>
            <a:rPr lang="en-US" sz="900" b="1" i="0" u="sng" strike="noStrike" baseline="0">
              <a:solidFill>
                <a:srgbClr val="339933"/>
              </a:solidFill>
              <a:latin typeface="Times New Roman"/>
              <a:cs typeface="Times New Roman"/>
            </a:rPr>
            <a:t>Upgrades</a:t>
          </a:r>
          <a:r>
            <a:rPr lang="en-US" sz="9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.</a:t>
          </a:r>
          <a:endParaRPr lang="en-US" sz="900" b="0" i="0" u="none" strike="noStrike" baseline="0">
            <a:solidFill>
              <a:srgbClr val="339933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900" b="0" i="0" u="none" strike="noStrike" baseline="0">
            <a:solidFill>
              <a:srgbClr val="339933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34</xdr:row>
      <xdr:rowOff>144780</xdr:rowOff>
    </xdr:from>
    <xdr:to>
      <xdr:col>0</xdr:col>
      <xdr:colOff>548640</xdr:colOff>
      <xdr:row>52</xdr:row>
      <xdr:rowOff>129540</xdr:rowOff>
    </xdr:to>
    <xdr:sp macro="" textlink="">
      <xdr:nvSpPr>
        <xdr:cNvPr id="20567" name="Text Box 1111"/>
        <xdr:cNvSpPr txBox="1">
          <a:spLocks noChangeArrowheads="1"/>
        </xdr:cNvSpPr>
      </xdr:nvSpPr>
      <xdr:spPr bwMode="auto">
        <a:xfrm>
          <a:off x="0" y="6355080"/>
          <a:ext cx="548640" cy="30022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vert="vert270" wrap="square" lIns="91440" tIns="45720" rIns="91440" bIns="45720" anchor="t" upright="1"/>
        <a:lstStyle/>
        <a:p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E Ratings 1-12, 1 being best, 12 being worst</a:t>
          </a:r>
        </a:p>
        <a:p>
          <a:pPr algn="l" rtl="0">
            <a:defRPr sz="1000"/>
          </a:pPr>
          <a:endParaRPr lang="en-US" sz="9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n-US" sz="9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n-US" sz="9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7620</xdr:colOff>
      <xdr:row>2</xdr:row>
      <xdr:rowOff>76200</xdr:rowOff>
    </xdr:from>
    <xdr:to>
      <xdr:col>0</xdr:col>
      <xdr:colOff>655320</xdr:colOff>
      <xdr:row>33</xdr:row>
      <xdr:rowOff>144780</xdr:rowOff>
    </xdr:to>
    <xdr:sp macro="" textlink="">
      <xdr:nvSpPr>
        <xdr:cNvPr id="20569" name="Text Box 1113"/>
        <xdr:cNvSpPr txBox="1">
          <a:spLocks noChangeArrowheads="1"/>
        </xdr:cNvSpPr>
      </xdr:nvSpPr>
      <xdr:spPr bwMode="auto">
        <a:xfrm flipH="1">
          <a:off x="7620" y="731520"/>
          <a:ext cx="647700" cy="545592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vert="vert270" wrap="square" lIns="91440" tIns="45720" rIns="91440" bIns="45720" anchor="t" upright="1"/>
        <a:lstStyle/>
        <a:p>
          <a:pPr algn="l" rtl="0">
            <a:lnSpc>
              <a:spcPts val="900"/>
            </a:lnSpc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Approved by: </a:t>
          </a:r>
          <a:r>
            <a:rPr lang="en-US" sz="9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Richard Buy </a:t>
          </a: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(713) 853-4739</a:t>
          </a:r>
          <a:r>
            <a:rPr lang="en-US" sz="9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,</a:t>
          </a: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  <a:p>
          <a:pPr algn="l" rtl="0">
            <a:lnSpc>
              <a:spcPts val="900"/>
            </a:lnSpc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Prepared by:</a:t>
          </a:r>
          <a:r>
            <a:rPr lang="en-US" sz="9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Underwriting</a:t>
          </a: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(713) 345-4101</a:t>
          </a:r>
        </a:p>
        <a:p>
          <a:pPr algn="l" rtl="0">
            <a:lnSpc>
              <a:spcPts val="900"/>
            </a:lnSpc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Maureen Raymond-Castaneda </a:t>
          </a: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(713) 853-0396</a:t>
          </a:r>
        </a:p>
        <a:p>
          <a:pPr algn="l" rtl="0">
            <a:lnSpc>
              <a:spcPts val="900"/>
            </a:lnSpc>
            <a:defRPr sz="1000"/>
          </a:pPr>
          <a:endParaRPr lang="en-US" sz="9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lnSpc>
              <a:spcPts val="900"/>
            </a:lnSpc>
            <a:defRPr sz="1000"/>
          </a:pPr>
          <a:endParaRPr lang="en-US" sz="9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lnSpc>
              <a:spcPts val="800"/>
            </a:lnSpc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</xdr:txBody>
    </xdr:sp>
    <xdr:clientData/>
  </xdr:twoCellAnchor>
  <xdr:twoCellAnchor>
    <xdr:from>
      <xdr:col>0</xdr:col>
      <xdr:colOff>0</xdr:colOff>
      <xdr:row>175</xdr:row>
      <xdr:rowOff>68580</xdr:rowOff>
    </xdr:from>
    <xdr:to>
      <xdr:col>0</xdr:col>
      <xdr:colOff>571500</xdr:colOff>
      <xdr:row>186</xdr:row>
      <xdr:rowOff>99060</xdr:rowOff>
    </xdr:to>
    <xdr:sp macro="" textlink="">
      <xdr:nvSpPr>
        <xdr:cNvPr id="20571" name="Text Box 1115"/>
        <xdr:cNvSpPr txBox="1">
          <a:spLocks noChangeArrowheads="1"/>
        </xdr:cNvSpPr>
      </xdr:nvSpPr>
      <xdr:spPr bwMode="auto">
        <a:xfrm flipH="1">
          <a:off x="0" y="29969460"/>
          <a:ext cx="571500" cy="187452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0</xdr:colOff>
      <xdr:row>53</xdr:row>
      <xdr:rowOff>45720</xdr:rowOff>
    </xdr:from>
    <xdr:to>
      <xdr:col>0</xdr:col>
      <xdr:colOff>701040</xdr:colOff>
      <xdr:row>84</xdr:row>
      <xdr:rowOff>121920</xdr:rowOff>
    </xdr:to>
    <xdr:sp macro="" textlink="">
      <xdr:nvSpPr>
        <xdr:cNvPr id="20573" name="Text Box 1117"/>
        <xdr:cNvSpPr txBox="1">
          <a:spLocks noChangeArrowheads="1"/>
        </xdr:cNvSpPr>
      </xdr:nvSpPr>
      <xdr:spPr bwMode="auto">
        <a:xfrm>
          <a:off x="0" y="9441180"/>
          <a:ext cx="701040" cy="52959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vert="vert270" wrap="square" lIns="91440" tIns="45720" rIns="91440" bIns="45720" anchor="t" upright="1"/>
        <a:lstStyle/>
        <a:p>
          <a:pPr algn="r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Key:   </a:t>
          </a:r>
          <a:r>
            <a:rPr lang="en-US" sz="900" b="1" i="0" u="sng" strike="noStrike" baseline="0">
              <a:solidFill>
                <a:srgbClr val="000000"/>
              </a:solidFill>
              <a:latin typeface="Times New Roman"/>
              <a:cs typeface="Times New Roman"/>
            </a:rPr>
            <a:t>Yellow</a:t>
          </a: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boxes indicate </a:t>
          </a:r>
          <a:r>
            <a:rPr lang="en-US" sz="900" b="1" i="0" u="sng" strike="noStrike" baseline="0">
              <a:solidFill>
                <a:srgbClr val="000000"/>
              </a:solidFill>
              <a:latin typeface="Times New Roman"/>
              <a:cs typeface="Times New Roman"/>
            </a:rPr>
            <a:t>Downgrades</a:t>
          </a: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.</a:t>
          </a:r>
          <a:r>
            <a:rPr lang="en-US" sz="9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      </a:t>
          </a: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  <a:p>
          <a:pPr algn="r" rtl="0">
            <a:defRPr sz="1000"/>
          </a:pPr>
          <a:r>
            <a:rPr lang="en-US" sz="900" b="1" i="0" u="sng" strike="noStrike" baseline="0">
              <a:solidFill>
                <a:srgbClr val="339933"/>
              </a:solidFill>
              <a:latin typeface="Times New Roman"/>
              <a:cs typeface="Times New Roman"/>
            </a:rPr>
            <a:t>Green</a:t>
          </a:r>
          <a:r>
            <a:rPr lang="en-US" sz="900" b="1" i="0" u="none" strike="noStrike" baseline="0">
              <a:solidFill>
                <a:srgbClr val="339933"/>
              </a:solidFill>
              <a:latin typeface="Times New Roman"/>
              <a:cs typeface="Times New Roman"/>
            </a:rPr>
            <a:t> </a:t>
          </a: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boxes indicate </a:t>
          </a:r>
          <a:r>
            <a:rPr lang="en-US" sz="900" b="1" i="0" u="sng" strike="noStrike" baseline="0">
              <a:solidFill>
                <a:srgbClr val="339933"/>
              </a:solidFill>
              <a:latin typeface="Times New Roman"/>
              <a:cs typeface="Times New Roman"/>
            </a:rPr>
            <a:t>Upgrades</a:t>
          </a:r>
          <a:r>
            <a:rPr lang="en-US" sz="9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.</a:t>
          </a:r>
          <a:endParaRPr lang="en-US" sz="900" b="0" i="0" u="none" strike="noStrike" baseline="0">
            <a:solidFill>
              <a:srgbClr val="339933"/>
            </a:solidFill>
            <a:latin typeface="Times New Roman"/>
            <a:cs typeface="Times New Roman"/>
          </a:endParaRPr>
        </a:p>
        <a:p>
          <a:pPr algn="r" rtl="0">
            <a:defRPr sz="1000"/>
          </a:pPr>
          <a:r>
            <a:rPr lang="en-US" sz="900" b="1" i="0" u="sng" strike="noStrike" baseline="0">
              <a:solidFill>
                <a:srgbClr val="FF0000"/>
              </a:solidFill>
              <a:latin typeface="Times New Roman"/>
              <a:cs typeface="Times New Roman"/>
            </a:rPr>
            <a:t>Red letters</a:t>
          </a:r>
          <a:r>
            <a:rPr lang="en-US" sz="900" b="1" i="0" u="none" strike="noStrike" baseline="0">
              <a:solidFill>
                <a:srgbClr val="FF0000"/>
              </a:solidFill>
              <a:latin typeface="Times New Roman"/>
              <a:cs typeface="Times New Roman"/>
            </a:rPr>
            <a:t> </a:t>
          </a: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indicate</a:t>
          </a:r>
          <a:r>
            <a:rPr lang="en-US" sz="900" b="0" i="0" u="none" strike="noStrike" baseline="0">
              <a:solidFill>
                <a:srgbClr val="339933"/>
              </a:solidFill>
              <a:latin typeface="Times New Roman"/>
              <a:cs typeface="Times New Roman"/>
            </a:rPr>
            <a:t> </a:t>
          </a:r>
          <a:r>
            <a:rPr lang="en-US" sz="900" b="1" i="0" u="sng" strike="noStrike" baseline="0">
              <a:solidFill>
                <a:srgbClr val="FF0000"/>
              </a:solidFill>
              <a:latin typeface="Times New Roman"/>
              <a:cs typeface="Times New Roman"/>
            </a:rPr>
            <a:t>Non-Conforming</a:t>
          </a:r>
          <a:r>
            <a:rPr lang="en-US" sz="9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.</a:t>
          </a:r>
          <a:r>
            <a:rPr lang="en-US" sz="900" b="0" i="0" u="none" strike="noStrike" baseline="0">
              <a:solidFill>
                <a:srgbClr val="339933"/>
              </a:solidFill>
              <a:latin typeface="Times New Roman"/>
              <a:cs typeface="Times New Roman"/>
            </a:rPr>
            <a:t> </a:t>
          </a:r>
        </a:p>
      </xdr:txBody>
    </xdr:sp>
    <xdr:clientData/>
  </xdr:twoCellAnchor>
  <xdr:twoCellAnchor>
    <xdr:from>
      <xdr:col>0</xdr:col>
      <xdr:colOff>0</xdr:colOff>
      <xdr:row>109</xdr:row>
      <xdr:rowOff>160020</xdr:rowOff>
    </xdr:from>
    <xdr:to>
      <xdr:col>0</xdr:col>
      <xdr:colOff>586740</xdr:colOff>
      <xdr:row>138</xdr:row>
      <xdr:rowOff>129540</xdr:rowOff>
    </xdr:to>
    <xdr:sp macro="" textlink="">
      <xdr:nvSpPr>
        <xdr:cNvPr id="20574" name="Text Box 1118"/>
        <xdr:cNvSpPr txBox="1">
          <a:spLocks noChangeArrowheads="1"/>
        </xdr:cNvSpPr>
      </xdr:nvSpPr>
      <xdr:spPr bwMode="auto">
        <a:xfrm flipH="1">
          <a:off x="0" y="18966180"/>
          <a:ext cx="586740" cy="48310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vert="vert270" wrap="square" lIns="91440" tIns="45720" rIns="91440" bIns="45720" anchor="t" upright="1"/>
        <a:lstStyle/>
        <a:p>
          <a:pPr algn="ctr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Approved by: </a:t>
          </a:r>
          <a:r>
            <a:rPr lang="en-US" sz="9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Richard Buy </a:t>
          </a: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(713) 853-4739</a:t>
          </a:r>
          <a:r>
            <a:rPr lang="en-US" sz="9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,</a:t>
          </a: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  <a:p>
          <a:pPr algn="ctr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Prepared by : </a:t>
          </a:r>
          <a:r>
            <a:rPr lang="en-US" sz="9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Underwriting </a:t>
          </a: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(713) 345-4101 , </a:t>
          </a:r>
          <a:r>
            <a:rPr lang="en-US" sz="9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Maureen Castaneda </a:t>
          </a: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(713) 853-0396 </a:t>
          </a:r>
        </a:p>
      </xdr:txBody>
    </xdr:sp>
    <xdr:clientData/>
  </xdr:twoCellAnchor>
  <xdr:twoCellAnchor>
    <xdr:from>
      <xdr:col>0</xdr:col>
      <xdr:colOff>0</xdr:colOff>
      <xdr:row>69</xdr:row>
      <xdr:rowOff>106680</xdr:rowOff>
    </xdr:from>
    <xdr:to>
      <xdr:col>0</xdr:col>
      <xdr:colOff>601980</xdr:colOff>
      <xdr:row>101</xdr:row>
      <xdr:rowOff>106680</xdr:rowOff>
    </xdr:to>
    <xdr:sp macro="" textlink="">
      <xdr:nvSpPr>
        <xdr:cNvPr id="20592" name="Text Box 1136"/>
        <xdr:cNvSpPr txBox="1">
          <a:spLocks noChangeArrowheads="1"/>
        </xdr:cNvSpPr>
      </xdr:nvSpPr>
      <xdr:spPr bwMode="auto">
        <a:xfrm>
          <a:off x="0" y="12184380"/>
          <a:ext cx="601980" cy="538734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vert="vert270" wrap="square" lIns="91440" tIns="45720" rIns="91440" bIns="45720" anchor="b" upright="1"/>
        <a:lstStyle/>
        <a:p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*RAC reserves the right to assign a specific project E-rating for each transaction</a:t>
          </a:r>
        </a:p>
      </xdr:txBody>
    </xdr:sp>
    <xdr:clientData/>
  </xdr:twoCellAnchor>
  <xdr:twoCellAnchor>
    <xdr:from>
      <xdr:col>0</xdr:col>
      <xdr:colOff>76200</xdr:colOff>
      <xdr:row>149</xdr:row>
      <xdr:rowOff>76200</xdr:rowOff>
    </xdr:from>
    <xdr:to>
      <xdr:col>1</xdr:col>
      <xdr:colOff>0</xdr:colOff>
      <xdr:row>184</xdr:row>
      <xdr:rowOff>30480</xdr:rowOff>
    </xdr:to>
    <xdr:sp macro="" textlink="">
      <xdr:nvSpPr>
        <xdr:cNvPr id="20593" name="Text Box 1137"/>
        <xdr:cNvSpPr txBox="1">
          <a:spLocks noChangeArrowheads="1"/>
        </xdr:cNvSpPr>
      </xdr:nvSpPr>
      <xdr:spPr bwMode="auto">
        <a:xfrm>
          <a:off x="76200" y="25618440"/>
          <a:ext cx="701040" cy="58216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vert="vert270" wrap="square" lIns="91440" tIns="45720" rIns="91440" bIns="45720" anchor="t" upright="1"/>
        <a:lstStyle/>
        <a:p>
          <a:pPr algn="r" rtl="0">
            <a:lnSpc>
              <a:spcPts val="900"/>
            </a:lnSpc>
            <a:defRPr sz="1000"/>
          </a:pPr>
          <a:endParaRPr lang="en-US" sz="900" b="0" i="0" u="none" strike="noStrike" baseline="0">
            <a:solidFill>
              <a:srgbClr val="339933"/>
            </a:solidFill>
            <a:latin typeface="Times New Roman"/>
            <a:cs typeface="Times New Roman"/>
          </a:endParaRPr>
        </a:p>
        <a:p>
          <a:pPr algn="r" rtl="0">
            <a:lnSpc>
              <a:spcPts val="900"/>
            </a:lnSpc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*RAC  reserves the right to assign a specific project E-rating for each transaction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TEMP/Assim%20122200%20-%20Fina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w Ratings"/>
    </sheetNames>
    <sheetDataSet>
      <sheetData sheetId="0" refreshError="1">
        <row r="3">
          <cell r="A3" t="str">
            <v>Afghanistan</v>
          </cell>
          <cell r="B3" t="str">
            <v>Afghani</v>
          </cell>
          <cell r="C3" t="str">
            <v>AFA</v>
          </cell>
          <cell r="D3">
            <v>12</v>
          </cell>
          <cell r="E3">
            <v>12</v>
          </cell>
          <cell r="F3">
            <v>1</v>
          </cell>
          <cell r="G3">
            <v>12</v>
          </cell>
          <cell r="H3">
            <v>0</v>
          </cell>
          <cell r="I3">
            <v>0</v>
          </cell>
        </row>
        <row r="4">
          <cell r="A4" t="str">
            <v>Albania</v>
          </cell>
          <cell r="B4" t="str">
            <v>Lek</v>
          </cell>
          <cell r="C4" t="str">
            <v>ALL</v>
          </cell>
          <cell r="D4">
            <v>11</v>
          </cell>
          <cell r="E4">
            <v>11</v>
          </cell>
          <cell r="F4">
            <v>1</v>
          </cell>
          <cell r="G4">
            <v>11</v>
          </cell>
          <cell r="H4">
            <v>0</v>
          </cell>
          <cell r="I4">
            <v>0</v>
          </cell>
        </row>
        <row r="5">
          <cell r="A5" t="str">
            <v>Algeria</v>
          </cell>
          <cell r="B5" t="str">
            <v>Dinar</v>
          </cell>
          <cell r="C5" t="str">
            <v>DZD</v>
          </cell>
          <cell r="D5">
            <v>11</v>
          </cell>
          <cell r="E5">
            <v>11</v>
          </cell>
          <cell r="F5">
            <v>1</v>
          </cell>
          <cell r="G5">
            <v>11</v>
          </cell>
          <cell r="H5">
            <v>0</v>
          </cell>
          <cell r="I5">
            <v>0</v>
          </cell>
        </row>
        <row r="6">
          <cell r="A6" t="str">
            <v>Andorra</v>
          </cell>
          <cell r="B6" t="str">
            <v>Peseta</v>
          </cell>
          <cell r="C6" t="str">
            <v>ADP</v>
          </cell>
          <cell r="D6">
            <v>12</v>
          </cell>
          <cell r="E6" t="e">
            <v>#N/A</v>
          </cell>
          <cell r="F6">
            <v>0</v>
          </cell>
          <cell r="G6">
            <v>12</v>
          </cell>
          <cell r="H6" t="e">
            <v>#N/A</v>
          </cell>
          <cell r="I6">
            <v>0</v>
          </cell>
        </row>
        <row r="7">
          <cell r="A7" t="str">
            <v>Angola</v>
          </cell>
          <cell r="B7" t="str">
            <v>New Kwanza</v>
          </cell>
          <cell r="C7" t="str">
            <v>AOK</v>
          </cell>
          <cell r="D7">
            <v>12</v>
          </cell>
          <cell r="E7">
            <v>12</v>
          </cell>
          <cell r="F7">
            <v>1</v>
          </cell>
          <cell r="G7">
            <v>12</v>
          </cell>
          <cell r="H7">
            <v>0</v>
          </cell>
          <cell r="I7">
            <v>0</v>
          </cell>
        </row>
        <row r="8">
          <cell r="A8" t="str">
            <v>Antigua &amp; Barbuda</v>
          </cell>
          <cell r="B8" t="str">
            <v>E. Carib. Dollar</v>
          </cell>
          <cell r="C8" t="str">
            <v>XCD</v>
          </cell>
          <cell r="D8">
            <v>9</v>
          </cell>
          <cell r="E8">
            <v>9</v>
          </cell>
          <cell r="F8">
            <v>1</v>
          </cell>
          <cell r="G8">
            <v>9</v>
          </cell>
          <cell r="H8">
            <v>0</v>
          </cell>
          <cell r="I8">
            <v>0</v>
          </cell>
        </row>
        <row r="9">
          <cell r="A9" t="str">
            <v>Argentina</v>
          </cell>
          <cell r="B9" t="str">
            <v>Peso</v>
          </cell>
          <cell r="C9" t="str">
            <v>ARS</v>
          </cell>
          <cell r="D9">
            <v>9</v>
          </cell>
          <cell r="E9">
            <v>9</v>
          </cell>
          <cell r="F9">
            <v>1</v>
          </cell>
          <cell r="G9">
            <v>9</v>
          </cell>
          <cell r="H9">
            <v>0</v>
          </cell>
          <cell r="I9">
            <v>0</v>
          </cell>
        </row>
        <row r="10">
          <cell r="A10" t="str">
            <v>Armenia</v>
          </cell>
          <cell r="B10" t="str">
            <v>Dram</v>
          </cell>
          <cell r="C10" t="str">
            <v>AMD</v>
          </cell>
          <cell r="D10">
            <v>11</v>
          </cell>
          <cell r="E10">
            <v>11</v>
          </cell>
          <cell r="F10">
            <v>1</v>
          </cell>
          <cell r="G10">
            <v>11</v>
          </cell>
          <cell r="H10">
            <v>0</v>
          </cell>
          <cell r="I10">
            <v>0</v>
          </cell>
        </row>
        <row r="11">
          <cell r="A11" t="str">
            <v>Australia</v>
          </cell>
          <cell r="B11" t="str">
            <v>Dollar</v>
          </cell>
          <cell r="C11" t="str">
            <v>AUD</v>
          </cell>
          <cell r="D11">
            <v>1</v>
          </cell>
          <cell r="E11">
            <v>1</v>
          </cell>
          <cell r="F11">
            <v>1</v>
          </cell>
          <cell r="G11">
            <v>1</v>
          </cell>
          <cell r="H11">
            <v>0</v>
          </cell>
          <cell r="I11">
            <v>0</v>
          </cell>
        </row>
        <row r="12">
          <cell r="A12" t="str">
            <v>Austria</v>
          </cell>
          <cell r="B12" t="str">
            <v>Schilling/Euro</v>
          </cell>
          <cell r="C12" t="str">
            <v>ATS</v>
          </cell>
          <cell r="D12">
            <v>1</v>
          </cell>
          <cell r="E12">
            <v>1</v>
          </cell>
          <cell r="F12">
            <v>1</v>
          </cell>
          <cell r="G12">
            <v>1</v>
          </cell>
          <cell r="H12">
            <v>0</v>
          </cell>
          <cell r="I12">
            <v>0</v>
          </cell>
        </row>
        <row r="13">
          <cell r="A13" t="str">
            <v>Azerbaijan</v>
          </cell>
          <cell r="B13" t="str">
            <v>Manat</v>
          </cell>
          <cell r="C13" t="str">
            <v>AZS</v>
          </cell>
          <cell r="D13">
            <v>11</v>
          </cell>
          <cell r="E13">
            <v>11</v>
          </cell>
          <cell r="F13">
            <v>1</v>
          </cell>
          <cell r="G13">
            <v>11</v>
          </cell>
          <cell r="H13">
            <v>0</v>
          </cell>
          <cell r="I13">
            <v>0</v>
          </cell>
        </row>
        <row r="14">
          <cell r="A14" t="str">
            <v>Bahamas</v>
          </cell>
          <cell r="B14" t="str">
            <v>Dollar</v>
          </cell>
          <cell r="C14" t="str">
            <v>BSD</v>
          </cell>
          <cell r="D14">
            <v>3</v>
          </cell>
          <cell r="E14">
            <v>4</v>
          </cell>
          <cell r="F14">
            <v>0</v>
          </cell>
          <cell r="G14">
            <v>3</v>
          </cell>
          <cell r="H14">
            <v>-1</v>
          </cell>
          <cell r="I14">
            <v>0</v>
          </cell>
        </row>
        <row r="15">
          <cell r="A15" t="str">
            <v>Bahrain</v>
          </cell>
          <cell r="B15" t="str">
            <v>Dinar</v>
          </cell>
          <cell r="C15" t="str">
            <v>BHD</v>
          </cell>
          <cell r="D15">
            <v>4</v>
          </cell>
          <cell r="E15">
            <v>4</v>
          </cell>
          <cell r="F15">
            <v>0</v>
          </cell>
          <cell r="G15">
            <v>4</v>
          </cell>
          <cell r="H15">
            <v>0</v>
          </cell>
          <cell r="I15">
            <v>0</v>
          </cell>
        </row>
        <row r="16">
          <cell r="A16" t="str">
            <v>Bangladesh</v>
          </cell>
          <cell r="B16" t="str">
            <v>Taka</v>
          </cell>
          <cell r="C16" t="str">
            <v>BDT</v>
          </cell>
          <cell r="D16">
            <v>11</v>
          </cell>
          <cell r="E16">
            <v>11</v>
          </cell>
          <cell r="F16">
            <v>1</v>
          </cell>
          <cell r="G16">
            <v>11</v>
          </cell>
          <cell r="H16">
            <v>0</v>
          </cell>
          <cell r="I16">
            <v>0</v>
          </cell>
        </row>
        <row r="17">
          <cell r="A17" t="str">
            <v>Barbados</v>
          </cell>
          <cell r="B17" t="str">
            <v>Dollar</v>
          </cell>
          <cell r="C17" t="str">
            <v>BBD</v>
          </cell>
          <cell r="D17">
            <v>4</v>
          </cell>
          <cell r="E17">
            <v>5</v>
          </cell>
          <cell r="F17">
            <v>0</v>
          </cell>
          <cell r="G17">
            <v>4</v>
          </cell>
          <cell r="H17">
            <v>-1</v>
          </cell>
          <cell r="I17">
            <v>0</v>
          </cell>
        </row>
        <row r="18">
          <cell r="A18" t="str">
            <v>Belarus</v>
          </cell>
          <cell r="B18" t="str">
            <v>Rouble</v>
          </cell>
          <cell r="C18" t="str">
            <v>BES</v>
          </cell>
          <cell r="D18">
            <v>12</v>
          </cell>
          <cell r="E18">
            <v>12</v>
          </cell>
          <cell r="F18">
            <v>1</v>
          </cell>
          <cell r="G18">
            <v>12</v>
          </cell>
          <cell r="H18">
            <v>0</v>
          </cell>
          <cell r="I18">
            <v>0</v>
          </cell>
        </row>
        <row r="19">
          <cell r="A19" t="str">
            <v>Belgium</v>
          </cell>
          <cell r="B19" t="str">
            <v>Franc/Euro</v>
          </cell>
          <cell r="C19" t="str">
            <v>BEF</v>
          </cell>
          <cell r="D19">
            <v>1</v>
          </cell>
          <cell r="E19">
            <v>1</v>
          </cell>
          <cell r="F19">
            <v>1</v>
          </cell>
          <cell r="G19">
            <v>1</v>
          </cell>
          <cell r="H19">
            <v>0</v>
          </cell>
          <cell r="I19">
            <v>0</v>
          </cell>
        </row>
        <row r="20">
          <cell r="A20" t="str">
            <v>Belize</v>
          </cell>
          <cell r="B20" t="str">
            <v>Dollar</v>
          </cell>
          <cell r="C20" t="str">
            <v>BZD</v>
          </cell>
          <cell r="D20">
            <v>7</v>
          </cell>
          <cell r="E20">
            <v>8</v>
          </cell>
          <cell r="F20">
            <v>0</v>
          </cell>
          <cell r="G20">
            <v>7</v>
          </cell>
          <cell r="H20">
            <v>-1</v>
          </cell>
          <cell r="I20">
            <v>0</v>
          </cell>
        </row>
        <row r="21">
          <cell r="A21" t="str">
            <v>Benin</v>
          </cell>
          <cell r="B21" t="str">
            <v>CFA Franc</v>
          </cell>
          <cell r="C21" t="str">
            <v>XOF</v>
          </cell>
          <cell r="D21">
            <v>11</v>
          </cell>
          <cell r="E21">
            <v>11</v>
          </cell>
          <cell r="F21">
            <v>1</v>
          </cell>
          <cell r="G21">
            <v>11</v>
          </cell>
          <cell r="H21">
            <v>0</v>
          </cell>
          <cell r="I21">
            <v>0</v>
          </cell>
        </row>
        <row r="22">
          <cell r="A22" t="str">
            <v>Bhutan</v>
          </cell>
          <cell r="B22" t="str">
            <v>Ngultrum</v>
          </cell>
          <cell r="C22" t="str">
            <v>BTN</v>
          </cell>
          <cell r="D22">
            <v>11</v>
          </cell>
          <cell r="E22">
            <v>11</v>
          </cell>
          <cell r="F22">
            <v>1</v>
          </cell>
          <cell r="G22">
            <v>11</v>
          </cell>
          <cell r="H22">
            <v>0</v>
          </cell>
          <cell r="I22">
            <v>0</v>
          </cell>
        </row>
        <row r="23">
          <cell r="A23" t="str">
            <v>Bolivia</v>
          </cell>
          <cell r="B23" t="str">
            <v>Boliviano</v>
          </cell>
          <cell r="C23" t="str">
            <v>BOP</v>
          </cell>
          <cell r="D23">
            <v>9</v>
          </cell>
          <cell r="E23">
            <v>8</v>
          </cell>
          <cell r="F23">
            <v>0</v>
          </cell>
          <cell r="G23">
            <v>9</v>
          </cell>
          <cell r="H23">
            <v>1</v>
          </cell>
          <cell r="I23">
            <v>0</v>
          </cell>
        </row>
        <row r="24">
          <cell r="A24" t="str">
            <v>Bosnia &amp; Herzegovina</v>
          </cell>
          <cell r="B24" t="str">
            <v>Convertible Marka</v>
          </cell>
          <cell r="C24" t="str">
            <v>KM</v>
          </cell>
          <cell r="D24">
            <v>12</v>
          </cell>
          <cell r="E24">
            <v>12</v>
          </cell>
          <cell r="F24">
            <v>1</v>
          </cell>
          <cell r="G24">
            <v>12</v>
          </cell>
          <cell r="H24">
            <v>0</v>
          </cell>
          <cell r="I24">
            <v>0</v>
          </cell>
        </row>
        <row r="25">
          <cell r="A25" t="str">
            <v>Botswana</v>
          </cell>
          <cell r="B25" t="str">
            <v>Pula</v>
          </cell>
          <cell r="C25" t="str">
            <v>BWP</v>
          </cell>
          <cell r="D25">
            <v>9</v>
          </cell>
          <cell r="E25">
            <v>9</v>
          </cell>
          <cell r="F25">
            <v>1</v>
          </cell>
          <cell r="G25">
            <v>9</v>
          </cell>
          <cell r="H25">
            <v>0</v>
          </cell>
          <cell r="I25">
            <v>0</v>
          </cell>
        </row>
        <row r="26">
          <cell r="A26" t="str">
            <v>Brazil</v>
          </cell>
          <cell r="B26" t="str">
            <v>Real</v>
          </cell>
          <cell r="C26" t="str">
            <v>BRL</v>
          </cell>
          <cell r="D26">
            <v>8</v>
          </cell>
          <cell r="E26">
            <v>9</v>
          </cell>
          <cell r="F26">
            <v>0</v>
          </cell>
          <cell r="G26">
            <v>8</v>
          </cell>
          <cell r="H26">
            <v>-1</v>
          </cell>
          <cell r="I26">
            <v>0</v>
          </cell>
        </row>
        <row r="27">
          <cell r="A27" t="str">
            <v>Brunei</v>
          </cell>
          <cell r="B27" t="str">
            <v>Brunei Dollar</v>
          </cell>
          <cell r="C27" t="str">
            <v>BND</v>
          </cell>
          <cell r="D27">
            <v>5</v>
          </cell>
          <cell r="E27">
            <v>5</v>
          </cell>
          <cell r="F27">
            <v>1</v>
          </cell>
          <cell r="G27">
            <v>5</v>
          </cell>
          <cell r="H27">
            <v>0</v>
          </cell>
          <cell r="I27">
            <v>0</v>
          </cell>
        </row>
        <row r="28">
          <cell r="A28" t="str">
            <v>Bulgaria</v>
          </cell>
          <cell r="B28" t="str">
            <v>Lev</v>
          </cell>
          <cell r="C28" t="str">
            <v>BGL</v>
          </cell>
          <cell r="D28">
            <v>9</v>
          </cell>
          <cell r="E28">
            <v>9</v>
          </cell>
          <cell r="F28">
            <v>1</v>
          </cell>
          <cell r="G28">
            <v>9</v>
          </cell>
          <cell r="H28">
            <v>0</v>
          </cell>
          <cell r="I28">
            <v>0</v>
          </cell>
        </row>
        <row r="29">
          <cell r="A29" t="str">
            <v>Burkina Faso</v>
          </cell>
          <cell r="B29" t="str">
            <v>CFA Franc</v>
          </cell>
          <cell r="C29" t="str">
            <v>XOF</v>
          </cell>
          <cell r="D29">
            <v>12</v>
          </cell>
          <cell r="E29">
            <v>12</v>
          </cell>
          <cell r="F29">
            <v>1</v>
          </cell>
          <cell r="G29">
            <v>12</v>
          </cell>
          <cell r="H29">
            <v>0</v>
          </cell>
          <cell r="I29">
            <v>0</v>
          </cell>
        </row>
        <row r="30">
          <cell r="A30" t="str">
            <v>Burundi</v>
          </cell>
          <cell r="B30" t="str">
            <v>Burundi Franc</v>
          </cell>
          <cell r="C30" t="str">
            <v>XOF</v>
          </cell>
          <cell r="D30">
            <v>11</v>
          </cell>
          <cell r="E30" t="e">
            <v>#N/A</v>
          </cell>
          <cell r="F30">
            <v>0</v>
          </cell>
          <cell r="G30">
            <v>11</v>
          </cell>
          <cell r="H30" t="e">
            <v>#N/A</v>
          </cell>
          <cell r="I30">
            <v>0</v>
          </cell>
        </row>
        <row r="31">
          <cell r="A31" t="str">
            <v>Cambodia</v>
          </cell>
          <cell r="B31" t="str">
            <v>Riel</v>
          </cell>
          <cell r="C31" t="str">
            <v>KHR</v>
          </cell>
          <cell r="D31">
            <v>12</v>
          </cell>
          <cell r="E31">
            <v>12</v>
          </cell>
          <cell r="F31">
            <v>1</v>
          </cell>
          <cell r="G31">
            <v>12</v>
          </cell>
          <cell r="H31">
            <v>0</v>
          </cell>
          <cell r="I31">
            <v>0</v>
          </cell>
        </row>
        <row r="32">
          <cell r="A32" t="str">
            <v>Cameroon</v>
          </cell>
          <cell r="B32" t="str">
            <v>CFA Franc</v>
          </cell>
          <cell r="C32" t="str">
            <v>XAF</v>
          </cell>
          <cell r="D32">
            <v>12</v>
          </cell>
          <cell r="E32">
            <v>12</v>
          </cell>
          <cell r="F32">
            <v>1</v>
          </cell>
          <cell r="G32">
            <v>12</v>
          </cell>
          <cell r="H32">
            <v>0</v>
          </cell>
          <cell r="I32">
            <v>0</v>
          </cell>
        </row>
        <row r="33">
          <cell r="A33" t="str">
            <v>Canada</v>
          </cell>
          <cell r="B33" t="str">
            <v>Can. Dollar</v>
          </cell>
          <cell r="C33" t="str">
            <v>CAD</v>
          </cell>
          <cell r="D33">
            <v>1</v>
          </cell>
          <cell r="E33">
            <v>1</v>
          </cell>
          <cell r="F33">
            <v>1</v>
          </cell>
          <cell r="G33">
            <v>1</v>
          </cell>
          <cell r="H33">
            <v>0</v>
          </cell>
          <cell r="I33">
            <v>0</v>
          </cell>
        </row>
        <row r="34">
          <cell r="A34" t="str">
            <v>Cape Verde</v>
          </cell>
          <cell r="B34" t="str">
            <v>Escudo</v>
          </cell>
          <cell r="C34" t="str">
            <v>CVE</v>
          </cell>
          <cell r="D34">
            <v>12</v>
          </cell>
          <cell r="E34">
            <v>12</v>
          </cell>
          <cell r="F34">
            <v>1</v>
          </cell>
          <cell r="G34">
            <v>12</v>
          </cell>
          <cell r="H34">
            <v>0</v>
          </cell>
          <cell r="I34">
            <v>0</v>
          </cell>
        </row>
        <row r="35">
          <cell r="A35" t="str">
            <v>Central African Republic</v>
          </cell>
          <cell r="B35" t="str">
            <v>CFA Franc</v>
          </cell>
          <cell r="C35" t="str">
            <v>XAF</v>
          </cell>
          <cell r="D35">
            <v>12</v>
          </cell>
          <cell r="E35">
            <v>12</v>
          </cell>
          <cell r="F35">
            <v>1</v>
          </cell>
          <cell r="G35">
            <v>12</v>
          </cell>
          <cell r="H35">
            <v>0</v>
          </cell>
          <cell r="I35">
            <v>0</v>
          </cell>
        </row>
        <row r="36">
          <cell r="A36" t="str">
            <v>Chad</v>
          </cell>
          <cell r="B36" t="str">
            <v>CFA Franc</v>
          </cell>
          <cell r="C36" t="str">
            <v>XAF</v>
          </cell>
          <cell r="D36">
            <v>12</v>
          </cell>
          <cell r="E36">
            <v>12</v>
          </cell>
          <cell r="F36">
            <v>1</v>
          </cell>
          <cell r="G36">
            <v>12</v>
          </cell>
          <cell r="H36">
            <v>0</v>
          </cell>
          <cell r="I36">
            <v>0</v>
          </cell>
        </row>
        <row r="37">
          <cell r="A37" t="str">
            <v>Chile</v>
          </cell>
          <cell r="B37" t="str">
            <v>Peso</v>
          </cell>
          <cell r="C37" t="str">
            <v>CLP</v>
          </cell>
          <cell r="D37">
            <v>4</v>
          </cell>
          <cell r="E37">
            <v>4</v>
          </cell>
          <cell r="F37">
            <v>1</v>
          </cell>
          <cell r="G37">
            <v>4</v>
          </cell>
          <cell r="H37">
            <v>0</v>
          </cell>
          <cell r="I37">
            <v>0</v>
          </cell>
        </row>
        <row r="38">
          <cell r="A38" t="str">
            <v>China</v>
          </cell>
          <cell r="B38" t="str">
            <v>Yuan (Renminbi)</v>
          </cell>
          <cell r="C38" t="str">
            <v>CNY</v>
          </cell>
          <cell r="D38">
            <v>7</v>
          </cell>
          <cell r="E38">
            <v>7</v>
          </cell>
          <cell r="F38">
            <v>1</v>
          </cell>
          <cell r="G38">
            <v>7</v>
          </cell>
          <cell r="H38">
            <v>0</v>
          </cell>
          <cell r="I38">
            <v>0</v>
          </cell>
        </row>
        <row r="39">
          <cell r="A39" t="str">
            <v>Colombia</v>
          </cell>
          <cell r="B39" t="str">
            <v>Peso</v>
          </cell>
          <cell r="C39" t="str">
            <v>COP</v>
          </cell>
          <cell r="D39">
            <v>8</v>
          </cell>
          <cell r="E39">
            <v>7</v>
          </cell>
          <cell r="F39">
            <v>0</v>
          </cell>
          <cell r="G39">
            <v>8</v>
          </cell>
          <cell r="H39">
            <v>1</v>
          </cell>
          <cell r="I39">
            <v>0</v>
          </cell>
        </row>
        <row r="40">
          <cell r="A40" t="str">
            <v>Comoros</v>
          </cell>
          <cell r="B40" t="str">
            <v>Comorian franc</v>
          </cell>
          <cell r="C40" t="str">
            <v>KMF</v>
          </cell>
          <cell r="D40">
            <v>12</v>
          </cell>
          <cell r="E40" t="e">
            <v>#N/A</v>
          </cell>
          <cell r="F40">
            <v>0</v>
          </cell>
          <cell r="G40">
            <v>12</v>
          </cell>
          <cell r="H40" t="e">
            <v>#N/A</v>
          </cell>
          <cell r="I40">
            <v>0</v>
          </cell>
        </row>
        <row r="41">
          <cell r="A41" t="str">
            <v>Congo (Republic)</v>
          </cell>
          <cell r="B41" t="str">
            <v>CFA Franc</v>
          </cell>
          <cell r="C41" t="str">
            <v>XAF</v>
          </cell>
          <cell r="D41">
            <v>11</v>
          </cell>
          <cell r="E41" t="e">
            <v>#N/A</v>
          </cell>
          <cell r="F41">
            <v>0</v>
          </cell>
          <cell r="G41">
            <v>11</v>
          </cell>
          <cell r="H41" t="e">
            <v>#N/A</v>
          </cell>
          <cell r="I41">
            <v>0</v>
          </cell>
        </row>
        <row r="42">
          <cell r="A42" t="str">
            <v>Congo DR (Zaire)</v>
          </cell>
          <cell r="B42" t="str">
            <v>Franc</v>
          </cell>
          <cell r="C42" t="str">
            <v>CDF</v>
          </cell>
          <cell r="D42">
            <v>11</v>
          </cell>
          <cell r="E42" t="e">
            <v>#N/A</v>
          </cell>
          <cell r="F42">
            <v>0</v>
          </cell>
          <cell r="G42">
            <v>11</v>
          </cell>
          <cell r="H42" t="e">
            <v>#N/A</v>
          </cell>
          <cell r="I42">
            <v>0</v>
          </cell>
        </row>
        <row r="43">
          <cell r="A43" t="str">
            <v>Costa Rica</v>
          </cell>
          <cell r="B43" t="str">
            <v>Colon</v>
          </cell>
          <cell r="C43" t="str">
            <v>CRC</v>
          </cell>
          <cell r="D43">
            <v>6</v>
          </cell>
          <cell r="E43">
            <v>6</v>
          </cell>
          <cell r="F43">
            <v>1</v>
          </cell>
          <cell r="G43">
            <v>6</v>
          </cell>
          <cell r="H43">
            <v>0</v>
          </cell>
          <cell r="I43">
            <v>0</v>
          </cell>
        </row>
        <row r="44">
          <cell r="A44" t="str">
            <v>Côte d'Ivoire</v>
          </cell>
          <cell r="B44" t="str">
            <v>CFA Franc</v>
          </cell>
          <cell r="C44" t="str">
            <v>XAF</v>
          </cell>
          <cell r="D44">
            <v>11</v>
          </cell>
          <cell r="E44" t="e">
            <v>#N/A</v>
          </cell>
          <cell r="F44">
            <v>0</v>
          </cell>
          <cell r="G44">
            <v>11</v>
          </cell>
          <cell r="H44" t="e">
            <v>#N/A</v>
          </cell>
          <cell r="I44">
            <v>0</v>
          </cell>
        </row>
        <row r="45">
          <cell r="A45" t="str">
            <v>Croatia</v>
          </cell>
          <cell r="B45" t="str">
            <v>Kuna</v>
          </cell>
          <cell r="C45" t="str">
            <v>HRK</v>
          </cell>
          <cell r="D45">
            <v>5</v>
          </cell>
          <cell r="E45">
            <v>5</v>
          </cell>
          <cell r="F45">
            <v>1</v>
          </cell>
          <cell r="G45">
            <v>5</v>
          </cell>
          <cell r="H45">
            <v>0</v>
          </cell>
          <cell r="I45">
            <v>0</v>
          </cell>
        </row>
        <row r="46">
          <cell r="A46" t="str">
            <v>Cuba</v>
          </cell>
          <cell r="B46" t="str">
            <v>Peso</v>
          </cell>
          <cell r="C46" t="str">
            <v>CUP</v>
          </cell>
          <cell r="D46">
            <v>12</v>
          </cell>
          <cell r="E46">
            <v>12</v>
          </cell>
          <cell r="F46">
            <v>1</v>
          </cell>
          <cell r="G46">
            <v>12</v>
          </cell>
          <cell r="H46">
            <v>0</v>
          </cell>
          <cell r="I46">
            <v>0</v>
          </cell>
        </row>
        <row r="47">
          <cell r="A47" t="str">
            <v>Cyprus</v>
          </cell>
          <cell r="B47" t="str">
            <v>Cyprus Pound</v>
          </cell>
          <cell r="C47" t="str">
            <v>CYP</v>
          </cell>
          <cell r="D47">
            <v>3</v>
          </cell>
          <cell r="E47">
            <v>3</v>
          </cell>
          <cell r="F47">
            <v>1</v>
          </cell>
          <cell r="G47">
            <v>3</v>
          </cell>
          <cell r="H47">
            <v>0</v>
          </cell>
          <cell r="I47">
            <v>0</v>
          </cell>
        </row>
        <row r="48">
          <cell r="A48" t="str">
            <v>Czech Republic</v>
          </cell>
          <cell r="B48" t="str">
            <v>Koruna</v>
          </cell>
          <cell r="C48" t="str">
            <v>CZK</v>
          </cell>
          <cell r="D48">
            <v>4</v>
          </cell>
          <cell r="E48">
            <v>4</v>
          </cell>
          <cell r="F48">
            <v>1</v>
          </cell>
          <cell r="G48">
            <v>4</v>
          </cell>
          <cell r="H48">
            <v>0</v>
          </cell>
          <cell r="I48">
            <v>0</v>
          </cell>
        </row>
        <row r="49">
          <cell r="A49" t="str">
            <v>Denmark</v>
          </cell>
          <cell r="B49" t="str">
            <v>Danish Krone/Euro</v>
          </cell>
          <cell r="C49" t="str">
            <v>DKK</v>
          </cell>
          <cell r="D49">
            <v>1</v>
          </cell>
          <cell r="E49">
            <v>1</v>
          </cell>
          <cell r="F49">
            <v>1</v>
          </cell>
          <cell r="G49">
            <v>1</v>
          </cell>
          <cell r="H49">
            <v>0</v>
          </cell>
          <cell r="I49">
            <v>0</v>
          </cell>
        </row>
        <row r="50">
          <cell r="A50" t="str">
            <v>Djibouti</v>
          </cell>
          <cell r="B50" t="str">
            <v>D Franc</v>
          </cell>
          <cell r="C50" t="str">
            <v>DJF</v>
          </cell>
          <cell r="D50">
            <v>12</v>
          </cell>
          <cell r="E50">
            <v>12</v>
          </cell>
          <cell r="F50">
            <v>1</v>
          </cell>
          <cell r="G50">
            <v>12</v>
          </cell>
          <cell r="H50">
            <v>0</v>
          </cell>
          <cell r="I50">
            <v>0</v>
          </cell>
        </row>
        <row r="51">
          <cell r="A51" t="str">
            <v>Dominica</v>
          </cell>
          <cell r="B51" t="str">
            <v>E. Carib. Dollar</v>
          </cell>
          <cell r="C51" t="str">
            <v>XCD</v>
          </cell>
          <cell r="D51">
            <v>11</v>
          </cell>
          <cell r="E51">
            <v>11</v>
          </cell>
          <cell r="F51">
            <v>1</v>
          </cell>
          <cell r="G51">
            <v>11</v>
          </cell>
          <cell r="H51">
            <v>0</v>
          </cell>
          <cell r="I51">
            <v>0</v>
          </cell>
        </row>
        <row r="52">
          <cell r="A52" t="str">
            <v>Dominican Republic</v>
          </cell>
          <cell r="B52" t="str">
            <v>Peso</v>
          </cell>
          <cell r="C52" t="str">
            <v>DOP</v>
          </cell>
          <cell r="D52">
            <v>12</v>
          </cell>
          <cell r="E52">
            <v>12</v>
          </cell>
          <cell r="F52">
            <v>1</v>
          </cell>
          <cell r="G52">
            <v>12</v>
          </cell>
          <cell r="H52">
            <v>0</v>
          </cell>
          <cell r="I52">
            <v>0</v>
          </cell>
        </row>
        <row r="53">
          <cell r="A53" t="str">
            <v>Ecuador</v>
          </cell>
          <cell r="B53" t="str">
            <v>Sucre/ Dollar</v>
          </cell>
          <cell r="C53" t="str">
            <v>ESS</v>
          </cell>
          <cell r="D53">
            <v>11</v>
          </cell>
          <cell r="E53">
            <v>12</v>
          </cell>
          <cell r="F53">
            <v>0</v>
          </cell>
          <cell r="G53">
            <v>11</v>
          </cell>
          <cell r="H53">
            <v>-1</v>
          </cell>
          <cell r="I53">
            <v>0</v>
          </cell>
        </row>
        <row r="54">
          <cell r="A54" t="str">
            <v>Egypt</v>
          </cell>
          <cell r="B54" t="str">
            <v>Pound</v>
          </cell>
          <cell r="C54" t="str">
            <v>EGP</v>
          </cell>
          <cell r="D54">
            <v>6</v>
          </cell>
          <cell r="E54">
            <v>6</v>
          </cell>
          <cell r="F54">
            <v>1</v>
          </cell>
          <cell r="G54">
            <v>6</v>
          </cell>
          <cell r="H54">
            <v>0</v>
          </cell>
          <cell r="I54">
            <v>0</v>
          </cell>
        </row>
        <row r="55">
          <cell r="A55" t="str">
            <v>El Salvador</v>
          </cell>
          <cell r="B55" t="str">
            <v>Colon</v>
          </cell>
          <cell r="C55" t="str">
            <v>SVC</v>
          </cell>
          <cell r="D55">
            <v>6</v>
          </cell>
          <cell r="E55">
            <v>6</v>
          </cell>
          <cell r="F55">
            <v>1</v>
          </cell>
          <cell r="G55">
            <v>6</v>
          </cell>
          <cell r="H55">
            <v>0</v>
          </cell>
          <cell r="I55">
            <v>0</v>
          </cell>
        </row>
        <row r="56">
          <cell r="A56" t="str">
            <v>Equatorial Guinea</v>
          </cell>
          <cell r="B56" t="str">
            <v>CFA Franc</v>
          </cell>
          <cell r="C56" t="str">
            <v>XAF</v>
          </cell>
          <cell r="D56">
            <v>12</v>
          </cell>
          <cell r="E56">
            <v>12</v>
          </cell>
          <cell r="F56">
            <v>1</v>
          </cell>
          <cell r="G56">
            <v>12</v>
          </cell>
          <cell r="H56">
            <v>0</v>
          </cell>
          <cell r="I56">
            <v>0</v>
          </cell>
        </row>
        <row r="57">
          <cell r="A57" t="str">
            <v>Eritrea</v>
          </cell>
          <cell r="B57" t="str">
            <v>Nafka</v>
          </cell>
          <cell r="C57" t="str">
            <v>ERN</v>
          </cell>
          <cell r="D57">
            <v>12</v>
          </cell>
          <cell r="E57" t="e">
            <v>#N/A</v>
          </cell>
          <cell r="F57">
            <v>0</v>
          </cell>
          <cell r="G57">
            <v>12</v>
          </cell>
          <cell r="H57" t="e">
            <v>#N/A</v>
          </cell>
          <cell r="I57">
            <v>0</v>
          </cell>
        </row>
        <row r="58">
          <cell r="A58" t="str">
            <v>Estonia</v>
          </cell>
          <cell r="B58" t="str">
            <v>Kroon</v>
          </cell>
          <cell r="C58" t="str">
            <v>EEK</v>
          </cell>
          <cell r="D58">
            <v>4</v>
          </cell>
          <cell r="E58">
            <v>4</v>
          </cell>
          <cell r="F58">
            <v>1</v>
          </cell>
          <cell r="G58">
            <v>4</v>
          </cell>
          <cell r="H58">
            <v>0</v>
          </cell>
          <cell r="I58">
            <v>0</v>
          </cell>
        </row>
        <row r="59">
          <cell r="A59" t="str">
            <v>Ethiopia</v>
          </cell>
          <cell r="B59" t="str">
            <v>Birr</v>
          </cell>
          <cell r="C59" t="str">
            <v>ETB</v>
          </cell>
          <cell r="D59">
            <v>11</v>
          </cell>
          <cell r="E59">
            <v>11</v>
          </cell>
          <cell r="F59">
            <v>1</v>
          </cell>
          <cell r="G59">
            <v>11</v>
          </cell>
          <cell r="H59">
            <v>0</v>
          </cell>
          <cell r="I59">
            <v>0</v>
          </cell>
        </row>
        <row r="60">
          <cell r="A60" t="str">
            <v>Fiji</v>
          </cell>
          <cell r="B60" t="str">
            <v>Dollar</v>
          </cell>
          <cell r="C60" t="str">
            <v>FJD</v>
          </cell>
          <cell r="D60">
            <v>7</v>
          </cell>
          <cell r="E60">
            <v>6</v>
          </cell>
          <cell r="F60">
            <v>0</v>
          </cell>
          <cell r="G60">
            <v>7</v>
          </cell>
          <cell r="H60">
            <v>1</v>
          </cell>
          <cell r="I60">
            <v>0</v>
          </cell>
        </row>
        <row r="61">
          <cell r="A61" t="str">
            <v>Finland</v>
          </cell>
          <cell r="B61" t="str">
            <v>Markka/Euro</v>
          </cell>
          <cell r="C61" t="str">
            <v>FIM</v>
          </cell>
          <cell r="D61">
            <v>1</v>
          </cell>
          <cell r="E61">
            <v>1</v>
          </cell>
          <cell r="F61">
            <v>1</v>
          </cell>
          <cell r="G61">
            <v>1</v>
          </cell>
          <cell r="H61">
            <v>0</v>
          </cell>
          <cell r="I61">
            <v>0</v>
          </cell>
        </row>
        <row r="62">
          <cell r="A62" t="str">
            <v>France</v>
          </cell>
          <cell r="B62" t="str">
            <v>Franc/Euro</v>
          </cell>
          <cell r="C62" t="str">
            <v>FRF</v>
          </cell>
          <cell r="D62">
            <v>1</v>
          </cell>
          <cell r="E62">
            <v>1</v>
          </cell>
          <cell r="F62">
            <v>1</v>
          </cell>
          <cell r="G62">
            <v>1</v>
          </cell>
          <cell r="H62">
            <v>0</v>
          </cell>
          <cell r="I62">
            <v>0</v>
          </cell>
        </row>
        <row r="63">
          <cell r="A63" t="str">
            <v>Gabon</v>
          </cell>
          <cell r="B63" t="str">
            <v>CFA Franc</v>
          </cell>
          <cell r="C63" t="str">
            <v>XAF</v>
          </cell>
          <cell r="D63">
            <v>10</v>
          </cell>
          <cell r="E63">
            <v>10</v>
          </cell>
          <cell r="F63">
            <v>1</v>
          </cell>
          <cell r="G63">
            <v>10</v>
          </cell>
          <cell r="H63">
            <v>0</v>
          </cell>
          <cell r="I63">
            <v>0</v>
          </cell>
        </row>
        <row r="64">
          <cell r="A64" t="str">
            <v>Gambia, The</v>
          </cell>
          <cell r="B64" t="str">
            <v>Dalasi</v>
          </cell>
          <cell r="C64" t="str">
            <v>GMB</v>
          </cell>
          <cell r="D64">
            <v>11</v>
          </cell>
          <cell r="E64">
            <v>11</v>
          </cell>
          <cell r="F64">
            <v>1</v>
          </cell>
          <cell r="G64">
            <v>11</v>
          </cell>
          <cell r="H64">
            <v>0</v>
          </cell>
          <cell r="I64">
            <v>0</v>
          </cell>
        </row>
        <row r="65">
          <cell r="A65" t="str">
            <v>Georgia</v>
          </cell>
          <cell r="B65" t="str">
            <v>Lari</v>
          </cell>
          <cell r="C65" t="str">
            <v>GEL</v>
          </cell>
          <cell r="D65">
            <v>12</v>
          </cell>
          <cell r="E65">
            <v>12</v>
          </cell>
          <cell r="F65">
            <v>1</v>
          </cell>
          <cell r="G65">
            <v>12</v>
          </cell>
          <cell r="H65">
            <v>0</v>
          </cell>
          <cell r="I65">
            <v>0</v>
          </cell>
        </row>
        <row r="66">
          <cell r="A66" t="str">
            <v>Germany</v>
          </cell>
          <cell r="B66" t="str">
            <v>Mark/Euro</v>
          </cell>
          <cell r="C66" t="str">
            <v>DEM</v>
          </cell>
          <cell r="D66">
            <v>1</v>
          </cell>
          <cell r="E66">
            <v>1</v>
          </cell>
          <cell r="F66">
            <v>1</v>
          </cell>
          <cell r="G66">
            <v>1</v>
          </cell>
          <cell r="H66">
            <v>0</v>
          </cell>
          <cell r="I66">
            <v>0</v>
          </cell>
        </row>
        <row r="67">
          <cell r="A67" t="str">
            <v>Ghana</v>
          </cell>
          <cell r="B67" t="str">
            <v>Cedi</v>
          </cell>
          <cell r="C67" t="str">
            <v>GHC</v>
          </cell>
          <cell r="D67">
            <v>9</v>
          </cell>
          <cell r="E67">
            <v>9</v>
          </cell>
          <cell r="F67">
            <v>1</v>
          </cell>
          <cell r="G67">
            <v>9</v>
          </cell>
          <cell r="H67">
            <v>0</v>
          </cell>
          <cell r="I67">
            <v>0</v>
          </cell>
        </row>
        <row r="68">
          <cell r="A68" t="str">
            <v>Greece</v>
          </cell>
          <cell r="B68" t="str">
            <v>Drachma/Euro</v>
          </cell>
          <cell r="C68" t="str">
            <v>GRD</v>
          </cell>
          <cell r="D68">
            <v>3</v>
          </cell>
          <cell r="E68">
            <v>3</v>
          </cell>
          <cell r="F68">
            <v>1</v>
          </cell>
          <cell r="G68">
            <v>3</v>
          </cell>
          <cell r="H68">
            <v>0</v>
          </cell>
          <cell r="I68">
            <v>0</v>
          </cell>
        </row>
        <row r="69">
          <cell r="A69" t="str">
            <v>Grenada</v>
          </cell>
          <cell r="B69" t="str">
            <v>E. Carib. Dollar</v>
          </cell>
          <cell r="C69" t="str">
            <v>XCD</v>
          </cell>
          <cell r="D69">
            <v>11</v>
          </cell>
          <cell r="E69">
            <v>11</v>
          </cell>
          <cell r="F69">
            <v>1</v>
          </cell>
          <cell r="G69">
            <v>11</v>
          </cell>
          <cell r="H69">
            <v>0</v>
          </cell>
          <cell r="I69">
            <v>0</v>
          </cell>
        </row>
        <row r="70">
          <cell r="A70" t="str">
            <v>Guatemala</v>
          </cell>
          <cell r="B70" t="str">
            <v>Quetzal</v>
          </cell>
          <cell r="C70" t="str">
            <v>GTQ</v>
          </cell>
          <cell r="D70">
            <v>7</v>
          </cell>
          <cell r="E70">
            <v>7</v>
          </cell>
          <cell r="F70">
            <v>1</v>
          </cell>
          <cell r="G70">
            <v>7</v>
          </cell>
          <cell r="H70">
            <v>0</v>
          </cell>
          <cell r="I70">
            <v>0</v>
          </cell>
        </row>
        <row r="71">
          <cell r="A71" t="str">
            <v>Guinea</v>
          </cell>
          <cell r="B71" t="str">
            <v>Guinean franc</v>
          </cell>
          <cell r="C71" t="str">
            <v>GNS</v>
          </cell>
          <cell r="D71">
            <v>12</v>
          </cell>
          <cell r="E71">
            <v>12</v>
          </cell>
          <cell r="F71">
            <v>1</v>
          </cell>
          <cell r="G71">
            <v>12</v>
          </cell>
          <cell r="H71">
            <v>0</v>
          </cell>
          <cell r="I71">
            <v>0</v>
          </cell>
        </row>
        <row r="72">
          <cell r="A72" t="str">
            <v>Guinea-Bissau</v>
          </cell>
          <cell r="B72" t="str">
            <v>CFA Franc</v>
          </cell>
          <cell r="C72" t="str">
            <v>XAF</v>
          </cell>
          <cell r="D72">
            <v>12</v>
          </cell>
          <cell r="E72">
            <v>12</v>
          </cell>
          <cell r="F72">
            <v>1</v>
          </cell>
          <cell r="G72">
            <v>12</v>
          </cell>
          <cell r="H72">
            <v>0</v>
          </cell>
          <cell r="I72">
            <v>0</v>
          </cell>
        </row>
        <row r="73">
          <cell r="A73" t="str">
            <v>Guyana</v>
          </cell>
          <cell r="B73" t="str">
            <v>Dollar</v>
          </cell>
          <cell r="C73" t="str">
            <v>GYD</v>
          </cell>
          <cell r="D73">
            <v>11</v>
          </cell>
          <cell r="E73">
            <v>11</v>
          </cell>
          <cell r="F73">
            <v>1</v>
          </cell>
          <cell r="G73">
            <v>11</v>
          </cell>
          <cell r="H73">
            <v>0</v>
          </cell>
          <cell r="I73">
            <v>0</v>
          </cell>
        </row>
        <row r="74">
          <cell r="A74" t="str">
            <v>Haiti</v>
          </cell>
          <cell r="B74" t="str">
            <v>Gourde</v>
          </cell>
          <cell r="C74" t="str">
            <v>HTG</v>
          </cell>
          <cell r="D74">
            <v>12</v>
          </cell>
          <cell r="E74">
            <v>12</v>
          </cell>
          <cell r="F74">
            <v>1</v>
          </cell>
          <cell r="G74">
            <v>12</v>
          </cell>
          <cell r="H74">
            <v>0</v>
          </cell>
          <cell r="I74">
            <v>0</v>
          </cell>
        </row>
        <row r="75">
          <cell r="A75" t="str">
            <v>Honduras</v>
          </cell>
          <cell r="B75" t="str">
            <v>Lempira</v>
          </cell>
          <cell r="C75" t="str">
            <v>HNL</v>
          </cell>
          <cell r="D75">
            <v>9</v>
          </cell>
          <cell r="E75">
            <v>12</v>
          </cell>
          <cell r="F75">
            <v>1</v>
          </cell>
          <cell r="G75">
            <v>9</v>
          </cell>
          <cell r="H75">
            <v>-3</v>
          </cell>
          <cell r="I75">
            <v>0</v>
          </cell>
        </row>
        <row r="76">
          <cell r="A76" t="str">
            <v>Hong Kong</v>
          </cell>
          <cell r="B76" t="str">
            <v>Dollar</v>
          </cell>
          <cell r="C76" t="str">
            <v>HKD</v>
          </cell>
          <cell r="D76">
            <v>3</v>
          </cell>
          <cell r="E76">
            <v>3</v>
          </cell>
          <cell r="F76">
            <v>1</v>
          </cell>
          <cell r="G76">
            <v>3</v>
          </cell>
          <cell r="H76">
            <v>0</v>
          </cell>
          <cell r="I76">
            <v>0</v>
          </cell>
        </row>
        <row r="77">
          <cell r="A77" t="str">
            <v>Hungary</v>
          </cell>
          <cell r="B77" t="str">
            <v>Forint</v>
          </cell>
          <cell r="C77" t="str">
            <v>HUF</v>
          </cell>
          <cell r="D77">
            <v>3</v>
          </cell>
          <cell r="E77">
            <v>4</v>
          </cell>
          <cell r="F77">
            <v>0</v>
          </cell>
          <cell r="G77">
            <v>3</v>
          </cell>
          <cell r="H77">
            <v>-1</v>
          </cell>
          <cell r="I77">
            <v>0</v>
          </cell>
        </row>
        <row r="78">
          <cell r="A78" t="str">
            <v>Iceland</v>
          </cell>
          <cell r="B78" t="str">
            <v>Krona</v>
          </cell>
          <cell r="C78" t="str">
            <v>ISK</v>
          </cell>
          <cell r="D78">
            <v>2</v>
          </cell>
          <cell r="E78">
            <v>2</v>
          </cell>
          <cell r="F78">
            <v>1</v>
          </cell>
          <cell r="G78">
            <v>2</v>
          </cell>
          <cell r="H78">
            <v>0</v>
          </cell>
          <cell r="I78">
            <v>0</v>
          </cell>
        </row>
        <row r="79">
          <cell r="A79" t="str">
            <v>India</v>
          </cell>
          <cell r="B79" t="str">
            <v>Rupee</v>
          </cell>
          <cell r="C79" t="str">
            <v>INR</v>
          </cell>
          <cell r="D79">
            <v>8</v>
          </cell>
          <cell r="E79">
            <v>7</v>
          </cell>
          <cell r="F79">
            <v>0</v>
          </cell>
          <cell r="G79">
            <v>8</v>
          </cell>
          <cell r="H79">
            <v>1</v>
          </cell>
          <cell r="I79">
            <v>0</v>
          </cell>
        </row>
        <row r="80">
          <cell r="A80" t="str">
            <v>Indonesia</v>
          </cell>
          <cell r="B80" t="str">
            <v>Rupiah</v>
          </cell>
          <cell r="C80" t="str">
            <v>IDR</v>
          </cell>
          <cell r="D80">
            <v>11</v>
          </cell>
          <cell r="E80">
            <v>12</v>
          </cell>
          <cell r="F80">
            <v>0</v>
          </cell>
          <cell r="G80">
            <v>11</v>
          </cell>
          <cell r="H80">
            <v>-1</v>
          </cell>
          <cell r="I80">
            <v>0</v>
          </cell>
        </row>
        <row r="81">
          <cell r="A81" t="str">
            <v>Iran</v>
          </cell>
          <cell r="B81" t="str">
            <v>Rial</v>
          </cell>
          <cell r="C81" t="str">
            <v>IRR</v>
          </cell>
          <cell r="D81">
            <v>11</v>
          </cell>
          <cell r="E81">
            <v>11</v>
          </cell>
          <cell r="F81">
            <v>1</v>
          </cell>
          <cell r="G81">
            <v>11</v>
          </cell>
          <cell r="H81">
            <v>0</v>
          </cell>
          <cell r="I81">
            <v>0</v>
          </cell>
        </row>
        <row r="82">
          <cell r="A82" t="str">
            <v>Iraq</v>
          </cell>
          <cell r="B82" t="str">
            <v>Dinar</v>
          </cell>
          <cell r="C82" t="str">
            <v>IQD</v>
          </cell>
          <cell r="D82">
            <v>12</v>
          </cell>
          <cell r="E82">
            <v>12</v>
          </cell>
          <cell r="F82">
            <v>1</v>
          </cell>
          <cell r="G82">
            <v>12</v>
          </cell>
          <cell r="H82">
            <v>0</v>
          </cell>
          <cell r="I82">
            <v>0</v>
          </cell>
        </row>
        <row r="83">
          <cell r="A83" t="str">
            <v>Ireland</v>
          </cell>
          <cell r="B83" t="str">
            <v>Punt/Euro</v>
          </cell>
          <cell r="C83" t="str">
            <v>IEP</v>
          </cell>
          <cell r="D83">
            <v>1</v>
          </cell>
          <cell r="E83">
            <v>1</v>
          </cell>
          <cell r="F83">
            <v>1</v>
          </cell>
          <cell r="G83">
            <v>1</v>
          </cell>
          <cell r="H83">
            <v>0</v>
          </cell>
          <cell r="I83">
            <v>0</v>
          </cell>
        </row>
        <row r="84">
          <cell r="A84" t="str">
            <v>Israel</v>
          </cell>
          <cell r="B84" t="str">
            <v>Shekel</v>
          </cell>
          <cell r="C84" t="str">
            <v>ISS</v>
          </cell>
          <cell r="D84">
            <v>4</v>
          </cell>
          <cell r="E84">
            <v>4</v>
          </cell>
          <cell r="F84">
            <v>0</v>
          </cell>
          <cell r="G84">
            <v>4</v>
          </cell>
          <cell r="H84">
            <v>0</v>
          </cell>
          <cell r="I84">
            <v>0</v>
          </cell>
        </row>
        <row r="85">
          <cell r="A85" t="str">
            <v>Italy</v>
          </cell>
          <cell r="B85" t="str">
            <v>Lira/Euro</v>
          </cell>
          <cell r="C85" t="str">
            <v>ITL</v>
          </cell>
          <cell r="D85">
            <v>2</v>
          </cell>
          <cell r="E85">
            <v>2</v>
          </cell>
          <cell r="F85">
            <v>1</v>
          </cell>
          <cell r="G85">
            <v>2</v>
          </cell>
          <cell r="H85">
            <v>0</v>
          </cell>
          <cell r="I85">
            <v>0</v>
          </cell>
        </row>
        <row r="86">
          <cell r="A86" t="str">
            <v>Jamaica</v>
          </cell>
          <cell r="B86" t="str">
            <v>Dollar</v>
          </cell>
          <cell r="C86" t="str">
            <v>JMD</v>
          </cell>
          <cell r="D86">
            <v>9</v>
          </cell>
          <cell r="E86">
            <v>9</v>
          </cell>
          <cell r="F86">
            <v>1</v>
          </cell>
          <cell r="G86">
            <v>9</v>
          </cell>
          <cell r="H86">
            <v>0</v>
          </cell>
          <cell r="I86">
            <v>0</v>
          </cell>
        </row>
        <row r="87">
          <cell r="A87" t="str">
            <v>Japan</v>
          </cell>
          <cell r="B87" t="str">
            <v>Yen</v>
          </cell>
          <cell r="C87" t="str">
            <v>JPY</v>
          </cell>
          <cell r="D87">
            <v>1</v>
          </cell>
          <cell r="E87">
            <v>1</v>
          </cell>
          <cell r="F87">
            <v>1</v>
          </cell>
          <cell r="G87">
            <v>1</v>
          </cell>
          <cell r="H87">
            <v>0</v>
          </cell>
          <cell r="I87">
            <v>0</v>
          </cell>
        </row>
        <row r="88">
          <cell r="A88" t="str">
            <v>Jordan</v>
          </cell>
          <cell r="B88" t="str">
            <v>Dinar</v>
          </cell>
          <cell r="C88" t="str">
            <v>JOD</v>
          </cell>
          <cell r="D88">
            <v>8</v>
          </cell>
          <cell r="E88">
            <v>9</v>
          </cell>
          <cell r="F88">
            <v>0</v>
          </cell>
          <cell r="G88">
            <v>8</v>
          </cell>
          <cell r="H88">
            <v>-1</v>
          </cell>
          <cell r="I88">
            <v>0</v>
          </cell>
        </row>
        <row r="89">
          <cell r="A89" t="str">
            <v>Kazakhstan</v>
          </cell>
          <cell r="B89" t="str">
            <v>Tenge</v>
          </cell>
          <cell r="C89" t="str">
            <v>KTS</v>
          </cell>
          <cell r="D89">
            <v>10</v>
          </cell>
          <cell r="E89">
            <v>10</v>
          </cell>
          <cell r="F89">
            <v>0</v>
          </cell>
          <cell r="G89">
            <v>10</v>
          </cell>
          <cell r="H89">
            <v>0</v>
          </cell>
          <cell r="I89">
            <v>0</v>
          </cell>
        </row>
        <row r="90">
          <cell r="A90" t="str">
            <v>Kenya</v>
          </cell>
          <cell r="B90" t="str">
            <v>Shilling</v>
          </cell>
          <cell r="C90" t="str">
            <v>KES</v>
          </cell>
          <cell r="D90">
            <v>11</v>
          </cell>
          <cell r="E90">
            <v>11</v>
          </cell>
          <cell r="F90">
            <v>1</v>
          </cell>
          <cell r="G90">
            <v>11</v>
          </cell>
          <cell r="H90">
            <v>0</v>
          </cell>
          <cell r="I90">
            <v>0</v>
          </cell>
        </row>
        <row r="91">
          <cell r="A91" t="str">
            <v>Kiribati</v>
          </cell>
          <cell r="B91" t="str">
            <v>Australian Dollar</v>
          </cell>
          <cell r="C91" t="str">
            <v>AUD</v>
          </cell>
          <cell r="D91">
            <v>12</v>
          </cell>
          <cell r="E91" t="e">
            <v>#N/A</v>
          </cell>
          <cell r="F91">
            <v>0</v>
          </cell>
          <cell r="G91">
            <v>12</v>
          </cell>
          <cell r="H91" t="e">
            <v>#N/A</v>
          </cell>
          <cell r="I91">
            <v>0</v>
          </cell>
        </row>
        <row r="92">
          <cell r="A92" t="str">
            <v>Korea, North</v>
          </cell>
          <cell r="B92" t="str">
            <v>Won</v>
          </cell>
          <cell r="C92" t="str">
            <v>KPW</v>
          </cell>
          <cell r="D92">
            <v>12</v>
          </cell>
          <cell r="E92">
            <v>12</v>
          </cell>
          <cell r="F92">
            <v>1</v>
          </cell>
          <cell r="G92">
            <v>12</v>
          </cell>
          <cell r="H92">
            <v>0</v>
          </cell>
          <cell r="I92">
            <v>0</v>
          </cell>
        </row>
        <row r="93">
          <cell r="A93" t="str">
            <v>Korea, South</v>
          </cell>
          <cell r="B93" t="str">
            <v>Won</v>
          </cell>
          <cell r="C93" t="str">
            <v>KRW</v>
          </cell>
          <cell r="D93">
            <v>4</v>
          </cell>
          <cell r="E93">
            <v>4</v>
          </cell>
          <cell r="F93">
            <v>1</v>
          </cell>
          <cell r="G93">
            <v>4</v>
          </cell>
          <cell r="H93">
            <v>0</v>
          </cell>
          <cell r="I93">
            <v>0</v>
          </cell>
        </row>
        <row r="94">
          <cell r="A94" t="str">
            <v>Kuwait</v>
          </cell>
          <cell r="B94" t="str">
            <v>Dinar</v>
          </cell>
          <cell r="C94" t="str">
            <v>KWD</v>
          </cell>
          <cell r="D94">
            <v>4</v>
          </cell>
          <cell r="E94">
            <v>4</v>
          </cell>
          <cell r="F94">
            <v>1</v>
          </cell>
          <cell r="G94">
            <v>4</v>
          </cell>
          <cell r="H94">
            <v>0</v>
          </cell>
          <cell r="I94">
            <v>0</v>
          </cell>
        </row>
        <row r="95">
          <cell r="A95" t="str">
            <v>Kyrgyzstan</v>
          </cell>
          <cell r="B95" t="str">
            <v>Som</v>
          </cell>
          <cell r="C95" t="str">
            <v>KYS</v>
          </cell>
          <cell r="D95">
            <v>11</v>
          </cell>
          <cell r="E95">
            <v>11</v>
          </cell>
          <cell r="F95">
            <v>1</v>
          </cell>
          <cell r="G95">
            <v>11</v>
          </cell>
          <cell r="H95">
            <v>0</v>
          </cell>
          <cell r="I95">
            <v>0</v>
          </cell>
        </row>
        <row r="96">
          <cell r="A96" t="str">
            <v>Laos</v>
          </cell>
          <cell r="B96" t="str">
            <v>Kip</v>
          </cell>
          <cell r="C96" t="str">
            <v>LAK</v>
          </cell>
          <cell r="D96">
            <v>12</v>
          </cell>
          <cell r="E96">
            <v>12</v>
          </cell>
          <cell r="F96">
            <v>1</v>
          </cell>
          <cell r="G96">
            <v>12</v>
          </cell>
          <cell r="H96">
            <v>0</v>
          </cell>
          <cell r="I96">
            <v>0</v>
          </cell>
        </row>
        <row r="97">
          <cell r="A97" t="str">
            <v>Latvia</v>
          </cell>
          <cell r="B97" t="str">
            <v>Lats</v>
          </cell>
          <cell r="C97" t="str">
            <v>LVR</v>
          </cell>
          <cell r="D97">
            <v>4</v>
          </cell>
          <cell r="E97">
            <v>5</v>
          </cell>
          <cell r="F97">
            <v>0</v>
          </cell>
          <cell r="G97">
            <v>4</v>
          </cell>
          <cell r="H97">
            <v>-1</v>
          </cell>
          <cell r="I97">
            <v>0</v>
          </cell>
        </row>
        <row r="98">
          <cell r="A98" t="str">
            <v>Lebanon</v>
          </cell>
          <cell r="B98" t="str">
            <v>Pound</v>
          </cell>
          <cell r="C98" t="str">
            <v>LBP</v>
          </cell>
          <cell r="D98">
            <v>9</v>
          </cell>
          <cell r="E98">
            <v>9</v>
          </cell>
          <cell r="F98">
            <v>1</v>
          </cell>
          <cell r="G98">
            <v>9</v>
          </cell>
          <cell r="H98">
            <v>0</v>
          </cell>
          <cell r="I98">
            <v>0</v>
          </cell>
        </row>
        <row r="99">
          <cell r="A99" t="str">
            <v>Lesotho</v>
          </cell>
          <cell r="B99" t="str">
            <v>Loti</v>
          </cell>
          <cell r="C99" t="str">
            <v>LSM</v>
          </cell>
          <cell r="D99">
            <v>11</v>
          </cell>
          <cell r="E99">
            <v>11</v>
          </cell>
          <cell r="F99">
            <v>1</v>
          </cell>
          <cell r="G99">
            <v>11</v>
          </cell>
          <cell r="H99">
            <v>0</v>
          </cell>
          <cell r="I99">
            <v>0</v>
          </cell>
        </row>
        <row r="100">
          <cell r="A100" t="str">
            <v>Liberia</v>
          </cell>
          <cell r="B100" t="str">
            <v>Dollar</v>
          </cell>
          <cell r="C100" t="str">
            <v>LRD</v>
          </cell>
          <cell r="D100">
            <v>12</v>
          </cell>
          <cell r="E100">
            <v>12</v>
          </cell>
          <cell r="F100">
            <v>1</v>
          </cell>
          <cell r="G100">
            <v>12</v>
          </cell>
          <cell r="H100">
            <v>0</v>
          </cell>
          <cell r="I100">
            <v>0</v>
          </cell>
        </row>
        <row r="101">
          <cell r="A101" t="str">
            <v>Libya</v>
          </cell>
          <cell r="B101" t="str">
            <v>Dinar</v>
          </cell>
          <cell r="C101" t="str">
            <v>LYD</v>
          </cell>
          <cell r="D101">
            <v>12</v>
          </cell>
          <cell r="E101">
            <v>12</v>
          </cell>
          <cell r="F101">
            <v>1</v>
          </cell>
          <cell r="G101">
            <v>12</v>
          </cell>
          <cell r="H101">
            <v>0</v>
          </cell>
          <cell r="I101">
            <v>0</v>
          </cell>
        </row>
        <row r="102">
          <cell r="A102" t="str">
            <v>Liechtenstein</v>
          </cell>
          <cell r="B102" t="str">
            <v>Liech. Franc</v>
          </cell>
          <cell r="C102" t="str">
            <v>CHF</v>
          </cell>
          <cell r="D102">
            <v>1</v>
          </cell>
          <cell r="E102" t="e">
            <v>#N/A</v>
          </cell>
          <cell r="F102">
            <v>0</v>
          </cell>
          <cell r="G102">
            <v>1</v>
          </cell>
          <cell r="H102" t="e">
            <v>#N/A</v>
          </cell>
          <cell r="I102">
            <v>0</v>
          </cell>
        </row>
        <row r="103">
          <cell r="A103" t="str">
            <v>Lithuania</v>
          </cell>
          <cell r="B103" t="str">
            <v>Litas</v>
          </cell>
          <cell r="C103" t="str">
            <v>LTT</v>
          </cell>
          <cell r="D103">
            <v>6</v>
          </cell>
          <cell r="E103">
            <v>6</v>
          </cell>
          <cell r="F103">
            <v>1</v>
          </cell>
          <cell r="G103">
            <v>6</v>
          </cell>
          <cell r="H103">
            <v>0</v>
          </cell>
          <cell r="I103">
            <v>0</v>
          </cell>
        </row>
        <row r="104">
          <cell r="A104" t="str">
            <v>Luxembourg</v>
          </cell>
          <cell r="B104" t="str">
            <v>Lux. Franc</v>
          </cell>
          <cell r="C104" t="str">
            <v>LUF</v>
          </cell>
          <cell r="D104">
            <v>1</v>
          </cell>
          <cell r="E104">
            <v>1</v>
          </cell>
          <cell r="F104">
            <v>1</v>
          </cell>
          <cell r="G104">
            <v>1</v>
          </cell>
          <cell r="H104">
            <v>0</v>
          </cell>
          <cell r="I104">
            <v>0</v>
          </cell>
        </row>
        <row r="105">
          <cell r="A105" t="str">
            <v>Macedonia</v>
          </cell>
          <cell r="B105" t="str">
            <v>Denar</v>
          </cell>
          <cell r="C105" t="str">
            <v>MKD</v>
          </cell>
          <cell r="D105">
            <v>8</v>
          </cell>
          <cell r="E105" t="e">
            <v>#N/A</v>
          </cell>
          <cell r="F105">
            <v>0</v>
          </cell>
          <cell r="G105">
            <v>8</v>
          </cell>
          <cell r="H105" t="e">
            <v>#N/A</v>
          </cell>
          <cell r="I105">
            <v>0</v>
          </cell>
        </row>
        <row r="106">
          <cell r="A106" t="str">
            <v>Madagascar</v>
          </cell>
          <cell r="B106" t="str">
            <v>Franc</v>
          </cell>
          <cell r="C106" t="str">
            <v>MGF</v>
          </cell>
          <cell r="D106">
            <v>12</v>
          </cell>
          <cell r="E106">
            <v>12</v>
          </cell>
          <cell r="F106">
            <v>1</v>
          </cell>
          <cell r="G106">
            <v>12</v>
          </cell>
          <cell r="H106">
            <v>0</v>
          </cell>
          <cell r="I106">
            <v>0</v>
          </cell>
        </row>
        <row r="107">
          <cell r="A107" t="str">
            <v>Malawi</v>
          </cell>
          <cell r="B107" t="str">
            <v>Kwacha</v>
          </cell>
          <cell r="C107" t="str">
            <v>MWK</v>
          </cell>
          <cell r="D107">
            <v>11</v>
          </cell>
          <cell r="E107">
            <v>11</v>
          </cell>
          <cell r="F107">
            <v>1</v>
          </cell>
          <cell r="G107">
            <v>11</v>
          </cell>
          <cell r="H107">
            <v>0</v>
          </cell>
          <cell r="I107">
            <v>0</v>
          </cell>
        </row>
        <row r="108">
          <cell r="A108" t="str">
            <v>Malaysia</v>
          </cell>
          <cell r="B108" t="str">
            <v>Ringgit</v>
          </cell>
          <cell r="C108" t="str">
            <v>MYR</v>
          </cell>
          <cell r="D108">
            <v>4</v>
          </cell>
          <cell r="E108">
            <v>5</v>
          </cell>
          <cell r="F108">
            <v>0</v>
          </cell>
          <cell r="G108">
            <v>4</v>
          </cell>
          <cell r="H108">
            <v>-1</v>
          </cell>
          <cell r="I108">
            <v>0</v>
          </cell>
        </row>
        <row r="109">
          <cell r="A109" t="str">
            <v>Maldives</v>
          </cell>
          <cell r="B109" t="str">
            <v>Rufiyaa</v>
          </cell>
          <cell r="C109" t="str">
            <v>MVR</v>
          </cell>
          <cell r="D109">
            <v>10</v>
          </cell>
          <cell r="E109">
            <v>10</v>
          </cell>
          <cell r="F109">
            <v>1</v>
          </cell>
          <cell r="G109">
            <v>10</v>
          </cell>
          <cell r="H109">
            <v>0</v>
          </cell>
          <cell r="I109">
            <v>0</v>
          </cell>
        </row>
        <row r="110">
          <cell r="A110" t="str">
            <v>Mali</v>
          </cell>
          <cell r="B110" t="str">
            <v>CFA Franc</v>
          </cell>
          <cell r="C110" t="str">
            <v>XOF</v>
          </cell>
          <cell r="D110">
            <v>11</v>
          </cell>
          <cell r="E110">
            <v>11</v>
          </cell>
          <cell r="F110">
            <v>1</v>
          </cell>
          <cell r="G110">
            <v>11</v>
          </cell>
          <cell r="H110">
            <v>0</v>
          </cell>
          <cell r="I110">
            <v>0</v>
          </cell>
        </row>
        <row r="111">
          <cell r="A111" t="str">
            <v>Malta</v>
          </cell>
          <cell r="B111" t="str">
            <v>Lira</v>
          </cell>
          <cell r="C111" t="str">
            <v>MTL</v>
          </cell>
          <cell r="D111">
            <v>3</v>
          </cell>
          <cell r="E111">
            <v>4</v>
          </cell>
          <cell r="F111">
            <v>0</v>
          </cell>
          <cell r="G111">
            <v>3</v>
          </cell>
          <cell r="H111">
            <v>-1</v>
          </cell>
          <cell r="I111">
            <v>0</v>
          </cell>
        </row>
        <row r="112">
          <cell r="A112" t="str">
            <v>Marshall Islands</v>
          </cell>
          <cell r="B112" t="str">
            <v>Dollar</v>
          </cell>
          <cell r="C112" t="e">
            <v>#N/A</v>
          </cell>
          <cell r="D112">
            <v>11</v>
          </cell>
          <cell r="E112" t="e">
            <v>#N/A</v>
          </cell>
          <cell r="F112">
            <v>0</v>
          </cell>
          <cell r="G112">
            <v>11</v>
          </cell>
          <cell r="H112" t="e">
            <v>#N/A</v>
          </cell>
          <cell r="I112">
            <v>0</v>
          </cell>
        </row>
        <row r="113">
          <cell r="A113" t="str">
            <v>Mauritania</v>
          </cell>
          <cell r="B113" t="str">
            <v>Ouguiya</v>
          </cell>
          <cell r="C113" t="str">
            <v>MRO</v>
          </cell>
          <cell r="D113">
            <v>11</v>
          </cell>
          <cell r="E113">
            <v>11</v>
          </cell>
          <cell r="F113">
            <v>1</v>
          </cell>
          <cell r="G113">
            <v>11</v>
          </cell>
          <cell r="H113">
            <v>0</v>
          </cell>
          <cell r="I113">
            <v>0</v>
          </cell>
        </row>
        <row r="114">
          <cell r="A114" t="str">
            <v>Mauritius</v>
          </cell>
          <cell r="B114" t="str">
            <v>Rupee</v>
          </cell>
          <cell r="C114" t="str">
            <v>MUR</v>
          </cell>
          <cell r="D114">
            <v>4</v>
          </cell>
          <cell r="E114">
            <v>5</v>
          </cell>
          <cell r="F114">
            <v>0</v>
          </cell>
          <cell r="G114">
            <v>4</v>
          </cell>
          <cell r="H114">
            <v>-1</v>
          </cell>
          <cell r="I114">
            <v>0</v>
          </cell>
        </row>
        <row r="115">
          <cell r="A115" t="str">
            <v>Mexico</v>
          </cell>
          <cell r="B115" t="str">
            <v>Peso</v>
          </cell>
          <cell r="C115" t="str">
            <v>MXN</v>
          </cell>
          <cell r="D115">
            <v>5</v>
          </cell>
          <cell r="E115">
            <v>5</v>
          </cell>
          <cell r="F115">
            <v>1</v>
          </cell>
          <cell r="G115">
            <v>5</v>
          </cell>
          <cell r="H115">
            <v>0</v>
          </cell>
          <cell r="I115">
            <v>0</v>
          </cell>
        </row>
        <row r="116">
          <cell r="A116" t="str">
            <v>Micronesia</v>
          </cell>
          <cell r="B116" t="str">
            <v>Dollar</v>
          </cell>
          <cell r="C116" t="str">
            <v>USD</v>
          </cell>
          <cell r="D116">
            <v>11</v>
          </cell>
          <cell r="E116" t="e">
            <v>#N/A</v>
          </cell>
          <cell r="F116">
            <v>0</v>
          </cell>
          <cell r="G116">
            <v>11</v>
          </cell>
          <cell r="H116" t="e">
            <v>#N/A</v>
          </cell>
          <cell r="I116">
            <v>0</v>
          </cell>
        </row>
        <row r="117">
          <cell r="A117" t="str">
            <v>Moldova</v>
          </cell>
          <cell r="B117" t="str">
            <v>Leu</v>
          </cell>
          <cell r="C117" t="str">
            <v>MVS</v>
          </cell>
          <cell r="D117">
            <v>10</v>
          </cell>
          <cell r="E117">
            <v>11</v>
          </cell>
          <cell r="F117">
            <v>0</v>
          </cell>
          <cell r="G117">
            <v>10</v>
          </cell>
          <cell r="H117">
            <v>-1</v>
          </cell>
          <cell r="I117">
            <v>0</v>
          </cell>
        </row>
        <row r="118">
          <cell r="A118" t="str">
            <v>Monaco</v>
          </cell>
          <cell r="B118" t="str">
            <v>Franc</v>
          </cell>
          <cell r="C118" t="str">
            <v>FRF</v>
          </cell>
          <cell r="D118">
            <v>1</v>
          </cell>
          <cell r="E118" t="e">
            <v>#N/A</v>
          </cell>
          <cell r="F118">
            <v>0</v>
          </cell>
          <cell r="G118">
            <v>1</v>
          </cell>
          <cell r="H118" t="e">
            <v>#N/A</v>
          </cell>
          <cell r="I118">
            <v>0</v>
          </cell>
        </row>
        <row r="119">
          <cell r="A119" t="str">
            <v>Mongolia</v>
          </cell>
          <cell r="B119" t="str">
            <v>Tugrik</v>
          </cell>
          <cell r="C119" t="str">
            <v>MNT</v>
          </cell>
          <cell r="D119">
            <v>10</v>
          </cell>
          <cell r="E119">
            <v>11</v>
          </cell>
          <cell r="F119">
            <v>0</v>
          </cell>
          <cell r="G119">
            <v>10</v>
          </cell>
          <cell r="H119">
            <v>-1</v>
          </cell>
          <cell r="I119">
            <v>0</v>
          </cell>
        </row>
        <row r="120">
          <cell r="A120" t="str">
            <v>Morocco</v>
          </cell>
          <cell r="B120" t="str">
            <v>Dirham</v>
          </cell>
          <cell r="C120" t="str">
            <v>MAD</v>
          </cell>
          <cell r="D120">
            <v>7</v>
          </cell>
          <cell r="E120">
            <v>7</v>
          </cell>
          <cell r="F120">
            <v>1</v>
          </cell>
          <cell r="G120">
            <v>7</v>
          </cell>
          <cell r="H120">
            <v>0</v>
          </cell>
          <cell r="I120">
            <v>0</v>
          </cell>
        </row>
        <row r="121">
          <cell r="A121" t="str">
            <v>Mozambique</v>
          </cell>
          <cell r="B121" t="str">
            <v>Metical</v>
          </cell>
          <cell r="C121" t="str">
            <v>MZM</v>
          </cell>
          <cell r="D121">
            <v>11</v>
          </cell>
          <cell r="E121">
            <v>11</v>
          </cell>
          <cell r="F121">
            <v>1</v>
          </cell>
          <cell r="G121">
            <v>11</v>
          </cell>
          <cell r="H121">
            <v>0</v>
          </cell>
          <cell r="I121">
            <v>0</v>
          </cell>
        </row>
        <row r="122">
          <cell r="A122" t="str">
            <v>Myanmar (Burma)</v>
          </cell>
          <cell r="B122" t="str">
            <v>Kyat</v>
          </cell>
          <cell r="C122" t="str">
            <v>MMK</v>
          </cell>
          <cell r="D122">
            <v>12</v>
          </cell>
          <cell r="E122">
            <v>12</v>
          </cell>
          <cell r="F122">
            <v>1</v>
          </cell>
          <cell r="G122">
            <v>12</v>
          </cell>
          <cell r="H122">
            <v>0</v>
          </cell>
          <cell r="I122">
            <v>0</v>
          </cell>
        </row>
        <row r="123">
          <cell r="A123" t="str">
            <v>Namibia</v>
          </cell>
          <cell r="B123" t="str">
            <v>Dollar</v>
          </cell>
          <cell r="C123" t="str">
            <v>ZAR</v>
          </cell>
          <cell r="D123">
            <v>10</v>
          </cell>
          <cell r="E123">
            <v>10</v>
          </cell>
          <cell r="F123">
            <v>1</v>
          </cell>
          <cell r="G123">
            <v>10</v>
          </cell>
          <cell r="H123">
            <v>0</v>
          </cell>
          <cell r="I123">
            <v>0</v>
          </cell>
        </row>
        <row r="124">
          <cell r="A124" t="str">
            <v>Nauru</v>
          </cell>
          <cell r="B124" t="str">
            <v>Dollar</v>
          </cell>
          <cell r="C124" t="str">
            <v>AUD</v>
          </cell>
          <cell r="D124">
            <v>12</v>
          </cell>
          <cell r="E124" t="e">
            <v>#N/A</v>
          </cell>
          <cell r="F124">
            <v>0</v>
          </cell>
          <cell r="G124">
            <v>12</v>
          </cell>
          <cell r="H124" t="e">
            <v>#N/A</v>
          </cell>
          <cell r="I124">
            <v>0</v>
          </cell>
        </row>
        <row r="125">
          <cell r="A125" t="str">
            <v>Nepal</v>
          </cell>
          <cell r="B125" t="str">
            <v>Rupee</v>
          </cell>
          <cell r="C125" t="str">
            <v>NPR</v>
          </cell>
          <cell r="D125">
            <v>10</v>
          </cell>
          <cell r="E125">
            <v>10</v>
          </cell>
          <cell r="F125">
            <v>1</v>
          </cell>
          <cell r="G125">
            <v>10</v>
          </cell>
          <cell r="H125">
            <v>0</v>
          </cell>
          <cell r="I125">
            <v>0</v>
          </cell>
        </row>
        <row r="126">
          <cell r="A126" t="str">
            <v>Netherlands</v>
          </cell>
          <cell r="B126" t="str">
            <v>Guilder/Euro</v>
          </cell>
          <cell r="C126" t="str">
            <v>ANG</v>
          </cell>
          <cell r="D126">
            <v>1</v>
          </cell>
          <cell r="E126">
            <v>1</v>
          </cell>
          <cell r="F126">
            <v>1</v>
          </cell>
          <cell r="G126">
            <v>1</v>
          </cell>
          <cell r="H126">
            <v>0</v>
          </cell>
          <cell r="I126">
            <v>0</v>
          </cell>
        </row>
        <row r="127">
          <cell r="A127" t="str">
            <v>New Zealand</v>
          </cell>
          <cell r="B127" t="str">
            <v>Dollar</v>
          </cell>
          <cell r="C127" t="str">
            <v>NZD</v>
          </cell>
          <cell r="D127">
            <v>1</v>
          </cell>
          <cell r="E127">
            <v>1</v>
          </cell>
          <cell r="F127">
            <v>1</v>
          </cell>
          <cell r="G127">
            <v>1</v>
          </cell>
          <cell r="H127">
            <v>0</v>
          </cell>
          <cell r="I127">
            <v>0</v>
          </cell>
        </row>
        <row r="128">
          <cell r="A128" t="str">
            <v>Nicaragua</v>
          </cell>
          <cell r="B128" t="str">
            <v>Cordoba</v>
          </cell>
          <cell r="C128" t="str">
            <v>NIC</v>
          </cell>
          <cell r="D128">
            <v>12</v>
          </cell>
          <cell r="E128">
            <v>12</v>
          </cell>
          <cell r="F128">
            <v>1</v>
          </cell>
          <cell r="G128">
            <v>12</v>
          </cell>
          <cell r="H128">
            <v>0</v>
          </cell>
          <cell r="I128">
            <v>0</v>
          </cell>
        </row>
        <row r="129">
          <cell r="A129" t="str">
            <v>Niger</v>
          </cell>
          <cell r="B129" t="str">
            <v>CFA Franc</v>
          </cell>
          <cell r="C129" t="str">
            <v>XOF</v>
          </cell>
          <cell r="D129">
            <v>12</v>
          </cell>
          <cell r="E129">
            <v>12</v>
          </cell>
          <cell r="F129">
            <v>1</v>
          </cell>
          <cell r="G129">
            <v>12</v>
          </cell>
          <cell r="H129">
            <v>0</v>
          </cell>
          <cell r="I129">
            <v>0</v>
          </cell>
        </row>
        <row r="130">
          <cell r="A130" t="str">
            <v>Nigeria</v>
          </cell>
          <cell r="B130" t="str">
            <v>Naira</v>
          </cell>
          <cell r="C130" t="str">
            <v>NGN</v>
          </cell>
          <cell r="D130">
            <v>12</v>
          </cell>
          <cell r="E130">
            <v>12</v>
          </cell>
          <cell r="F130">
            <v>1</v>
          </cell>
          <cell r="G130">
            <v>12</v>
          </cell>
          <cell r="H130">
            <v>0</v>
          </cell>
          <cell r="I130">
            <v>0</v>
          </cell>
        </row>
        <row r="131">
          <cell r="A131" t="str">
            <v>Norway</v>
          </cell>
          <cell r="B131" t="str">
            <v>Krone</v>
          </cell>
          <cell r="C131" t="str">
            <v>NOK</v>
          </cell>
          <cell r="D131">
            <v>1</v>
          </cell>
          <cell r="E131">
            <v>1</v>
          </cell>
          <cell r="F131">
            <v>1</v>
          </cell>
          <cell r="G131">
            <v>1</v>
          </cell>
          <cell r="H131">
            <v>0</v>
          </cell>
          <cell r="I131">
            <v>0</v>
          </cell>
        </row>
        <row r="132">
          <cell r="A132" t="str">
            <v>Oman</v>
          </cell>
          <cell r="B132" t="str">
            <v>Rial Omani</v>
          </cell>
          <cell r="C132" t="str">
            <v>OMR</v>
          </cell>
          <cell r="D132">
            <v>4</v>
          </cell>
          <cell r="E132">
            <v>4</v>
          </cell>
          <cell r="F132">
            <v>1</v>
          </cell>
          <cell r="G132">
            <v>4</v>
          </cell>
          <cell r="H132">
            <v>0</v>
          </cell>
          <cell r="I132">
            <v>0</v>
          </cell>
        </row>
        <row r="133">
          <cell r="A133" t="str">
            <v>Pakistan</v>
          </cell>
          <cell r="B133" t="str">
            <v>Rupee</v>
          </cell>
          <cell r="C133" t="str">
            <v>PKR</v>
          </cell>
          <cell r="D133">
            <v>11</v>
          </cell>
          <cell r="E133">
            <v>12</v>
          </cell>
          <cell r="F133">
            <v>0</v>
          </cell>
          <cell r="G133">
            <v>11</v>
          </cell>
          <cell r="H133">
            <v>-1</v>
          </cell>
          <cell r="I133">
            <v>0</v>
          </cell>
        </row>
        <row r="134">
          <cell r="A134" t="str">
            <v>Palau</v>
          </cell>
          <cell r="B134" t="str">
            <v>Dollar</v>
          </cell>
          <cell r="C134" t="str">
            <v>USD</v>
          </cell>
          <cell r="D134">
            <v>12</v>
          </cell>
          <cell r="E134" t="e">
            <v>#N/A</v>
          </cell>
          <cell r="F134">
            <v>0</v>
          </cell>
          <cell r="G134">
            <v>12</v>
          </cell>
          <cell r="H134" t="e">
            <v>#N/A</v>
          </cell>
          <cell r="I134">
            <v>0</v>
          </cell>
        </row>
        <row r="135">
          <cell r="A135" t="str">
            <v>Panama</v>
          </cell>
          <cell r="B135" t="str">
            <v>Balboa</v>
          </cell>
          <cell r="C135" t="str">
            <v>PAB</v>
          </cell>
          <cell r="D135">
            <v>6</v>
          </cell>
          <cell r="E135">
            <v>6</v>
          </cell>
          <cell r="F135">
            <v>1</v>
          </cell>
          <cell r="G135">
            <v>6</v>
          </cell>
          <cell r="H135">
            <v>0</v>
          </cell>
          <cell r="I135">
            <v>0</v>
          </cell>
        </row>
        <row r="136">
          <cell r="A136" t="str">
            <v>Papua New Guinea</v>
          </cell>
          <cell r="B136" t="str">
            <v>Kina</v>
          </cell>
          <cell r="C136" t="str">
            <v>PGK</v>
          </cell>
          <cell r="D136">
            <v>11</v>
          </cell>
          <cell r="E136">
            <v>11</v>
          </cell>
          <cell r="F136">
            <v>1</v>
          </cell>
          <cell r="G136">
            <v>11</v>
          </cell>
          <cell r="H136">
            <v>0</v>
          </cell>
          <cell r="I136">
            <v>0</v>
          </cell>
        </row>
        <row r="137">
          <cell r="A137" t="str">
            <v>Paraguay</v>
          </cell>
          <cell r="B137" t="str">
            <v>Guarani</v>
          </cell>
          <cell r="C137" t="str">
            <v>PYG</v>
          </cell>
          <cell r="D137">
            <v>9</v>
          </cell>
          <cell r="E137">
            <v>9</v>
          </cell>
          <cell r="F137">
            <v>1</v>
          </cell>
          <cell r="G137">
            <v>9</v>
          </cell>
          <cell r="H137">
            <v>0</v>
          </cell>
          <cell r="I137">
            <v>0</v>
          </cell>
        </row>
        <row r="138">
          <cell r="A138" t="str">
            <v>Peru</v>
          </cell>
          <cell r="B138" t="str">
            <v>Nuevo Sol</v>
          </cell>
          <cell r="C138" t="str">
            <v>PSS</v>
          </cell>
          <cell r="D138">
            <v>8</v>
          </cell>
          <cell r="E138">
            <v>8</v>
          </cell>
          <cell r="F138">
            <v>1</v>
          </cell>
          <cell r="G138">
            <v>8</v>
          </cell>
          <cell r="H138">
            <v>0</v>
          </cell>
          <cell r="I138">
            <v>0</v>
          </cell>
        </row>
        <row r="139">
          <cell r="A139" t="str">
            <v>Philippines</v>
          </cell>
          <cell r="B139" t="str">
            <v>Peso</v>
          </cell>
          <cell r="C139" t="str">
            <v>PHP</v>
          </cell>
          <cell r="D139">
            <v>7</v>
          </cell>
          <cell r="E139">
            <v>6</v>
          </cell>
          <cell r="F139">
            <v>0</v>
          </cell>
          <cell r="G139">
            <v>7</v>
          </cell>
          <cell r="H139">
            <v>1</v>
          </cell>
          <cell r="I139">
            <v>0</v>
          </cell>
        </row>
        <row r="140">
          <cell r="A140" t="str">
            <v>Poland</v>
          </cell>
          <cell r="B140" t="str">
            <v>Zloty</v>
          </cell>
          <cell r="C140" t="str">
            <v>PLN</v>
          </cell>
          <cell r="D140">
            <v>4</v>
          </cell>
          <cell r="E140">
            <v>4</v>
          </cell>
          <cell r="F140">
            <v>1</v>
          </cell>
          <cell r="G140">
            <v>4</v>
          </cell>
          <cell r="H140">
            <v>0</v>
          </cell>
          <cell r="I140">
            <v>0</v>
          </cell>
        </row>
        <row r="141">
          <cell r="A141" t="str">
            <v>Portugal</v>
          </cell>
          <cell r="B141" t="str">
            <v>Escudo/Euro</v>
          </cell>
          <cell r="C141" t="str">
            <v>PTE</v>
          </cell>
          <cell r="D141">
            <v>2</v>
          </cell>
          <cell r="E141">
            <v>2</v>
          </cell>
          <cell r="F141">
            <v>1</v>
          </cell>
          <cell r="G141">
            <v>2</v>
          </cell>
          <cell r="H141">
            <v>0</v>
          </cell>
          <cell r="I141">
            <v>0</v>
          </cell>
        </row>
        <row r="142">
          <cell r="A142" t="str">
            <v>Qatar</v>
          </cell>
          <cell r="B142" t="str">
            <v>Riyal</v>
          </cell>
          <cell r="C142" t="str">
            <v>QAR</v>
          </cell>
          <cell r="D142">
            <v>4</v>
          </cell>
          <cell r="E142">
            <v>4</v>
          </cell>
          <cell r="F142">
            <v>1</v>
          </cell>
          <cell r="G142">
            <v>4</v>
          </cell>
          <cell r="H142">
            <v>0</v>
          </cell>
          <cell r="I142">
            <v>0</v>
          </cell>
        </row>
        <row r="143">
          <cell r="A143" t="str">
            <v>Romania</v>
          </cell>
          <cell r="B143" t="str">
            <v>Leu</v>
          </cell>
          <cell r="C143" t="str">
            <v>ROL</v>
          </cell>
          <cell r="D143">
            <v>11</v>
          </cell>
          <cell r="E143">
            <v>11</v>
          </cell>
          <cell r="F143">
            <v>1</v>
          </cell>
          <cell r="G143">
            <v>11</v>
          </cell>
          <cell r="H143">
            <v>0</v>
          </cell>
          <cell r="I143">
            <v>0</v>
          </cell>
        </row>
        <row r="144">
          <cell r="A144" t="str">
            <v>Russia</v>
          </cell>
          <cell r="B144" t="str">
            <v>Ruble</v>
          </cell>
          <cell r="C144" t="str">
            <v>RUR</v>
          </cell>
          <cell r="D144">
            <v>12</v>
          </cell>
          <cell r="E144">
            <v>12</v>
          </cell>
          <cell r="F144">
            <v>0</v>
          </cell>
          <cell r="G144">
            <v>12</v>
          </cell>
          <cell r="H144">
            <v>0</v>
          </cell>
          <cell r="I144">
            <v>0</v>
          </cell>
        </row>
        <row r="145">
          <cell r="A145" t="str">
            <v>Rwanda</v>
          </cell>
          <cell r="B145" t="str">
            <v>Franc</v>
          </cell>
          <cell r="C145" t="str">
            <v>RWS</v>
          </cell>
          <cell r="D145">
            <v>12</v>
          </cell>
          <cell r="E145">
            <v>12</v>
          </cell>
          <cell r="F145">
            <v>1</v>
          </cell>
          <cell r="G145">
            <v>12</v>
          </cell>
          <cell r="H145">
            <v>0</v>
          </cell>
          <cell r="I145">
            <v>0</v>
          </cell>
        </row>
        <row r="146">
          <cell r="A146" t="str">
            <v>Samoa</v>
          </cell>
          <cell r="B146" t="str">
            <v>Tala</v>
          </cell>
          <cell r="C146" t="str">
            <v>WST</v>
          </cell>
          <cell r="D146">
            <v>10</v>
          </cell>
          <cell r="E146" t="e">
            <v>#N/A</v>
          </cell>
          <cell r="F146">
            <v>0</v>
          </cell>
          <cell r="G146">
            <v>10</v>
          </cell>
          <cell r="H146" t="e">
            <v>#N/A</v>
          </cell>
          <cell r="I146">
            <v>0</v>
          </cell>
        </row>
        <row r="147">
          <cell r="A147" t="str">
            <v>Sao Tome &amp; Principe</v>
          </cell>
          <cell r="B147" t="str">
            <v>Dobra</v>
          </cell>
          <cell r="C147" t="str">
            <v>STD</v>
          </cell>
          <cell r="D147">
            <v>12</v>
          </cell>
          <cell r="E147">
            <v>12</v>
          </cell>
          <cell r="F147">
            <v>1</v>
          </cell>
          <cell r="G147">
            <v>12</v>
          </cell>
          <cell r="H147">
            <v>0</v>
          </cell>
          <cell r="I147">
            <v>0</v>
          </cell>
        </row>
        <row r="148">
          <cell r="A148" t="str">
            <v>San Marino</v>
          </cell>
          <cell r="B148" t="str">
            <v>Euro</v>
          </cell>
          <cell r="C148" t="str">
            <v>ITL</v>
          </cell>
          <cell r="D148">
            <v>10</v>
          </cell>
          <cell r="E148" t="e">
            <v>#N/A</v>
          </cell>
          <cell r="F148">
            <v>0</v>
          </cell>
          <cell r="G148">
            <v>12</v>
          </cell>
          <cell r="H148" t="e">
            <v>#N/A</v>
          </cell>
          <cell r="I148">
            <v>-2</v>
          </cell>
        </row>
        <row r="149">
          <cell r="A149" t="str">
            <v>Saudi Arabia</v>
          </cell>
          <cell r="B149" t="str">
            <v>Riyal</v>
          </cell>
          <cell r="C149" t="str">
            <v>SAR</v>
          </cell>
          <cell r="D149">
            <v>4</v>
          </cell>
          <cell r="E149">
            <v>4</v>
          </cell>
          <cell r="F149">
            <v>1</v>
          </cell>
          <cell r="G149">
            <v>4</v>
          </cell>
          <cell r="H149">
            <v>0</v>
          </cell>
          <cell r="I149">
            <v>0</v>
          </cell>
        </row>
        <row r="150">
          <cell r="A150" t="str">
            <v>Senegal</v>
          </cell>
          <cell r="B150" t="str">
            <v>CFA Franc</v>
          </cell>
          <cell r="C150" t="str">
            <v>XOF</v>
          </cell>
          <cell r="D150">
            <v>11</v>
          </cell>
          <cell r="E150">
            <v>11</v>
          </cell>
          <cell r="F150">
            <v>1</v>
          </cell>
          <cell r="G150">
            <v>11</v>
          </cell>
          <cell r="H150">
            <v>0</v>
          </cell>
          <cell r="I150">
            <v>0</v>
          </cell>
        </row>
        <row r="151">
          <cell r="A151" t="str">
            <v>Seychelles</v>
          </cell>
          <cell r="B151" t="str">
            <v>Rupee</v>
          </cell>
          <cell r="C151" t="str">
            <v>SCR</v>
          </cell>
          <cell r="D151">
            <v>9</v>
          </cell>
          <cell r="E151">
            <v>11</v>
          </cell>
          <cell r="F151">
            <v>0</v>
          </cell>
          <cell r="G151">
            <v>9</v>
          </cell>
          <cell r="H151">
            <v>-2</v>
          </cell>
          <cell r="I151">
            <v>0</v>
          </cell>
        </row>
        <row r="152">
          <cell r="A152" t="str">
            <v>Sierra Leone</v>
          </cell>
          <cell r="B152" t="str">
            <v>Leone</v>
          </cell>
          <cell r="C152" t="str">
            <v>SLL</v>
          </cell>
          <cell r="D152">
            <v>12</v>
          </cell>
          <cell r="E152">
            <v>12</v>
          </cell>
          <cell r="F152">
            <v>1</v>
          </cell>
          <cell r="G152">
            <v>12</v>
          </cell>
          <cell r="H152">
            <v>0</v>
          </cell>
          <cell r="I152">
            <v>0</v>
          </cell>
        </row>
        <row r="153">
          <cell r="A153" t="str">
            <v>Singapore</v>
          </cell>
          <cell r="B153" t="str">
            <v>Dollar</v>
          </cell>
          <cell r="C153" t="str">
            <v>SGD</v>
          </cell>
          <cell r="D153">
            <v>1</v>
          </cell>
          <cell r="E153">
            <v>1</v>
          </cell>
          <cell r="F153">
            <v>1</v>
          </cell>
          <cell r="G153">
            <v>1</v>
          </cell>
          <cell r="H153">
            <v>0</v>
          </cell>
          <cell r="I153">
            <v>0</v>
          </cell>
        </row>
        <row r="154">
          <cell r="A154" t="str">
            <v>Slovakia</v>
          </cell>
          <cell r="B154" t="str">
            <v>Koruna</v>
          </cell>
          <cell r="C154" t="str">
            <v>SKK</v>
          </cell>
          <cell r="D154">
            <v>6</v>
          </cell>
          <cell r="E154">
            <v>6</v>
          </cell>
          <cell r="F154">
            <v>1</v>
          </cell>
          <cell r="G154">
            <v>6</v>
          </cell>
          <cell r="H154">
            <v>0</v>
          </cell>
          <cell r="I154">
            <v>0</v>
          </cell>
        </row>
        <row r="155">
          <cell r="A155" t="str">
            <v>Slovenia</v>
          </cell>
          <cell r="B155" t="str">
            <v>Tolar</v>
          </cell>
          <cell r="C155" t="str">
            <v>SIT</v>
          </cell>
          <cell r="D155">
            <v>3</v>
          </cell>
          <cell r="E155">
            <v>3</v>
          </cell>
          <cell r="F155">
            <v>1</v>
          </cell>
          <cell r="G155">
            <v>3</v>
          </cell>
          <cell r="H155">
            <v>0</v>
          </cell>
          <cell r="I155">
            <v>0</v>
          </cell>
        </row>
        <row r="156">
          <cell r="A156" t="str">
            <v>Solomon Islands</v>
          </cell>
          <cell r="B156" t="str">
            <v>Dollar</v>
          </cell>
          <cell r="C156" t="str">
            <v>SBD</v>
          </cell>
          <cell r="D156">
            <v>11</v>
          </cell>
          <cell r="E156">
            <v>12</v>
          </cell>
          <cell r="F156">
            <v>0</v>
          </cell>
          <cell r="G156">
            <v>11</v>
          </cell>
          <cell r="H156">
            <v>-1</v>
          </cell>
          <cell r="I156">
            <v>0</v>
          </cell>
        </row>
        <row r="157">
          <cell r="A157" t="str">
            <v>Somalia</v>
          </cell>
          <cell r="B157" t="str">
            <v>Schilling</v>
          </cell>
          <cell r="C157" t="str">
            <v>SOS</v>
          </cell>
          <cell r="D157">
            <v>12</v>
          </cell>
          <cell r="E157">
            <v>12</v>
          </cell>
          <cell r="F157">
            <v>1</v>
          </cell>
          <cell r="G157">
            <v>12</v>
          </cell>
          <cell r="H157">
            <v>0</v>
          </cell>
          <cell r="I157">
            <v>0</v>
          </cell>
        </row>
        <row r="158">
          <cell r="A158" t="str">
            <v>South Africa</v>
          </cell>
          <cell r="B158" t="str">
            <v>Rand</v>
          </cell>
          <cell r="C158" t="str">
            <v>ZAR</v>
          </cell>
          <cell r="D158">
            <v>5</v>
          </cell>
          <cell r="E158">
            <v>5</v>
          </cell>
          <cell r="F158">
            <v>1</v>
          </cell>
          <cell r="G158">
            <v>5</v>
          </cell>
          <cell r="H158">
            <v>0</v>
          </cell>
          <cell r="I158">
            <v>0</v>
          </cell>
        </row>
        <row r="159">
          <cell r="A159" t="str">
            <v>Spain</v>
          </cell>
          <cell r="B159" t="str">
            <v>Peseta/Euro</v>
          </cell>
          <cell r="C159" t="str">
            <v>ESP</v>
          </cell>
          <cell r="D159">
            <v>2</v>
          </cell>
          <cell r="E159">
            <v>2</v>
          </cell>
          <cell r="F159">
            <v>1</v>
          </cell>
          <cell r="G159">
            <v>2</v>
          </cell>
          <cell r="H159">
            <v>0</v>
          </cell>
          <cell r="I159">
            <v>0</v>
          </cell>
        </row>
        <row r="160">
          <cell r="A160" t="str">
            <v>Sri Lanka</v>
          </cell>
          <cell r="B160" t="str">
            <v>Rupee</v>
          </cell>
          <cell r="C160" t="str">
            <v>LKR</v>
          </cell>
          <cell r="D160">
            <v>9</v>
          </cell>
          <cell r="E160">
            <v>9</v>
          </cell>
          <cell r="F160">
            <v>1</v>
          </cell>
          <cell r="G160">
            <v>9</v>
          </cell>
          <cell r="H160">
            <v>0</v>
          </cell>
          <cell r="I160">
            <v>0</v>
          </cell>
        </row>
        <row r="161">
          <cell r="A161" t="str">
            <v>St Kitts and Nevis</v>
          </cell>
          <cell r="B161" t="str">
            <v>E. Carib. Dollar</v>
          </cell>
          <cell r="C161" t="str">
            <v>XCD</v>
          </cell>
          <cell r="D161">
            <v>12</v>
          </cell>
          <cell r="E161" t="e">
            <v>#N/A</v>
          </cell>
          <cell r="F161">
            <v>0</v>
          </cell>
          <cell r="G161">
            <v>12</v>
          </cell>
          <cell r="H161" t="e">
            <v>#N/A</v>
          </cell>
          <cell r="I161">
            <v>0</v>
          </cell>
        </row>
        <row r="162">
          <cell r="A162" t="str">
            <v>St. Lucia</v>
          </cell>
          <cell r="B162" t="str">
            <v>E. Carib. Dollar</v>
          </cell>
          <cell r="C162" t="str">
            <v>XCD</v>
          </cell>
          <cell r="D162">
            <v>9</v>
          </cell>
          <cell r="E162">
            <v>9</v>
          </cell>
          <cell r="F162">
            <v>1</v>
          </cell>
          <cell r="G162">
            <v>9</v>
          </cell>
          <cell r="H162">
            <v>0</v>
          </cell>
          <cell r="I162">
            <v>0</v>
          </cell>
        </row>
        <row r="163">
          <cell r="A163" t="str">
            <v>St. Vincent &amp; the Grenadines</v>
          </cell>
          <cell r="B163" t="str">
            <v>E. Carib. Dollar</v>
          </cell>
          <cell r="C163" t="str">
            <v>XCD</v>
          </cell>
          <cell r="D163">
            <v>9</v>
          </cell>
          <cell r="E163">
            <v>9</v>
          </cell>
          <cell r="F163">
            <v>1</v>
          </cell>
          <cell r="G163">
            <v>9</v>
          </cell>
          <cell r="H163">
            <v>0</v>
          </cell>
          <cell r="I163">
            <v>0</v>
          </cell>
        </row>
        <row r="164">
          <cell r="A164" t="str">
            <v>Sudan</v>
          </cell>
          <cell r="B164" t="str">
            <v>Dinar</v>
          </cell>
          <cell r="C164" t="str">
            <v>SDD</v>
          </cell>
          <cell r="D164">
            <v>12</v>
          </cell>
          <cell r="E164">
            <v>12</v>
          </cell>
          <cell r="F164">
            <v>1</v>
          </cell>
          <cell r="G164">
            <v>12</v>
          </cell>
          <cell r="H164">
            <v>0</v>
          </cell>
          <cell r="I164">
            <v>0</v>
          </cell>
        </row>
        <row r="165">
          <cell r="A165" t="str">
            <v>Suriname</v>
          </cell>
          <cell r="B165" t="str">
            <v>Guilder</v>
          </cell>
          <cell r="C165" t="str">
            <v>SRG</v>
          </cell>
          <cell r="D165">
            <v>10</v>
          </cell>
          <cell r="E165">
            <v>10</v>
          </cell>
          <cell r="F165">
            <v>1</v>
          </cell>
          <cell r="G165">
            <v>10</v>
          </cell>
          <cell r="H165">
            <v>0</v>
          </cell>
          <cell r="I165">
            <v>0</v>
          </cell>
        </row>
        <row r="166">
          <cell r="A166" t="str">
            <v>Swaziland</v>
          </cell>
          <cell r="B166" t="str">
            <v>Lilangeni</v>
          </cell>
          <cell r="C166" t="str">
            <v>SZL</v>
          </cell>
          <cell r="D166">
            <v>11</v>
          </cell>
          <cell r="E166">
            <v>11</v>
          </cell>
          <cell r="F166">
            <v>1</v>
          </cell>
          <cell r="G166">
            <v>11</v>
          </cell>
          <cell r="H166">
            <v>0</v>
          </cell>
          <cell r="I166">
            <v>0</v>
          </cell>
        </row>
        <row r="167">
          <cell r="A167" t="str">
            <v>Sweden</v>
          </cell>
          <cell r="B167" t="str">
            <v>Krona</v>
          </cell>
          <cell r="C167" t="str">
            <v>SEK</v>
          </cell>
          <cell r="D167">
            <v>1</v>
          </cell>
          <cell r="E167">
            <v>1</v>
          </cell>
          <cell r="F167">
            <v>1</v>
          </cell>
          <cell r="G167">
            <v>1</v>
          </cell>
          <cell r="H167">
            <v>0</v>
          </cell>
          <cell r="I167">
            <v>0</v>
          </cell>
        </row>
        <row r="168">
          <cell r="A168" t="str">
            <v>Switzerland</v>
          </cell>
          <cell r="B168" t="str">
            <v>Franc</v>
          </cell>
          <cell r="C168" t="str">
            <v>CHF</v>
          </cell>
          <cell r="D168">
            <v>1</v>
          </cell>
          <cell r="E168">
            <v>1</v>
          </cell>
          <cell r="F168">
            <v>1</v>
          </cell>
          <cell r="G168">
            <v>1</v>
          </cell>
          <cell r="H168">
            <v>0</v>
          </cell>
          <cell r="I168">
            <v>0</v>
          </cell>
        </row>
        <row r="169">
          <cell r="A169" t="str">
            <v>Syria</v>
          </cell>
          <cell r="B169" t="str">
            <v>Pound</v>
          </cell>
          <cell r="C169" t="str">
            <v>SYP</v>
          </cell>
          <cell r="D169">
            <v>11</v>
          </cell>
          <cell r="E169">
            <v>11</v>
          </cell>
          <cell r="F169">
            <v>1</v>
          </cell>
          <cell r="G169">
            <v>11</v>
          </cell>
          <cell r="H169">
            <v>0</v>
          </cell>
          <cell r="I169">
            <v>0</v>
          </cell>
        </row>
        <row r="170">
          <cell r="A170" t="str">
            <v>Taiwan</v>
          </cell>
          <cell r="B170" t="str">
            <v>Dollar</v>
          </cell>
          <cell r="C170" t="str">
            <v>TWD</v>
          </cell>
          <cell r="D170">
            <v>2</v>
          </cell>
          <cell r="E170">
            <v>2</v>
          </cell>
          <cell r="F170">
            <v>1</v>
          </cell>
          <cell r="G170">
            <v>2</v>
          </cell>
          <cell r="H170">
            <v>0</v>
          </cell>
          <cell r="I170">
            <v>0</v>
          </cell>
        </row>
        <row r="171">
          <cell r="A171" t="str">
            <v>Tajikistan</v>
          </cell>
          <cell r="B171" t="str">
            <v>Ruble</v>
          </cell>
          <cell r="C171" t="str">
            <v>TJS</v>
          </cell>
          <cell r="D171">
            <v>11</v>
          </cell>
          <cell r="E171">
            <v>11</v>
          </cell>
          <cell r="F171">
            <v>1</v>
          </cell>
          <cell r="G171">
            <v>11</v>
          </cell>
          <cell r="H171">
            <v>0</v>
          </cell>
          <cell r="I171">
            <v>0</v>
          </cell>
        </row>
        <row r="172">
          <cell r="A172" t="str">
            <v>Tanzania</v>
          </cell>
          <cell r="B172" t="str">
            <v>Shilling</v>
          </cell>
          <cell r="C172" t="str">
            <v>TZS</v>
          </cell>
          <cell r="D172">
            <v>11</v>
          </cell>
          <cell r="E172">
            <v>11</v>
          </cell>
          <cell r="F172">
            <v>1</v>
          </cell>
          <cell r="G172">
            <v>11</v>
          </cell>
          <cell r="H172">
            <v>0</v>
          </cell>
          <cell r="I172">
            <v>0</v>
          </cell>
        </row>
        <row r="173">
          <cell r="A173" t="str">
            <v>Thailand</v>
          </cell>
          <cell r="B173" t="str">
            <v>Baht</v>
          </cell>
          <cell r="C173" t="str">
            <v>THB</v>
          </cell>
          <cell r="D173">
            <v>5</v>
          </cell>
          <cell r="E173">
            <v>6</v>
          </cell>
          <cell r="F173">
            <v>0</v>
          </cell>
          <cell r="G173">
            <v>5</v>
          </cell>
          <cell r="H173">
            <v>-1</v>
          </cell>
          <cell r="I173">
            <v>0</v>
          </cell>
        </row>
        <row r="174">
          <cell r="A174" t="str">
            <v>Togo</v>
          </cell>
          <cell r="B174" t="str">
            <v>CFA Franc</v>
          </cell>
          <cell r="C174" t="str">
            <v>XOF</v>
          </cell>
          <cell r="D174">
            <v>11</v>
          </cell>
          <cell r="E174">
            <v>11</v>
          </cell>
          <cell r="F174">
            <v>1</v>
          </cell>
          <cell r="G174">
            <v>11</v>
          </cell>
          <cell r="H174">
            <v>0</v>
          </cell>
          <cell r="I174">
            <v>0</v>
          </cell>
        </row>
        <row r="175">
          <cell r="A175" t="str">
            <v>Tonga</v>
          </cell>
          <cell r="B175" t="str">
            <v>Pa'anga</v>
          </cell>
          <cell r="C175" t="str">
            <v>TOP</v>
          </cell>
          <cell r="D175">
            <v>11</v>
          </cell>
          <cell r="E175">
            <v>11</v>
          </cell>
          <cell r="F175">
            <v>1</v>
          </cell>
          <cell r="G175">
            <v>11</v>
          </cell>
          <cell r="H175">
            <v>0</v>
          </cell>
          <cell r="I175">
            <v>0</v>
          </cell>
        </row>
        <row r="176">
          <cell r="A176" t="str">
            <v>Trinidad/Tobago</v>
          </cell>
          <cell r="B176" t="str">
            <v>TT Dollar</v>
          </cell>
          <cell r="C176" t="str">
            <v>TTD</v>
          </cell>
          <cell r="D176">
            <v>5</v>
          </cell>
          <cell r="E176">
            <v>5</v>
          </cell>
          <cell r="F176">
            <v>1</v>
          </cell>
          <cell r="G176">
            <v>5</v>
          </cell>
          <cell r="H176">
            <v>0</v>
          </cell>
          <cell r="I176">
            <v>0</v>
          </cell>
        </row>
        <row r="177">
          <cell r="A177" t="str">
            <v>Tunisia</v>
          </cell>
          <cell r="B177" t="str">
            <v>Dinar</v>
          </cell>
          <cell r="C177" t="str">
            <v>TND</v>
          </cell>
          <cell r="D177">
            <v>5</v>
          </cell>
          <cell r="E177">
            <v>5</v>
          </cell>
          <cell r="F177">
            <v>1</v>
          </cell>
          <cell r="G177">
            <v>5</v>
          </cell>
          <cell r="H177">
            <v>0</v>
          </cell>
          <cell r="I177">
            <v>0</v>
          </cell>
        </row>
        <row r="178">
          <cell r="A178" t="str">
            <v>Turkey</v>
          </cell>
          <cell r="B178" t="str">
            <v>Lira</v>
          </cell>
          <cell r="C178" t="str">
            <v>TRL</v>
          </cell>
          <cell r="D178">
            <v>9</v>
          </cell>
          <cell r="E178">
            <v>9</v>
          </cell>
          <cell r="F178">
            <v>1</v>
          </cell>
          <cell r="G178">
            <v>9</v>
          </cell>
          <cell r="H178">
            <v>0</v>
          </cell>
          <cell r="I178">
            <v>0</v>
          </cell>
        </row>
        <row r="179">
          <cell r="A179" t="str">
            <v>Turkmenistan</v>
          </cell>
          <cell r="B179" t="str">
            <v>Manat</v>
          </cell>
          <cell r="C179" t="str">
            <v>TMS</v>
          </cell>
          <cell r="D179">
            <v>11</v>
          </cell>
          <cell r="E179">
            <v>10</v>
          </cell>
          <cell r="F179">
            <v>0</v>
          </cell>
          <cell r="G179">
            <v>11</v>
          </cell>
          <cell r="H179">
            <v>1</v>
          </cell>
          <cell r="I179">
            <v>0</v>
          </cell>
        </row>
        <row r="180">
          <cell r="A180" t="str">
            <v>Tuvalu</v>
          </cell>
          <cell r="B180" t="str">
            <v>Dollar</v>
          </cell>
          <cell r="C180" t="str">
            <v>AUD</v>
          </cell>
          <cell r="D180">
            <v>12</v>
          </cell>
          <cell r="E180" t="e">
            <v>#N/A</v>
          </cell>
          <cell r="F180">
            <v>0</v>
          </cell>
          <cell r="G180">
            <v>12</v>
          </cell>
          <cell r="H180" t="e">
            <v>#N/A</v>
          </cell>
          <cell r="I180">
            <v>0</v>
          </cell>
        </row>
        <row r="181">
          <cell r="A181" t="str">
            <v>Uganda</v>
          </cell>
          <cell r="B181" t="str">
            <v>Shilling</v>
          </cell>
          <cell r="C181" t="str">
            <v>UGS</v>
          </cell>
          <cell r="D181">
            <v>10</v>
          </cell>
          <cell r="E181">
            <v>10</v>
          </cell>
          <cell r="F181">
            <v>1</v>
          </cell>
          <cell r="G181">
            <v>10</v>
          </cell>
          <cell r="H181">
            <v>0</v>
          </cell>
          <cell r="I181">
            <v>0</v>
          </cell>
        </row>
        <row r="182">
          <cell r="A182" t="str">
            <v>Ukraine</v>
          </cell>
          <cell r="B182" t="str">
            <v>Hryvnia</v>
          </cell>
          <cell r="C182" t="str">
            <v>UAK</v>
          </cell>
          <cell r="D182">
            <v>11</v>
          </cell>
          <cell r="E182">
            <v>12</v>
          </cell>
          <cell r="F182">
            <v>0</v>
          </cell>
          <cell r="G182">
            <v>11</v>
          </cell>
          <cell r="H182">
            <v>-1</v>
          </cell>
          <cell r="I182">
            <v>0</v>
          </cell>
        </row>
        <row r="183">
          <cell r="A183" t="str">
            <v>United Arab Emirates</v>
          </cell>
          <cell r="B183" t="str">
            <v>Dirham</v>
          </cell>
          <cell r="C183" t="str">
            <v>AED</v>
          </cell>
          <cell r="D183">
            <v>3</v>
          </cell>
          <cell r="E183">
            <v>3</v>
          </cell>
          <cell r="F183">
            <v>1</v>
          </cell>
          <cell r="G183">
            <v>3</v>
          </cell>
          <cell r="H183">
            <v>0</v>
          </cell>
          <cell r="I183">
            <v>0</v>
          </cell>
        </row>
        <row r="184">
          <cell r="A184" t="str">
            <v>United Kingdom</v>
          </cell>
          <cell r="B184" t="str">
            <v>Pound Sterling</v>
          </cell>
          <cell r="C184" t="str">
            <v>UKP</v>
          </cell>
          <cell r="D184">
            <v>1</v>
          </cell>
          <cell r="E184">
            <v>1</v>
          </cell>
          <cell r="F184">
            <v>1</v>
          </cell>
          <cell r="G184">
            <v>1</v>
          </cell>
          <cell r="H184">
            <v>0</v>
          </cell>
          <cell r="I184">
            <v>0</v>
          </cell>
        </row>
        <row r="185">
          <cell r="A185" t="str">
            <v>United States</v>
          </cell>
          <cell r="B185" t="str">
            <v>Dollar</v>
          </cell>
          <cell r="C185" t="str">
            <v>USD</v>
          </cell>
          <cell r="D185">
            <v>1</v>
          </cell>
          <cell r="E185">
            <v>1</v>
          </cell>
          <cell r="F185">
            <v>1</v>
          </cell>
          <cell r="G185">
            <v>1</v>
          </cell>
          <cell r="H185">
            <v>0</v>
          </cell>
          <cell r="I185">
            <v>0</v>
          </cell>
        </row>
        <row r="186">
          <cell r="A186" t="str">
            <v>Uruguay</v>
          </cell>
          <cell r="B186" t="str">
            <v>Peso</v>
          </cell>
          <cell r="C186" t="str">
            <v>UYP</v>
          </cell>
          <cell r="D186">
            <v>5</v>
          </cell>
          <cell r="E186">
            <v>5</v>
          </cell>
          <cell r="F186">
            <v>1</v>
          </cell>
          <cell r="G186">
            <v>5</v>
          </cell>
          <cell r="H186">
            <v>0</v>
          </cell>
          <cell r="I186">
            <v>0</v>
          </cell>
        </row>
        <row r="187">
          <cell r="A187" t="str">
            <v>Uzbekistan</v>
          </cell>
          <cell r="B187" t="str">
            <v>Sum</v>
          </cell>
          <cell r="C187" t="str">
            <v>UZS</v>
          </cell>
          <cell r="D187">
            <v>11</v>
          </cell>
          <cell r="E187">
            <v>11</v>
          </cell>
          <cell r="F187">
            <v>1</v>
          </cell>
          <cell r="G187">
            <v>11</v>
          </cell>
          <cell r="H187">
            <v>0</v>
          </cell>
          <cell r="I187">
            <v>0</v>
          </cell>
        </row>
        <row r="188">
          <cell r="A188" t="str">
            <v>Vanuatu</v>
          </cell>
          <cell r="B188" t="str">
            <v>Vatu</v>
          </cell>
          <cell r="C188" t="str">
            <v>VUV</v>
          </cell>
          <cell r="D188">
            <v>11</v>
          </cell>
          <cell r="E188">
            <v>11</v>
          </cell>
          <cell r="F188">
            <v>1</v>
          </cell>
          <cell r="G188">
            <v>11</v>
          </cell>
          <cell r="H188">
            <v>0</v>
          </cell>
          <cell r="I188">
            <v>0</v>
          </cell>
        </row>
        <row r="189">
          <cell r="A189" t="str">
            <v>Vatican</v>
          </cell>
          <cell r="B189" t="str">
            <v>Lira</v>
          </cell>
          <cell r="C189" t="str">
            <v>ITL</v>
          </cell>
          <cell r="D189">
            <v>1</v>
          </cell>
          <cell r="E189" t="e">
            <v>#N/A</v>
          </cell>
          <cell r="F189">
            <v>0</v>
          </cell>
          <cell r="G189">
            <v>1</v>
          </cell>
          <cell r="H189" t="e">
            <v>#N/A</v>
          </cell>
          <cell r="I189">
            <v>0</v>
          </cell>
        </row>
        <row r="190">
          <cell r="A190" t="str">
            <v>Venezuela</v>
          </cell>
          <cell r="B190" t="str">
            <v>Bolivar</v>
          </cell>
          <cell r="C190" t="str">
            <v>VEB</v>
          </cell>
          <cell r="D190">
            <v>9</v>
          </cell>
          <cell r="E190">
            <v>9</v>
          </cell>
          <cell r="F190">
            <v>1</v>
          </cell>
          <cell r="G190">
            <v>9</v>
          </cell>
          <cell r="H190">
            <v>0</v>
          </cell>
          <cell r="I190">
            <v>0</v>
          </cell>
        </row>
        <row r="191">
          <cell r="A191" t="str">
            <v>Vietnam</v>
          </cell>
          <cell r="B191" t="str">
            <v>Dong</v>
          </cell>
          <cell r="C191" t="str">
            <v>VND</v>
          </cell>
          <cell r="D191">
            <v>10</v>
          </cell>
          <cell r="E191">
            <v>10</v>
          </cell>
          <cell r="F191">
            <v>1</v>
          </cell>
          <cell r="G191">
            <v>10</v>
          </cell>
          <cell r="H191">
            <v>0</v>
          </cell>
          <cell r="I191">
            <v>0</v>
          </cell>
        </row>
        <row r="192">
          <cell r="A192" t="str">
            <v>Yemen</v>
          </cell>
          <cell r="B192" t="str">
            <v>Rial</v>
          </cell>
          <cell r="C192" t="str">
            <v>YER</v>
          </cell>
          <cell r="D192">
            <v>11</v>
          </cell>
          <cell r="E192">
            <v>12</v>
          </cell>
          <cell r="F192">
            <v>0</v>
          </cell>
          <cell r="G192">
            <v>11</v>
          </cell>
          <cell r="H192">
            <v>-1</v>
          </cell>
          <cell r="I192">
            <v>0</v>
          </cell>
        </row>
        <row r="193">
          <cell r="A193" t="str">
            <v>Yugoslavia</v>
          </cell>
          <cell r="B193" t="str">
            <v>New Dinar</v>
          </cell>
          <cell r="C193" t="str">
            <v>YUM</v>
          </cell>
          <cell r="D193">
            <v>12</v>
          </cell>
          <cell r="E193">
            <v>12</v>
          </cell>
          <cell r="F193">
            <v>1</v>
          </cell>
          <cell r="G193">
            <v>12</v>
          </cell>
          <cell r="H193">
            <v>0</v>
          </cell>
          <cell r="I193">
            <v>0</v>
          </cell>
        </row>
        <row r="194">
          <cell r="A194" t="str">
            <v>Zambia</v>
          </cell>
          <cell r="B194" t="str">
            <v>Kwacha</v>
          </cell>
          <cell r="C194" t="str">
            <v>ZMK</v>
          </cell>
          <cell r="D194">
            <v>11</v>
          </cell>
          <cell r="E194">
            <v>11</v>
          </cell>
          <cell r="F194">
            <v>1</v>
          </cell>
          <cell r="G194">
            <v>11</v>
          </cell>
          <cell r="H194">
            <v>0</v>
          </cell>
          <cell r="I194">
            <v>0</v>
          </cell>
        </row>
        <row r="195">
          <cell r="A195" t="str">
            <v>Zimbabwe</v>
          </cell>
          <cell r="B195" t="str">
            <v>Dollar</v>
          </cell>
          <cell r="C195" t="str">
            <v>ZWD</v>
          </cell>
          <cell r="D195">
            <v>12</v>
          </cell>
          <cell r="E195">
            <v>12</v>
          </cell>
          <cell r="F195">
            <v>1</v>
          </cell>
          <cell r="G195">
            <v>12</v>
          </cell>
          <cell r="H195">
            <v>0</v>
          </cell>
          <cell r="I195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 cap="flat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vert="vert270" wrap="square" lIns="91440" tIns="45720" rIns="91440" bIns="4572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 cap="flat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vert="vert270" wrap="square" lIns="91440" tIns="45720" rIns="91440" bIns="4572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L1004"/>
  <sheetViews>
    <sheetView tabSelected="1" workbookViewId="0">
      <selection activeCell="C2" sqref="C2"/>
    </sheetView>
  </sheetViews>
  <sheetFormatPr defaultRowHeight="13.2" outlineLevelCol="1" x14ac:dyDescent="0.25"/>
  <cols>
    <col min="1" max="1" width="10.44140625" customWidth="1"/>
    <col min="2" max="2" width="16.6640625" style="7" customWidth="1"/>
    <col min="3" max="3" width="16.109375" style="12" customWidth="1"/>
    <col min="4" max="4" width="6.5546875" style="222" customWidth="1"/>
    <col min="5" max="5" width="9.33203125" style="8" customWidth="1"/>
    <col min="6" max="6" width="7.6640625" style="8" hidden="1" customWidth="1" outlineLevel="1"/>
    <col min="7" max="7" width="7" style="1" hidden="1" customWidth="1" outlineLevel="1"/>
    <col min="8" max="8" width="0.109375" style="1" customWidth="1" collapsed="1"/>
    <col min="9" max="9" width="6.33203125" customWidth="1"/>
    <col min="10" max="10" width="10.44140625" customWidth="1"/>
    <col min="11" max="11" width="9.33203125" hidden="1" customWidth="1" outlineLevel="1"/>
    <col min="12" max="12" width="9" customWidth="1" collapsed="1"/>
    <col min="13" max="13" width="9" hidden="1" customWidth="1" outlineLevel="1"/>
    <col min="14" max="14" width="8.33203125" customWidth="1" collapsed="1"/>
    <col min="15" max="15" width="7.33203125" customWidth="1"/>
    <col min="16" max="16" width="7.109375" customWidth="1"/>
    <col min="17" max="17" width="7.44140625" customWidth="1"/>
    <col min="18" max="18" width="9.33203125" hidden="1" customWidth="1" outlineLevel="1"/>
    <col min="19" max="19" width="8.6640625" hidden="1" customWidth="1" outlineLevel="1"/>
    <col min="20" max="20" width="9.109375" customWidth="1" collapsed="1"/>
    <col min="21" max="21" width="7.5546875" customWidth="1"/>
    <col min="22" max="22" width="8" customWidth="1"/>
    <col min="23" max="23" width="10.88671875" hidden="1" customWidth="1" outlineLevel="1"/>
    <col min="24" max="24" width="8.5546875" customWidth="1" collapsed="1"/>
    <col min="25" max="25" width="5.44140625" customWidth="1"/>
    <col min="26" max="26" width="6.6640625" customWidth="1"/>
    <col min="27" max="27" width="6" customWidth="1"/>
    <col min="28" max="41" width="6" hidden="1" customWidth="1" outlineLevel="1"/>
    <col min="42" max="42" width="17.5546875" customWidth="1" collapsed="1"/>
    <col min="43" max="51" width="5.109375" customWidth="1"/>
    <col min="52" max="52" width="9.33203125" customWidth="1"/>
    <col min="53" max="53" width="8.6640625" customWidth="1"/>
    <col min="54" max="54" width="15.5546875" customWidth="1"/>
    <col min="55" max="55" width="15.109375" customWidth="1"/>
    <col min="56" max="56" width="15.33203125" customWidth="1"/>
  </cols>
  <sheetData>
    <row r="1" spans="1:42" ht="17.399999999999999" x14ac:dyDescent="0.3">
      <c r="B1" s="242" t="s">
        <v>659</v>
      </c>
      <c r="C1" s="243"/>
      <c r="D1" s="243"/>
      <c r="E1" s="243"/>
      <c r="F1" s="243"/>
      <c r="G1" s="243"/>
      <c r="H1" s="243"/>
      <c r="I1" s="243"/>
      <c r="J1" s="243"/>
      <c r="K1" s="243"/>
      <c r="L1" s="243"/>
      <c r="M1" s="243"/>
      <c r="N1" s="243"/>
      <c r="O1" s="243"/>
      <c r="P1" s="243"/>
      <c r="Q1" s="243"/>
      <c r="R1" s="243"/>
      <c r="S1" s="243"/>
      <c r="T1" s="243"/>
      <c r="U1" s="243"/>
      <c r="V1" s="243"/>
      <c r="W1" s="243"/>
      <c r="X1" s="243"/>
      <c r="Y1" s="243"/>
      <c r="Z1" s="243"/>
      <c r="AA1" s="243"/>
      <c r="AB1" s="243"/>
      <c r="AC1" s="243"/>
      <c r="AD1" s="243"/>
      <c r="AE1" s="243"/>
      <c r="AF1" s="243"/>
      <c r="AG1" s="243"/>
      <c r="AH1" s="243"/>
      <c r="AI1" s="243"/>
      <c r="AJ1" s="243"/>
      <c r="AK1" s="243"/>
      <c r="AL1" s="243"/>
      <c r="AM1" s="243"/>
      <c r="AN1" s="243"/>
      <c r="AO1" s="243"/>
    </row>
    <row r="2" spans="1:42" s="6" customFormat="1" ht="34.5" customHeight="1" x14ac:dyDescent="0.25">
      <c r="B2" s="114" t="s">
        <v>355</v>
      </c>
      <c r="C2" s="232" t="s">
        <v>668</v>
      </c>
      <c r="D2" s="220" t="s">
        <v>669</v>
      </c>
      <c r="E2" s="171" t="s">
        <v>666</v>
      </c>
      <c r="F2" s="258" t="s">
        <v>630</v>
      </c>
      <c r="G2" s="260" t="s">
        <v>445</v>
      </c>
      <c r="H2" s="115"/>
      <c r="I2" s="244" t="s">
        <v>354</v>
      </c>
      <c r="J2" s="62" t="s">
        <v>631</v>
      </c>
      <c r="K2" s="78" t="s">
        <v>648</v>
      </c>
      <c r="L2" s="143" t="s">
        <v>629</v>
      </c>
      <c r="M2" s="251" t="s">
        <v>349</v>
      </c>
      <c r="N2" s="262"/>
      <c r="O2" s="263" t="s">
        <v>637</v>
      </c>
      <c r="P2" s="268"/>
      <c r="Q2" s="263" t="s">
        <v>292</v>
      </c>
      <c r="R2" s="264"/>
      <c r="S2" s="264"/>
      <c r="T2" s="265"/>
      <c r="U2" s="266" t="s">
        <v>633</v>
      </c>
      <c r="V2" s="267"/>
      <c r="W2" s="267"/>
      <c r="X2" s="267"/>
      <c r="Y2" s="255" t="s">
        <v>638</v>
      </c>
      <c r="Z2" s="256"/>
      <c r="AA2" s="257"/>
      <c r="AB2" s="253"/>
      <c r="AC2" s="253"/>
      <c r="AD2" s="253"/>
      <c r="AE2" s="253"/>
      <c r="AF2" s="253"/>
      <c r="AG2" s="253"/>
      <c r="AH2" s="253"/>
      <c r="AI2" s="253"/>
      <c r="AJ2" s="253"/>
      <c r="AK2" s="253"/>
      <c r="AL2" s="253"/>
      <c r="AM2" s="254"/>
      <c r="AN2" s="251" t="s">
        <v>644</v>
      </c>
      <c r="AO2" s="252"/>
      <c r="AP2" s="80" t="s">
        <v>316</v>
      </c>
    </row>
    <row r="3" spans="1:42" s="4" customFormat="1" ht="28.5" customHeight="1" x14ac:dyDescent="0.25">
      <c r="B3" s="93"/>
      <c r="C3" s="145"/>
      <c r="D3" s="221"/>
      <c r="E3" s="219" t="s">
        <v>685</v>
      </c>
      <c r="F3" s="259"/>
      <c r="G3" s="261"/>
      <c r="H3" s="116"/>
      <c r="I3" s="245"/>
      <c r="J3" s="89"/>
      <c r="K3" s="90"/>
      <c r="L3" s="144"/>
      <c r="M3" s="81"/>
      <c r="N3" s="82"/>
      <c r="O3" s="126" t="s">
        <v>641</v>
      </c>
      <c r="P3" s="126" t="s">
        <v>632</v>
      </c>
      <c r="Q3" s="127" t="s">
        <v>639</v>
      </c>
      <c r="R3" s="126" t="s">
        <v>640</v>
      </c>
      <c r="S3" s="126" t="s">
        <v>291</v>
      </c>
      <c r="T3" s="128" t="s">
        <v>445</v>
      </c>
      <c r="U3" s="129" t="s">
        <v>634</v>
      </c>
      <c r="V3" s="127" t="s">
        <v>291</v>
      </c>
      <c r="W3" s="127" t="s">
        <v>657</v>
      </c>
      <c r="X3" s="204" t="s">
        <v>315</v>
      </c>
      <c r="Y3" s="83" t="s">
        <v>635</v>
      </c>
      <c r="Z3" s="83" t="s">
        <v>340</v>
      </c>
      <c r="AA3" s="83" t="s">
        <v>636</v>
      </c>
      <c r="AB3" s="247" t="s">
        <v>332</v>
      </c>
      <c r="AC3" s="247"/>
      <c r="AD3" s="247"/>
      <c r="AE3" s="247" t="s">
        <v>331</v>
      </c>
      <c r="AF3" s="247"/>
      <c r="AG3" s="248"/>
      <c r="AH3" s="246" t="s">
        <v>332</v>
      </c>
      <c r="AI3" s="247"/>
      <c r="AJ3" s="247"/>
      <c r="AK3" s="247" t="s">
        <v>331</v>
      </c>
      <c r="AL3" s="247"/>
      <c r="AM3" s="248"/>
      <c r="AN3" s="249" t="s">
        <v>336</v>
      </c>
      <c r="AO3" s="250"/>
      <c r="AP3" s="79" t="s">
        <v>642</v>
      </c>
    </row>
    <row r="4" spans="1:42" s="33" customFormat="1" ht="13.5" customHeight="1" thickBot="1" x14ac:dyDescent="0.3">
      <c r="A4"/>
      <c r="B4" s="74"/>
      <c r="C4" s="139"/>
      <c r="D4" s="223"/>
      <c r="E4" s="138">
        <v>37012</v>
      </c>
      <c r="F4" s="138">
        <v>36891</v>
      </c>
      <c r="G4" s="139"/>
      <c r="H4" s="101"/>
      <c r="I4" s="139"/>
      <c r="J4" s="137">
        <v>37013</v>
      </c>
      <c r="K4" s="224">
        <v>36861</v>
      </c>
      <c r="L4" s="100">
        <v>37012</v>
      </c>
      <c r="M4" s="102">
        <v>36882</v>
      </c>
      <c r="N4" s="225">
        <v>37012</v>
      </c>
      <c r="O4" s="269">
        <v>36951</v>
      </c>
      <c r="P4" s="270"/>
      <c r="Q4" s="272" t="s">
        <v>649</v>
      </c>
      <c r="R4" s="273"/>
      <c r="S4" s="226" t="s">
        <v>650</v>
      </c>
      <c r="T4" s="104"/>
      <c r="U4" s="269">
        <v>36951</v>
      </c>
      <c r="V4" s="270"/>
      <c r="W4" s="101"/>
      <c r="X4" s="227"/>
      <c r="Y4" s="269">
        <v>36951</v>
      </c>
      <c r="Z4" s="271"/>
      <c r="AA4" s="270"/>
      <c r="AB4" s="228" t="s">
        <v>333</v>
      </c>
      <c r="AC4" s="229" t="s">
        <v>334</v>
      </c>
      <c r="AD4" s="229" t="s">
        <v>335</v>
      </c>
      <c r="AE4" s="229" t="s">
        <v>333</v>
      </c>
      <c r="AF4" s="229" t="s">
        <v>334</v>
      </c>
      <c r="AG4" s="230" t="s">
        <v>335</v>
      </c>
      <c r="AH4" s="231" t="s">
        <v>333</v>
      </c>
      <c r="AI4" s="229" t="s">
        <v>334</v>
      </c>
      <c r="AJ4" s="230" t="s">
        <v>335</v>
      </c>
      <c r="AK4" s="229" t="s">
        <v>333</v>
      </c>
      <c r="AL4" s="229" t="s">
        <v>334</v>
      </c>
      <c r="AM4" s="230" t="s">
        <v>335</v>
      </c>
      <c r="AN4" s="231" t="s">
        <v>332</v>
      </c>
      <c r="AO4" s="228" t="s">
        <v>331</v>
      </c>
      <c r="AP4" s="105">
        <v>37012</v>
      </c>
    </row>
    <row r="5" spans="1:42" s="54" customFormat="1" ht="13.5" customHeight="1" thickBot="1" x14ac:dyDescent="0.3">
      <c r="A5"/>
      <c r="B5" s="233" t="s">
        <v>688</v>
      </c>
      <c r="C5" s="234"/>
      <c r="D5" s="234"/>
      <c r="E5" s="234"/>
      <c r="F5" s="234"/>
      <c r="G5" s="234"/>
      <c r="H5" s="234"/>
      <c r="I5" s="234"/>
      <c r="J5" s="234"/>
      <c r="K5" s="234"/>
      <c r="L5" s="234"/>
      <c r="M5" s="234"/>
      <c r="N5" s="234"/>
      <c r="O5" s="234"/>
      <c r="P5" s="234"/>
      <c r="Q5" s="234"/>
      <c r="R5" s="234"/>
      <c r="S5" s="234"/>
      <c r="T5" s="234"/>
      <c r="U5" s="234"/>
      <c r="V5" s="234"/>
      <c r="W5" s="234"/>
      <c r="X5" s="234"/>
      <c r="Y5" s="234"/>
      <c r="Z5" s="234"/>
      <c r="AA5" s="234"/>
      <c r="AB5" s="234"/>
      <c r="AC5" s="234"/>
      <c r="AD5" s="234"/>
      <c r="AE5" s="234"/>
      <c r="AF5" s="234"/>
      <c r="AG5" s="234"/>
      <c r="AH5" s="234"/>
      <c r="AI5" s="234"/>
      <c r="AJ5" s="234"/>
      <c r="AK5" s="234"/>
      <c r="AL5" s="234"/>
      <c r="AM5" s="234"/>
      <c r="AN5" s="234"/>
      <c r="AO5" s="234"/>
      <c r="AP5" s="235"/>
    </row>
    <row r="6" spans="1:42" x14ac:dyDescent="0.25">
      <c r="B6" s="211" t="s">
        <v>15</v>
      </c>
      <c r="C6" s="208" t="s">
        <v>9</v>
      </c>
      <c r="D6" s="210" t="s">
        <v>454</v>
      </c>
      <c r="E6" s="118">
        <v>1</v>
      </c>
      <c r="F6" s="118">
        <v>1</v>
      </c>
      <c r="G6" s="195">
        <f t="shared" ref="G6:G36" si="0">+E6-F6</f>
        <v>0</v>
      </c>
      <c r="H6" s="200">
        <f>(VLOOKUP(B6,'[1]New Ratings'!$A$3:$I$195,5,FALSE))</f>
        <v>1</v>
      </c>
      <c r="I6" s="43" t="s">
        <v>16</v>
      </c>
      <c r="J6" s="43" t="s">
        <v>48</v>
      </c>
      <c r="K6" s="58" t="s">
        <v>48</v>
      </c>
      <c r="L6" s="43" t="s">
        <v>13</v>
      </c>
      <c r="M6" s="58" t="s">
        <v>295</v>
      </c>
      <c r="N6" s="43" t="s">
        <v>295</v>
      </c>
      <c r="O6" s="205">
        <v>87.77</v>
      </c>
      <c r="P6" s="188">
        <v>19</v>
      </c>
      <c r="Q6" s="64" t="str">
        <f t="shared" ref="Q6:Q12" si="1">IF(AND(R6&lt;=20,R6&lt;&gt;0),"A",IF(R6&lt;=40,"B",IF(R6&lt;=60,"C",IF(R6&lt;=80,"D",IF(R6&lt;=100,"E","*")))))</f>
        <v>B</v>
      </c>
      <c r="R6" s="58">
        <v>26</v>
      </c>
      <c r="S6" s="64">
        <v>27</v>
      </c>
      <c r="T6" s="141">
        <f t="shared" ref="T6:T32" si="2">IF(R6="*","*",R6-S6)</f>
        <v>-1</v>
      </c>
      <c r="U6" s="58">
        <v>21</v>
      </c>
      <c r="V6" s="43">
        <v>79</v>
      </c>
      <c r="W6" s="64">
        <v>82.1</v>
      </c>
      <c r="X6" s="64">
        <f t="shared" ref="X6:X32" si="3">IF(V6="*","*",V6-W6)</f>
        <v>-3.0999999999999943</v>
      </c>
      <c r="Y6" s="36">
        <v>87.5</v>
      </c>
      <c r="Z6" s="43">
        <v>33</v>
      </c>
      <c r="AA6" s="43">
        <v>39.5</v>
      </c>
      <c r="AB6" s="47" t="s">
        <v>348</v>
      </c>
      <c r="AC6" s="47" t="s">
        <v>303</v>
      </c>
      <c r="AD6" s="47" t="s">
        <v>303</v>
      </c>
      <c r="AE6" s="47" t="s">
        <v>300</v>
      </c>
      <c r="AF6" s="47" t="s">
        <v>300</v>
      </c>
      <c r="AG6" s="47" t="s">
        <v>300</v>
      </c>
      <c r="AH6" s="58">
        <f>IF(ISERROR(VLOOKUP(AB6,Methodology!$H$26:$I$37,2,FALSE)),"",VLOOKUP(AB6,Methodology!$H$26:$I$37,2,FALSE))</f>
        <v>6</v>
      </c>
      <c r="AI6" s="58">
        <f>IF(ISERROR(VLOOKUP(AC6,Methodology!$H$26:$I$37,2,FALSE)),"",VLOOKUP(AC6,Methodology!$H$26:$I$37,2,FALSE))</f>
        <v>7</v>
      </c>
      <c r="AJ6" s="47">
        <f>IF(ISERROR(VLOOKUP(AD6,Methodology!$H$26:$I$37,2,FALSE)),"",VLOOKUP(AD6,Methodology!$H$26:$I$37,2,FALSE))</f>
        <v>7</v>
      </c>
      <c r="AK6" s="58">
        <f>IF(ISERROR(VLOOKUP(AE6,Methodology!$H$26:$I$37,2,FALSE)),"",VLOOKUP(AE6,Methodology!$H$26:$I$37,2,FALSE))</f>
        <v>9</v>
      </c>
      <c r="AL6" s="58">
        <f>IF(ISERROR(VLOOKUP(AF6,Methodology!$H$26:$I$37,2,FALSE)),"",VLOOKUP(AF6,Methodology!$H$26:$I$37,2,FALSE))</f>
        <v>9</v>
      </c>
      <c r="AM6" s="47">
        <f>IF(ISERROR(VLOOKUP(AG6,Methodology!$H$26:$I$37,2,FALSE)),"",VLOOKUP(AG6,Methodology!$H$26:$I$37,2,FALSE))</f>
        <v>9</v>
      </c>
      <c r="AN6" s="108">
        <f t="shared" ref="AN6:AN36" si="4">SUM(AH6:AJ6)/3</f>
        <v>6.666666666666667</v>
      </c>
      <c r="AO6" s="203">
        <f t="shared" ref="AO6:AO36" si="5">SUM(AK6:AM6)/3</f>
        <v>9</v>
      </c>
      <c r="AP6" s="206" t="s">
        <v>317</v>
      </c>
    </row>
    <row r="7" spans="1:42" x14ac:dyDescent="0.25">
      <c r="B7" s="211" t="s">
        <v>18</v>
      </c>
      <c r="C7" s="208" t="s">
        <v>404</v>
      </c>
      <c r="D7" s="210" t="s">
        <v>455</v>
      </c>
      <c r="E7" s="118">
        <v>1</v>
      </c>
      <c r="F7" s="118">
        <v>1</v>
      </c>
      <c r="G7" s="195">
        <f t="shared" si="0"/>
        <v>0</v>
      </c>
      <c r="H7" s="200">
        <f>(VLOOKUP(B7,'[1]New Ratings'!$A$3:$I$195,5,FALSE))</f>
        <v>1</v>
      </c>
      <c r="I7" s="43" t="s">
        <v>16</v>
      </c>
      <c r="J7" s="43" t="s">
        <v>20</v>
      </c>
      <c r="K7" s="58" t="s">
        <v>20</v>
      </c>
      <c r="L7" s="43" t="s">
        <v>13</v>
      </c>
      <c r="M7" s="58" t="s">
        <v>293</v>
      </c>
      <c r="N7" s="43" t="s">
        <v>293</v>
      </c>
      <c r="O7" s="205">
        <v>93.81</v>
      </c>
      <c r="P7" s="188">
        <v>10</v>
      </c>
      <c r="Q7" s="64" t="str">
        <f t="shared" si="1"/>
        <v>*</v>
      </c>
      <c r="R7" s="58" t="s">
        <v>305</v>
      </c>
      <c r="S7" s="64" t="s">
        <v>305</v>
      </c>
      <c r="T7" s="141" t="str">
        <f t="shared" si="2"/>
        <v>*</v>
      </c>
      <c r="U7" s="58">
        <v>9</v>
      </c>
      <c r="V7" s="43">
        <v>89.5</v>
      </c>
      <c r="W7" s="64">
        <v>87.1</v>
      </c>
      <c r="X7" s="64">
        <f t="shared" si="3"/>
        <v>2.4000000000000057</v>
      </c>
      <c r="Y7" s="36">
        <v>85.5</v>
      </c>
      <c r="Z7" s="43">
        <v>42</v>
      </c>
      <c r="AA7" s="43">
        <v>40.5</v>
      </c>
      <c r="AB7" s="47" t="s">
        <v>297</v>
      </c>
      <c r="AC7" s="47" t="s">
        <v>300</v>
      </c>
      <c r="AD7" s="47" t="s">
        <v>300</v>
      </c>
      <c r="AE7" s="47" t="s">
        <v>300</v>
      </c>
      <c r="AF7" s="47" t="s">
        <v>300</v>
      </c>
      <c r="AG7" s="47" t="s">
        <v>298</v>
      </c>
      <c r="AH7" s="58">
        <f>IF(ISERROR(VLOOKUP(AB7,Methodology!$H$26:$I$37,2,FALSE)),"",VLOOKUP(AB7,Methodology!$H$26:$I$37,2,FALSE))</f>
        <v>10</v>
      </c>
      <c r="AI7" s="58">
        <f>IF(ISERROR(VLOOKUP(AC7,Methodology!$H$26:$I$37,2,FALSE)),"",VLOOKUP(AC7,Methodology!$H$26:$I$37,2,FALSE))</f>
        <v>9</v>
      </c>
      <c r="AJ7" s="47">
        <f>IF(ISERROR(VLOOKUP(AD7,Methodology!$H$26:$I$37,2,FALSE)),"",VLOOKUP(AD7,Methodology!$H$26:$I$37,2,FALSE))</f>
        <v>9</v>
      </c>
      <c r="AK7" s="58">
        <f>IF(ISERROR(VLOOKUP(AE7,Methodology!$H$26:$I$37,2,FALSE)),"",VLOOKUP(AE7,Methodology!$H$26:$I$37,2,FALSE))</f>
        <v>9</v>
      </c>
      <c r="AL7" s="58">
        <f>IF(ISERROR(VLOOKUP(AF7,Methodology!$H$26:$I$37,2,FALSE)),"",VLOOKUP(AF7,Methodology!$H$26:$I$37,2,FALSE))</f>
        <v>9</v>
      </c>
      <c r="AM7" s="47">
        <f>IF(ISERROR(VLOOKUP(AG7,Methodology!$H$26:$I$37,2,FALSE)),"",VLOOKUP(AG7,Methodology!$H$26:$I$37,2,FALSE))</f>
        <v>8</v>
      </c>
      <c r="AN7" s="108">
        <f t="shared" si="4"/>
        <v>9.3333333333333339</v>
      </c>
      <c r="AO7" s="203">
        <f t="shared" si="5"/>
        <v>8.6666666666666661</v>
      </c>
      <c r="AP7" s="206" t="s">
        <v>420</v>
      </c>
    </row>
    <row r="8" spans="1:42" x14ac:dyDescent="0.25">
      <c r="B8" s="211" t="s">
        <v>22</v>
      </c>
      <c r="C8" s="208" t="s">
        <v>9</v>
      </c>
      <c r="D8" s="210" t="s">
        <v>457</v>
      </c>
      <c r="E8" s="118"/>
      <c r="F8" s="118">
        <v>3</v>
      </c>
      <c r="G8" s="195">
        <f t="shared" si="0"/>
        <v>-3</v>
      </c>
      <c r="H8" s="200">
        <f>(VLOOKUP(B8,'[1]New Ratings'!$A$3:$I$195,5,FALSE))</f>
        <v>4</v>
      </c>
      <c r="I8" s="43" t="s">
        <v>1</v>
      </c>
      <c r="J8" s="43" t="s">
        <v>343</v>
      </c>
      <c r="K8" s="58" t="s">
        <v>343</v>
      </c>
      <c r="L8" s="43" t="s">
        <v>305</v>
      </c>
      <c r="M8" s="58" t="s">
        <v>305</v>
      </c>
      <c r="N8" s="43" t="s">
        <v>305</v>
      </c>
      <c r="O8" s="205">
        <v>65.55</v>
      </c>
      <c r="P8" s="188">
        <v>40</v>
      </c>
      <c r="Q8" s="64" t="str">
        <f t="shared" si="1"/>
        <v>*</v>
      </c>
      <c r="R8" s="58" t="s">
        <v>305</v>
      </c>
      <c r="S8" s="64" t="s">
        <v>305</v>
      </c>
      <c r="T8" s="141" t="str">
        <f t="shared" si="2"/>
        <v>*</v>
      </c>
      <c r="U8" s="58">
        <v>32</v>
      </c>
      <c r="V8" s="43">
        <v>62.7</v>
      </c>
      <c r="W8" s="64">
        <v>70.7</v>
      </c>
      <c r="X8" s="64">
        <f t="shared" si="3"/>
        <v>-8</v>
      </c>
      <c r="Y8" s="36">
        <v>82</v>
      </c>
      <c r="Z8" s="43">
        <v>31</v>
      </c>
      <c r="AA8" s="43">
        <v>35.5</v>
      </c>
      <c r="AB8" s="47"/>
      <c r="AC8" s="47"/>
      <c r="AD8" s="47"/>
      <c r="AE8" s="47"/>
      <c r="AF8" s="47"/>
      <c r="AG8" s="47"/>
      <c r="AH8" s="58" t="str">
        <f>IF(ISERROR(VLOOKUP(AB8,Methodology!$H$26:$I$37,2,FALSE)),"",VLOOKUP(AB8,Methodology!$H$26:$I$37,2,FALSE))</f>
        <v/>
      </c>
      <c r="AI8" s="58" t="str">
        <f>IF(ISERROR(VLOOKUP(AC8,Methodology!$H$26:$I$37,2,FALSE)),"",VLOOKUP(AC8,Methodology!$H$26:$I$37,2,FALSE))</f>
        <v/>
      </c>
      <c r="AJ8" s="47" t="str">
        <f>IF(ISERROR(VLOOKUP(AD8,Methodology!$H$26:$I$37,2,FALSE)),"",VLOOKUP(AD8,Methodology!$H$26:$I$37,2,FALSE))</f>
        <v/>
      </c>
      <c r="AK8" s="58" t="str">
        <f>IF(ISERROR(VLOOKUP(AE8,Methodology!$H$26:$I$37,2,FALSE)),"",VLOOKUP(AE8,Methodology!$H$26:$I$37,2,FALSE))</f>
        <v/>
      </c>
      <c r="AL8" s="58" t="str">
        <f>IF(ISERROR(VLOOKUP(AF8,Methodology!$H$26:$I$37,2,FALSE)),"",VLOOKUP(AF8,Methodology!$H$26:$I$37,2,FALSE))</f>
        <v/>
      </c>
      <c r="AM8" s="47" t="str">
        <f>IF(ISERROR(VLOOKUP(AG8,Methodology!$H$26:$I$37,2,FALSE)),"",VLOOKUP(AG8,Methodology!$H$26:$I$37,2,FALSE))</f>
        <v/>
      </c>
      <c r="AN8" s="108">
        <f t="shared" si="4"/>
        <v>0</v>
      </c>
      <c r="AO8" s="203">
        <f t="shared" si="5"/>
        <v>0</v>
      </c>
      <c r="AP8" s="206" t="s">
        <v>318</v>
      </c>
    </row>
    <row r="9" spans="1:42" x14ac:dyDescent="0.25">
      <c r="B9" s="211" t="s">
        <v>23</v>
      </c>
      <c r="C9" s="208" t="s">
        <v>6</v>
      </c>
      <c r="D9" s="210" t="s">
        <v>458</v>
      </c>
      <c r="E9" s="118"/>
      <c r="F9" s="118">
        <v>4</v>
      </c>
      <c r="G9" s="195">
        <f t="shared" si="0"/>
        <v>-4</v>
      </c>
      <c r="H9" s="200">
        <f>(VLOOKUP(B9,'[1]New Ratings'!$A$3:$I$195,5,FALSE))</f>
        <v>4</v>
      </c>
      <c r="I9" s="43" t="s">
        <v>1</v>
      </c>
      <c r="J9" s="43" t="s">
        <v>308</v>
      </c>
      <c r="K9" s="58" t="s">
        <v>308</v>
      </c>
      <c r="L9" s="43" t="s">
        <v>305</v>
      </c>
      <c r="M9" s="58" t="s">
        <v>301</v>
      </c>
      <c r="N9" s="43" t="s">
        <v>301</v>
      </c>
      <c r="O9" s="205">
        <v>67.23</v>
      </c>
      <c r="P9" s="188">
        <v>38</v>
      </c>
      <c r="Q9" s="64" t="str">
        <f t="shared" si="1"/>
        <v>B</v>
      </c>
      <c r="R9" s="58">
        <v>33</v>
      </c>
      <c r="S9" s="64">
        <v>35</v>
      </c>
      <c r="T9" s="141">
        <f t="shared" si="2"/>
        <v>-2</v>
      </c>
      <c r="U9" s="58">
        <v>45</v>
      </c>
      <c r="V9" s="43">
        <v>55.7</v>
      </c>
      <c r="W9" s="64">
        <v>54.6</v>
      </c>
      <c r="X9" s="64">
        <f t="shared" si="3"/>
        <v>1.1000000000000014</v>
      </c>
      <c r="Y9" s="36">
        <v>66</v>
      </c>
      <c r="Z9" s="43">
        <v>43.5</v>
      </c>
      <c r="AA9" s="43">
        <v>37.5</v>
      </c>
      <c r="AB9" s="47"/>
      <c r="AC9" s="47"/>
      <c r="AD9" s="47"/>
      <c r="AE9" s="47"/>
      <c r="AF9" s="47"/>
      <c r="AG9" s="47"/>
      <c r="AH9" s="58" t="str">
        <f>IF(ISERROR(VLOOKUP(AB9,Methodology!$H$26:$I$37,2,FALSE)),"",VLOOKUP(AB9,Methodology!$H$26:$I$37,2,FALSE))</f>
        <v/>
      </c>
      <c r="AI9" s="58" t="str">
        <f>IF(ISERROR(VLOOKUP(AC9,Methodology!$H$26:$I$37,2,FALSE)),"",VLOOKUP(AC9,Methodology!$H$26:$I$37,2,FALSE))</f>
        <v/>
      </c>
      <c r="AJ9" s="47" t="str">
        <f>IF(ISERROR(VLOOKUP(AD9,Methodology!$H$26:$I$37,2,FALSE)),"",VLOOKUP(AD9,Methodology!$H$26:$I$37,2,FALSE))</f>
        <v/>
      </c>
      <c r="AK9" s="58" t="str">
        <f>IF(ISERROR(VLOOKUP(AE9,Methodology!$H$26:$I$37,2,FALSE)),"",VLOOKUP(AE9,Methodology!$H$26:$I$37,2,FALSE))</f>
        <v/>
      </c>
      <c r="AL9" s="58" t="str">
        <f>IF(ISERROR(VLOOKUP(AF9,Methodology!$H$26:$I$37,2,FALSE)),"",VLOOKUP(AF9,Methodology!$H$26:$I$37,2,FALSE))</f>
        <v/>
      </c>
      <c r="AM9" s="47" t="str">
        <f>IF(ISERROR(VLOOKUP(AG9,Methodology!$H$26:$I$37,2,FALSE)),"",VLOOKUP(AG9,Methodology!$H$26:$I$37,2,FALSE))</f>
        <v/>
      </c>
      <c r="AN9" s="108">
        <f t="shared" si="4"/>
        <v>0</v>
      </c>
      <c r="AO9" s="203">
        <f t="shared" si="5"/>
        <v>0</v>
      </c>
      <c r="AP9" s="207" t="s">
        <v>320</v>
      </c>
    </row>
    <row r="10" spans="1:42" x14ac:dyDescent="0.25">
      <c r="B10" s="211" t="s">
        <v>26</v>
      </c>
      <c r="C10" s="208" t="s">
        <v>9</v>
      </c>
      <c r="D10" s="210" t="s">
        <v>460</v>
      </c>
      <c r="E10" s="118"/>
      <c r="F10" s="118">
        <v>4</v>
      </c>
      <c r="G10" s="195">
        <f t="shared" si="0"/>
        <v>-4</v>
      </c>
      <c r="H10" s="200">
        <f>(VLOOKUP(B10,'[1]New Ratings'!$A$3:$I$195,5,FALSE))</f>
        <v>5</v>
      </c>
      <c r="I10" s="43" t="s">
        <v>1</v>
      </c>
      <c r="J10" s="43" t="s">
        <v>262</v>
      </c>
      <c r="K10" s="58" t="s">
        <v>262</v>
      </c>
      <c r="L10" s="43" t="s">
        <v>13</v>
      </c>
      <c r="M10" s="58" t="s">
        <v>305</v>
      </c>
      <c r="N10" s="43" t="s">
        <v>305</v>
      </c>
      <c r="O10" s="205">
        <v>54.53</v>
      </c>
      <c r="P10" s="188">
        <v>59</v>
      </c>
      <c r="Q10" s="64" t="str">
        <f t="shared" si="1"/>
        <v>*</v>
      </c>
      <c r="R10" s="58" t="s">
        <v>305</v>
      </c>
      <c r="S10" s="64" t="s">
        <v>305</v>
      </c>
      <c r="T10" s="141" t="str">
        <f t="shared" si="2"/>
        <v>*</v>
      </c>
      <c r="U10" s="58">
        <v>46</v>
      </c>
      <c r="V10" s="43">
        <v>53.5</v>
      </c>
      <c r="W10" s="64">
        <v>54.6</v>
      </c>
      <c r="X10" s="64">
        <f t="shared" si="3"/>
        <v>-1.1000000000000014</v>
      </c>
      <c r="Y10" s="36" t="s">
        <v>305</v>
      </c>
      <c r="Z10" s="43" t="s">
        <v>305</v>
      </c>
      <c r="AA10" s="43" t="s">
        <v>305</v>
      </c>
      <c r="AB10" s="47"/>
      <c r="AC10" s="47"/>
      <c r="AD10" s="47"/>
      <c r="AE10" s="47"/>
      <c r="AF10" s="47"/>
      <c r="AG10" s="47"/>
      <c r="AH10" s="58" t="str">
        <f>IF(ISERROR(VLOOKUP(AB10,Methodology!$H$26:$I$37,2,FALSE)),"",VLOOKUP(AB10,Methodology!$H$26:$I$37,2,FALSE))</f>
        <v/>
      </c>
      <c r="AI10" s="58" t="str">
        <f>IF(ISERROR(VLOOKUP(AC10,Methodology!$H$26:$I$37,2,FALSE)),"",VLOOKUP(AC10,Methodology!$H$26:$I$37,2,FALSE))</f>
        <v/>
      </c>
      <c r="AJ10" s="47" t="str">
        <f>IF(ISERROR(VLOOKUP(AD10,Methodology!$H$26:$I$37,2,FALSE)),"",VLOOKUP(AD10,Methodology!$H$26:$I$37,2,FALSE))</f>
        <v/>
      </c>
      <c r="AK10" s="58" t="str">
        <f>IF(ISERROR(VLOOKUP(AE10,Methodology!$H$26:$I$37,2,FALSE)),"",VLOOKUP(AE10,Methodology!$H$26:$I$37,2,FALSE))</f>
        <v/>
      </c>
      <c r="AL10" s="58" t="str">
        <f>IF(ISERROR(VLOOKUP(AF10,Methodology!$H$26:$I$37,2,FALSE)),"",VLOOKUP(AF10,Methodology!$H$26:$I$37,2,FALSE))</f>
        <v/>
      </c>
      <c r="AM10" s="47" t="str">
        <f>IF(ISERROR(VLOOKUP(AG10,Methodology!$H$26:$I$37,2,FALSE)),"",VLOOKUP(AG10,Methodology!$H$26:$I$37,2,FALSE))</f>
        <v/>
      </c>
      <c r="AN10" s="108">
        <f t="shared" si="4"/>
        <v>0</v>
      </c>
      <c r="AO10" s="203">
        <f t="shared" si="5"/>
        <v>0</v>
      </c>
      <c r="AP10" s="206" t="s">
        <v>318</v>
      </c>
    </row>
    <row r="11" spans="1:42" x14ac:dyDescent="0.25">
      <c r="B11" s="211" t="s">
        <v>28</v>
      </c>
      <c r="C11" s="208" t="s">
        <v>394</v>
      </c>
      <c r="D11" s="210" t="s">
        <v>462</v>
      </c>
      <c r="E11" s="118"/>
      <c r="F11" s="118">
        <v>1</v>
      </c>
      <c r="G11" s="195">
        <f t="shared" si="0"/>
        <v>-1</v>
      </c>
      <c r="H11" s="200">
        <f>(VLOOKUP(B11,'[1]New Ratings'!$A$3:$I$195,5,FALSE))</f>
        <v>1</v>
      </c>
      <c r="I11" s="43" t="s">
        <v>16</v>
      </c>
      <c r="J11" s="43" t="s">
        <v>30</v>
      </c>
      <c r="K11" s="58" t="s">
        <v>30</v>
      </c>
      <c r="L11" s="43" t="s">
        <v>13</v>
      </c>
      <c r="M11" s="58" t="s">
        <v>296</v>
      </c>
      <c r="N11" s="43" t="s">
        <v>296</v>
      </c>
      <c r="O11" s="205">
        <v>86.54</v>
      </c>
      <c r="P11" s="188">
        <v>20</v>
      </c>
      <c r="Q11" s="64" t="str">
        <f t="shared" si="1"/>
        <v>B</v>
      </c>
      <c r="R11" s="58">
        <v>25</v>
      </c>
      <c r="S11" s="64">
        <v>25</v>
      </c>
      <c r="T11" s="141">
        <f t="shared" si="2"/>
        <v>0</v>
      </c>
      <c r="U11" s="58">
        <v>14</v>
      </c>
      <c r="V11" s="43">
        <v>86.9</v>
      </c>
      <c r="W11" s="64">
        <v>83.1</v>
      </c>
      <c r="X11" s="64">
        <f t="shared" si="3"/>
        <v>3.8000000000000114</v>
      </c>
      <c r="Y11" s="36">
        <v>82</v>
      </c>
      <c r="Z11" s="43">
        <v>38.5</v>
      </c>
      <c r="AA11" s="43">
        <v>43.5</v>
      </c>
      <c r="AB11" s="47" t="s">
        <v>297</v>
      </c>
      <c r="AC11" s="47" t="s">
        <v>300</v>
      </c>
      <c r="AD11" s="47" t="s">
        <v>300</v>
      </c>
      <c r="AE11" s="47" t="s">
        <v>300</v>
      </c>
      <c r="AF11" s="47" t="s">
        <v>300</v>
      </c>
      <c r="AG11" s="47" t="s">
        <v>300</v>
      </c>
      <c r="AH11" s="58">
        <f>IF(ISERROR(VLOOKUP(AB11,Methodology!$H$26:$I$37,2,FALSE)),"",VLOOKUP(AB11,Methodology!$H$26:$I$37,2,FALSE))</f>
        <v>10</v>
      </c>
      <c r="AI11" s="58">
        <f>IF(ISERROR(VLOOKUP(AC11,Methodology!$H$26:$I$37,2,FALSE)),"",VLOOKUP(AC11,Methodology!$H$26:$I$37,2,FALSE))</f>
        <v>9</v>
      </c>
      <c r="AJ11" s="47">
        <f>IF(ISERROR(VLOOKUP(AD11,Methodology!$H$26:$I$37,2,FALSE)),"",VLOOKUP(AD11,Methodology!$H$26:$I$37,2,FALSE))</f>
        <v>9</v>
      </c>
      <c r="AK11" s="58">
        <f>IF(ISERROR(VLOOKUP(AE11,Methodology!$H$26:$I$37,2,FALSE)),"",VLOOKUP(AE11,Methodology!$H$26:$I$37,2,FALSE))</f>
        <v>9</v>
      </c>
      <c r="AL11" s="58">
        <f>IF(ISERROR(VLOOKUP(AF11,Methodology!$H$26:$I$37,2,FALSE)),"",VLOOKUP(AF11,Methodology!$H$26:$I$37,2,FALSE))</f>
        <v>9</v>
      </c>
      <c r="AM11" s="47">
        <f>IF(ISERROR(VLOOKUP(AG11,Methodology!$H$26:$I$37,2,FALSE)),"",VLOOKUP(AG11,Methodology!$H$26:$I$37,2,FALSE))</f>
        <v>9</v>
      </c>
      <c r="AN11" s="108">
        <f t="shared" si="4"/>
        <v>9.3333333333333339</v>
      </c>
      <c r="AO11" s="203">
        <f t="shared" si="5"/>
        <v>9</v>
      </c>
      <c r="AP11" s="206" t="s">
        <v>420</v>
      </c>
    </row>
    <row r="12" spans="1:42" x14ac:dyDescent="0.25">
      <c r="B12" s="212" t="s">
        <v>41</v>
      </c>
      <c r="C12" s="208" t="s">
        <v>366</v>
      </c>
      <c r="D12" s="210" t="s">
        <v>470</v>
      </c>
      <c r="E12" s="118"/>
      <c r="F12" s="118">
        <v>5</v>
      </c>
      <c r="G12" s="195">
        <f t="shared" si="0"/>
        <v>-5</v>
      </c>
      <c r="H12" s="200">
        <f>(VLOOKUP(B12,'[1]New Ratings'!$A$3:$I$195,5,FALSE))</f>
        <v>5</v>
      </c>
      <c r="I12" s="43" t="s">
        <v>16</v>
      </c>
      <c r="J12" s="43" t="s">
        <v>305</v>
      </c>
      <c r="K12" s="58" t="s">
        <v>305</v>
      </c>
      <c r="L12" s="43"/>
      <c r="M12" s="58" t="s">
        <v>305</v>
      </c>
      <c r="N12" s="43" t="s">
        <v>305</v>
      </c>
      <c r="O12" s="205">
        <v>67.099999999999994</v>
      </c>
      <c r="P12" s="188">
        <v>39</v>
      </c>
      <c r="Q12" s="64" t="str">
        <f t="shared" si="1"/>
        <v>*</v>
      </c>
      <c r="R12" s="58" t="s">
        <v>305</v>
      </c>
      <c r="S12" s="64" t="s">
        <v>305</v>
      </c>
      <c r="T12" s="141" t="str">
        <f t="shared" si="2"/>
        <v>*</v>
      </c>
      <c r="U12" s="58" t="s">
        <v>305</v>
      </c>
      <c r="V12" s="43" t="s">
        <v>305</v>
      </c>
      <c r="W12" s="64" t="s">
        <v>305</v>
      </c>
      <c r="X12" s="64" t="str">
        <f t="shared" si="3"/>
        <v>*</v>
      </c>
      <c r="Y12" s="36">
        <v>77</v>
      </c>
      <c r="Z12" s="43">
        <v>49</v>
      </c>
      <c r="AA12" s="43">
        <v>46.5</v>
      </c>
      <c r="AB12" s="47"/>
      <c r="AC12" s="47"/>
      <c r="AD12" s="47"/>
      <c r="AE12" s="47"/>
      <c r="AF12" s="47"/>
      <c r="AG12" s="47"/>
      <c r="AH12" s="58" t="str">
        <f>IF(ISERROR(VLOOKUP(AB12,Methodology!$H$26:$I$37,2,FALSE)),"",VLOOKUP(AB12,Methodology!$H$26:$I$37,2,FALSE))</f>
        <v/>
      </c>
      <c r="AI12" s="58" t="str">
        <f>IF(ISERROR(VLOOKUP(AC12,Methodology!$H$26:$I$37,2,FALSE)),"",VLOOKUP(AC12,Methodology!$H$26:$I$37,2,FALSE))</f>
        <v/>
      </c>
      <c r="AJ12" s="47" t="str">
        <f>IF(ISERROR(VLOOKUP(AD12,Methodology!$H$26:$I$37,2,FALSE)),"",VLOOKUP(AD12,Methodology!$H$26:$I$37,2,FALSE))</f>
        <v/>
      </c>
      <c r="AK12" s="58" t="str">
        <f>IF(ISERROR(VLOOKUP(AE12,Methodology!$H$26:$I$37,2,FALSE)),"",VLOOKUP(AE12,Methodology!$H$26:$I$37,2,FALSE))</f>
        <v/>
      </c>
      <c r="AL12" s="58" t="str">
        <f>IF(ISERROR(VLOOKUP(AF12,Methodology!$H$26:$I$37,2,FALSE)),"",VLOOKUP(AF12,Methodology!$H$26:$I$37,2,FALSE))</f>
        <v/>
      </c>
      <c r="AM12" s="47" t="str">
        <f>IF(ISERROR(VLOOKUP(AG12,Methodology!$H$26:$I$37,2,FALSE)),"",VLOOKUP(AG12,Methodology!$H$26:$I$37,2,FALSE))</f>
        <v/>
      </c>
      <c r="AN12" s="108">
        <f t="shared" si="4"/>
        <v>0</v>
      </c>
      <c r="AO12" s="203">
        <f t="shared" si="5"/>
        <v>0</v>
      </c>
      <c r="AP12" s="40" t="s">
        <v>441</v>
      </c>
    </row>
    <row r="13" spans="1:42" x14ac:dyDescent="0.25">
      <c r="B13" s="211" t="s">
        <v>47</v>
      </c>
      <c r="C13" s="208" t="s">
        <v>346</v>
      </c>
      <c r="D13" s="210" t="s">
        <v>473</v>
      </c>
      <c r="E13" s="118">
        <v>1</v>
      </c>
      <c r="F13" s="118">
        <v>1</v>
      </c>
      <c r="G13" s="195">
        <f t="shared" si="0"/>
        <v>0</v>
      </c>
      <c r="H13" s="200">
        <f>(VLOOKUP(B13,'[1]New Ratings'!$A$3:$I$195,5,FALSE))</f>
        <v>1</v>
      </c>
      <c r="I13" s="43" t="s">
        <v>16</v>
      </c>
      <c r="J13" s="43" t="s">
        <v>30</v>
      </c>
      <c r="K13" s="58" t="s">
        <v>30</v>
      </c>
      <c r="L13" s="43" t="s">
        <v>13</v>
      </c>
      <c r="M13" s="58" t="s">
        <v>295</v>
      </c>
      <c r="N13" s="43" t="s">
        <v>294</v>
      </c>
      <c r="O13" s="205">
        <v>90.95</v>
      </c>
      <c r="P13" s="188">
        <v>15</v>
      </c>
      <c r="Q13" s="64" t="str">
        <f t="shared" ref="Q13:Q43" si="6">IF(R13&lt;=20,"A",IF(R13&lt;=40,"B",IF(R13&lt;=60,"C",IF(R13&lt;=80,"D",IF(R13&lt;=100,"E","*")))))</f>
        <v>A</v>
      </c>
      <c r="R13" s="58">
        <v>20</v>
      </c>
      <c r="S13" s="64">
        <v>20</v>
      </c>
      <c r="T13" s="141">
        <f t="shared" si="2"/>
        <v>0</v>
      </c>
      <c r="U13" s="58">
        <v>10</v>
      </c>
      <c r="V13" s="43">
        <v>88.2</v>
      </c>
      <c r="W13" s="64">
        <v>89.6</v>
      </c>
      <c r="X13" s="64">
        <f t="shared" si="3"/>
        <v>-1.3999999999999915</v>
      </c>
      <c r="Y13" s="36">
        <v>88</v>
      </c>
      <c r="Z13" s="43">
        <v>39</v>
      </c>
      <c r="AA13" s="43">
        <v>40.5</v>
      </c>
      <c r="AB13" s="47" t="s">
        <v>300</v>
      </c>
      <c r="AC13" s="47" t="s">
        <v>297</v>
      </c>
      <c r="AD13" s="47" t="s">
        <v>300</v>
      </c>
      <c r="AE13" s="47" t="s">
        <v>298</v>
      </c>
      <c r="AF13" s="47" t="s">
        <v>297</v>
      </c>
      <c r="AG13" s="47" t="s">
        <v>300</v>
      </c>
      <c r="AH13" s="58">
        <f>IF(ISERROR(VLOOKUP(AB13,Methodology!$H$26:$I$37,2,FALSE)),"",VLOOKUP(AB13,Methodology!$H$26:$I$37,2,FALSE))</f>
        <v>9</v>
      </c>
      <c r="AI13" s="58">
        <f>IF(ISERROR(VLOOKUP(AC13,Methodology!$H$26:$I$37,2,FALSE)),"",VLOOKUP(AC13,Methodology!$H$26:$I$37,2,FALSE))</f>
        <v>10</v>
      </c>
      <c r="AJ13" s="47">
        <f>IF(ISERROR(VLOOKUP(AD13,Methodology!$H$26:$I$37,2,FALSE)),"",VLOOKUP(AD13,Methodology!$H$26:$I$37,2,FALSE))</f>
        <v>9</v>
      </c>
      <c r="AK13" s="58">
        <f>IF(ISERROR(VLOOKUP(AE13,Methodology!$H$26:$I$37,2,FALSE)),"",VLOOKUP(AE13,Methodology!$H$26:$I$37,2,FALSE))</f>
        <v>8</v>
      </c>
      <c r="AL13" s="58">
        <f>IF(ISERROR(VLOOKUP(AF13,Methodology!$H$26:$I$37,2,FALSE)),"",VLOOKUP(AF13,Methodology!$H$26:$I$37,2,FALSE))</f>
        <v>10</v>
      </c>
      <c r="AM13" s="47">
        <f>IF(ISERROR(VLOOKUP(AG13,Methodology!$H$26:$I$37,2,FALSE)),"",VLOOKUP(AG13,Methodology!$H$26:$I$37,2,FALSE))</f>
        <v>9</v>
      </c>
      <c r="AN13" s="108">
        <f t="shared" si="4"/>
        <v>9.3333333333333339</v>
      </c>
      <c r="AO13" s="203">
        <f t="shared" si="5"/>
        <v>9</v>
      </c>
      <c r="AP13" s="207" t="s">
        <v>317</v>
      </c>
    </row>
    <row r="14" spans="1:42" x14ac:dyDescent="0.25">
      <c r="B14" s="211" t="s">
        <v>54</v>
      </c>
      <c r="C14" s="208" t="s">
        <v>11</v>
      </c>
      <c r="D14" s="210" t="s">
        <v>475</v>
      </c>
      <c r="E14" s="118"/>
      <c r="F14" s="118">
        <v>4</v>
      </c>
      <c r="G14" s="195">
        <f t="shared" si="0"/>
        <v>-4</v>
      </c>
      <c r="H14" s="200">
        <f>(VLOOKUP(B14,'[1]New Ratings'!$A$3:$I$195,5,FALSE))</f>
        <v>4</v>
      </c>
      <c r="I14" s="43" t="s">
        <v>1</v>
      </c>
      <c r="J14" s="43" t="s">
        <v>280</v>
      </c>
      <c r="K14" s="58" t="s">
        <v>280</v>
      </c>
      <c r="L14" s="43" t="s">
        <v>13</v>
      </c>
      <c r="M14" s="58" t="s">
        <v>298</v>
      </c>
      <c r="N14" s="43" t="s">
        <v>298</v>
      </c>
      <c r="O14" s="205">
        <v>69.63</v>
      </c>
      <c r="P14" s="188">
        <v>36</v>
      </c>
      <c r="Q14" s="64" t="str">
        <f t="shared" si="6"/>
        <v>B</v>
      </c>
      <c r="R14" s="58">
        <v>26</v>
      </c>
      <c r="S14" s="64">
        <v>27</v>
      </c>
      <c r="T14" s="141">
        <f t="shared" si="2"/>
        <v>-1</v>
      </c>
      <c r="U14" s="58">
        <v>28</v>
      </c>
      <c r="V14" s="43">
        <v>65.7</v>
      </c>
      <c r="W14" s="64">
        <v>67.2</v>
      </c>
      <c r="X14" s="64">
        <f t="shared" si="3"/>
        <v>-1.5</v>
      </c>
      <c r="Y14" s="36">
        <v>74</v>
      </c>
      <c r="Z14" s="43">
        <v>37</v>
      </c>
      <c r="AA14" s="43">
        <v>37.5</v>
      </c>
      <c r="AB14" s="47" t="s">
        <v>303</v>
      </c>
      <c r="AC14" s="47" t="s">
        <v>303</v>
      </c>
      <c r="AD14" s="47" t="s">
        <v>303</v>
      </c>
      <c r="AE14" s="47" t="s">
        <v>348</v>
      </c>
      <c r="AF14" s="47" t="s">
        <v>348</v>
      </c>
      <c r="AG14" s="47" t="s">
        <v>348</v>
      </c>
      <c r="AH14" s="58">
        <f>IF(ISERROR(VLOOKUP(AB14,Methodology!$H$26:$I$37,2,FALSE)),"",VLOOKUP(AB14,Methodology!$H$26:$I$37,2,FALSE))</f>
        <v>7</v>
      </c>
      <c r="AI14" s="58">
        <f>IF(ISERROR(VLOOKUP(AC14,Methodology!$H$26:$I$37,2,FALSE)),"",VLOOKUP(AC14,Methodology!$H$26:$I$37,2,FALSE))</f>
        <v>7</v>
      </c>
      <c r="AJ14" s="47">
        <f>IF(ISERROR(VLOOKUP(AD14,Methodology!$H$26:$I$37,2,FALSE)),"",VLOOKUP(AD14,Methodology!$H$26:$I$37,2,FALSE))</f>
        <v>7</v>
      </c>
      <c r="AK14" s="58">
        <f>IF(ISERROR(VLOOKUP(AE14,Methodology!$H$26:$I$37,2,FALSE)),"",VLOOKUP(AE14,Methodology!$H$26:$I$37,2,FALSE))</f>
        <v>6</v>
      </c>
      <c r="AL14" s="58">
        <f>IF(ISERROR(VLOOKUP(AF14,Methodology!$H$26:$I$37,2,FALSE)),"",VLOOKUP(AF14,Methodology!$H$26:$I$37,2,FALSE))</f>
        <v>6</v>
      </c>
      <c r="AM14" s="47">
        <f>IF(ISERROR(VLOOKUP(AG14,Methodology!$H$26:$I$37,2,FALSE)),"",VLOOKUP(AG14,Methodology!$H$26:$I$37,2,FALSE))</f>
        <v>6</v>
      </c>
      <c r="AN14" s="108">
        <f t="shared" si="4"/>
        <v>7</v>
      </c>
      <c r="AO14" s="203">
        <f t="shared" si="5"/>
        <v>6</v>
      </c>
      <c r="AP14" s="207" t="s">
        <v>317</v>
      </c>
    </row>
    <row r="15" spans="1:42" x14ac:dyDescent="0.25">
      <c r="B15" s="211" t="s">
        <v>64</v>
      </c>
      <c r="C15" s="208" t="s">
        <v>424</v>
      </c>
      <c r="D15" s="210" t="s">
        <v>482</v>
      </c>
      <c r="E15" s="118">
        <v>3</v>
      </c>
      <c r="F15" s="118">
        <v>3</v>
      </c>
      <c r="G15" s="195">
        <f t="shared" si="0"/>
        <v>0</v>
      </c>
      <c r="H15" s="200">
        <f>(VLOOKUP(B15,'[1]New Ratings'!$A$3:$I$195,5,FALSE))</f>
        <v>3</v>
      </c>
      <c r="I15" s="43" t="s">
        <v>1</v>
      </c>
      <c r="J15" s="43" t="s">
        <v>154</v>
      </c>
      <c r="K15" s="58" t="s">
        <v>154</v>
      </c>
      <c r="L15" s="43" t="s">
        <v>13</v>
      </c>
      <c r="M15" s="58" t="s">
        <v>305</v>
      </c>
      <c r="N15" s="43" t="s">
        <v>305</v>
      </c>
      <c r="O15" s="205">
        <v>75.92</v>
      </c>
      <c r="P15" s="188">
        <v>30</v>
      </c>
      <c r="Q15" s="64" t="str">
        <f t="shared" si="6"/>
        <v>C</v>
      </c>
      <c r="R15" s="58">
        <v>43</v>
      </c>
      <c r="S15" s="64">
        <v>46</v>
      </c>
      <c r="T15" s="141">
        <f t="shared" si="2"/>
        <v>-3</v>
      </c>
      <c r="U15" s="58">
        <v>42</v>
      </c>
      <c r="V15" s="43">
        <v>57</v>
      </c>
      <c r="W15" s="64">
        <v>61.1</v>
      </c>
      <c r="X15" s="64">
        <f t="shared" si="3"/>
        <v>-4.1000000000000014</v>
      </c>
      <c r="Y15" s="36">
        <v>74</v>
      </c>
      <c r="Z15" s="43">
        <v>43</v>
      </c>
      <c r="AA15" s="43">
        <v>39.5</v>
      </c>
      <c r="AB15" s="47"/>
      <c r="AC15" s="47"/>
      <c r="AD15" s="47"/>
      <c r="AE15" s="47"/>
      <c r="AF15" s="47"/>
      <c r="AG15" s="47"/>
      <c r="AH15" s="58" t="str">
        <f>IF(ISERROR(VLOOKUP(AB15,Methodology!$H$26:$I$37,2,FALSE)),"",VLOOKUP(AB15,Methodology!$H$26:$I$37,2,FALSE))</f>
        <v/>
      </c>
      <c r="AI15" s="58" t="str">
        <f>IF(ISERROR(VLOOKUP(AC15,Methodology!$H$26:$I$37,2,FALSE)),"",VLOOKUP(AC15,Methodology!$H$26:$I$37,2,FALSE))</f>
        <v/>
      </c>
      <c r="AJ15" s="47" t="str">
        <f>IF(ISERROR(VLOOKUP(AD15,Methodology!$H$26:$I$37,2,FALSE)),"",VLOOKUP(AD15,Methodology!$H$26:$I$37,2,FALSE))</f>
        <v/>
      </c>
      <c r="AK15" s="58" t="str">
        <f>IF(ISERROR(VLOOKUP(AE15,Methodology!$H$26:$I$37,2,FALSE)),"",VLOOKUP(AE15,Methodology!$H$26:$I$37,2,FALSE))</f>
        <v/>
      </c>
      <c r="AL15" s="58" t="str">
        <f>IF(ISERROR(VLOOKUP(AF15,Methodology!$H$26:$I$37,2,FALSE)),"",VLOOKUP(AF15,Methodology!$H$26:$I$37,2,FALSE))</f>
        <v/>
      </c>
      <c r="AM15" s="47" t="str">
        <f>IF(ISERROR(VLOOKUP(AG15,Methodology!$H$26:$I$37,2,FALSE)),"",VLOOKUP(AG15,Methodology!$H$26:$I$37,2,FALSE))</f>
        <v/>
      </c>
      <c r="AN15" s="108">
        <f t="shared" si="4"/>
        <v>0</v>
      </c>
      <c r="AO15" s="203">
        <f t="shared" si="5"/>
        <v>0</v>
      </c>
      <c r="AP15" s="207" t="s">
        <v>420</v>
      </c>
    </row>
    <row r="16" spans="1:42" x14ac:dyDescent="0.25">
      <c r="B16" s="211" t="s">
        <v>66</v>
      </c>
      <c r="C16" s="208" t="s">
        <v>67</v>
      </c>
      <c r="D16" s="210" t="s">
        <v>483</v>
      </c>
      <c r="E16" s="118">
        <v>4</v>
      </c>
      <c r="F16" s="118">
        <v>4</v>
      </c>
      <c r="G16" s="195">
        <f t="shared" si="0"/>
        <v>0</v>
      </c>
      <c r="H16" s="200">
        <f>(VLOOKUP(B16,'[1]New Ratings'!$A$3:$I$195,5,FALSE))</f>
        <v>4</v>
      </c>
      <c r="I16" s="43" t="s">
        <v>1</v>
      </c>
      <c r="J16" s="43" t="s">
        <v>280</v>
      </c>
      <c r="K16" s="58" t="s">
        <v>280</v>
      </c>
      <c r="L16" s="43" t="s">
        <v>13</v>
      </c>
      <c r="M16" s="58" t="s">
        <v>350</v>
      </c>
      <c r="N16" s="43" t="s">
        <v>350</v>
      </c>
      <c r="O16" s="205">
        <v>64.2</v>
      </c>
      <c r="P16" s="188">
        <v>41</v>
      </c>
      <c r="Q16" s="64" t="str">
        <f t="shared" si="6"/>
        <v>B</v>
      </c>
      <c r="R16" s="58">
        <v>33</v>
      </c>
      <c r="S16" s="64">
        <v>32</v>
      </c>
      <c r="T16" s="141">
        <f t="shared" si="2"/>
        <v>1</v>
      </c>
      <c r="U16" s="58">
        <v>35</v>
      </c>
      <c r="V16" s="43">
        <v>60.7</v>
      </c>
      <c r="W16" s="64">
        <v>60.9</v>
      </c>
      <c r="X16" s="64">
        <f t="shared" si="3"/>
        <v>-0.19999999999999574</v>
      </c>
      <c r="Y16" s="36">
        <v>74</v>
      </c>
      <c r="Z16" s="43">
        <v>39</v>
      </c>
      <c r="AA16" s="43">
        <v>34.5</v>
      </c>
      <c r="AB16" s="47" t="s">
        <v>303</v>
      </c>
      <c r="AC16" s="47" t="s">
        <v>298</v>
      </c>
      <c r="AD16" s="47" t="s">
        <v>298</v>
      </c>
      <c r="AE16" s="47" t="s">
        <v>303</v>
      </c>
      <c r="AF16" s="47" t="s">
        <v>300</v>
      </c>
      <c r="AG16" s="47" t="s">
        <v>303</v>
      </c>
      <c r="AH16" s="58">
        <f>IF(ISERROR(VLOOKUP(AB16,Methodology!$H$26:$I$37,2,FALSE)),"",VLOOKUP(AB16,Methodology!$H$26:$I$37,2,FALSE))</f>
        <v>7</v>
      </c>
      <c r="AI16" s="58">
        <f>IF(ISERROR(VLOOKUP(AC16,Methodology!$H$26:$I$37,2,FALSE)),"",VLOOKUP(AC16,Methodology!$H$26:$I$37,2,FALSE))</f>
        <v>8</v>
      </c>
      <c r="AJ16" s="47">
        <f>IF(ISERROR(VLOOKUP(AD16,Methodology!$H$26:$I$37,2,FALSE)),"",VLOOKUP(AD16,Methodology!$H$26:$I$37,2,FALSE))</f>
        <v>8</v>
      </c>
      <c r="AK16" s="58">
        <f>IF(ISERROR(VLOOKUP(AE16,Methodology!$H$26:$I$37,2,FALSE)),"",VLOOKUP(AE16,Methodology!$H$26:$I$37,2,FALSE))</f>
        <v>7</v>
      </c>
      <c r="AL16" s="58">
        <f>IF(ISERROR(VLOOKUP(AF16,Methodology!$H$26:$I$37,2,FALSE)),"",VLOOKUP(AF16,Methodology!$H$26:$I$37,2,FALSE))</f>
        <v>9</v>
      </c>
      <c r="AM16" s="47">
        <f>IF(ISERROR(VLOOKUP(AG16,Methodology!$H$26:$I$37,2,FALSE)),"",VLOOKUP(AG16,Methodology!$H$26:$I$37,2,FALSE))</f>
        <v>7</v>
      </c>
      <c r="AN16" s="108">
        <f t="shared" si="4"/>
        <v>7.666666666666667</v>
      </c>
      <c r="AO16" s="203">
        <f t="shared" si="5"/>
        <v>7.666666666666667</v>
      </c>
      <c r="AP16" s="207" t="s">
        <v>252</v>
      </c>
    </row>
    <row r="17" spans="2:42" x14ac:dyDescent="0.25">
      <c r="B17" s="211" t="s">
        <v>68</v>
      </c>
      <c r="C17" s="208" t="s">
        <v>395</v>
      </c>
      <c r="D17" s="210" t="s">
        <v>484</v>
      </c>
      <c r="E17" s="118"/>
      <c r="F17" s="118">
        <v>1</v>
      </c>
      <c r="G17" s="195">
        <f t="shared" si="0"/>
        <v>-1</v>
      </c>
      <c r="H17" s="200">
        <f>(VLOOKUP(B17,'[1]New Ratings'!$A$3:$I$195,5,FALSE))</f>
        <v>1</v>
      </c>
      <c r="I17" s="43" t="s">
        <v>16</v>
      </c>
      <c r="J17" s="167" t="s">
        <v>20</v>
      </c>
      <c r="K17" s="58" t="s">
        <v>324</v>
      </c>
      <c r="L17" s="43" t="s">
        <v>13</v>
      </c>
      <c r="M17" s="58" t="s">
        <v>294</v>
      </c>
      <c r="N17" s="43" t="s">
        <v>294</v>
      </c>
      <c r="O17" s="205">
        <v>94.68</v>
      </c>
      <c r="P17" s="188">
        <v>4</v>
      </c>
      <c r="Q17" s="64" t="str">
        <f t="shared" si="6"/>
        <v>*</v>
      </c>
      <c r="R17" s="58" t="s">
        <v>305</v>
      </c>
      <c r="S17" s="64" t="s">
        <v>305</v>
      </c>
      <c r="T17" s="141" t="str">
        <f t="shared" si="2"/>
        <v>*</v>
      </c>
      <c r="U17" s="58">
        <v>11</v>
      </c>
      <c r="V17" s="43">
        <v>88.1</v>
      </c>
      <c r="W17" s="64">
        <v>88.9</v>
      </c>
      <c r="X17" s="64">
        <f t="shared" si="3"/>
        <v>-0.80000000000001137</v>
      </c>
      <c r="Y17" s="36">
        <v>92</v>
      </c>
      <c r="Z17" s="43">
        <v>41</v>
      </c>
      <c r="AA17" s="43">
        <v>43.5</v>
      </c>
      <c r="AB17" s="47" t="s">
        <v>297</v>
      </c>
      <c r="AC17" s="47" t="s">
        <v>303</v>
      </c>
      <c r="AD17" s="47" t="s">
        <v>297</v>
      </c>
      <c r="AE17" s="47" t="s">
        <v>300</v>
      </c>
      <c r="AF17" s="47" t="s">
        <v>298</v>
      </c>
      <c r="AG17" s="47" t="s">
        <v>300</v>
      </c>
      <c r="AH17" s="58">
        <f>IF(ISERROR(VLOOKUP(AB17,Methodology!$H$26:$I$37,2,FALSE)),"",VLOOKUP(AB17,Methodology!$H$26:$I$37,2,FALSE))</f>
        <v>10</v>
      </c>
      <c r="AI17" s="58">
        <f>IF(ISERROR(VLOOKUP(AC17,Methodology!$H$26:$I$37,2,FALSE)),"",VLOOKUP(AC17,Methodology!$H$26:$I$37,2,FALSE))</f>
        <v>7</v>
      </c>
      <c r="AJ17" s="47">
        <f>IF(ISERROR(VLOOKUP(AD17,Methodology!$H$26:$I$37,2,FALSE)),"",VLOOKUP(AD17,Methodology!$H$26:$I$37,2,FALSE))</f>
        <v>10</v>
      </c>
      <c r="AK17" s="58">
        <f>IF(ISERROR(VLOOKUP(AE17,Methodology!$H$26:$I$37,2,FALSE)),"",VLOOKUP(AE17,Methodology!$H$26:$I$37,2,FALSE))</f>
        <v>9</v>
      </c>
      <c r="AL17" s="58">
        <f>IF(ISERROR(VLOOKUP(AF17,Methodology!$H$26:$I$37,2,FALSE)),"",VLOOKUP(AF17,Methodology!$H$26:$I$37,2,FALSE))</f>
        <v>8</v>
      </c>
      <c r="AM17" s="47">
        <f>IF(ISERROR(VLOOKUP(AG17,Methodology!$H$26:$I$37,2,FALSE)),"",VLOOKUP(AG17,Methodology!$H$26:$I$37,2,FALSE))</f>
        <v>9</v>
      </c>
      <c r="AN17" s="108">
        <f t="shared" si="4"/>
        <v>9</v>
      </c>
      <c r="AO17" s="203">
        <f t="shared" si="5"/>
        <v>8.6666666666666661</v>
      </c>
      <c r="AP17" s="207" t="s">
        <v>420</v>
      </c>
    </row>
    <row r="18" spans="2:42" x14ac:dyDescent="0.25">
      <c r="B18" s="211" t="s">
        <v>77</v>
      </c>
      <c r="C18" s="208" t="s">
        <v>78</v>
      </c>
      <c r="D18" s="210" t="s">
        <v>490</v>
      </c>
      <c r="E18" s="118">
        <v>4</v>
      </c>
      <c r="F18" s="118">
        <v>4</v>
      </c>
      <c r="G18" s="195">
        <f t="shared" si="0"/>
        <v>0</v>
      </c>
      <c r="H18" s="200">
        <f>(VLOOKUP(B18,'[1]New Ratings'!$A$3:$I$195,5,FALSE))</f>
        <v>4</v>
      </c>
      <c r="I18" s="43" t="s">
        <v>1</v>
      </c>
      <c r="J18" s="43" t="s">
        <v>283</v>
      </c>
      <c r="K18" s="58" t="s">
        <v>283</v>
      </c>
      <c r="L18" s="43" t="s">
        <v>40</v>
      </c>
      <c r="M18" s="58" t="s">
        <v>299</v>
      </c>
      <c r="N18" s="43" t="s">
        <v>350</v>
      </c>
      <c r="O18" s="205">
        <v>63.75</v>
      </c>
      <c r="P18" s="188">
        <v>44</v>
      </c>
      <c r="Q18" s="64" t="str">
        <f t="shared" si="6"/>
        <v>B</v>
      </c>
      <c r="R18" s="58">
        <v>30</v>
      </c>
      <c r="S18" s="58">
        <v>35</v>
      </c>
      <c r="T18" s="141">
        <f t="shared" si="2"/>
        <v>-5</v>
      </c>
      <c r="U18" s="58">
        <v>47</v>
      </c>
      <c r="V18" s="43">
        <v>53.2</v>
      </c>
      <c r="W18" s="64">
        <v>55.1</v>
      </c>
      <c r="X18" s="64">
        <f t="shared" si="3"/>
        <v>-1.8999999999999986</v>
      </c>
      <c r="Y18" s="36">
        <v>77</v>
      </c>
      <c r="Z18" s="43">
        <v>37</v>
      </c>
      <c r="AA18" s="43">
        <v>38.5</v>
      </c>
      <c r="AB18" s="47"/>
      <c r="AC18" s="47"/>
      <c r="AD18" s="47"/>
      <c r="AE18" s="47"/>
      <c r="AF18" s="47"/>
      <c r="AG18" s="47"/>
      <c r="AH18" s="58" t="str">
        <f>IF(ISERROR(VLOOKUP(AB18,Methodology!$H$26:$I$37,2,FALSE)),"",VLOOKUP(AB18,Methodology!$H$26:$I$37,2,FALSE))</f>
        <v/>
      </c>
      <c r="AI18" s="58" t="str">
        <f>IF(ISERROR(VLOOKUP(AC18,Methodology!$H$26:$I$37,2,FALSE)),"",VLOOKUP(AC18,Methodology!$H$26:$I$37,2,FALSE))</f>
        <v/>
      </c>
      <c r="AJ18" s="47" t="str">
        <f>IF(ISERROR(VLOOKUP(AD18,Methodology!$H$26:$I$37,2,FALSE)),"",VLOOKUP(AD18,Methodology!$H$26:$I$37,2,FALSE))</f>
        <v/>
      </c>
      <c r="AK18" s="58" t="str">
        <f>IF(ISERROR(VLOOKUP(AE18,Methodology!$H$26:$I$37,2,FALSE)),"",VLOOKUP(AE18,Methodology!$H$26:$I$37,2,FALSE))</f>
        <v/>
      </c>
      <c r="AL18" s="58" t="str">
        <f>IF(ISERROR(VLOOKUP(AF18,Methodology!$H$26:$I$37,2,FALSE)),"",VLOOKUP(AF18,Methodology!$H$26:$I$37,2,FALSE))</f>
        <v/>
      </c>
      <c r="AM18" s="47" t="str">
        <f>IF(ISERROR(VLOOKUP(AG18,Methodology!$H$26:$I$37,2,FALSE)),"",VLOOKUP(AG18,Methodology!$H$26:$I$37,2,FALSE))</f>
        <v/>
      </c>
      <c r="AN18" s="108">
        <f t="shared" si="4"/>
        <v>0</v>
      </c>
      <c r="AO18" s="203">
        <f t="shared" si="5"/>
        <v>0</v>
      </c>
      <c r="AP18" s="207" t="s">
        <v>322</v>
      </c>
    </row>
    <row r="19" spans="2:42" x14ac:dyDescent="0.25">
      <c r="B19" s="211" t="s">
        <v>82</v>
      </c>
      <c r="C19" s="208" t="s">
        <v>396</v>
      </c>
      <c r="D19" s="210" t="s">
        <v>493</v>
      </c>
      <c r="E19" s="118"/>
      <c r="F19" s="118">
        <v>1</v>
      </c>
      <c r="G19" s="195">
        <f t="shared" si="0"/>
        <v>-1</v>
      </c>
      <c r="H19" s="200">
        <f>(VLOOKUP(B19,'[1]New Ratings'!$A$3:$I$195,5,FALSE))</f>
        <v>1</v>
      </c>
      <c r="I19" s="43" t="s">
        <v>16</v>
      </c>
      <c r="J19" s="43" t="s">
        <v>324</v>
      </c>
      <c r="K19" s="58" t="s">
        <v>324</v>
      </c>
      <c r="L19" s="43" t="s">
        <v>40</v>
      </c>
      <c r="M19" s="58" t="s">
        <v>293</v>
      </c>
      <c r="N19" s="43" t="s">
        <v>293</v>
      </c>
      <c r="O19" s="205">
        <v>93.87</v>
      </c>
      <c r="P19" s="188">
        <v>9</v>
      </c>
      <c r="Q19" s="64" t="str">
        <f t="shared" si="6"/>
        <v>*</v>
      </c>
      <c r="R19" s="58" t="s">
        <v>305</v>
      </c>
      <c r="S19" s="64" t="s">
        <v>305</v>
      </c>
      <c r="T19" s="141" t="str">
        <f t="shared" si="2"/>
        <v>*</v>
      </c>
      <c r="U19" s="58">
        <v>12</v>
      </c>
      <c r="V19" s="43">
        <v>87.5</v>
      </c>
      <c r="W19" s="64">
        <v>89.1</v>
      </c>
      <c r="X19" s="64">
        <f t="shared" si="3"/>
        <v>-1.5999999999999943</v>
      </c>
      <c r="Y19" s="36">
        <v>93</v>
      </c>
      <c r="Z19" s="43">
        <v>37.5</v>
      </c>
      <c r="AA19" s="43">
        <v>46.5</v>
      </c>
      <c r="AB19" s="47" t="s">
        <v>300</v>
      </c>
      <c r="AC19" s="47" t="s">
        <v>300</v>
      </c>
      <c r="AD19" s="47" t="s">
        <v>297</v>
      </c>
      <c r="AE19" s="47" t="s">
        <v>300</v>
      </c>
      <c r="AF19" s="47" t="s">
        <v>300</v>
      </c>
      <c r="AG19" s="47" t="s">
        <v>297</v>
      </c>
      <c r="AH19" s="58">
        <f>IF(ISERROR(VLOOKUP(AB19,Methodology!$H$26:$I$37,2,FALSE)),"",VLOOKUP(AB19,Methodology!$H$26:$I$37,2,FALSE))</f>
        <v>9</v>
      </c>
      <c r="AI19" s="58">
        <f>IF(ISERROR(VLOOKUP(AC19,Methodology!$H$26:$I$37,2,FALSE)),"",VLOOKUP(AC19,Methodology!$H$26:$I$37,2,FALSE))</f>
        <v>9</v>
      </c>
      <c r="AJ19" s="47">
        <f>IF(ISERROR(VLOOKUP(AD19,Methodology!$H$26:$I$37,2,FALSE)),"",VLOOKUP(AD19,Methodology!$H$26:$I$37,2,FALSE))</f>
        <v>10</v>
      </c>
      <c r="AK19" s="58">
        <f>IF(ISERROR(VLOOKUP(AE19,Methodology!$H$26:$I$37,2,FALSE)),"",VLOOKUP(AE19,Methodology!$H$26:$I$37,2,FALSE))</f>
        <v>9</v>
      </c>
      <c r="AL19" s="58">
        <f>IF(ISERROR(VLOOKUP(AF19,Methodology!$H$26:$I$37,2,FALSE)),"",VLOOKUP(AF19,Methodology!$H$26:$I$37,2,FALSE))</f>
        <v>9</v>
      </c>
      <c r="AM19" s="47">
        <f>IF(ISERROR(VLOOKUP(AG19,Methodology!$H$26:$I$37,2,FALSE)),"",VLOOKUP(AG19,Methodology!$H$26:$I$37,2,FALSE))</f>
        <v>10</v>
      </c>
      <c r="AN19" s="108">
        <f t="shared" si="4"/>
        <v>9.3333333333333339</v>
      </c>
      <c r="AO19" s="203">
        <f t="shared" si="5"/>
        <v>9.3333333333333339</v>
      </c>
      <c r="AP19" s="207" t="s">
        <v>420</v>
      </c>
    </row>
    <row r="20" spans="2:42" x14ac:dyDescent="0.25">
      <c r="B20" s="211" t="s">
        <v>83</v>
      </c>
      <c r="C20" s="208" t="s">
        <v>394</v>
      </c>
      <c r="D20" s="210" t="s">
        <v>494</v>
      </c>
      <c r="E20" s="118"/>
      <c r="F20" s="118">
        <v>1</v>
      </c>
      <c r="G20" s="195">
        <f t="shared" si="0"/>
        <v>-1</v>
      </c>
      <c r="H20" s="200">
        <f>(VLOOKUP(B20,'[1]New Ratings'!$A$3:$I$195,5,FALSE))</f>
        <v>1</v>
      </c>
      <c r="I20" s="43" t="s">
        <v>16</v>
      </c>
      <c r="J20" s="43" t="s">
        <v>20</v>
      </c>
      <c r="K20" s="58" t="s">
        <v>20</v>
      </c>
      <c r="L20" s="43" t="s">
        <v>13</v>
      </c>
      <c r="M20" s="58" t="s">
        <v>293</v>
      </c>
      <c r="N20" s="43" t="s">
        <v>293</v>
      </c>
      <c r="O20" s="205">
        <v>93.97</v>
      </c>
      <c r="P20" s="188">
        <v>8</v>
      </c>
      <c r="Q20" s="64" t="str">
        <f t="shared" si="6"/>
        <v>B</v>
      </c>
      <c r="R20" s="58">
        <v>35</v>
      </c>
      <c r="S20" s="64">
        <v>35</v>
      </c>
      <c r="T20" s="141">
        <f t="shared" si="2"/>
        <v>0</v>
      </c>
      <c r="U20" s="58">
        <v>5</v>
      </c>
      <c r="V20" s="43">
        <v>92.9</v>
      </c>
      <c r="W20" s="64">
        <v>93.6</v>
      </c>
      <c r="X20" s="64">
        <f t="shared" si="3"/>
        <v>-0.69999999999998863</v>
      </c>
      <c r="Y20" s="36">
        <v>79</v>
      </c>
      <c r="Z20" s="43">
        <v>39</v>
      </c>
      <c r="AA20" s="43">
        <v>43</v>
      </c>
      <c r="AB20" s="47" t="s">
        <v>300</v>
      </c>
      <c r="AC20" s="47" t="s">
        <v>298</v>
      </c>
      <c r="AD20" s="47" t="s">
        <v>298</v>
      </c>
      <c r="AE20" s="47" t="s">
        <v>303</v>
      </c>
      <c r="AF20" s="47" t="s">
        <v>348</v>
      </c>
      <c r="AG20" s="47" t="s">
        <v>303</v>
      </c>
      <c r="AH20" s="58">
        <f>IF(ISERROR(VLOOKUP(AB20,Methodology!$H$26:$I$37,2,FALSE)),"",VLOOKUP(AB20,Methodology!$H$26:$I$37,2,FALSE))</f>
        <v>9</v>
      </c>
      <c r="AI20" s="58">
        <f>IF(ISERROR(VLOOKUP(AC20,Methodology!$H$26:$I$37,2,FALSE)),"",VLOOKUP(AC20,Methodology!$H$26:$I$37,2,FALSE))</f>
        <v>8</v>
      </c>
      <c r="AJ20" s="47">
        <f>IF(ISERROR(VLOOKUP(AD20,Methodology!$H$26:$I$37,2,FALSE)),"",VLOOKUP(AD20,Methodology!$H$26:$I$37,2,FALSE))</f>
        <v>8</v>
      </c>
      <c r="AK20" s="58">
        <f>IF(ISERROR(VLOOKUP(AE20,Methodology!$H$26:$I$37,2,FALSE)),"",VLOOKUP(AE20,Methodology!$H$26:$I$37,2,FALSE))</f>
        <v>7</v>
      </c>
      <c r="AL20" s="58">
        <f>IF(ISERROR(VLOOKUP(AF20,Methodology!$H$26:$I$37,2,FALSE)),"",VLOOKUP(AF20,Methodology!$H$26:$I$37,2,FALSE))</f>
        <v>6</v>
      </c>
      <c r="AM20" s="47">
        <f>IF(ISERROR(VLOOKUP(AG20,Methodology!$H$26:$I$37,2,FALSE)),"",VLOOKUP(AG20,Methodology!$H$26:$I$37,2,FALSE))</f>
        <v>7</v>
      </c>
      <c r="AN20" s="108">
        <f t="shared" si="4"/>
        <v>8.3333333333333339</v>
      </c>
      <c r="AO20" s="203">
        <f t="shared" si="5"/>
        <v>6.666666666666667</v>
      </c>
      <c r="AP20" s="207" t="s">
        <v>420</v>
      </c>
    </row>
    <row r="21" spans="2:42" x14ac:dyDescent="0.25">
      <c r="B21" s="211" t="s">
        <v>88</v>
      </c>
      <c r="C21" s="208" t="s">
        <v>397</v>
      </c>
      <c r="D21" s="210" t="s">
        <v>497</v>
      </c>
      <c r="E21" s="118">
        <v>1</v>
      </c>
      <c r="F21" s="118">
        <v>1</v>
      </c>
      <c r="G21" s="195">
        <f t="shared" si="0"/>
        <v>0</v>
      </c>
      <c r="H21" s="200">
        <f>(VLOOKUP(B21,'[1]New Ratings'!$A$3:$I$195,5,FALSE))</f>
        <v>1</v>
      </c>
      <c r="I21" s="43" t="s">
        <v>16</v>
      </c>
      <c r="J21" s="43" t="s">
        <v>20</v>
      </c>
      <c r="K21" s="58" t="s">
        <v>20</v>
      </c>
      <c r="L21" s="43" t="s">
        <v>13</v>
      </c>
      <c r="M21" s="58" t="s">
        <v>293</v>
      </c>
      <c r="N21" s="43" t="s">
        <v>293</v>
      </c>
      <c r="O21" s="205">
        <v>94.41</v>
      </c>
      <c r="P21" s="188">
        <v>6</v>
      </c>
      <c r="Q21" s="64" t="str">
        <f t="shared" si="6"/>
        <v>*</v>
      </c>
      <c r="R21" s="58" t="s">
        <v>305</v>
      </c>
      <c r="S21" s="64" t="s">
        <v>305</v>
      </c>
      <c r="T21" s="141" t="str">
        <f t="shared" si="2"/>
        <v>*</v>
      </c>
      <c r="U21" s="58">
        <v>2</v>
      </c>
      <c r="V21" s="43">
        <v>94</v>
      </c>
      <c r="W21" s="64">
        <v>94.6</v>
      </c>
      <c r="X21" s="64">
        <f t="shared" si="3"/>
        <v>-0.59999999999999432</v>
      </c>
      <c r="Y21" s="36">
        <v>88</v>
      </c>
      <c r="Z21" s="43">
        <v>39</v>
      </c>
      <c r="AA21" s="43">
        <v>41</v>
      </c>
      <c r="AB21" s="47" t="s">
        <v>298</v>
      </c>
      <c r="AC21" s="47" t="s">
        <v>298</v>
      </c>
      <c r="AD21" s="47" t="s">
        <v>298</v>
      </c>
      <c r="AE21" s="47" t="s">
        <v>303</v>
      </c>
      <c r="AF21" s="47" t="s">
        <v>300</v>
      </c>
      <c r="AG21" s="47" t="s">
        <v>303</v>
      </c>
      <c r="AH21" s="58">
        <f>IF(ISERROR(VLOOKUP(AB21,Methodology!$H$26:$I$37,2,FALSE)),"",VLOOKUP(AB21,Methodology!$H$26:$I$37,2,FALSE))</f>
        <v>8</v>
      </c>
      <c r="AI21" s="58">
        <f>IF(ISERROR(VLOOKUP(AC21,Methodology!$H$26:$I$37,2,FALSE)),"",VLOOKUP(AC21,Methodology!$H$26:$I$37,2,FALSE))</f>
        <v>8</v>
      </c>
      <c r="AJ21" s="47">
        <f>IF(ISERROR(VLOOKUP(AD21,Methodology!$H$26:$I$37,2,FALSE)),"",VLOOKUP(AD21,Methodology!$H$26:$I$37,2,FALSE))</f>
        <v>8</v>
      </c>
      <c r="AK21" s="58">
        <f>IF(ISERROR(VLOOKUP(AE21,Methodology!$H$26:$I$37,2,FALSE)),"",VLOOKUP(AE21,Methodology!$H$26:$I$37,2,FALSE))</f>
        <v>7</v>
      </c>
      <c r="AL21" s="58">
        <f>IF(ISERROR(VLOOKUP(AF21,Methodology!$H$26:$I$37,2,FALSE)),"",VLOOKUP(AF21,Methodology!$H$26:$I$37,2,FALSE))</f>
        <v>9</v>
      </c>
      <c r="AM21" s="47">
        <f>IF(ISERROR(VLOOKUP(AG21,Methodology!$H$26:$I$37,2,FALSE)),"",VLOOKUP(AG21,Methodology!$H$26:$I$37,2,FALSE))</f>
        <v>7</v>
      </c>
      <c r="AN21" s="108">
        <f t="shared" si="4"/>
        <v>8</v>
      </c>
      <c r="AO21" s="203">
        <f t="shared" si="5"/>
        <v>7.666666666666667</v>
      </c>
      <c r="AP21" s="207" t="s">
        <v>420</v>
      </c>
    </row>
    <row r="22" spans="2:42" x14ac:dyDescent="0.25">
      <c r="B22" s="213" t="s">
        <v>91</v>
      </c>
      <c r="C22" s="208" t="s">
        <v>398</v>
      </c>
      <c r="D22" s="210" t="s">
        <v>499</v>
      </c>
      <c r="E22" s="118">
        <v>3</v>
      </c>
      <c r="F22" s="118">
        <v>3</v>
      </c>
      <c r="G22" s="195">
        <f t="shared" si="0"/>
        <v>0</v>
      </c>
      <c r="H22" s="200">
        <f>(VLOOKUP(B22,'[1]New Ratings'!$A$3:$I$195,5,FALSE))</f>
        <v>3</v>
      </c>
      <c r="I22" s="43" t="s">
        <v>1</v>
      </c>
      <c r="J22" s="201" t="s">
        <v>154</v>
      </c>
      <c r="K22" s="58" t="s">
        <v>327</v>
      </c>
      <c r="L22" s="43" t="s">
        <v>40</v>
      </c>
      <c r="M22" s="58" t="s">
        <v>298</v>
      </c>
      <c r="N22" s="43" t="s">
        <v>298</v>
      </c>
      <c r="O22" s="205">
        <v>82.35</v>
      </c>
      <c r="P22" s="188">
        <v>25</v>
      </c>
      <c r="Q22" s="64" t="str">
        <f t="shared" si="6"/>
        <v>B</v>
      </c>
      <c r="R22" s="58">
        <v>28</v>
      </c>
      <c r="S22" s="64">
        <v>30</v>
      </c>
      <c r="T22" s="141">
        <f t="shared" si="2"/>
        <v>-2</v>
      </c>
      <c r="U22" s="58">
        <v>25</v>
      </c>
      <c r="V22" s="43">
        <v>71.2</v>
      </c>
      <c r="W22" s="64">
        <v>70</v>
      </c>
      <c r="X22" s="64">
        <f t="shared" si="3"/>
        <v>1.2000000000000028</v>
      </c>
      <c r="Y22" s="36">
        <v>80</v>
      </c>
      <c r="Z22" s="43">
        <v>33</v>
      </c>
      <c r="AA22" s="43">
        <v>40</v>
      </c>
      <c r="AB22" s="47" t="s">
        <v>303</v>
      </c>
      <c r="AC22" s="47" t="s">
        <v>303</v>
      </c>
      <c r="AD22" s="47" t="s">
        <v>303</v>
      </c>
      <c r="AE22" s="47" t="s">
        <v>303</v>
      </c>
      <c r="AF22" s="47" t="s">
        <v>303</v>
      </c>
      <c r="AG22" s="47" t="s">
        <v>298</v>
      </c>
      <c r="AH22" s="58">
        <f>IF(ISERROR(VLOOKUP(AB22,Methodology!$H$26:$I$37,2,FALSE)),"",VLOOKUP(AB22,Methodology!$H$26:$I$37,2,FALSE))</f>
        <v>7</v>
      </c>
      <c r="AI22" s="58">
        <f>IF(ISERROR(VLOOKUP(AC22,Methodology!$H$26:$I$37,2,FALSE)),"",VLOOKUP(AC22,Methodology!$H$26:$I$37,2,FALSE))</f>
        <v>7</v>
      </c>
      <c r="AJ22" s="47">
        <f>IF(ISERROR(VLOOKUP(AD22,Methodology!$H$26:$I$37,2,FALSE)),"",VLOOKUP(AD22,Methodology!$H$26:$I$37,2,FALSE))</f>
        <v>7</v>
      </c>
      <c r="AK22" s="58">
        <f>IF(ISERROR(VLOOKUP(AE22,Methodology!$H$26:$I$37,2,FALSE)),"",VLOOKUP(AE22,Methodology!$H$26:$I$37,2,FALSE))</f>
        <v>7</v>
      </c>
      <c r="AL22" s="58">
        <f>IF(ISERROR(VLOOKUP(AF22,Methodology!$H$26:$I$37,2,FALSE)),"",VLOOKUP(AF22,Methodology!$H$26:$I$37,2,FALSE))</f>
        <v>7</v>
      </c>
      <c r="AM22" s="47">
        <f>IF(ISERROR(VLOOKUP(AG22,Methodology!$H$26:$I$37,2,FALSE)),"",VLOOKUP(AG22,Methodology!$H$26:$I$37,2,FALSE))</f>
        <v>8</v>
      </c>
      <c r="AN22" s="108">
        <f t="shared" si="4"/>
        <v>7</v>
      </c>
      <c r="AO22" s="203">
        <f t="shared" si="5"/>
        <v>7.333333333333333</v>
      </c>
      <c r="AP22" s="207" t="s">
        <v>420</v>
      </c>
    </row>
    <row r="23" spans="2:42" x14ac:dyDescent="0.25">
      <c r="B23" s="212" t="s">
        <v>103</v>
      </c>
      <c r="C23" s="208" t="s">
        <v>9</v>
      </c>
      <c r="D23" s="210" t="s">
        <v>505</v>
      </c>
      <c r="E23" s="118"/>
      <c r="F23" s="118">
        <v>3</v>
      </c>
      <c r="G23" s="195">
        <f t="shared" si="0"/>
        <v>-3</v>
      </c>
      <c r="H23" s="200">
        <f>(VLOOKUP(B23,'[1]New Ratings'!$A$3:$I$195,5,FALSE))</f>
        <v>3</v>
      </c>
      <c r="I23" s="43" t="s">
        <v>16</v>
      </c>
      <c r="J23" s="201" t="s">
        <v>652</v>
      </c>
      <c r="K23" s="58" t="s">
        <v>104</v>
      </c>
      <c r="L23" s="43" t="s">
        <v>13</v>
      </c>
      <c r="M23" s="58" t="s">
        <v>297</v>
      </c>
      <c r="N23" s="43" t="s">
        <v>297</v>
      </c>
      <c r="O23" s="205">
        <v>80.790000000000006</v>
      </c>
      <c r="P23" s="188">
        <v>28</v>
      </c>
      <c r="Q23" s="64" t="str">
        <f t="shared" si="6"/>
        <v>B</v>
      </c>
      <c r="R23" s="58">
        <v>25</v>
      </c>
      <c r="S23" s="64">
        <v>28</v>
      </c>
      <c r="T23" s="141">
        <f t="shared" si="2"/>
        <v>-3</v>
      </c>
      <c r="U23" s="58">
        <v>27</v>
      </c>
      <c r="V23" s="43">
        <v>67</v>
      </c>
      <c r="W23" s="64">
        <v>68.3</v>
      </c>
      <c r="X23" s="64">
        <f t="shared" si="3"/>
        <v>-1.2999999999999972</v>
      </c>
      <c r="Y23" s="36">
        <v>70</v>
      </c>
      <c r="Z23" s="43">
        <v>44</v>
      </c>
      <c r="AA23" s="43">
        <v>47</v>
      </c>
      <c r="AB23" s="47" t="s">
        <v>298</v>
      </c>
      <c r="AC23" s="47" t="s">
        <v>300</v>
      </c>
      <c r="AD23" s="47" t="s">
        <v>300</v>
      </c>
      <c r="AE23" s="47" t="s">
        <v>298</v>
      </c>
      <c r="AF23" s="47" t="s">
        <v>300</v>
      </c>
      <c r="AG23" s="47" t="s">
        <v>300</v>
      </c>
      <c r="AH23" s="58">
        <f>IF(ISERROR(VLOOKUP(AB23,Methodology!$H$26:$I$37,2,FALSE)),"",VLOOKUP(AB23,Methodology!$H$26:$I$37,2,FALSE))</f>
        <v>8</v>
      </c>
      <c r="AI23" s="58">
        <f>IF(ISERROR(VLOOKUP(AC23,Methodology!$H$26:$I$37,2,FALSE)),"",VLOOKUP(AC23,Methodology!$H$26:$I$37,2,FALSE))</f>
        <v>9</v>
      </c>
      <c r="AJ23" s="47">
        <f>IF(ISERROR(VLOOKUP(AD23,Methodology!$H$26:$I$37,2,FALSE)),"",VLOOKUP(AD23,Methodology!$H$26:$I$37,2,FALSE))</f>
        <v>9</v>
      </c>
      <c r="AK23" s="58">
        <f>IF(ISERROR(VLOOKUP(AE23,Methodology!$H$26:$I$37,2,FALSE)),"",VLOOKUP(AE23,Methodology!$H$26:$I$37,2,FALSE))</f>
        <v>8</v>
      </c>
      <c r="AL23" s="58">
        <f>IF(ISERROR(VLOOKUP(AF23,Methodology!$H$26:$I$37,2,FALSE)),"",VLOOKUP(AF23,Methodology!$H$26:$I$37,2,FALSE))</f>
        <v>9</v>
      </c>
      <c r="AM23" s="47">
        <f>IF(ISERROR(VLOOKUP(AG23,Methodology!$H$26:$I$37,2,FALSE)),"",VLOOKUP(AG23,Methodology!$H$26:$I$37,2,FALSE))</f>
        <v>9</v>
      </c>
      <c r="AN23" s="108">
        <f t="shared" si="4"/>
        <v>8.6666666666666661</v>
      </c>
      <c r="AO23" s="203">
        <f t="shared" si="5"/>
        <v>8.6666666666666661</v>
      </c>
      <c r="AP23" s="207" t="s">
        <v>318</v>
      </c>
    </row>
    <row r="24" spans="2:42" x14ac:dyDescent="0.25">
      <c r="B24" s="211" t="s">
        <v>105</v>
      </c>
      <c r="C24" s="208" t="s">
        <v>106</v>
      </c>
      <c r="D24" s="210" t="s">
        <v>506</v>
      </c>
      <c r="E24" s="118">
        <v>3</v>
      </c>
      <c r="F24" s="118">
        <v>3</v>
      </c>
      <c r="G24" s="195">
        <f t="shared" si="0"/>
        <v>0</v>
      </c>
      <c r="H24" s="200">
        <f>(VLOOKUP(B24,'[1]New Ratings'!$A$3:$I$195,5,FALSE))</f>
        <v>4</v>
      </c>
      <c r="I24" s="43" t="s">
        <v>1</v>
      </c>
      <c r="J24" s="201" t="s">
        <v>284</v>
      </c>
      <c r="K24" s="58" t="s">
        <v>646</v>
      </c>
      <c r="L24" s="43" t="s">
        <v>13</v>
      </c>
      <c r="M24" s="58" t="s">
        <v>298</v>
      </c>
      <c r="N24" s="43" t="s">
        <v>298</v>
      </c>
      <c r="O24" s="205">
        <v>72.069999999999993</v>
      </c>
      <c r="P24" s="188">
        <v>32</v>
      </c>
      <c r="Q24" s="64" t="str">
        <f t="shared" si="6"/>
        <v>B</v>
      </c>
      <c r="R24" s="58">
        <v>35</v>
      </c>
      <c r="S24" s="64">
        <v>36</v>
      </c>
      <c r="T24" s="141">
        <f t="shared" si="2"/>
        <v>-1</v>
      </c>
      <c r="U24" s="58">
        <v>36</v>
      </c>
      <c r="V24" s="43">
        <v>60.2</v>
      </c>
      <c r="W24" s="64">
        <v>64.900000000000006</v>
      </c>
      <c r="X24" s="64">
        <f t="shared" si="3"/>
        <v>-4.7000000000000028</v>
      </c>
      <c r="Y24" s="36">
        <v>75</v>
      </c>
      <c r="Z24" s="43">
        <v>37.5</v>
      </c>
      <c r="AA24" s="43">
        <v>36.5</v>
      </c>
      <c r="AB24" s="47" t="s">
        <v>300</v>
      </c>
      <c r="AC24" s="47" t="s">
        <v>300</v>
      </c>
      <c r="AD24" s="47" t="s">
        <v>298</v>
      </c>
      <c r="AE24" s="47" t="s">
        <v>298</v>
      </c>
      <c r="AF24" s="47" t="s">
        <v>298</v>
      </c>
      <c r="AG24" s="47" t="s">
        <v>303</v>
      </c>
      <c r="AH24" s="58">
        <f>IF(ISERROR(VLOOKUP(AB24,Methodology!$H$26:$I$37,2,FALSE)),"",VLOOKUP(AB24,Methodology!$H$26:$I$37,2,FALSE))</f>
        <v>9</v>
      </c>
      <c r="AI24" s="58">
        <f>IF(ISERROR(VLOOKUP(AC24,Methodology!$H$26:$I$37,2,FALSE)),"",VLOOKUP(AC24,Methodology!$H$26:$I$37,2,FALSE))</f>
        <v>9</v>
      </c>
      <c r="AJ24" s="47">
        <f>IF(ISERROR(VLOOKUP(AD24,Methodology!$H$26:$I$37,2,FALSE)),"",VLOOKUP(AD24,Methodology!$H$26:$I$37,2,FALSE))</f>
        <v>8</v>
      </c>
      <c r="AK24" s="58">
        <f>IF(ISERROR(VLOOKUP(AE24,Methodology!$H$26:$I$37,2,FALSE)),"",VLOOKUP(AE24,Methodology!$H$26:$I$37,2,FALSE))</f>
        <v>8</v>
      </c>
      <c r="AL24" s="58">
        <f>IF(ISERROR(VLOOKUP(AF24,Methodology!$H$26:$I$37,2,FALSE)),"",VLOOKUP(AF24,Methodology!$H$26:$I$37,2,FALSE))</f>
        <v>8</v>
      </c>
      <c r="AM24" s="47">
        <f>IF(ISERROR(VLOOKUP(AG24,Methodology!$H$26:$I$37,2,FALSE)),"",VLOOKUP(AG24,Methodology!$H$26:$I$37,2,FALSE))</f>
        <v>7</v>
      </c>
      <c r="AN24" s="108">
        <f t="shared" si="4"/>
        <v>8.6666666666666661</v>
      </c>
      <c r="AO24" s="203">
        <f t="shared" si="5"/>
        <v>7.666666666666667</v>
      </c>
      <c r="AP24" s="50" t="s">
        <v>438</v>
      </c>
    </row>
    <row r="25" spans="2:42" x14ac:dyDescent="0.25">
      <c r="B25" s="211" t="s">
        <v>108</v>
      </c>
      <c r="C25" s="208" t="s">
        <v>109</v>
      </c>
      <c r="D25" s="210" t="s">
        <v>507</v>
      </c>
      <c r="E25" s="118"/>
      <c r="F25" s="118">
        <v>2</v>
      </c>
      <c r="G25" s="195">
        <f t="shared" si="0"/>
        <v>-2</v>
      </c>
      <c r="H25" s="200">
        <f>(VLOOKUP(B25,'[1]New Ratings'!$A$3:$I$195,5,FALSE))</f>
        <v>2</v>
      </c>
      <c r="I25" s="43" t="s">
        <v>16</v>
      </c>
      <c r="J25" s="43" t="s">
        <v>326</v>
      </c>
      <c r="K25" s="58" t="s">
        <v>326</v>
      </c>
      <c r="L25" s="43" t="s">
        <v>13</v>
      </c>
      <c r="M25" s="58" t="s">
        <v>296</v>
      </c>
      <c r="N25" s="43" t="s">
        <v>296</v>
      </c>
      <c r="O25" s="205">
        <v>86.52</v>
      </c>
      <c r="P25" s="188">
        <v>21</v>
      </c>
      <c r="Q25" s="64" t="str">
        <f t="shared" si="6"/>
        <v>B</v>
      </c>
      <c r="R25" s="58">
        <v>30</v>
      </c>
      <c r="S25" s="64">
        <v>30</v>
      </c>
      <c r="T25" s="141">
        <f t="shared" si="2"/>
        <v>0</v>
      </c>
      <c r="U25" s="58">
        <v>24</v>
      </c>
      <c r="V25" s="43">
        <v>73.3</v>
      </c>
      <c r="W25" s="64">
        <v>73.7</v>
      </c>
      <c r="X25" s="64">
        <f t="shared" si="3"/>
        <v>-0.40000000000000568</v>
      </c>
      <c r="Y25" s="36">
        <v>89</v>
      </c>
      <c r="Z25" s="43">
        <v>31.5</v>
      </c>
      <c r="AA25" s="43">
        <v>35.5</v>
      </c>
      <c r="AB25" s="47"/>
      <c r="AC25" s="47"/>
      <c r="AD25" s="47"/>
      <c r="AE25" s="47"/>
      <c r="AF25" s="47"/>
      <c r="AG25" s="47"/>
      <c r="AH25" s="58" t="str">
        <f>IF(ISERROR(VLOOKUP(AB25,Methodology!$H$26:$I$37,2,FALSE)),"",VLOOKUP(AB25,Methodology!$H$26:$I$37,2,FALSE))</f>
        <v/>
      </c>
      <c r="AI25" s="58" t="str">
        <f>IF(ISERROR(VLOOKUP(AC25,Methodology!$H$26:$I$37,2,FALSE)),"",VLOOKUP(AC25,Methodology!$H$26:$I$37,2,FALSE))</f>
        <v/>
      </c>
      <c r="AJ25" s="47" t="str">
        <f>IF(ISERROR(VLOOKUP(AD25,Methodology!$H$26:$I$37,2,FALSE)),"",VLOOKUP(AD25,Methodology!$H$26:$I$37,2,FALSE))</f>
        <v/>
      </c>
      <c r="AK25" s="58" t="str">
        <f>IF(ISERROR(VLOOKUP(AE25,Methodology!$H$26:$I$37,2,FALSE)),"",VLOOKUP(AE25,Methodology!$H$26:$I$37,2,FALSE))</f>
        <v/>
      </c>
      <c r="AL25" s="58" t="str">
        <f>IF(ISERROR(VLOOKUP(AF25,Methodology!$H$26:$I$37,2,FALSE)),"",VLOOKUP(AF25,Methodology!$H$26:$I$37,2,FALSE))</f>
        <v/>
      </c>
      <c r="AM25" s="47" t="str">
        <f>IF(ISERROR(VLOOKUP(AG25,Methodology!$H$26:$I$37,2,FALSE)),"",VLOOKUP(AG25,Methodology!$H$26:$I$37,2,FALSE))</f>
        <v/>
      </c>
      <c r="AN25" s="108">
        <f t="shared" si="4"/>
        <v>0</v>
      </c>
      <c r="AO25" s="203">
        <f t="shared" si="5"/>
        <v>0</v>
      </c>
      <c r="AP25" s="50" t="s">
        <v>442</v>
      </c>
    </row>
    <row r="26" spans="2:42" x14ac:dyDescent="0.25">
      <c r="B26" s="211" t="s">
        <v>119</v>
      </c>
      <c r="C26" s="208" t="s">
        <v>399</v>
      </c>
      <c r="D26" s="210" t="s">
        <v>512</v>
      </c>
      <c r="E26" s="118"/>
      <c r="F26" s="118">
        <v>1</v>
      </c>
      <c r="G26" s="195">
        <f t="shared" si="0"/>
        <v>-1</v>
      </c>
      <c r="H26" s="200">
        <f>(VLOOKUP(B26,'[1]New Ratings'!$A$3:$I$195,5,FALSE))</f>
        <v>1</v>
      </c>
      <c r="I26" s="43" t="s">
        <v>1</v>
      </c>
      <c r="J26" s="43" t="s">
        <v>324</v>
      </c>
      <c r="K26" s="58" t="s">
        <v>324</v>
      </c>
      <c r="L26" s="43" t="s">
        <v>40</v>
      </c>
      <c r="M26" s="58" t="s">
        <v>293</v>
      </c>
      <c r="N26" s="43" t="s">
        <v>293</v>
      </c>
      <c r="O26" s="205">
        <v>91.47</v>
      </c>
      <c r="P26" s="188">
        <v>14</v>
      </c>
      <c r="Q26" s="64" t="str">
        <f t="shared" si="6"/>
        <v>B</v>
      </c>
      <c r="R26" s="58">
        <v>30</v>
      </c>
      <c r="S26" s="64">
        <v>30</v>
      </c>
      <c r="T26" s="141">
        <f t="shared" si="2"/>
        <v>0</v>
      </c>
      <c r="U26" s="58">
        <v>17</v>
      </c>
      <c r="V26" s="43">
        <v>85.7</v>
      </c>
      <c r="W26" s="64">
        <v>88.5</v>
      </c>
      <c r="X26" s="64">
        <f t="shared" si="3"/>
        <v>-2.7999999999999972</v>
      </c>
      <c r="Y26" s="36">
        <v>87</v>
      </c>
      <c r="Z26" s="43">
        <v>41</v>
      </c>
      <c r="AA26" s="43">
        <v>45.5</v>
      </c>
      <c r="AB26" s="47" t="s">
        <v>300</v>
      </c>
      <c r="AC26" s="47" t="s">
        <v>300</v>
      </c>
      <c r="AD26" s="47" t="s">
        <v>297</v>
      </c>
      <c r="AE26" s="47" t="s">
        <v>300</v>
      </c>
      <c r="AF26" s="47" t="s">
        <v>300</v>
      </c>
      <c r="AG26" s="47" t="s">
        <v>300</v>
      </c>
      <c r="AH26" s="58">
        <f>IF(ISERROR(VLOOKUP(AB26,Methodology!$H$26:$I$37,2,FALSE)),"",VLOOKUP(AB26,Methodology!$H$26:$I$37,2,FALSE))</f>
        <v>9</v>
      </c>
      <c r="AI26" s="58">
        <f>IF(ISERROR(VLOOKUP(AC26,Methodology!$H$26:$I$37,2,FALSE)),"",VLOOKUP(AC26,Methodology!$H$26:$I$37,2,FALSE))</f>
        <v>9</v>
      </c>
      <c r="AJ26" s="47">
        <f>IF(ISERROR(VLOOKUP(AD26,Methodology!$H$26:$I$37,2,FALSE)),"",VLOOKUP(AD26,Methodology!$H$26:$I$37,2,FALSE))</f>
        <v>10</v>
      </c>
      <c r="AK26" s="58">
        <f>IF(ISERROR(VLOOKUP(AE26,Methodology!$H$26:$I$37,2,FALSE)),"",VLOOKUP(AE26,Methodology!$H$26:$I$37,2,FALSE))</f>
        <v>9</v>
      </c>
      <c r="AL26" s="58">
        <f>IF(ISERROR(VLOOKUP(AF26,Methodology!$H$26:$I$37,2,FALSE)),"",VLOOKUP(AF26,Methodology!$H$26:$I$37,2,FALSE))</f>
        <v>9</v>
      </c>
      <c r="AM26" s="47">
        <f>IF(ISERROR(VLOOKUP(AG26,Methodology!$H$26:$I$37,2,FALSE)),"",VLOOKUP(AG26,Methodology!$H$26:$I$37,2,FALSE))</f>
        <v>9</v>
      </c>
      <c r="AN26" s="108">
        <f t="shared" si="4"/>
        <v>9.3333333333333339</v>
      </c>
      <c r="AO26" s="203">
        <f t="shared" si="5"/>
        <v>9</v>
      </c>
      <c r="AP26" s="207" t="s">
        <v>420</v>
      </c>
    </row>
    <row r="27" spans="2:42" x14ac:dyDescent="0.25">
      <c r="B27" s="211" t="s">
        <v>120</v>
      </c>
      <c r="C27" s="208" t="s">
        <v>353</v>
      </c>
      <c r="D27" s="210" t="s">
        <v>513</v>
      </c>
      <c r="E27" s="118"/>
      <c r="F27" s="118">
        <v>4</v>
      </c>
      <c r="G27" s="195">
        <f t="shared" si="0"/>
        <v>-4</v>
      </c>
      <c r="H27" s="200">
        <f>(VLOOKUP(B27,'[1]New Ratings'!$A$3:$I$195,5,FALSE))</f>
        <v>4</v>
      </c>
      <c r="I27" s="43" t="s">
        <v>1</v>
      </c>
      <c r="J27" s="43" t="s">
        <v>327</v>
      </c>
      <c r="K27" s="58" t="s">
        <v>327</v>
      </c>
      <c r="L27" s="43" t="s">
        <v>13</v>
      </c>
      <c r="M27" s="58" t="s">
        <v>298</v>
      </c>
      <c r="N27" s="43" t="s">
        <v>298</v>
      </c>
      <c r="O27" s="205">
        <v>74.97</v>
      </c>
      <c r="P27" s="188">
        <v>31</v>
      </c>
      <c r="Q27" s="64" t="str">
        <f t="shared" si="6"/>
        <v>B</v>
      </c>
      <c r="R27" s="58">
        <v>35</v>
      </c>
      <c r="S27" s="64">
        <v>33</v>
      </c>
      <c r="T27" s="141">
        <f t="shared" si="2"/>
        <v>2</v>
      </c>
      <c r="U27" s="58">
        <v>34</v>
      </c>
      <c r="V27" s="43">
        <v>62.1</v>
      </c>
      <c r="W27" s="64">
        <v>64.400000000000006</v>
      </c>
      <c r="X27" s="64">
        <f t="shared" si="3"/>
        <v>-2.3000000000000043</v>
      </c>
      <c r="Y27" s="36">
        <v>57</v>
      </c>
      <c r="Z27" s="43">
        <v>39</v>
      </c>
      <c r="AA27" s="43">
        <v>38.5</v>
      </c>
      <c r="AB27" s="47" t="s">
        <v>303</v>
      </c>
      <c r="AC27" s="47" t="s">
        <v>323</v>
      </c>
      <c r="AD27" s="47" t="s">
        <v>303</v>
      </c>
      <c r="AE27" s="47" t="s">
        <v>432</v>
      </c>
      <c r="AF27" s="47" t="s">
        <v>323</v>
      </c>
      <c r="AG27" s="47" t="s">
        <v>323</v>
      </c>
      <c r="AH27" s="58">
        <f>IF(ISERROR(VLOOKUP(AB27,Methodology!$H$26:$I$37,2,FALSE)),"",VLOOKUP(AB27,Methodology!$H$26:$I$37,2,FALSE))</f>
        <v>7</v>
      </c>
      <c r="AI27" s="58">
        <f>IF(ISERROR(VLOOKUP(AC27,Methodology!$H$26:$I$37,2,FALSE)),"",VLOOKUP(AC27,Methodology!$H$26:$I$37,2,FALSE))</f>
        <v>5</v>
      </c>
      <c r="AJ27" s="47">
        <f>IF(ISERROR(VLOOKUP(AD27,Methodology!$H$26:$I$37,2,FALSE)),"",VLOOKUP(AD27,Methodology!$H$26:$I$37,2,FALSE))</f>
        <v>7</v>
      </c>
      <c r="AK27" s="58">
        <f>IF(ISERROR(VLOOKUP(AE27,Methodology!$H$26:$I$37,2,FALSE)),"",VLOOKUP(AE27,Methodology!$H$26:$I$37,2,FALSE))</f>
        <v>4</v>
      </c>
      <c r="AL27" s="58">
        <f>IF(ISERROR(VLOOKUP(AF27,Methodology!$H$26:$I$37,2,FALSE)),"",VLOOKUP(AF27,Methodology!$H$26:$I$37,2,FALSE))</f>
        <v>5</v>
      </c>
      <c r="AM27" s="47">
        <f>IF(ISERROR(VLOOKUP(AG27,Methodology!$H$26:$I$37,2,FALSE)),"",VLOOKUP(AG27,Methodology!$H$26:$I$37,2,FALSE))</f>
        <v>5</v>
      </c>
      <c r="AN27" s="108">
        <f t="shared" si="4"/>
        <v>6.333333333333333</v>
      </c>
      <c r="AO27" s="203">
        <f t="shared" si="5"/>
        <v>4.666666666666667</v>
      </c>
      <c r="AP27" s="207" t="s">
        <v>438</v>
      </c>
    </row>
    <row r="28" spans="2:42" x14ac:dyDescent="0.25">
      <c r="B28" s="211" t="s">
        <v>121</v>
      </c>
      <c r="C28" s="208" t="s">
        <v>400</v>
      </c>
      <c r="D28" s="210" t="s">
        <v>514</v>
      </c>
      <c r="E28" s="118">
        <v>2</v>
      </c>
      <c r="F28" s="118">
        <v>2</v>
      </c>
      <c r="G28" s="195">
        <f t="shared" si="0"/>
        <v>0</v>
      </c>
      <c r="H28" s="200">
        <f>(VLOOKUP(B28,'[1]New Ratings'!$A$3:$I$195,5,FALSE))</f>
        <v>2</v>
      </c>
      <c r="I28" s="43" t="s">
        <v>16</v>
      </c>
      <c r="J28" s="43" t="s">
        <v>357</v>
      </c>
      <c r="K28" s="58" t="s">
        <v>357</v>
      </c>
      <c r="L28" s="43" t="s">
        <v>13</v>
      </c>
      <c r="M28" s="58" t="s">
        <v>296</v>
      </c>
      <c r="N28" s="43" t="s">
        <v>296</v>
      </c>
      <c r="O28" s="205">
        <v>88.45</v>
      </c>
      <c r="P28" s="188">
        <v>18</v>
      </c>
      <c r="Q28" s="64" t="str">
        <f t="shared" si="6"/>
        <v>B</v>
      </c>
      <c r="R28" s="58">
        <v>22</v>
      </c>
      <c r="S28" s="64">
        <v>21</v>
      </c>
      <c r="T28" s="141">
        <f t="shared" si="2"/>
        <v>1</v>
      </c>
      <c r="U28" s="58">
        <v>19</v>
      </c>
      <c r="V28" s="43">
        <v>84.2</v>
      </c>
      <c r="W28" s="64">
        <v>84.2</v>
      </c>
      <c r="X28" s="64">
        <f t="shared" si="3"/>
        <v>0</v>
      </c>
      <c r="Y28" s="36">
        <v>80</v>
      </c>
      <c r="Z28" s="43">
        <v>39</v>
      </c>
      <c r="AA28" s="43">
        <v>40.5</v>
      </c>
      <c r="AB28" s="47" t="s">
        <v>300</v>
      </c>
      <c r="AC28" s="47" t="s">
        <v>298</v>
      </c>
      <c r="AD28" s="47" t="s">
        <v>300</v>
      </c>
      <c r="AE28" s="47" t="s">
        <v>298</v>
      </c>
      <c r="AF28" s="47" t="s">
        <v>348</v>
      </c>
      <c r="AG28" s="47" t="s">
        <v>348</v>
      </c>
      <c r="AH28" s="58">
        <f>IF(ISERROR(VLOOKUP(AB28,Methodology!$H$26:$I$37,2,FALSE)),"",VLOOKUP(AB28,Methodology!$H$26:$I$37,2,FALSE))</f>
        <v>9</v>
      </c>
      <c r="AI28" s="58">
        <f>IF(ISERROR(VLOOKUP(AC28,Methodology!$H$26:$I$37,2,FALSE)),"",VLOOKUP(AC28,Methodology!$H$26:$I$37,2,FALSE))</f>
        <v>8</v>
      </c>
      <c r="AJ28" s="47">
        <f>IF(ISERROR(VLOOKUP(AD28,Methodology!$H$26:$I$37,2,FALSE)),"",VLOOKUP(AD28,Methodology!$H$26:$I$37,2,FALSE))</f>
        <v>9</v>
      </c>
      <c r="AK28" s="58">
        <f>IF(ISERROR(VLOOKUP(AE28,Methodology!$H$26:$I$37,2,FALSE)),"",VLOOKUP(AE28,Methodology!$H$26:$I$37,2,FALSE))</f>
        <v>8</v>
      </c>
      <c r="AL28" s="58">
        <f>IF(ISERROR(VLOOKUP(AF28,Methodology!$H$26:$I$37,2,FALSE)),"",VLOOKUP(AF28,Methodology!$H$26:$I$37,2,FALSE))</f>
        <v>6</v>
      </c>
      <c r="AM28" s="47">
        <f>IF(ISERROR(VLOOKUP(AG28,Methodology!$H$26:$I$37,2,FALSE)),"",VLOOKUP(AG28,Methodology!$H$26:$I$37,2,FALSE))</f>
        <v>6</v>
      </c>
      <c r="AN28" s="108">
        <f t="shared" si="4"/>
        <v>8.6666666666666661</v>
      </c>
      <c r="AO28" s="203">
        <f t="shared" si="5"/>
        <v>6.666666666666667</v>
      </c>
      <c r="AP28" s="207" t="s">
        <v>420</v>
      </c>
    </row>
    <row r="29" spans="2:42" x14ac:dyDescent="0.25">
      <c r="B29" s="211" t="s">
        <v>124</v>
      </c>
      <c r="C29" s="208" t="s">
        <v>125</v>
      </c>
      <c r="D29" s="210" t="s">
        <v>516</v>
      </c>
      <c r="E29" s="218">
        <v>2</v>
      </c>
      <c r="F29" s="118">
        <v>1</v>
      </c>
      <c r="G29" s="195">
        <f t="shared" si="0"/>
        <v>1</v>
      </c>
      <c r="H29" s="200">
        <f>(VLOOKUP(B29,'[1]New Ratings'!$A$3:$I$195,5,FALSE))</f>
        <v>1</v>
      </c>
      <c r="I29" s="43" t="s">
        <v>16</v>
      </c>
      <c r="J29" s="218" t="s">
        <v>30</v>
      </c>
      <c r="K29" s="58" t="s">
        <v>330</v>
      </c>
      <c r="L29" s="43" t="s">
        <v>13</v>
      </c>
      <c r="M29" s="58" t="s">
        <v>294</v>
      </c>
      <c r="N29" s="43" t="s">
        <v>294</v>
      </c>
      <c r="O29" s="205">
        <v>90.58</v>
      </c>
      <c r="P29" s="188">
        <v>16</v>
      </c>
      <c r="Q29" s="64" t="str">
        <f t="shared" si="6"/>
        <v>A</v>
      </c>
      <c r="R29" s="58">
        <v>10</v>
      </c>
      <c r="S29" s="64">
        <v>10</v>
      </c>
      <c r="T29" s="141">
        <f t="shared" si="2"/>
        <v>0</v>
      </c>
      <c r="U29" s="58">
        <v>13</v>
      </c>
      <c r="V29" s="43">
        <v>87.2</v>
      </c>
      <c r="W29" s="64">
        <v>87.7</v>
      </c>
      <c r="X29" s="64">
        <f t="shared" si="3"/>
        <v>-0.5</v>
      </c>
      <c r="Y29" s="36">
        <v>80</v>
      </c>
      <c r="Z29" s="43">
        <v>48</v>
      </c>
      <c r="AA29" s="43">
        <v>39</v>
      </c>
      <c r="AB29" s="47" t="s">
        <v>300</v>
      </c>
      <c r="AC29" s="47" t="s">
        <v>298</v>
      </c>
      <c r="AD29" s="47" t="s">
        <v>300</v>
      </c>
      <c r="AE29" s="47" t="s">
        <v>297</v>
      </c>
      <c r="AF29" s="47" t="s">
        <v>300</v>
      </c>
      <c r="AG29" s="47" t="s">
        <v>300</v>
      </c>
      <c r="AH29" s="58">
        <f>IF(ISERROR(VLOOKUP(AB29,Methodology!$H$26:$I$37,2,FALSE)),"",VLOOKUP(AB29,Methodology!$H$26:$I$37,2,FALSE))</f>
        <v>9</v>
      </c>
      <c r="AI29" s="58">
        <f>IF(ISERROR(VLOOKUP(AC29,Methodology!$H$26:$I$37,2,FALSE)),"",VLOOKUP(AC29,Methodology!$H$26:$I$37,2,FALSE))</f>
        <v>8</v>
      </c>
      <c r="AJ29" s="47">
        <f>IF(ISERROR(VLOOKUP(AD29,Methodology!$H$26:$I$37,2,FALSE)),"",VLOOKUP(AD29,Methodology!$H$26:$I$37,2,FALSE))</f>
        <v>9</v>
      </c>
      <c r="AK29" s="58">
        <f>IF(ISERROR(VLOOKUP(AE29,Methodology!$H$26:$I$37,2,FALSE)),"",VLOOKUP(AE29,Methodology!$H$26:$I$37,2,FALSE))</f>
        <v>10</v>
      </c>
      <c r="AL29" s="58">
        <f>IF(ISERROR(VLOOKUP(AF29,Methodology!$H$26:$I$37,2,FALSE)),"",VLOOKUP(AF29,Methodology!$H$26:$I$37,2,FALSE))</f>
        <v>9</v>
      </c>
      <c r="AM29" s="47">
        <f>IF(ISERROR(VLOOKUP(AG29,Methodology!$H$26:$I$37,2,FALSE)),"",VLOOKUP(AG29,Methodology!$H$26:$I$37,2,FALSE))</f>
        <v>9</v>
      </c>
      <c r="AN29" s="108">
        <f t="shared" si="4"/>
        <v>8.6666666666666661</v>
      </c>
      <c r="AO29" s="203">
        <f t="shared" si="5"/>
        <v>9.3333333333333339</v>
      </c>
      <c r="AP29" s="207" t="s">
        <v>317</v>
      </c>
    </row>
    <row r="30" spans="2:42" x14ac:dyDescent="0.25">
      <c r="B30" s="211" t="s">
        <v>132</v>
      </c>
      <c r="C30" s="208" t="s">
        <v>131</v>
      </c>
      <c r="D30" s="210" t="s">
        <v>571</v>
      </c>
      <c r="E30" s="118">
        <v>4</v>
      </c>
      <c r="F30" s="118">
        <v>4</v>
      </c>
      <c r="G30" s="195">
        <f t="shared" si="0"/>
        <v>0</v>
      </c>
      <c r="H30" s="200">
        <f>(VLOOKUP(B30,'[1]New Ratings'!$A$3:$I$195,5,FALSE))</f>
        <v>4</v>
      </c>
      <c r="I30" s="43" t="s">
        <v>1</v>
      </c>
      <c r="J30" s="43" t="s">
        <v>286</v>
      </c>
      <c r="K30" s="58" t="s">
        <v>286</v>
      </c>
      <c r="L30" s="43" t="s">
        <v>40</v>
      </c>
      <c r="M30" s="58" t="s">
        <v>350</v>
      </c>
      <c r="N30" s="43" t="s">
        <v>350</v>
      </c>
      <c r="O30" s="205">
        <v>62.53</v>
      </c>
      <c r="P30" s="188">
        <v>47</v>
      </c>
      <c r="Q30" s="64" t="str">
        <f t="shared" si="6"/>
        <v>B</v>
      </c>
      <c r="R30" s="58">
        <v>29</v>
      </c>
      <c r="S30" s="64">
        <v>26</v>
      </c>
      <c r="T30" s="141">
        <f t="shared" si="2"/>
        <v>3</v>
      </c>
      <c r="U30" s="58">
        <v>33</v>
      </c>
      <c r="V30" s="43">
        <v>62.4</v>
      </c>
      <c r="W30" s="64">
        <v>63.3</v>
      </c>
      <c r="X30" s="64">
        <f t="shared" si="3"/>
        <v>-0.89999999999999858</v>
      </c>
      <c r="Y30" s="36">
        <v>75.5</v>
      </c>
      <c r="Z30" s="43">
        <v>39</v>
      </c>
      <c r="AA30" s="43">
        <v>44.5</v>
      </c>
      <c r="AB30" s="47" t="s">
        <v>303</v>
      </c>
      <c r="AC30" s="47" t="s">
        <v>303</v>
      </c>
      <c r="AD30" s="47" t="s">
        <v>303</v>
      </c>
      <c r="AE30" s="47" t="s">
        <v>303</v>
      </c>
      <c r="AF30" s="47" t="s">
        <v>298</v>
      </c>
      <c r="AG30" s="47" t="s">
        <v>303</v>
      </c>
      <c r="AH30" s="58">
        <f>IF(ISERROR(VLOOKUP(AB30,Methodology!$H$26:$I$37,2,FALSE)),"",VLOOKUP(AB30,Methodology!$H$26:$I$37,2,FALSE))</f>
        <v>7</v>
      </c>
      <c r="AI30" s="58">
        <f>IF(ISERROR(VLOOKUP(AC30,Methodology!$H$26:$I$37,2,FALSE)),"",VLOOKUP(AC30,Methodology!$H$26:$I$37,2,FALSE))</f>
        <v>7</v>
      </c>
      <c r="AJ30" s="47">
        <f>IF(ISERROR(VLOOKUP(AD30,Methodology!$H$26:$I$37,2,FALSE)),"",VLOOKUP(AD30,Methodology!$H$26:$I$37,2,FALSE))</f>
        <v>7</v>
      </c>
      <c r="AK30" s="58">
        <f>IF(ISERROR(VLOOKUP(AE30,Methodology!$H$26:$I$37,2,FALSE)),"",VLOOKUP(AE30,Methodology!$H$26:$I$37,2,FALSE))</f>
        <v>7</v>
      </c>
      <c r="AL30" s="58">
        <f>IF(ISERROR(VLOOKUP(AF30,Methodology!$H$26:$I$37,2,FALSE)),"",VLOOKUP(AF30,Methodology!$H$26:$I$37,2,FALSE))</f>
        <v>8</v>
      </c>
      <c r="AM30" s="47">
        <f>IF(ISERROR(VLOOKUP(AG30,Methodology!$H$26:$I$37,2,FALSE)),"",VLOOKUP(AG30,Methodology!$H$26:$I$37,2,FALSE))</f>
        <v>7</v>
      </c>
      <c r="AN30" s="108">
        <f t="shared" si="4"/>
        <v>7</v>
      </c>
      <c r="AO30" s="203">
        <f t="shared" si="5"/>
        <v>7.333333333333333</v>
      </c>
      <c r="AP30" s="207" t="s">
        <v>317</v>
      </c>
    </row>
    <row r="31" spans="2:42" x14ac:dyDescent="0.25">
      <c r="B31" s="211" t="s">
        <v>133</v>
      </c>
      <c r="C31" s="208" t="s">
        <v>6</v>
      </c>
      <c r="D31" s="210" t="s">
        <v>520</v>
      </c>
      <c r="E31" s="118"/>
      <c r="F31" s="118">
        <v>4</v>
      </c>
      <c r="G31" s="195">
        <f t="shared" si="0"/>
        <v>-4</v>
      </c>
      <c r="H31" s="200">
        <f>(VLOOKUP(B31,'[1]New Ratings'!$A$3:$I$195,5,FALSE))</f>
        <v>4</v>
      </c>
      <c r="I31" s="43" t="s">
        <v>1</v>
      </c>
      <c r="J31" s="43" t="s">
        <v>282</v>
      </c>
      <c r="K31" s="58" t="s">
        <v>282</v>
      </c>
      <c r="L31" s="43" t="s">
        <v>13</v>
      </c>
      <c r="M31" s="58" t="s">
        <v>300</v>
      </c>
      <c r="N31" s="43" t="s">
        <v>300</v>
      </c>
      <c r="O31" s="205">
        <v>77.19</v>
      </c>
      <c r="P31" s="188">
        <v>29</v>
      </c>
      <c r="Q31" s="64" t="str">
        <f t="shared" si="6"/>
        <v>B</v>
      </c>
      <c r="R31" s="58">
        <v>33</v>
      </c>
      <c r="S31" s="64">
        <v>33</v>
      </c>
      <c r="T31" s="141">
        <f t="shared" si="2"/>
        <v>0</v>
      </c>
      <c r="U31" s="58">
        <v>31</v>
      </c>
      <c r="V31" s="43">
        <v>63.8</v>
      </c>
      <c r="W31" s="64">
        <v>64.400000000000006</v>
      </c>
      <c r="X31" s="64">
        <f t="shared" si="3"/>
        <v>-0.60000000000000853</v>
      </c>
      <c r="Y31" s="36">
        <v>68</v>
      </c>
      <c r="Z31" s="43">
        <v>48.5</v>
      </c>
      <c r="AA31" s="43">
        <v>44.5</v>
      </c>
      <c r="AB31" s="47" t="s">
        <v>300</v>
      </c>
      <c r="AC31" s="47" t="s">
        <v>348</v>
      </c>
      <c r="AD31" s="47" t="s">
        <v>300</v>
      </c>
      <c r="AE31" s="47" t="s">
        <v>300</v>
      </c>
      <c r="AF31" s="47" t="s">
        <v>348</v>
      </c>
      <c r="AG31" s="47" t="s">
        <v>298</v>
      </c>
      <c r="AH31" s="58">
        <f>IF(ISERROR(VLOOKUP(AB31,Methodology!$H$26:$I$37,2,FALSE)),"",VLOOKUP(AB31,Methodology!$H$26:$I$37,2,FALSE))</f>
        <v>9</v>
      </c>
      <c r="AI31" s="58">
        <f>IF(ISERROR(VLOOKUP(AC31,Methodology!$H$26:$I$37,2,FALSE)),"",VLOOKUP(AC31,Methodology!$H$26:$I$37,2,FALSE))</f>
        <v>6</v>
      </c>
      <c r="AJ31" s="47">
        <f>IF(ISERROR(VLOOKUP(AD31,Methodology!$H$26:$I$37,2,FALSE)),"",VLOOKUP(AD31,Methodology!$H$26:$I$37,2,FALSE))</f>
        <v>9</v>
      </c>
      <c r="AK31" s="58">
        <f>IF(ISERROR(VLOOKUP(AE31,Methodology!$H$26:$I$37,2,FALSE)),"",VLOOKUP(AE31,Methodology!$H$26:$I$37,2,FALSE))</f>
        <v>9</v>
      </c>
      <c r="AL31" s="58">
        <f>IF(ISERROR(VLOOKUP(AF31,Methodology!$H$26:$I$37,2,FALSE)),"",VLOOKUP(AF31,Methodology!$H$26:$I$37,2,FALSE))</f>
        <v>6</v>
      </c>
      <c r="AM31" s="47">
        <f>IF(ISERROR(VLOOKUP(AG31,Methodology!$H$26:$I$37,2,FALSE)),"",VLOOKUP(AG31,Methodology!$H$26:$I$37,2,FALSE))</f>
        <v>8</v>
      </c>
      <c r="AN31" s="108">
        <f t="shared" si="4"/>
        <v>8</v>
      </c>
      <c r="AO31" s="203">
        <f t="shared" si="5"/>
        <v>7.666666666666667</v>
      </c>
      <c r="AP31" s="50" t="s">
        <v>442</v>
      </c>
    </row>
    <row r="32" spans="2:42" x14ac:dyDescent="0.25">
      <c r="B32" s="211" t="s">
        <v>137</v>
      </c>
      <c r="C32" s="208" t="s">
        <v>267</v>
      </c>
      <c r="D32" s="210" t="s">
        <v>523</v>
      </c>
      <c r="E32" s="118">
        <v>4</v>
      </c>
      <c r="F32" s="118">
        <v>4</v>
      </c>
      <c r="G32" s="195">
        <f t="shared" si="0"/>
        <v>0</v>
      </c>
      <c r="H32" s="200">
        <f>(VLOOKUP(B32,'[1]New Ratings'!$A$3:$I$195,5,FALSE))</f>
        <v>5</v>
      </c>
      <c r="I32" s="43" t="s">
        <v>1</v>
      </c>
      <c r="J32" s="43" t="s">
        <v>286</v>
      </c>
      <c r="K32" s="58" t="s">
        <v>286</v>
      </c>
      <c r="L32" s="43" t="s">
        <v>13</v>
      </c>
      <c r="M32" s="58" t="s">
        <v>299</v>
      </c>
      <c r="N32" s="43" t="s">
        <v>299</v>
      </c>
      <c r="O32" s="205">
        <v>54.48</v>
      </c>
      <c r="P32" s="188">
        <v>61</v>
      </c>
      <c r="Q32" s="64" t="str">
        <f t="shared" si="6"/>
        <v>C</v>
      </c>
      <c r="R32" s="58">
        <v>50</v>
      </c>
      <c r="S32" s="64">
        <v>50</v>
      </c>
      <c r="T32" s="141">
        <f t="shared" si="2"/>
        <v>0</v>
      </c>
      <c r="U32" s="58">
        <v>57</v>
      </c>
      <c r="V32" s="43">
        <v>45.8</v>
      </c>
      <c r="W32" s="64">
        <v>47.9</v>
      </c>
      <c r="X32" s="64">
        <f t="shared" si="3"/>
        <v>-2.1000000000000014</v>
      </c>
      <c r="Y32" s="36">
        <v>68</v>
      </c>
      <c r="Z32" s="43">
        <v>39.5</v>
      </c>
      <c r="AA32" s="43">
        <v>35.5</v>
      </c>
      <c r="AB32" s="47"/>
      <c r="AC32" s="47"/>
      <c r="AD32" s="47"/>
      <c r="AE32" s="47"/>
      <c r="AF32" s="47"/>
      <c r="AG32" s="47"/>
      <c r="AH32" s="58" t="str">
        <f>IF(ISERROR(VLOOKUP(AB32,Methodology!$H$26:$I$37,2,FALSE)),"",VLOOKUP(AB32,Methodology!$H$26:$I$37,2,FALSE))</f>
        <v/>
      </c>
      <c r="AI32" s="58" t="str">
        <f>IF(ISERROR(VLOOKUP(AC32,Methodology!$H$26:$I$37,2,FALSE)),"",VLOOKUP(AC32,Methodology!$H$26:$I$37,2,FALSE))</f>
        <v/>
      </c>
      <c r="AJ32" s="47" t="str">
        <f>IF(ISERROR(VLOOKUP(AD32,Methodology!$H$26:$I$37,2,FALSE)),"",VLOOKUP(AD32,Methodology!$H$26:$I$37,2,FALSE))</f>
        <v/>
      </c>
      <c r="AK32" s="58" t="str">
        <f>IF(ISERROR(VLOOKUP(AE32,Methodology!$H$26:$I$37,2,FALSE)),"",VLOOKUP(AE32,Methodology!$H$26:$I$37,2,FALSE))</f>
        <v/>
      </c>
      <c r="AL32" s="58" t="str">
        <f>IF(ISERROR(VLOOKUP(AF32,Methodology!$H$26:$I$37,2,FALSE)),"",VLOOKUP(AF32,Methodology!$H$26:$I$37,2,FALSE))</f>
        <v/>
      </c>
      <c r="AM32" s="47" t="str">
        <f>IF(ISERROR(VLOOKUP(AG32,Methodology!$H$26:$I$37,2,FALSE)),"",VLOOKUP(AG32,Methodology!$H$26:$I$37,2,FALSE))</f>
        <v/>
      </c>
      <c r="AN32" s="108">
        <f t="shared" si="4"/>
        <v>0</v>
      </c>
      <c r="AO32" s="203">
        <f t="shared" si="5"/>
        <v>0</v>
      </c>
      <c r="AP32" s="207" t="s">
        <v>320</v>
      </c>
    </row>
    <row r="33" spans="2:42" x14ac:dyDescent="0.25">
      <c r="B33" s="211" t="s">
        <v>418</v>
      </c>
      <c r="C33" s="208" t="s">
        <v>528</v>
      </c>
      <c r="D33" s="210" t="s">
        <v>527</v>
      </c>
      <c r="E33" s="118"/>
      <c r="F33" s="118">
        <v>1</v>
      </c>
      <c r="G33" s="195">
        <f t="shared" si="0"/>
        <v>-1</v>
      </c>
      <c r="H33" s="200" t="e">
        <f>(VLOOKUP(B33,'[1]New Ratings'!$A$3:$I$195,5,FALSE))</f>
        <v>#N/A</v>
      </c>
      <c r="I33" s="43" t="s">
        <v>16</v>
      </c>
      <c r="J33" s="43" t="s">
        <v>20</v>
      </c>
      <c r="K33" s="58" t="s">
        <v>20</v>
      </c>
      <c r="L33" s="43" t="s">
        <v>13</v>
      </c>
      <c r="M33" s="58" t="s">
        <v>305</v>
      </c>
      <c r="N33" s="43"/>
      <c r="O33" s="205"/>
      <c r="P33" s="188" t="s">
        <v>305</v>
      </c>
      <c r="Q33" s="64" t="str">
        <f t="shared" si="6"/>
        <v>*</v>
      </c>
      <c r="R33" s="58" t="s">
        <v>305</v>
      </c>
      <c r="S33" s="64"/>
      <c r="T33" s="141"/>
      <c r="U33" s="58" t="s">
        <v>305</v>
      </c>
      <c r="V33" s="43" t="s">
        <v>305</v>
      </c>
      <c r="W33" s="64" t="s">
        <v>305</v>
      </c>
      <c r="X33" s="64"/>
      <c r="Y33" s="36" t="s">
        <v>305</v>
      </c>
      <c r="Z33" s="43" t="s">
        <v>305</v>
      </c>
      <c r="AA33" s="43" t="s">
        <v>305</v>
      </c>
      <c r="AB33" s="47"/>
      <c r="AC33" s="47"/>
      <c r="AD33" s="47"/>
      <c r="AE33" s="47"/>
      <c r="AF33" s="47"/>
      <c r="AG33" s="47"/>
      <c r="AH33" s="58" t="str">
        <f>IF(ISERROR(VLOOKUP(AB33,Methodology!$H$26:$I$37,2,FALSE)),"",VLOOKUP(AB33,Methodology!$H$26:$I$37,2,FALSE))</f>
        <v/>
      </c>
      <c r="AI33" s="58" t="str">
        <f>IF(ISERROR(VLOOKUP(AC33,Methodology!$H$26:$I$37,2,FALSE)),"",VLOOKUP(AC33,Methodology!$H$26:$I$37,2,FALSE))</f>
        <v/>
      </c>
      <c r="AJ33" s="47" t="str">
        <f>IF(ISERROR(VLOOKUP(AD33,Methodology!$H$26:$I$37,2,FALSE)),"",VLOOKUP(AD33,Methodology!$H$26:$I$37,2,FALSE))</f>
        <v/>
      </c>
      <c r="AK33" s="58" t="str">
        <f>IF(ISERROR(VLOOKUP(AE33,Methodology!$H$26:$I$37,2,FALSE)),"",VLOOKUP(AE33,Methodology!$H$26:$I$37,2,FALSE))</f>
        <v/>
      </c>
      <c r="AL33" s="58" t="str">
        <f>IF(ISERROR(VLOOKUP(AF33,Methodology!$H$26:$I$37,2,FALSE)),"",VLOOKUP(AF33,Methodology!$H$26:$I$37,2,FALSE))</f>
        <v/>
      </c>
      <c r="AM33" s="47" t="str">
        <f>IF(ISERROR(VLOOKUP(AG33,Methodology!$H$26:$I$37,2,FALSE)),"",VLOOKUP(AG33,Methodology!$H$26:$I$37,2,FALSE))</f>
        <v/>
      </c>
      <c r="AN33" s="108">
        <f t="shared" si="4"/>
        <v>0</v>
      </c>
      <c r="AO33" s="203">
        <f t="shared" si="5"/>
        <v>0</v>
      </c>
      <c r="AP33" s="207" t="s">
        <v>610</v>
      </c>
    </row>
    <row r="34" spans="2:42" x14ac:dyDescent="0.25">
      <c r="B34" s="211" t="s">
        <v>142</v>
      </c>
      <c r="C34" s="208" t="s">
        <v>143</v>
      </c>
      <c r="D34" s="210" t="s">
        <v>529</v>
      </c>
      <c r="E34" s="118">
        <v>5</v>
      </c>
      <c r="F34" s="118">
        <v>6</v>
      </c>
      <c r="G34" s="195">
        <f t="shared" si="0"/>
        <v>-1</v>
      </c>
      <c r="H34" s="200">
        <f>(VLOOKUP(B34,'[1]New Ratings'!$A$3:$I$195,5,FALSE))</f>
        <v>6</v>
      </c>
      <c r="I34" s="43" t="s">
        <v>1</v>
      </c>
      <c r="J34" s="43" t="s">
        <v>58</v>
      </c>
      <c r="K34" s="58" t="s">
        <v>58</v>
      </c>
      <c r="L34" s="43" t="s">
        <v>13</v>
      </c>
      <c r="M34" s="58" t="s">
        <v>206</v>
      </c>
      <c r="N34" s="43" t="s">
        <v>301</v>
      </c>
      <c r="O34" s="205">
        <v>52.98</v>
      </c>
      <c r="P34" s="188">
        <v>67</v>
      </c>
      <c r="Q34" s="64" t="str">
        <f t="shared" si="6"/>
        <v>C</v>
      </c>
      <c r="R34" s="58">
        <v>53</v>
      </c>
      <c r="S34" s="64">
        <v>55</v>
      </c>
      <c r="T34" s="141">
        <f>IF(R34="*","*",R34-S34)</f>
        <v>-2</v>
      </c>
      <c r="U34" s="58">
        <v>62</v>
      </c>
      <c r="V34" s="43">
        <v>44</v>
      </c>
      <c r="W34" s="64">
        <v>43.7</v>
      </c>
      <c r="X34" s="64">
        <f t="shared" ref="X34:X39" si="7">IF(V34="*","*",V34-W34)</f>
        <v>0.29999999999999716</v>
      </c>
      <c r="Y34" s="36">
        <v>66</v>
      </c>
      <c r="Z34" s="43">
        <v>40.5</v>
      </c>
      <c r="AA34" s="43">
        <v>37</v>
      </c>
      <c r="AB34" s="47"/>
      <c r="AC34" s="47"/>
      <c r="AD34" s="47"/>
      <c r="AE34" s="47"/>
      <c r="AF34" s="47"/>
      <c r="AG34" s="47"/>
      <c r="AH34" s="58" t="str">
        <f>IF(ISERROR(VLOOKUP(AB34,Methodology!$H$26:$I$37,2,FALSE)),"",VLOOKUP(AB34,Methodology!$H$26:$I$37,2,FALSE))</f>
        <v/>
      </c>
      <c r="AI34" s="58" t="str">
        <f>IF(ISERROR(VLOOKUP(AC34,Methodology!$H$26:$I$37,2,FALSE)),"",VLOOKUP(AC34,Methodology!$H$26:$I$37,2,FALSE))</f>
        <v/>
      </c>
      <c r="AJ34" s="47" t="str">
        <f>IF(ISERROR(VLOOKUP(AD34,Methodology!$H$26:$I$37,2,FALSE)),"",VLOOKUP(AD34,Methodology!$H$26:$I$37,2,FALSE))</f>
        <v/>
      </c>
      <c r="AK34" s="58" t="str">
        <f>IF(ISERROR(VLOOKUP(AE34,Methodology!$H$26:$I$37,2,FALSE)),"",VLOOKUP(AE34,Methodology!$H$26:$I$37,2,FALSE))</f>
        <v/>
      </c>
      <c r="AL34" s="58" t="str">
        <f>IF(ISERROR(VLOOKUP(AF34,Methodology!$H$26:$I$37,2,FALSE)),"",VLOOKUP(AF34,Methodology!$H$26:$I$37,2,FALSE))</f>
        <v/>
      </c>
      <c r="AM34" s="47" t="str">
        <f>IF(ISERROR(VLOOKUP(AG34,Methodology!$H$26:$I$37,2,FALSE)),"",VLOOKUP(AG34,Methodology!$H$26:$I$37,2,FALSE))</f>
        <v/>
      </c>
      <c r="AN34" s="108">
        <f t="shared" si="4"/>
        <v>0</v>
      </c>
      <c r="AO34" s="203">
        <f t="shared" si="5"/>
        <v>0</v>
      </c>
      <c r="AP34" s="207" t="s">
        <v>318</v>
      </c>
    </row>
    <row r="35" spans="2:42" x14ac:dyDescent="0.25">
      <c r="B35" s="211" t="s">
        <v>144</v>
      </c>
      <c r="C35" s="208" t="s">
        <v>145</v>
      </c>
      <c r="D35" s="210" t="s">
        <v>530</v>
      </c>
      <c r="E35" s="118"/>
      <c r="F35" s="118">
        <v>1</v>
      </c>
      <c r="G35" s="195">
        <f t="shared" si="0"/>
        <v>-1</v>
      </c>
      <c r="H35" s="200">
        <f>(VLOOKUP(B35,'[1]New Ratings'!$A$3:$I$195,5,FALSE))</f>
        <v>1</v>
      </c>
      <c r="I35" s="43" t="s">
        <v>16</v>
      </c>
      <c r="J35" s="43" t="s">
        <v>20</v>
      </c>
      <c r="K35" s="58" t="s">
        <v>20</v>
      </c>
      <c r="L35" s="43" t="s">
        <v>13</v>
      </c>
      <c r="M35" s="58" t="s">
        <v>293</v>
      </c>
      <c r="N35" s="43" t="s">
        <v>293</v>
      </c>
      <c r="O35" s="205">
        <v>99.75</v>
      </c>
      <c r="P35" s="188">
        <v>1</v>
      </c>
      <c r="Q35" s="64" t="str">
        <f t="shared" si="6"/>
        <v>A</v>
      </c>
      <c r="R35" s="58">
        <v>10</v>
      </c>
      <c r="S35" s="64">
        <v>10</v>
      </c>
      <c r="T35" s="141">
        <f>IF(R35="*","*",R35-S35)</f>
        <v>0</v>
      </c>
      <c r="U35" s="58">
        <v>3</v>
      </c>
      <c r="V35" s="43">
        <v>93.4</v>
      </c>
      <c r="W35" s="64">
        <v>93.9</v>
      </c>
      <c r="X35" s="64">
        <f t="shared" si="7"/>
        <v>-0.5</v>
      </c>
      <c r="Y35" s="36">
        <v>92</v>
      </c>
      <c r="Z35" s="43">
        <v>41</v>
      </c>
      <c r="AA35" s="43">
        <v>46</v>
      </c>
      <c r="AB35" s="47"/>
      <c r="AC35" s="47"/>
      <c r="AD35" s="47"/>
      <c r="AE35" s="47"/>
      <c r="AF35" s="47"/>
      <c r="AG35" s="47"/>
      <c r="AH35" s="58" t="str">
        <f>IF(ISERROR(VLOOKUP(AB35,Methodology!$H$26:$I$37,2,FALSE)),"",VLOOKUP(AB35,Methodology!$H$26:$I$37,2,FALSE))</f>
        <v/>
      </c>
      <c r="AI35" s="58" t="str">
        <f>IF(ISERROR(VLOOKUP(AC35,Methodology!$H$26:$I$37,2,FALSE)),"",VLOOKUP(AC35,Methodology!$H$26:$I$37,2,FALSE))</f>
        <v/>
      </c>
      <c r="AJ35" s="47" t="str">
        <f>IF(ISERROR(VLOOKUP(AD35,Methodology!$H$26:$I$37,2,FALSE)),"",VLOOKUP(AD35,Methodology!$H$26:$I$37,2,FALSE))</f>
        <v/>
      </c>
      <c r="AK35" s="58" t="str">
        <f>IF(ISERROR(VLOOKUP(AE35,Methodology!$H$26:$I$37,2,FALSE)),"",VLOOKUP(AE35,Methodology!$H$26:$I$37,2,FALSE))</f>
        <v/>
      </c>
      <c r="AL35" s="58" t="str">
        <f>IF(ISERROR(VLOOKUP(AF35,Methodology!$H$26:$I$37,2,FALSE)),"",VLOOKUP(AF35,Methodology!$H$26:$I$37,2,FALSE))</f>
        <v/>
      </c>
      <c r="AM35" s="47" t="str">
        <f>IF(ISERROR(VLOOKUP(AG35,Methodology!$H$26:$I$37,2,FALSE)),"",VLOOKUP(AG35,Methodology!$H$26:$I$37,2,FALSE))</f>
        <v/>
      </c>
      <c r="AN35" s="108">
        <f t="shared" si="4"/>
        <v>0</v>
      </c>
      <c r="AO35" s="203">
        <f t="shared" si="5"/>
        <v>0</v>
      </c>
      <c r="AP35" s="207" t="s">
        <v>420</v>
      </c>
    </row>
    <row r="36" spans="2:42" x14ac:dyDescent="0.25">
      <c r="B36" s="211" t="s">
        <v>149</v>
      </c>
      <c r="C36" s="208" t="s">
        <v>150</v>
      </c>
      <c r="D36" s="210" t="s">
        <v>532</v>
      </c>
      <c r="E36" s="118"/>
      <c r="F36" s="118">
        <v>4</v>
      </c>
      <c r="G36" s="195">
        <f t="shared" si="0"/>
        <v>-4</v>
      </c>
      <c r="H36" s="200">
        <f>(VLOOKUP(B36,'[1]New Ratings'!$A$3:$I$195,5,FALSE))</f>
        <v>5</v>
      </c>
      <c r="I36" s="43" t="s">
        <v>1</v>
      </c>
      <c r="J36" s="43" t="s">
        <v>286</v>
      </c>
      <c r="K36" s="58" t="s">
        <v>286</v>
      </c>
      <c r="L36" s="43" t="s">
        <v>13</v>
      </c>
      <c r="M36" s="58" t="s">
        <v>299</v>
      </c>
      <c r="N36" s="43" t="s">
        <v>299</v>
      </c>
      <c r="O36" s="205">
        <v>63.78</v>
      </c>
      <c r="P36" s="188">
        <v>43</v>
      </c>
      <c r="Q36" s="64" t="str">
        <f t="shared" si="6"/>
        <v>B</v>
      </c>
      <c r="R36" s="58">
        <v>30</v>
      </c>
      <c r="S36" s="64">
        <v>28</v>
      </c>
      <c r="T36" s="141">
        <f>IF(R36="*","*",R36-S36)</f>
        <v>2</v>
      </c>
      <c r="U36" s="58">
        <v>39</v>
      </c>
      <c r="V36" s="43">
        <v>58.9</v>
      </c>
      <c r="W36" s="64">
        <v>59.5</v>
      </c>
      <c r="X36" s="64">
        <f t="shared" si="7"/>
        <v>-0.60000000000000142</v>
      </c>
      <c r="Y36" s="36">
        <v>66</v>
      </c>
      <c r="Z36" s="43">
        <v>42</v>
      </c>
      <c r="AA36" s="43">
        <v>42</v>
      </c>
      <c r="AB36" s="47" t="s">
        <v>323</v>
      </c>
      <c r="AC36" s="47" t="s">
        <v>303</v>
      </c>
      <c r="AD36" s="47" t="s">
        <v>348</v>
      </c>
      <c r="AE36" s="47" t="s">
        <v>303</v>
      </c>
      <c r="AF36" s="47" t="s">
        <v>300</v>
      </c>
      <c r="AG36" s="47" t="s">
        <v>298</v>
      </c>
      <c r="AH36" s="58">
        <f>IF(ISERROR(VLOOKUP(AB36,Methodology!$H$26:$I$37,2,FALSE)),"",VLOOKUP(AB36,Methodology!$H$26:$I$37,2,FALSE))</f>
        <v>5</v>
      </c>
      <c r="AI36" s="58">
        <f>IF(ISERROR(VLOOKUP(AC36,Methodology!$H$26:$I$37,2,FALSE)),"",VLOOKUP(AC36,Methodology!$H$26:$I$37,2,FALSE))</f>
        <v>7</v>
      </c>
      <c r="AJ36" s="47">
        <f>IF(ISERROR(VLOOKUP(AD36,Methodology!$H$26:$I$37,2,FALSE)),"",VLOOKUP(AD36,Methodology!$H$26:$I$37,2,FALSE))</f>
        <v>6</v>
      </c>
      <c r="AK36" s="58">
        <f>IF(ISERROR(VLOOKUP(AE36,Methodology!$H$26:$I$37,2,FALSE)),"",VLOOKUP(AE36,Methodology!$H$26:$I$37,2,FALSE))</f>
        <v>7</v>
      </c>
      <c r="AL36" s="58">
        <f>IF(ISERROR(VLOOKUP(AF36,Methodology!$H$26:$I$37,2,FALSE)),"",VLOOKUP(AF36,Methodology!$H$26:$I$37,2,FALSE))</f>
        <v>9</v>
      </c>
      <c r="AM36" s="47">
        <f>IF(ISERROR(VLOOKUP(AG36,Methodology!$H$26:$I$37,2,FALSE)),"",VLOOKUP(AG36,Methodology!$H$26:$I$37,2,FALSE))</f>
        <v>8</v>
      </c>
      <c r="AN36" s="108">
        <f t="shared" si="4"/>
        <v>6</v>
      </c>
      <c r="AO36" s="203">
        <f t="shared" si="5"/>
        <v>8</v>
      </c>
      <c r="AP36" s="207" t="s">
        <v>318</v>
      </c>
    </row>
    <row r="37" spans="2:42" x14ac:dyDescent="0.25">
      <c r="B37" s="211" t="s">
        <v>153</v>
      </c>
      <c r="C37" s="208" t="s">
        <v>122</v>
      </c>
      <c r="D37" s="210" t="s">
        <v>533</v>
      </c>
      <c r="E37" s="118"/>
      <c r="F37" s="118">
        <v>3</v>
      </c>
      <c r="G37" s="195">
        <f t="shared" ref="G37:G103" si="8">+E37-F37</f>
        <v>-3</v>
      </c>
      <c r="H37" s="200">
        <f>(VLOOKUP(B37,'[1]New Ratings'!$A$3:$I$195,5,FALSE))</f>
        <v>4</v>
      </c>
      <c r="I37" s="43" t="s">
        <v>1</v>
      </c>
      <c r="J37" s="43" t="s">
        <v>104</v>
      </c>
      <c r="K37" s="58" t="s">
        <v>104</v>
      </c>
      <c r="L37" s="43" t="s">
        <v>13</v>
      </c>
      <c r="M37" s="58" t="s">
        <v>300</v>
      </c>
      <c r="N37" s="43" t="s">
        <v>300</v>
      </c>
      <c r="O37" s="205">
        <v>70</v>
      </c>
      <c r="P37" s="188">
        <v>35</v>
      </c>
      <c r="Q37" s="64" t="str">
        <f t="shared" si="6"/>
        <v>*</v>
      </c>
      <c r="R37" s="58" t="s">
        <v>305</v>
      </c>
      <c r="S37" s="64" t="s">
        <v>305</v>
      </c>
      <c r="T37" s="141" t="str">
        <f>IF(R37="*","*",R37-S37)</f>
        <v>*</v>
      </c>
      <c r="U37" s="58">
        <v>29</v>
      </c>
      <c r="V37" s="43">
        <v>65.099999999999994</v>
      </c>
      <c r="W37" s="64">
        <v>64.3</v>
      </c>
      <c r="X37" s="64">
        <f t="shared" si="7"/>
        <v>0.79999999999999716</v>
      </c>
      <c r="Y37" s="36">
        <v>86</v>
      </c>
      <c r="Z37" s="43">
        <v>37</v>
      </c>
      <c r="AA37" s="43">
        <v>35.5</v>
      </c>
      <c r="AB37" s="47"/>
      <c r="AC37" s="47"/>
      <c r="AD37" s="47"/>
      <c r="AE37" s="47"/>
      <c r="AF37" s="47"/>
      <c r="AG37" s="47"/>
      <c r="AH37" s="58" t="str">
        <f>IF(ISERROR(VLOOKUP(AB37,Methodology!$H$26:$I$37,2,FALSE)),"",VLOOKUP(AB37,Methodology!$H$26:$I$37,2,FALSE))</f>
        <v/>
      </c>
      <c r="AI37" s="58" t="str">
        <f>IF(ISERROR(VLOOKUP(AC37,Methodology!$H$26:$I$37,2,FALSE)),"",VLOOKUP(AC37,Methodology!$H$26:$I$37,2,FALSE))</f>
        <v/>
      </c>
      <c r="AJ37" s="47" t="str">
        <f>IF(ISERROR(VLOOKUP(AD37,Methodology!$H$26:$I$37,2,FALSE)),"",VLOOKUP(AD37,Methodology!$H$26:$I$37,2,FALSE))</f>
        <v/>
      </c>
      <c r="AK37" s="58" t="str">
        <f>IF(ISERROR(VLOOKUP(AE37,Methodology!$H$26:$I$37,2,FALSE)),"",VLOOKUP(AE37,Methodology!$H$26:$I$37,2,FALSE))</f>
        <v/>
      </c>
      <c r="AL37" s="58" t="str">
        <f>IF(ISERROR(VLOOKUP(AF37,Methodology!$H$26:$I$37,2,FALSE)),"",VLOOKUP(AF37,Methodology!$H$26:$I$37,2,FALSE))</f>
        <v/>
      </c>
      <c r="AM37" s="47" t="str">
        <f>IF(ISERROR(VLOOKUP(AG37,Methodology!$H$26:$I$37,2,FALSE)),"",VLOOKUP(AG37,Methodology!$H$26:$I$37,2,FALSE))</f>
        <v/>
      </c>
      <c r="AN37" s="108">
        <f t="shared" ref="AN37:AN64" si="9">SUM(AH37:AJ37)/3</f>
        <v>0</v>
      </c>
      <c r="AO37" s="203">
        <f t="shared" ref="AO37:AO64" si="10">SUM(AK37:AM37)/3</f>
        <v>0</v>
      </c>
      <c r="AP37" s="207" t="s">
        <v>321</v>
      </c>
    </row>
    <row r="38" spans="2:42" x14ac:dyDescent="0.25">
      <c r="B38" s="212" t="s">
        <v>157</v>
      </c>
      <c r="C38" s="208" t="s">
        <v>111</v>
      </c>
      <c r="D38" s="210" t="s">
        <v>535</v>
      </c>
      <c r="E38" s="118"/>
      <c r="F38" s="118">
        <v>4</v>
      </c>
      <c r="G38" s="195">
        <f t="shared" si="8"/>
        <v>-4</v>
      </c>
      <c r="H38" s="200">
        <f>(VLOOKUP(B38,'[1]New Ratings'!$A$3:$I$195,5,FALSE))</f>
        <v>5</v>
      </c>
      <c r="I38" s="43" t="s">
        <v>1</v>
      </c>
      <c r="J38" s="43" t="s">
        <v>310</v>
      </c>
      <c r="K38" s="58" t="s">
        <v>310</v>
      </c>
      <c r="L38" s="43" t="s">
        <v>13</v>
      </c>
      <c r="M38" s="58" t="s">
        <v>305</v>
      </c>
      <c r="N38" s="43" t="s">
        <v>305</v>
      </c>
      <c r="O38" s="205">
        <v>56.59</v>
      </c>
      <c r="P38" s="188">
        <v>54</v>
      </c>
      <c r="Q38" s="64" t="str">
        <f t="shared" si="6"/>
        <v>B</v>
      </c>
      <c r="R38" s="58">
        <v>34</v>
      </c>
      <c r="S38" s="64">
        <v>35</v>
      </c>
      <c r="T38" s="141" t="s">
        <v>305</v>
      </c>
      <c r="U38" s="58">
        <v>49</v>
      </c>
      <c r="V38" s="43">
        <v>52.2</v>
      </c>
      <c r="W38" s="64">
        <v>54.6</v>
      </c>
      <c r="X38" s="64">
        <f t="shared" si="7"/>
        <v>-2.3999999999999986</v>
      </c>
      <c r="Y38" s="36" t="s">
        <v>305</v>
      </c>
      <c r="Z38" s="43" t="s">
        <v>305</v>
      </c>
      <c r="AA38" s="43" t="s">
        <v>305</v>
      </c>
      <c r="AB38" s="47"/>
      <c r="AC38" s="47"/>
      <c r="AD38" s="47"/>
      <c r="AE38" s="47"/>
      <c r="AF38" s="47"/>
      <c r="AG38" s="47"/>
      <c r="AH38" s="58" t="str">
        <f>IF(ISERROR(VLOOKUP(AB38,Methodology!$H$26:$I$37,2,FALSE)),"",VLOOKUP(AB38,Methodology!$H$26:$I$37,2,FALSE))</f>
        <v/>
      </c>
      <c r="AI38" s="58" t="str">
        <f>IF(ISERROR(VLOOKUP(AC38,Methodology!$H$26:$I$37,2,FALSE)),"",VLOOKUP(AC38,Methodology!$H$26:$I$37,2,FALSE))</f>
        <v/>
      </c>
      <c r="AJ38" s="47" t="str">
        <f>IF(ISERROR(VLOOKUP(AD38,Methodology!$H$26:$I$37,2,FALSE)),"",VLOOKUP(AD38,Methodology!$H$26:$I$37,2,FALSE))</f>
        <v/>
      </c>
      <c r="AK38" s="58" t="str">
        <f>IF(ISERROR(VLOOKUP(AE38,Methodology!$H$26:$I$37,2,FALSE)),"",VLOOKUP(AE38,Methodology!$H$26:$I$37,2,FALSE))</f>
        <v/>
      </c>
      <c r="AL38" s="58" t="str">
        <f>IF(ISERROR(VLOOKUP(AF38,Methodology!$H$26:$I$37,2,FALSE)),"",VLOOKUP(AF38,Methodology!$H$26:$I$37,2,FALSE))</f>
        <v/>
      </c>
      <c r="AM38" s="47" t="str">
        <f>IF(ISERROR(VLOOKUP(AG38,Methodology!$H$26:$I$37,2,FALSE)),"",VLOOKUP(AG38,Methodology!$H$26:$I$37,2,FALSE))</f>
        <v/>
      </c>
      <c r="AN38" s="108">
        <f t="shared" si="9"/>
        <v>0</v>
      </c>
      <c r="AO38" s="203">
        <f t="shared" si="10"/>
        <v>0</v>
      </c>
      <c r="AP38" s="207" t="s">
        <v>317</v>
      </c>
    </row>
    <row r="39" spans="2:42" x14ac:dyDescent="0.25">
      <c r="B39" s="211" t="s">
        <v>158</v>
      </c>
      <c r="C39" s="208" t="s">
        <v>11</v>
      </c>
      <c r="D39" s="210" t="s">
        <v>536</v>
      </c>
      <c r="E39" s="118">
        <v>5</v>
      </c>
      <c r="F39" s="118">
        <v>5</v>
      </c>
      <c r="G39" s="195">
        <f t="shared" si="8"/>
        <v>0</v>
      </c>
      <c r="H39" s="200">
        <f>(VLOOKUP(B39,'[1]New Ratings'!$A$3:$I$195,5,FALSE))</f>
        <v>5</v>
      </c>
      <c r="I39" s="43" t="s">
        <v>1</v>
      </c>
      <c r="J39" s="43" t="s">
        <v>112</v>
      </c>
      <c r="K39" s="58" t="s">
        <v>112</v>
      </c>
      <c r="L39" s="43" t="s">
        <v>40</v>
      </c>
      <c r="M39" s="58" t="s">
        <v>206</v>
      </c>
      <c r="N39" s="43" t="s">
        <v>206</v>
      </c>
      <c r="O39" s="205">
        <v>63.83</v>
      </c>
      <c r="P39" s="188">
        <v>42</v>
      </c>
      <c r="Q39" s="64" t="str">
        <f t="shared" si="6"/>
        <v>C</v>
      </c>
      <c r="R39" s="58">
        <v>51</v>
      </c>
      <c r="S39" s="64">
        <v>51</v>
      </c>
      <c r="T39" s="141">
        <f>IF(R39="*","*",R39-S39)</f>
        <v>0</v>
      </c>
      <c r="U39" s="58">
        <v>41</v>
      </c>
      <c r="V39" s="43">
        <v>57.3</v>
      </c>
      <c r="W39" s="64">
        <v>56.7</v>
      </c>
      <c r="X39" s="64">
        <f t="shared" si="7"/>
        <v>0.59999999999999432</v>
      </c>
      <c r="Y39" s="36">
        <v>72</v>
      </c>
      <c r="Z39" s="43">
        <v>36.5</v>
      </c>
      <c r="AA39" s="43">
        <v>36.5</v>
      </c>
      <c r="AB39" s="47" t="s">
        <v>298</v>
      </c>
      <c r="AC39" s="47" t="s">
        <v>298</v>
      </c>
      <c r="AD39" s="47" t="s">
        <v>298</v>
      </c>
      <c r="AE39" s="47" t="s">
        <v>303</v>
      </c>
      <c r="AF39" s="47" t="s">
        <v>300</v>
      </c>
      <c r="AG39" s="47" t="s">
        <v>298</v>
      </c>
      <c r="AH39" s="58">
        <f>IF(ISERROR(VLOOKUP(AB39,Methodology!$H$26:$I$37,2,FALSE)),"",VLOOKUP(AB39,Methodology!$H$26:$I$37,2,FALSE))</f>
        <v>8</v>
      </c>
      <c r="AI39" s="58">
        <f>IF(ISERROR(VLOOKUP(AC39,Methodology!$H$26:$I$37,2,FALSE)),"",VLOOKUP(AC39,Methodology!$H$26:$I$37,2,FALSE))</f>
        <v>8</v>
      </c>
      <c r="AJ39" s="47">
        <f>IF(ISERROR(VLOOKUP(AD39,Methodology!$H$26:$I$37,2,FALSE)),"",VLOOKUP(AD39,Methodology!$H$26:$I$37,2,FALSE))</f>
        <v>8</v>
      </c>
      <c r="AK39" s="58">
        <f>IF(ISERROR(VLOOKUP(AE39,Methodology!$H$26:$I$37,2,FALSE)),"",VLOOKUP(AE39,Methodology!$H$26:$I$37,2,FALSE))</f>
        <v>7</v>
      </c>
      <c r="AL39" s="58">
        <f>IF(ISERROR(VLOOKUP(AF39,Methodology!$H$26:$I$37,2,FALSE)),"",VLOOKUP(AF39,Methodology!$H$26:$I$37,2,FALSE))</f>
        <v>9</v>
      </c>
      <c r="AM39" s="47">
        <f>IF(ISERROR(VLOOKUP(AG39,Methodology!$H$26:$I$37,2,FALSE)),"",VLOOKUP(AG39,Methodology!$H$26:$I$37,2,FALSE))</f>
        <v>8</v>
      </c>
      <c r="AN39" s="108">
        <f t="shared" si="9"/>
        <v>8</v>
      </c>
      <c r="AO39" s="203">
        <f t="shared" si="10"/>
        <v>8</v>
      </c>
      <c r="AP39" s="207" t="s">
        <v>317</v>
      </c>
    </row>
    <row r="40" spans="2:42" x14ac:dyDescent="0.25">
      <c r="B40" s="212" t="s">
        <v>416</v>
      </c>
      <c r="C40" s="208" t="s">
        <v>29</v>
      </c>
      <c r="D40" s="210" t="s">
        <v>494</v>
      </c>
      <c r="E40" s="118"/>
      <c r="F40" s="118">
        <v>1</v>
      </c>
      <c r="G40" s="195">
        <f t="shared" si="8"/>
        <v>-1</v>
      </c>
      <c r="H40" s="200" t="e">
        <f>(VLOOKUP(B40,'[1]New Ratings'!$A$3:$I$195,5,FALSE))</f>
        <v>#N/A</v>
      </c>
      <c r="I40" s="43" t="s">
        <v>16</v>
      </c>
      <c r="J40" s="43" t="s">
        <v>305</v>
      </c>
      <c r="K40" s="58" t="s">
        <v>305</v>
      </c>
      <c r="L40" s="43" t="s">
        <v>305</v>
      </c>
      <c r="M40" s="58" t="s">
        <v>305</v>
      </c>
      <c r="N40" s="43"/>
      <c r="O40" s="205"/>
      <c r="P40" s="188" t="s">
        <v>305</v>
      </c>
      <c r="Q40" s="64" t="str">
        <f t="shared" si="6"/>
        <v>*</v>
      </c>
      <c r="R40" s="58" t="s">
        <v>305</v>
      </c>
      <c r="S40" s="64"/>
      <c r="T40" s="141"/>
      <c r="U40" s="58" t="s">
        <v>305</v>
      </c>
      <c r="V40" s="43" t="s">
        <v>305</v>
      </c>
      <c r="W40" s="64"/>
      <c r="X40" s="64"/>
      <c r="Y40" s="36" t="s">
        <v>305</v>
      </c>
      <c r="Z40" s="43" t="s">
        <v>305</v>
      </c>
      <c r="AA40" s="43" t="s">
        <v>305</v>
      </c>
      <c r="AB40" s="47"/>
      <c r="AC40" s="47"/>
      <c r="AD40" s="47"/>
      <c r="AE40" s="47"/>
      <c r="AF40" s="47"/>
      <c r="AG40" s="47"/>
      <c r="AH40" s="58" t="str">
        <f>IF(ISERROR(VLOOKUP(AB40,Methodology!$H$26:$I$37,2,FALSE)),"",VLOOKUP(AB40,Methodology!$H$26:$I$37,2,FALSE))</f>
        <v/>
      </c>
      <c r="AI40" s="58" t="str">
        <f>IF(ISERROR(VLOOKUP(AC40,Methodology!$H$26:$I$37,2,FALSE)),"",VLOOKUP(AC40,Methodology!$H$26:$I$37,2,FALSE))</f>
        <v/>
      </c>
      <c r="AJ40" s="47" t="str">
        <f>IF(ISERROR(VLOOKUP(AD40,Methodology!$H$26:$I$37,2,FALSE)),"",VLOOKUP(AD40,Methodology!$H$26:$I$37,2,FALSE))</f>
        <v/>
      </c>
      <c r="AK40" s="58" t="str">
        <f>IF(ISERROR(VLOOKUP(AE40,Methodology!$H$26:$I$37,2,FALSE)),"",VLOOKUP(AE40,Methodology!$H$26:$I$37,2,FALSE))</f>
        <v/>
      </c>
      <c r="AL40" s="58" t="str">
        <f>IF(ISERROR(VLOOKUP(AF40,Methodology!$H$26:$I$37,2,FALSE)),"",VLOOKUP(AF40,Methodology!$H$26:$I$37,2,FALSE))</f>
        <v/>
      </c>
      <c r="AM40" s="47" t="str">
        <f>IF(ISERROR(VLOOKUP(AG40,Methodology!$H$26:$I$37,2,FALSE)),"",VLOOKUP(AG40,Methodology!$H$26:$I$37,2,FALSE))</f>
        <v/>
      </c>
      <c r="AN40" s="108">
        <f t="shared" si="9"/>
        <v>0</v>
      </c>
      <c r="AO40" s="203">
        <f t="shared" si="10"/>
        <v>0</v>
      </c>
      <c r="AP40" s="207" t="s">
        <v>420</v>
      </c>
    </row>
    <row r="41" spans="2:42" x14ac:dyDescent="0.25">
      <c r="B41" s="211" t="s">
        <v>171</v>
      </c>
      <c r="C41" s="208" t="s">
        <v>401</v>
      </c>
      <c r="D41" s="210" t="s">
        <v>543</v>
      </c>
      <c r="E41" s="118"/>
      <c r="F41" s="118">
        <v>1</v>
      </c>
      <c r="G41" s="195">
        <f t="shared" si="8"/>
        <v>-1</v>
      </c>
      <c r="H41" s="200">
        <f>(VLOOKUP(B41,'[1]New Ratings'!$A$3:$I$195,5,FALSE))</f>
        <v>1</v>
      </c>
      <c r="I41" s="43" t="s">
        <v>16</v>
      </c>
      <c r="J41" s="43" t="s">
        <v>20</v>
      </c>
      <c r="K41" s="58" t="s">
        <v>20</v>
      </c>
      <c r="L41" s="43" t="s">
        <v>13</v>
      </c>
      <c r="M41" s="58" t="s">
        <v>293</v>
      </c>
      <c r="N41" s="43" t="s">
        <v>293</v>
      </c>
      <c r="O41" s="205">
        <v>94.26</v>
      </c>
      <c r="P41" s="188">
        <v>7</v>
      </c>
      <c r="Q41" s="64" t="str">
        <f t="shared" si="6"/>
        <v>*</v>
      </c>
      <c r="R41" s="58" t="s">
        <v>305</v>
      </c>
      <c r="S41" s="64" t="s">
        <v>305</v>
      </c>
      <c r="T41" s="141" t="str">
        <f t="shared" ref="T41:T63" si="11">IF(R41="*","*",R41-S41)</f>
        <v>*</v>
      </c>
      <c r="U41" s="58">
        <v>4</v>
      </c>
      <c r="V41" s="43">
        <v>93.4</v>
      </c>
      <c r="W41" s="64">
        <v>92.1</v>
      </c>
      <c r="X41" s="64">
        <f t="shared" ref="X41:X63" si="12">IF(V41="*","*",V41-W41)</f>
        <v>1.3000000000000114</v>
      </c>
      <c r="Y41" s="36">
        <v>97</v>
      </c>
      <c r="Z41" s="43">
        <v>37</v>
      </c>
      <c r="AA41" s="43">
        <v>44</v>
      </c>
      <c r="AB41" s="47" t="s">
        <v>297</v>
      </c>
      <c r="AC41" s="47" t="s">
        <v>298</v>
      </c>
      <c r="AD41" s="47" t="s">
        <v>300</v>
      </c>
      <c r="AE41" s="47" t="s">
        <v>298</v>
      </c>
      <c r="AF41" s="47" t="s">
        <v>300</v>
      </c>
      <c r="AG41" s="47" t="s">
        <v>303</v>
      </c>
      <c r="AH41" s="58">
        <f>IF(ISERROR(VLOOKUP(AB41,Methodology!$H$26:$I$37,2,FALSE)),"",VLOOKUP(AB41,Methodology!$H$26:$I$37,2,FALSE))</f>
        <v>10</v>
      </c>
      <c r="AI41" s="58">
        <f>IF(ISERROR(VLOOKUP(AC41,Methodology!$H$26:$I$37,2,FALSE)),"",VLOOKUP(AC41,Methodology!$H$26:$I$37,2,FALSE))</f>
        <v>8</v>
      </c>
      <c r="AJ41" s="47">
        <f>IF(ISERROR(VLOOKUP(AD41,Methodology!$H$26:$I$37,2,FALSE)),"",VLOOKUP(AD41,Methodology!$H$26:$I$37,2,FALSE))</f>
        <v>9</v>
      </c>
      <c r="AK41" s="58">
        <f>IF(ISERROR(VLOOKUP(AE41,Methodology!$H$26:$I$37,2,FALSE)),"",VLOOKUP(AE41,Methodology!$H$26:$I$37,2,FALSE))</f>
        <v>8</v>
      </c>
      <c r="AL41" s="58">
        <f>IF(ISERROR(VLOOKUP(AF41,Methodology!$H$26:$I$37,2,FALSE)),"",VLOOKUP(AF41,Methodology!$H$26:$I$37,2,FALSE))</f>
        <v>9</v>
      </c>
      <c r="AM41" s="47">
        <f>IF(ISERROR(VLOOKUP(AG41,Methodology!$H$26:$I$37,2,FALSE)),"",VLOOKUP(AG41,Methodology!$H$26:$I$37,2,FALSE))</f>
        <v>7</v>
      </c>
      <c r="AN41" s="108">
        <f t="shared" si="9"/>
        <v>9</v>
      </c>
      <c r="AO41" s="203">
        <f t="shared" si="10"/>
        <v>8</v>
      </c>
      <c r="AP41" s="207" t="s">
        <v>420</v>
      </c>
    </row>
    <row r="42" spans="2:42" x14ac:dyDescent="0.25">
      <c r="B42" s="211" t="s">
        <v>173</v>
      </c>
      <c r="C42" s="208" t="s">
        <v>9</v>
      </c>
      <c r="D42" s="210" t="s">
        <v>544</v>
      </c>
      <c r="E42" s="118"/>
      <c r="F42" s="118">
        <v>1</v>
      </c>
      <c r="G42" s="195">
        <f t="shared" si="8"/>
        <v>-1</v>
      </c>
      <c r="H42" s="200">
        <f>(VLOOKUP(B42,'[1]New Ratings'!$A$3:$I$195,5,FALSE))</f>
        <v>1</v>
      </c>
      <c r="I42" s="43" t="s">
        <v>16</v>
      </c>
      <c r="J42" s="43" t="s">
        <v>48</v>
      </c>
      <c r="K42" s="58" t="s">
        <v>48</v>
      </c>
      <c r="L42" s="43" t="s">
        <v>13</v>
      </c>
      <c r="M42" s="58" t="s">
        <v>305</v>
      </c>
      <c r="N42" s="43" t="s">
        <v>305</v>
      </c>
      <c r="O42" s="205">
        <v>85.95</v>
      </c>
      <c r="P42" s="188">
        <v>23</v>
      </c>
      <c r="Q42" s="64" t="str">
        <f t="shared" si="6"/>
        <v>B</v>
      </c>
      <c r="R42" s="58">
        <v>30</v>
      </c>
      <c r="S42" s="64">
        <v>28</v>
      </c>
      <c r="T42" s="141">
        <f t="shared" si="11"/>
        <v>2</v>
      </c>
      <c r="U42" s="58">
        <v>22</v>
      </c>
      <c r="V42" s="43">
        <v>76.900000000000006</v>
      </c>
      <c r="W42" s="64">
        <v>75.5</v>
      </c>
      <c r="X42" s="64">
        <f t="shared" si="12"/>
        <v>1.4000000000000057</v>
      </c>
      <c r="Y42" s="36">
        <v>88</v>
      </c>
      <c r="Z42" s="43">
        <v>28.5</v>
      </c>
      <c r="AA42" s="43">
        <v>40</v>
      </c>
      <c r="AB42" s="47" t="s">
        <v>303</v>
      </c>
      <c r="AC42" s="47" t="s">
        <v>300</v>
      </c>
      <c r="AD42" s="47" t="s">
        <v>298</v>
      </c>
      <c r="AE42" s="47" t="s">
        <v>323</v>
      </c>
      <c r="AF42" s="47" t="s">
        <v>300</v>
      </c>
      <c r="AG42" s="47" t="s">
        <v>303</v>
      </c>
      <c r="AH42" s="58">
        <f>IF(ISERROR(VLOOKUP(AB42,Methodology!$H$26:$I$37,2,FALSE)),"",VLOOKUP(AB42,Methodology!$H$26:$I$37,2,FALSE))</f>
        <v>7</v>
      </c>
      <c r="AI42" s="58">
        <f>IF(ISERROR(VLOOKUP(AC42,Methodology!$H$26:$I$37,2,FALSE)),"",VLOOKUP(AC42,Methodology!$H$26:$I$37,2,FALSE))</f>
        <v>9</v>
      </c>
      <c r="AJ42" s="47">
        <f>IF(ISERROR(VLOOKUP(AD42,Methodology!$H$26:$I$37,2,FALSE)),"",VLOOKUP(AD42,Methodology!$H$26:$I$37,2,FALSE))</f>
        <v>8</v>
      </c>
      <c r="AK42" s="58">
        <f>IF(ISERROR(VLOOKUP(AE42,Methodology!$H$26:$I$37,2,FALSE)),"",VLOOKUP(AE42,Methodology!$H$26:$I$37,2,FALSE))</f>
        <v>5</v>
      </c>
      <c r="AL42" s="58">
        <f>IF(ISERROR(VLOOKUP(AF42,Methodology!$H$26:$I$37,2,FALSE)),"",VLOOKUP(AF42,Methodology!$H$26:$I$37,2,FALSE))</f>
        <v>9</v>
      </c>
      <c r="AM42" s="47">
        <f>IF(ISERROR(VLOOKUP(AG42,Methodology!$H$26:$I$37,2,FALSE)),"",VLOOKUP(AG42,Methodology!$H$26:$I$37,2,FALSE))</f>
        <v>7</v>
      </c>
      <c r="AN42" s="108">
        <f t="shared" si="9"/>
        <v>8</v>
      </c>
      <c r="AO42" s="203">
        <f t="shared" si="10"/>
        <v>7</v>
      </c>
      <c r="AP42" s="207" t="s">
        <v>317</v>
      </c>
    </row>
    <row r="43" spans="2:42" x14ac:dyDescent="0.25">
      <c r="B43" s="211" t="s">
        <v>178</v>
      </c>
      <c r="C43" s="208" t="s">
        <v>272</v>
      </c>
      <c r="D43" s="210" t="s">
        <v>547</v>
      </c>
      <c r="E43" s="118"/>
      <c r="F43" s="118">
        <v>1</v>
      </c>
      <c r="G43" s="195">
        <f t="shared" si="8"/>
        <v>-1</v>
      </c>
      <c r="H43" s="200">
        <f>(VLOOKUP(B43,'[1]New Ratings'!$A$3:$I$195,5,FALSE))</f>
        <v>1</v>
      </c>
      <c r="I43" s="43" t="s">
        <v>16</v>
      </c>
      <c r="J43" s="43" t="s">
        <v>20</v>
      </c>
      <c r="K43" s="58" t="s">
        <v>20</v>
      </c>
      <c r="L43" s="43" t="s">
        <v>13</v>
      </c>
      <c r="M43" s="58" t="s">
        <v>293</v>
      </c>
      <c r="N43" s="43" t="s">
        <v>293</v>
      </c>
      <c r="O43" s="205">
        <v>95.68</v>
      </c>
      <c r="P43" s="188">
        <v>3</v>
      </c>
      <c r="Q43" s="64" t="str">
        <f t="shared" si="6"/>
        <v>A</v>
      </c>
      <c r="R43" s="58">
        <v>20</v>
      </c>
      <c r="S43" s="64">
        <v>20</v>
      </c>
      <c r="T43" s="141">
        <f t="shared" si="11"/>
        <v>0</v>
      </c>
      <c r="U43" s="58">
        <v>8</v>
      </c>
      <c r="V43" s="43">
        <v>90.8</v>
      </c>
      <c r="W43" s="64">
        <v>89.5</v>
      </c>
      <c r="X43" s="64">
        <f t="shared" si="12"/>
        <v>1.2999999999999972</v>
      </c>
      <c r="Y43" s="36">
        <v>90</v>
      </c>
      <c r="Z43" s="43">
        <v>46.5</v>
      </c>
      <c r="AA43" s="43">
        <v>46.5</v>
      </c>
      <c r="AB43" s="47" t="s">
        <v>297</v>
      </c>
      <c r="AC43" s="47" t="s">
        <v>303</v>
      </c>
      <c r="AD43" s="47" t="s">
        <v>297</v>
      </c>
      <c r="AE43" s="47" t="s">
        <v>297</v>
      </c>
      <c r="AF43" s="47" t="s">
        <v>303</v>
      </c>
      <c r="AG43" s="47" t="s">
        <v>297</v>
      </c>
      <c r="AH43" s="58">
        <f>IF(ISERROR(VLOOKUP(AB43,Methodology!$H$26:$I$37,2,FALSE)),"",VLOOKUP(AB43,Methodology!$H$26:$I$37,2,FALSE))</f>
        <v>10</v>
      </c>
      <c r="AI43" s="58">
        <f>IF(ISERROR(VLOOKUP(AC43,Methodology!$H$26:$I$37,2,FALSE)),"",VLOOKUP(AC43,Methodology!$H$26:$I$37,2,FALSE))</f>
        <v>7</v>
      </c>
      <c r="AJ43" s="47">
        <f>IF(ISERROR(VLOOKUP(AD43,Methodology!$H$26:$I$37,2,FALSE)),"",VLOOKUP(AD43,Methodology!$H$26:$I$37,2,FALSE))</f>
        <v>10</v>
      </c>
      <c r="AK43" s="58">
        <f>IF(ISERROR(VLOOKUP(AE43,Methodology!$H$26:$I$37,2,FALSE)),"",VLOOKUP(AE43,Methodology!$H$26:$I$37,2,FALSE))</f>
        <v>10</v>
      </c>
      <c r="AL43" s="58">
        <f>IF(ISERROR(VLOOKUP(AF43,Methodology!$H$26:$I$37,2,FALSE)),"",VLOOKUP(AF43,Methodology!$H$26:$I$37,2,FALSE))</f>
        <v>7</v>
      </c>
      <c r="AM43" s="47">
        <f>IF(ISERROR(VLOOKUP(AG43,Methodology!$H$26:$I$37,2,FALSE)),"",VLOOKUP(AG43,Methodology!$H$26:$I$37,2,FALSE))</f>
        <v>10</v>
      </c>
      <c r="AN43" s="108">
        <f t="shared" si="9"/>
        <v>9</v>
      </c>
      <c r="AO43" s="203">
        <f t="shared" si="10"/>
        <v>9</v>
      </c>
      <c r="AP43" s="207" t="s">
        <v>252</v>
      </c>
    </row>
    <row r="44" spans="2:42" x14ac:dyDescent="0.25">
      <c r="B44" s="211" t="s">
        <v>179</v>
      </c>
      <c r="C44" s="208" t="s">
        <v>273</v>
      </c>
      <c r="D44" s="210" t="s">
        <v>548</v>
      </c>
      <c r="E44" s="118"/>
      <c r="F44" s="118">
        <v>4</v>
      </c>
      <c r="G44" s="195">
        <f t="shared" si="8"/>
        <v>-4</v>
      </c>
      <c r="H44" s="200">
        <f>(VLOOKUP(B44,'[1]New Ratings'!$A$3:$I$195,5,FALSE))</f>
        <v>4</v>
      </c>
      <c r="I44" s="43" t="s">
        <v>1</v>
      </c>
      <c r="J44" s="201" t="s">
        <v>286</v>
      </c>
      <c r="K44" s="58" t="s">
        <v>287</v>
      </c>
      <c r="L44" s="43" t="s">
        <v>13</v>
      </c>
      <c r="M44" s="58" t="s">
        <v>305</v>
      </c>
      <c r="N44" s="43" t="s">
        <v>305</v>
      </c>
      <c r="O44" s="205">
        <v>61.23</v>
      </c>
      <c r="P44" s="188">
        <v>48</v>
      </c>
      <c r="Q44" s="64" t="str">
        <f t="shared" ref="Q44:Q64" si="13">IF(R44&lt;=20,"A",IF(R44&lt;=40,"B",IF(R44&lt;=60,"C",IF(R44&lt;=80,"D",IF(R44&lt;=100,"E","*")))))</f>
        <v>B</v>
      </c>
      <c r="R44" s="58">
        <v>35</v>
      </c>
      <c r="S44" s="64">
        <v>42</v>
      </c>
      <c r="T44" s="141">
        <f t="shared" si="11"/>
        <v>-7</v>
      </c>
      <c r="U44" s="58">
        <v>43</v>
      </c>
      <c r="V44" s="43">
        <v>56.9</v>
      </c>
      <c r="W44" s="64">
        <v>50.9</v>
      </c>
      <c r="X44" s="64">
        <f t="shared" si="12"/>
        <v>6</v>
      </c>
      <c r="Y44" s="36">
        <v>76</v>
      </c>
      <c r="Z44" s="43">
        <v>41</v>
      </c>
      <c r="AA44" s="43">
        <v>43</v>
      </c>
      <c r="AB44" s="47" t="s">
        <v>298</v>
      </c>
      <c r="AC44" s="47" t="s">
        <v>300</v>
      </c>
      <c r="AD44" s="47" t="s">
        <v>300</v>
      </c>
      <c r="AE44" s="47" t="s">
        <v>298</v>
      </c>
      <c r="AF44" s="47" t="s">
        <v>303</v>
      </c>
      <c r="AG44" s="47" t="s">
        <v>303</v>
      </c>
      <c r="AH44" s="58">
        <f>IF(ISERROR(VLOOKUP(AB44,Methodology!$H$26:$I$37,2,FALSE)),"",VLOOKUP(AB44,Methodology!$H$26:$I$37,2,FALSE))</f>
        <v>8</v>
      </c>
      <c r="AI44" s="58">
        <f>IF(ISERROR(VLOOKUP(AC44,Methodology!$H$26:$I$37,2,FALSE)),"",VLOOKUP(AC44,Methodology!$H$26:$I$37,2,FALSE))</f>
        <v>9</v>
      </c>
      <c r="AJ44" s="47">
        <f>IF(ISERROR(VLOOKUP(AD44,Methodology!$H$26:$I$37,2,FALSE)),"",VLOOKUP(AD44,Methodology!$H$26:$I$37,2,FALSE))</f>
        <v>9</v>
      </c>
      <c r="AK44" s="58">
        <f>IF(ISERROR(VLOOKUP(AE44,Methodology!$H$26:$I$37,2,FALSE)),"",VLOOKUP(AE44,Methodology!$H$26:$I$37,2,FALSE))</f>
        <v>8</v>
      </c>
      <c r="AL44" s="58">
        <f>IF(ISERROR(VLOOKUP(AF44,Methodology!$H$26:$I$37,2,FALSE)),"",VLOOKUP(AF44,Methodology!$H$26:$I$37,2,FALSE))</f>
        <v>7</v>
      </c>
      <c r="AM44" s="47">
        <f>IF(ISERROR(VLOOKUP(AG44,Methodology!$H$26:$I$37,2,FALSE)),"",VLOOKUP(AG44,Methodology!$H$26:$I$37,2,FALSE))</f>
        <v>7</v>
      </c>
      <c r="AN44" s="108">
        <f t="shared" si="9"/>
        <v>8.6666666666666661</v>
      </c>
      <c r="AO44" s="203">
        <f t="shared" si="10"/>
        <v>7.333333333333333</v>
      </c>
      <c r="AP44" s="207" t="s">
        <v>318</v>
      </c>
    </row>
    <row r="45" spans="2:42" x14ac:dyDescent="0.25">
      <c r="B45" s="211" t="s">
        <v>189</v>
      </c>
      <c r="C45" s="208" t="s">
        <v>190</v>
      </c>
      <c r="D45" s="210" t="s">
        <v>555</v>
      </c>
      <c r="E45" s="118">
        <v>4</v>
      </c>
      <c r="F45" s="118">
        <v>4</v>
      </c>
      <c r="G45" s="195">
        <f t="shared" si="8"/>
        <v>0</v>
      </c>
      <c r="H45" s="200">
        <f>(VLOOKUP(B45,'[1]New Ratings'!$A$3:$I$195,5,FALSE))</f>
        <v>4</v>
      </c>
      <c r="I45" s="43" t="s">
        <v>1</v>
      </c>
      <c r="J45" s="43" t="s">
        <v>283</v>
      </c>
      <c r="K45" s="58" t="s">
        <v>283</v>
      </c>
      <c r="L45" s="43" t="s">
        <v>13</v>
      </c>
      <c r="M45" s="58" t="s">
        <v>350</v>
      </c>
      <c r="N45" s="43" t="s">
        <v>350</v>
      </c>
      <c r="O45" s="205">
        <v>63.4</v>
      </c>
      <c r="P45" s="188">
        <v>45</v>
      </c>
      <c r="Q45" s="64" t="str">
        <f t="shared" si="13"/>
        <v>B</v>
      </c>
      <c r="R45" s="58">
        <v>39</v>
      </c>
      <c r="S45" s="64">
        <v>37</v>
      </c>
      <c r="T45" s="141">
        <f t="shared" si="11"/>
        <v>2</v>
      </c>
      <c r="U45" s="58">
        <v>38</v>
      </c>
      <c r="V45" s="43">
        <v>59.3</v>
      </c>
      <c r="W45" s="64">
        <v>58.5</v>
      </c>
      <c r="X45" s="64">
        <f t="shared" si="12"/>
        <v>0.79999999999999716</v>
      </c>
      <c r="Y45" s="36">
        <v>76</v>
      </c>
      <c r="Z45" s="43">
        <v>38</v>
      </c>
      <c r="AA45" s="43">
        <v>35</v>
      </c>
      <c r="AB45" s="47" t="s">
        <v>303</v>
      </c>
      <c r="AC45" s="47" t="s">
        <v>297</v>
      </c>
      <c r="AD45" s="47" t="s">
        <v>298</v>
      </c>
      <c r="AE45" s="47" t="s">
        <v>348</v>
      </c>
      <c r="AF45" s="47" t="s">
        <v>300</v>
      </c>
      <c r="AG45" s="47" t="s">
        <v>298</v>
      </c>
      <c r="AH45" s="58">
        <f>IF(ISERROR(VLOOKUP(AB45,Methodology!$H$26:$I$37,2,FALSE)),"",VLOOKUP(AB45,Methodology!$H$26:$I$37,2,FALSE))</f>
        <v>7</v>
      </c>
      <c r="AI45" s="58">
        <f>IF(ISERROR(VLOOKUP(AC45,Methodology!$H$26:$I$37,2,FALSE)),"",VLOOKUP(AC45,Methodology!$H$26:$I$37,2,FALSE))</f>
        <v>10</v>
      </c>
      <c r="AJ45" s="47">
        <f>IF(ISERROR(VLOOKUP(AD45,Methodology!$H$26:$I$37,2,FALSE)),"",VLOOKUP(AD45,Methodology!$H$26:$I$37,2,FALSE))</f>
        <v>8</v>
      </c>
      <c r="AK45" s="58">
        <f>IF(ISERROR(VLOOKUP(AE45,Methodology!$H$26:$I$37,2,FALSE)),"",VLOOKUP(AE45,Methodology!$H$26:$I$37,2,FALSE))</f>
        <v>6</v>
      </c>
      <c r="AL45" s="58">
        <f>IF(ISERROR(VLOOKUP(AF45,Methodology!$H$26:$I$37,2,FALSE)),"",VLOOKUP(AF45,Methodology!$H$26:$I$37,2,FALSE))</f>
        <v>9</v>
      </c>
      <c r="AM45" s="47">
        <f>IF(ISERROR(VLOOKUP(AG45,Methodology!$H$26:$I$37,2,FALSE)),"",VLOOKUP(AG45,Methodology!$H$26:$I$37,2,FALSE))</f>
        <v>8</v>
      </c>
      <c r="AN45" s="108">
        <f t="shared" si="9"/>
        <v>8.3333333333333339</v>
      </c>
      <c r="AO45" s="203">
        <f t="shared" si="10"/>
        <v>7.666666666666667</v>
      </c>
      <c r="AP45" s="207" t="s">
        <v>317</v>
      </c>
    </row>
    <row r="46" spans="2:42" x14ac:dyDescent="0.25">
      <c r="B46" s="211" t="s">
        <v>191</v>
      </c>
      <c r="C46" s="208" t="s">
        <v>402</v>
      </c>
      <c r="D46" s="210" t="s">
        <v>556</v>
      </c>
      <c r="E46" s="118"/>
      <c r="F46" s="118">
        <v>2</v>
      </c>
      <c r="G46" s="195">
        <f t="shared" si="8"/>
        <v>-2</v>
      </c>
      <c r="H46" s="200">
        <f>(VLOOKUP(B46,'[1]New Ratings'!$A$3:$I$195,5,FALSE))</f>
        <v>2</v>
      </c>
      <c r="I46" s="43" t="s">
        <v>1</v>
      </c>
      <c r="J46" s="43" t="s">
        <v>17</v>
      </c>
      <c r="K46" s="58" t="s">
        <v>17</v>
      </c>
      <c r="L46" s="43" t="s">
        <v>13</v>
      </c>
      <c r="M46" s="58" t="s">
        <v>295</v>
      </c>
      <c r="N46" s="43" t="s">
        <v>295</v>
      </c>
      <c r="O46" s="205">
        <v>86.1</v>
      </c>
      <c r="P46" s="188">
        <v>22</v>
      </c>
      <c r="Q46" s="64" t="str">
        <f t="shared" si="13"/>
        <v>A</v>
      </c>
      <c r="R46" s="58">
        <v>20</v>
      </c>
      <c r="S46" s="64">
        <v>20</v>
      </c>
      <c r="T46" s="141">
        <f t="shared" si="11"/>
        <v>0</v>
      </c>
      <c r="U46" s="58">
        <v>20</v>
      </c>
      <c r="V46" s="43">
        <v>81.5</v>
      </c>
      <c r="W46" s="64">
        <v>79.7</v>
      </c>
      <c r="X46" s="64">
        <f t="shared" si="12"/>
        <v>1.7999999999999972</v>
      </c>
      <c r="Y46" s="36">
        <v>89</v>
      </c>
      <c r="Z46" s="43">
        <v>33.5</v>
      </c>
      <c r="AA46" s="43">
        <v>36.5</v>
      </c>
      <c r="AB46" s="47" t="s">
        <v>298</v>
      </c>
      <c r="AC46" s="47" t="s">
        <v>300</v>
      </c>
      <c r="AD46" s="47" t="s">
        <v>298</v>
      </c>
      <c r="AE46" s="47" t="s">
        <v>303</v>
      </c>
      <c r="AF46" s="47" t="s">
        <v>300</v>
      </c>
      <c r="AG46" s="47" t="s">
        <v>303</v>
      </c>
      <c r="AH46" s="58">
        <f>IF(ISERROR(VLOOKUP(AB46,Methodology!$H$26:$I$37,2,FALSE)),"",VLOOKUP(AB46,Methodology!$H$26:$I$37,2,FALSE))</f>
        <v>8</v>
      </c>
      <c r="AI46" s="58">
        <f>IF(ISERROR(VLOOKUP(AC46,Methodology!$H$26:$I$37,2,FALSE)),"",VLOOKUP(AC46,Methodology!$H$26:$I$37,2,FALSE))</f>
        <v>9</v>
      </c>
      <c r="AJ46" s="47">
        <f>IF(ISERROR(VLOOKUP(AD46,Methodology!$H$26:$I$37,2,FALSE)),"",VLOOKUP(AD46,Methodology!$H$26:$I$37,2,FALSE))</f>
        <v>8</v>
      </c>
      <c r="AK46" s="58">
        <f>IF(ISERROR(VLOOKUP(AE46,Methodology!$H$26:$I$37,2,FALSE)),"",VLOOKUP(AE46,Methodology!$H$26:$I$37,2,FALSE))</f>
        <v>7</v>
      </c>
      <c r="AL46" s="58">
        <f>IF(ISERROR(VLOOKUP(AF46,Methodology!$H$26:$I$37,2,FALSE)),"",VLOOKUP(AF46,Methodology!$H$26:$I$37,2,FALSE))</f>
        <v>9</v>
      </c>
      <c r="AM46" s="47">
        <f>IF(ISERROR(VLOOKUP(AG46,Methodology!$H$26:$I$37,2,FALSE)),"",VLOOKUP(AG46,Methodology!$H$26:$I$37,2,FALSE))</f>
        <v>7</v>
      </c>
      <c r="AN46" s="108">
        <f t="shared" si="9"/>
        <v>8.3333333333333339</v>
      </c>
      <c r="AO46" s="203">
        <f t="shared" si="10"/>
        <v>7.666666666666667</v>
      </c>
      <c r="AP46" s="207" t="s">
        <v>420</v>
      </c>
    </row>
    <row r="47" spans="2:42" ht="13.5" customHeight="1" x14ac:dyDescent="0.25">
      <c r="B47" s="211" t="s">
        <v>192</v>
      </c>
      <c r="C47" s="208" t="s">
        <v>193</v>
      </c>
      <c r="D47" s="210" t="s">
        <v>557</v>
      </c>
      <c r="E47" s="118"/>
      <c r="F47" s="118">
        <v>4</v>
      </c>
      <c r="G47" s="195">
        <f t="shared" si="8"/>
        <v>-4</v>
      </c>
      <c r="H47" s="200">
        <f>(VLOOKUP(B47,'[1]New Ratings'!$A$3:$I$195,5,FALSE))</f>
        <v>4</v>
      </c>
      <c r="I47" s="43" t="s">
        <v>16</v>
      </c>
      <c r="J47" s="167" t="s">
        <v>653</v>
      </c>
      <c r="K47" s="58" t="s">
        <v>286</v>
      </c>
      <c r="L47" s="43" t="s">
        <v>40</v>
      </c>
      <c r="M47" s="58" t="s">
        <v>305</v>
      </c>
      <c r="N47" s="43" t="s">
        <v>305</v>
      </c>
      <c r="O47" s="205">
        <v>71.06</v>
      </c>
      <c r="P47" s="188">
        <v>34</v>
      </c>
      <c r="Q47" s="64" t="str">
        <f t="shared" si="13"/>
        <v>B</v>
      </c>
      <c r="R47" s="58">
        <v>31</v>
      </c>
      <c r="S47" s="64">
        <v>34</v>
      </c>
      <c r="T47" s="141">
        <f t="shared" si="11"/>
        <v>-3</v>
      </c>
      <c r="U47" s="58">
        <v>44</v>
      </c>
      <c r="V47" s="43">
        <v>56.4</v>
      </c>
      <c r="W47" s="64">
        <v>53.3</v>
      </c>
      <c r="X47" s="64">
        <f t="shared" si="12"/>
        <v>3.1000000000000014</v>
      </c>
      <c r="Y47" s="36">
        <v>75</v>
      </c>
      <c r="Z47" s="43">
        <v>29</v>
      </c>
      <c r="AA47" s="43">
        <v>36</v>
      </c>
      <c r="AB47" s="47"/>
      <c r="AC47" s="47"/>
      <c r="AD47" s="47"/>
      <c r="AE47" s="47"/>
      <c r="AF47" s="47"/>
      <c r="AG47" s="47"/>
      <c r="AH47" s="58" t="str">
        <f>IF(ISERROR(VLOOKUP(AB47,Methodology!$H$26:$I$37,2,FALSE)),"",VLOOKUP(AB47,Methodology!$H$26:$I$37,2,FALSE))</f>
        <v/>
      </c>
      <c r="AI47" s="58" t="str">
        <f>IF(ISERROR(VLOOKUP(AC47,Methodology!$H$26:$I$37,2,FALSE)),"",VLOOKUP(AC47,Methodology!$H$26:$I$37,2,FALSE))</f>
        <v/>
      </c>
      <c r="AJ47" s="47" t="str">
        <f>IF(ISERROR(VLOOKUP(AD47,Methodology!$H$26:$I$37,2,FALSE)),"",VLOOKUP(AD47,Methodology!$H$26:$I$37,2,FALSE))</f>
        <v/>
      </c>
      <c r="AK47" s="58" t="str">
        <f>IF(ISERROR(VLOOKUP(AE47,Methodology!$H$26:$I$37,2,FALSE)),"",VLOOKUP(AE47,Methodology!$H$26:$I$37,2,FALSE))</f>
        <v/>
      </c>
      <c r="AL47" s="58" t="str">
        <f>IF(ISERROR(VLOOKUP(AF47,Methodology!$H$26:$I$37,2,FALSE)),"",VLOOKUP(AF47,Methodology!$H$26:$I$37,2,FALSE))</f>
        <v/>
      </c>
      <c r="AM47" s="47" t="str">
        <f>IF(ISERROR(VLOOKUP(AG47,Methodology!$H$26:$I$37,2,FALSE)),"",VLOOKUP(AG47,Methodology!$H$26:$I$37,2,FALSE))</f>
        <v/>
      </c>
      <c r="AN47" s="108">
        <f t="shared" si="9"/>
        <v>0</v>
      </c>
      <c r="AO47" s="203">
        <f t="shared" si="10"/>
        <v>0</v>
      </c>
      <c r="AP47" s="207" t="s">
        <v>320</v>
      </c>
    </row>
    <row r="48" spans="2:42" ht="13.5" customHeight="1" x14ac:dyDescent="0.25">
      <c r="B48" s="212" t="s">
        <v>415</v>
      </c>
      <c r="C48" s="208" t="s">
        <v>430</v>
      </c>
      <c r="D48" s="207" t="s">
        <v>514</v>
      </c>
      <c r="E48" s="43"/>
      <c r="F48" s="43">
        <v>10</v>
      </c>
      <c r="G48" s="65">
        <v>-10</v>
      </c>
      <c r="H48" s="65" t="e">
        <v>#N/A</v>
      </c>
      <c r="I48" s="43" t="s">
        <v>16</v>
      </c>
      <c r="J48" s="36" t="s">
        <v>305</v>
      </c>
      <c r="K48" s="64" t="s">
        <v>305</v>
      </c>
      <c r="L48" s="141" t="s">
        <v>305</v>
      </c>
      <c r="M48" s="64" t="s">
        <v>305</v>
      </c>
      <c r="N48" s="141"/>
      <c r="O48" s="64"/>
      <c r="P48" s="141" t="s">
        <v>305</v>
      </c>
      <c r="Q48" s="58" t="s">
        <v>305</v>
      </c>
      <c r="R48" s="64" t="s">
        <v>305</v>
      </c>
      <c r="S48" s="64"/>
      <c r="T48" s="141"/>
      <c r="U48" s="64" t="s">
        <v>305</v>
      </c>
      <c r="V48" s="141" t="s">
        <v>305</v>
      </c>
      <c r="W48" s="64"/>
      <c r="X48" s="64"/>
      <c r="Y48" s="63" t="s">
        <v>305</v>
      </c>
      <c r="Z48" s="141" t="s">
        <v>305</v>
      </c>
      <c r="AA48" s="141" t="s">
        <v>305</v>
      </c>
      <c r="AB48" s="64"/>
      <c r="AC48" s="64"/>
      <c r="AD48" s="64"/>
      <c r="AE48" s="64"/>
      <c r="AF48" s="64"/>
      <c r="AG48" s="64"/>
      <c r="AH48" s="64" t="s">
        <v>359</v>
      </c>
      <c r="AI48" s="64" t="s">
        <v>359</v>
      </c>
      <c r="AJ48" s="64" t="s">
        <v>359</v>
      </c>
      <c r="AK48" s="64" t="s">
        <v>359</v>
      </c>
      <c r="AL48" s="64" t="s">
        <v>359</v>
      </c>
      <c r="AM48" s="64" t="s">
        <v>359</v>
      </c>
      <c r="AN48" s="64">
        <v>0</v>
      </c>
      <c r="AO48" s="64">
        <v>0</v>
      </c>
      <c r="AP48" s="210" t="s">
        <v>420</v>
      </c>
    </row>
    <row r="49" spans="2:42" x14ac:dyDescent="0.25">
      <c r="B49" s="212" t="s">
        <v>200</v>
      </c>
      <c r="C49" s="208" t="s">
        <v>193</v>
      </c>
      <c r="D49" s="210" t="s">
        <v>563</v>
      </c>
      <c r="E49" s="118"/>
      <c r="F49" s="118">
        <v>4</v>
      </c>
      <c r="G49" s="195">
        <f t="shared" si="8"/>
        <v>-4</v>
      </c>
      <c r="H49" s="200">
        <f>(VLOOKUP(B49,'[1]New Ratings'!$A$3:$I$195,5,FALSE))</f>
        <v>4</v>
      </c>
      <c r="I49" s="43" t="s">
        <v>16</v>
      </c>
      <c r="J49" s="43" t="s">
        <v>311</v>
      </c>
      <c r="K49" s="58" t="s">
        <v>311</v>
      </c>
      <c r="L49" s="43" t="s">
        <v>13</v>
      </c>
      <c r="M49" s="58" t="s">
        <v>305</v>
      </c>
      <c r="N49" s="43" t="s">
        <v>305</v>
      </c>
      <c r="O49" s="205">
        <v>68.55</v>
      </c>
      <c r="P49" s="188">
        <v>37</v>
      </c>
      <c r="Q49" s="64" t="str">
        <f t="shared" si="13"/>
        <v>B</v>
      </c>
      <c r="R49" s="58">
        <v>37</v>
      </c>
      <c r="S49" s="64">
        <v>39</v>
      </c>
      <c r="T49" s="141">
        <f t="shared" si="11"/>
        <v>-2</v>
      </c>
      <c r="U49" s="58">
        <v>37</v>
      </c>
      <c r="V49" s="43">
        <v>59.7</v>
      </c>
      <c r="W49" s="64">
        <v>55.1</v>
      </c>
      <c r="X49" s="64">
        <f t="shared" si="12"/>
        <v>4.6000000000000014</v>
      </c>
      <c r="Y49" s="36">
        <v>66</v>
      </c>
      <c r="Z49" s="43">
        <v>45.5</v>
      </c>
      <c r="AA49" s="43">
        <v>42</v>
      </c>
      <c r="AB49" s="47" t="s">
        <v>303</v>
      </c>
      <c r="AC49" s="47" t="s">
        <v>303</v>
      </c>
      <c r="AD49" s="47" t="s">
        <v>298</v>
      </c>
      <c r="AE49" s="47" t="s">
        <v>298</v>
      </c>
      <c r="AF49" s="47" t="s">
        <v>323</v>
      </c>
      <c r="AG49" s="47" t="s">
        <v>348</v>
      </c>
      <c r="AH49" s="58">
        <f>IF(ISERROR(VLOOKUP(AB49,Methodology!$H$26:$I$37,2,FALSE)),"",VLOOKUP(AB49,Methodology!$H$26:$I$37,2,FALSE))</f>
        <v>7</v>
      </c>
      <c r="AI49" s="58">
        <f>IF(ISERROR(VLOOKUP(AC49,Methodology!$H$26:$I$37,2,FALSE)),"",VLOOKUP(AC49,Methodology!$H$26:$I$37,2,FALSE))</f>
        <v>7</v>
      </c>
      <c r="AJ49" s="47">
        <f>IF(ISERROR(VLOOKUP(AD49,Methodology!$H$26:$I$37,2,FALSE)),"",VLOOKUP(AD49,Methodology!$H$26:$I$37,2,FALSE))</f>
        <v>8</v>
      </c>
      <c r="AK49" s="58">
        <f>IF(ISERROR(VLOOKUP(AE49,Methodology!$H$26:$I$37,2,FALSE)),"",VLOOKUP(AE49,Methodology!$H$26:$I$37,2,FALSE))</f>
        <v>8</v>
      </c>
      <c r="AL49" s="58">
        <f>IF(ISERROR(VLOOKUP(AF49,Methodology!$H$26:$I$37,2,FALSE)),"",VLOOKUP(AF49,Methodology!$H$26:$I$37,2,FALSE))</f>
        <v>5</v>
      </c>
      <c r="AM49" s="47">
        <f>IF(ISERROR(VLOOKUP(AG49,Methodology!$H$26:$I$37,2,FALSE)),"",VLOOKUP(AG49,Methodology!$H$26:$I$37,2,FALSE))</f>
        <v>6</v>
      </c>
      <c r="AN49" s="108">
        <f t="shared" si="9"/>
        <v>7.333333333333333</v>
      </c>
      <c r="AO49" s="203">
        <f t="shared" si="10"/>
        <v>6.333333333333333</v>
      </c>
      <c r="AP49" s="207" t="s">
        <v>320</v>
      </c>
    </row>
    <row r="50" spans="2:42" x14ac:dyDescent="0.25">
      <c r="B50" s="211" t="s">
        <v>205</v>
      </c>
      <c r="C50" s="208" t="s">
        <v>9</v>
      </c>
      <c r="D50" s="210" t="s">
        <v>566</v>
      </c>
      <c r="E50" s="118">
        <v>1</v>
      </c>
      <c r="F50" s="118">
        <v>1</v>
      </c>
      <c r="G50" s="195">
        <f t="shared" si="8"/>
        <v>0</v>
      </c>
      <c r="H50" s="200">
        <f>(VLOOKUP(B50,'[1]New Ratings'!$A$3:$I$195,5,FALSE))</f>
        <v>1</v>
      </c>
      <c r="I50" s="43" t="s">
        <v>1</v>
      </c>
      <c r="J50" s="43" t="s">
        <v>330</v>
      </c>
      <c r="K50" s="58" t="s">
        <v>330</v>
      </c>
      <c r="L50" s="43" t="s">
        <v>13</v>
      </c>
      <c r="M50" s="58" t="s">
        <v>294</v>
      </c>
      <c r="N50" s="43" t="s">
        <v>294</v>
      </c>
      <c r="O50" s="205">
        <v>92.68</v>
      </c>
      <c r="P50" s="188">
        <v>13</v>
      </c>
      <c r="Q50" s="64" t="str">
        <f t="shared" si="13"/>
        <v>A</v>
      </c>
      <c r="R50" s="58">
        <v>11</v>
      </c>
      <c r="S50" s="64">
        <v>12</v>
      </c>
      <c r="T50" s="141">
        <f t="shared" si="11"/>
        <v>-1</v>
      </c>
      <c r="U50" s="58">
        <v>16</v>
      </c>
      <c r="V50" s="43">
        <v>85.8</v>
      </c>
      <c r="W50" s="64">
        <v>80.400000000000006</v>
      </c>
      <c r="X50" s="64">
        <f t="shared" si="12"/>
        <v>5.3999999999999915</v>
      </c>
      <c r="Y50" s="36">
        <v>86</v>
      </c>
      <c r="Z50" s="43">
        <v>45.5</v>
      </c>
      <c r="AA50" s="43">
        <v>49</v>
      </c>
      <c r="AB50" s="47" t="s">
        <v>297</v>
      </c>
      <c r="AC50" s="47" t="s">
        <v>298</v>
      </c>
      <c r="AD50" s="47" t="s">
        <v>297</v>
      </c>
      <c r="AE50" s="47" t="s">
        <v>297</v>
      </c>
      <c r="AF50" s="47" t="s">
        <v>298</v>
      </c>
      <c r="AG50" s="47" t="s">
        <v>300</v>
      </c>
      <c r="AH50" s="58">
        <f>IF(ISERROR(VLOOKUP(AB50,Methodology!$H$26:$I$37,2,FALSE)),"",VLOOKUP(AB50,Methodology!$H$26:$I$37,2,FALSE))</f>
        <v>10</v>
      </c>
      <c r="AI50" s="58">
        <f>IF(ISERROR(VLOOKUP(AC50,Methodology!$H$26:$I$37,2,FALSE)),"",VLOOKUP(AC50,Methodology!$H$26:$I$37,2,FALSE))</f>
        <v>8</v>
      </c>
      <c r="AJ50" s="47">
        <f>IF(ISERROR(VLOOKUP(AD50,Methodology!$H$26:$I$37,2,FALSE)),"",VLOOKUP(AD50,Methodology!$H$26:$I$37,2,FALSE))</f>
        <v>10</v>
      </c>
      <c r="AK50" s="58">
        <f>IF(ISERROR(VLOOKUP(AE50,Methodology!$H$26:$I$37,2,FALSE)),"",VLOOKUP(AE50,Methodology!$H$26:$I$37,2,FALSE))</f>
        <v>10</v>
      </c>
      <c r="AL50" s="58">
        <f>IF(ISERROR(VLOOKUP(AF50,Methodology!$H$26:$I$37,2,FALSE)),"",VLOOKUP(AF50,Methodology!$H$26:$I$37,2,FALSE))</f>
        <v>8</v>
      </c>
      <c r="AM50" s="47">
        <f>IF(ISERROR(VLOOKUP(AG50,Methodology!$H$26:$I$37,2,FALSE)),"",VLOOKUP(AG50,Methodology!$H$26:$I$37,2,FALSE))</f>
        <v>9</v>
      </c>
      <c r="AN50" s="108">
        <f t="shared" si="9"/>
        <v>9.3333333333333339</v>
      </c>
      <c r="AO50" s="203">
        <f t="shared" si="10"/>
        <v>9</v>
      </c>
      <c r="AP50" s="207" t="s">
        <v>252</v>
      </c>
    </row>
    <row r="51" spans="2:42" x14ac:dyDescent="0.25">
      <c r="B51" s="211" t="s">
        <v>207</v>
      </c>
      <c r="C51" s="208" t="s">
        <v>208</v>
      </c>
      <c r="D51" s="210" t="s">
        <v>568</v>
      </c>
      <c r="E51" s="118">
        <v>3</v>
      </c>
      <c r="F51" s="118">
        <v>3</v>
      </c>
      <c r="G51" s="195">
        <f t="shared" si="8"/>
        <v>0</v>
      </c>
      <c r="H51" s="200">
        <f>(VLOOKUP(B51,'[1]New Ratings'!$A$3:$I$195,5,FALSE))</f>
        <v>3</v>
      </c>
      <c r="I51" s="43" t="s">
        <v>1</v>
      </c>
      <c r="J51" s="43" t="s">
        <v>154</v>
      </c>
      <c r="K51" s="58" t="s">
        <v>154</v>
      </c>
      <c r="L51" s="43" t="s">
        <v>13</v>
      </c>
      <c r="M51" s="58" t="s">
        <v>300</v>
      </c>
      <c r="N51" s="43" t="s">
        <v>300</v>
      </c>
      <c r="O51" s="205">
        <v>71.83</v>
      </c>
      <c r="P51" s="188">
        <v>33</v>
      </c>
      <c r="Q51" s="64" t="str">
        <f t="shared" si="13"/>
        <v>B</v>
      </c>
      <c r="R51" s="58">
        <v>33</v>
      </c>
      <c r="S51" s="64">
        <v>35</v>
      </c>
      <c r="T51" s="141">
        <f t="shared" si="11"/>
        <v>-2</v>
      </c>
      <c r="U51" s="58">
        <v>30</v>
      </c>
      <c r="V51" s="43">
        <v>64</v>
      </c>
      <c r="W51" s="64">
        <v>63.1</v>
      </c>
      <c r="X51" s="64">
        <f t="shared" si="12"/>
        <v>0.89999999999999858</v>
      </c>
      <c r="Y51" s="36">
        <v>80</v>
      </c>
      <c r="Z51" s="43">
        <v>39</v>
      </c>
      <c r="AA51" s="43">
        <v>35</v>
      </c>
      <c r="AB51" s="47"/>
      <c r="AC51" s="47"/>
      <c r="AD51" s="47"/>
      <c r="AE51" s="47"/>
      <c r="AF51" s="47"/>
      <c r="AG51" s="47"/>
      <c r="AH51" s="58" t="str">
        <f>IF(ISERROR(VLOOKUP(AB51,Methodology!$H$26:$I$37,2,FALSE)),"",VLOOKUP(AB51,Methodology!$H$26:$I$37,2,FALSE))</f>
        <v/>
      </c>
      <c r="AI51" s="58" t="str">
        <f>IF(ISERROR(VLOOKUP(AC51,Methodology!$H$26:$I$37,2,FALSE)),"",VLOOKUP(AC51,Methodology!$H$26:$I$37,2,FALSE))</f>
        <v/>
      </c>
      <c r="AJ51" s="47" t="str">
        <f>IF(ISERROR(VLOOKUP(AD51,Methodology!$H$26:$I$37,2,FALSE)),"",VLOOKUP(AD51,Methodology!$H$26:$I$37,2,FALSE))</f>
        <v/>
      </c>
      <c r="AK51" s="58" t="str">
        <f>IF(ISERROR(VLOOKUP(AE51,Methodology!$H$26:$I$37,2,FALSE)),"",VLOOKUP(AE51,Methodology!$H$26:$I$37,2,FALSE))</f>
        <v/>
      </c>
      <c r="AL51" s="58" t="str">
        <f>IF(ISERROR(VLOOKUP(AF51,Methodology!$H$26:$I$37,2,FALSE)),"",VLOOKUP(AF51,Methodology!$H$26:$I$37,2,FALSE))</f>
        <v/>
      </c>
      <c r="AM51" s="47" t="str">
        <f>IF(ISERROR(VLOOKUP(AG51,Methodology!$H$26:$I$37,2,FALSE)),"",VLOOKUP(AG51,Methodology!$H$26:$I$37,2,FALSE))</f>
        <v/>
      </c>
      <c r="AN51" s="108">
        <f t="shared" si="9"/>
        <v>0</v>
      </c>
      <c r="AO51" s="203">
        <f t="shared" si="10"/>
        <v>0</v>
      </c>
      <c r="AP51" s="207" t="s">
        <v>252</v>
      </c>
    </row>
    <row r="52" spans="2:42" x14ac:dyDescent="0.25">
      <c r="B52" s="211" t="s">
        <v>211</v>
      </c>
      <c r="C52" s="208" t="s">
        <v>169</v>
      </c>
      <c r="D52" s="210" t="s">
        <v>542</v>
      </c>
      <c r="E52" s="118"/>
      <c r="F52" s="118">
        <v>5</v>
      </c>
      <c r="G52" s="195">
        <f t="shared" si="8"/>
        <v>-5</v>
      </c>
      <c r="H52" s="200">
        <f>(VLOOKUP(B52,'[1]New Ratings'!$A$3:$I$195,5,FALSE))</f>
        <v>5</v>
      </c>
      <c r="I52" s="43" t="s">
        <v>1</v>
      </c>
      <c r="J52" s="43" t="s">
        <v>92</v>
      </c>
      <c r="K52" s="58" t="s">
        <v>92</v>
      </c>
      <c r="L52" s="43" t="s">
        <v>13</v>
      </c>
      <c r="M52" s="58" t="s">
        <v>301</v>
      </c>
      <c r="N52" s="43" t="s">
        <v>301</v>
      </c>
      <c r="O52" s="205">
        <v>59.14</v>
      </c>
      <c r="P52" s="188">
        <v>50</v>
      </c>
      <c r="Q52" s="64" t="str">
        <f t="shared" si="13"/>
        <v>C</v>
      </c>
      <c r="R52" s="58">
        <v>43</v>
      </c>
      <c r="S52" s="64">
        <v>44</v>
      </c>
      <c r="T52" s="141">
        <f t="shared" si="11"/>
        <v>-1</v>
      </c>
      <c r="U52" s="58">
        <v>53</v>
      </c>
      <c r="V52" s="43">
        <v>50.6</v>
      </c>
      <c r="W52" s="64">
        <v>45.2</v>
      </c>
      <c r="X52" s="64">
        <f t="shared" si="12"/>
        <v>5.3999999999999986</v>
      </c>
      <c r="Y52" s="36">
        <v>65</v>
      </c>
      <c r="Z52" s="43">
        <v>36</v>
      </c>
      <c r="AA52" s="43">
        <v>37</v>
      </c>
      <c r="AB52" s="47" t="s">
        <v>298</v>
      </c>
      <c r="AC52" s="47" t="s">
        <v>303</v>
      </c>
      <c r="AD52" s="47" t="s">
        <v>298</v>
      </c>
      <c r="AE52" s="47" t="s">
        <v>303</v>
      </c>
      <c r="AF52" s="47" t="s">
        <v>303</v>
      </c>
      <c r="AG52" s="47" t="s">
        <v>303</v>
      </c>
      <c r="AH52" s="58">
        <f>IF(ISERROR(VLOOKUP(AB52,Methodology!$H$26:$I$37,2,FALSE)),"",VLOOKUP(AB52,Methodology!$H$26:$I$37,2,FALSE))</f>
        <v>8</v>
      </c>
      <c r="AI52" s="58">
        <f>IF(ISERROR(VLOOKUP(AC52,Methodology!$H$26:$I$37,2,FALSE)),"",VLOOKUP(AC52,Methodology!$H$26:$I$37,2,FALSE))</f>
        <v>7</v>
      </c>
      <c r="AJ52" s="47">
        <f>IF(ISERROR(VLOOKUP(AD52,Methodology!$H$26:$I$37,2,FALSE)),"",VLOOKUP(AD52,Methodology!$H$26:$I$37,2,FALSE))</f>
        <v>8</v>
      </c>
      <c r="AK52" s="58">
        <f>IF(ISERROR(VLOOKUP(AE52,Methodology!$H$26:$I$37,2,FALSE)),"",VLOOKUP(AE52,Methodology!$H$26:$I$37,2,FALSE))</f>
        <v>7</v>
      </c>
      <c r="AL52" s="58">
        <f>IF(ISERROR(VLOOKUP(AF52,Methodology!$H$26:$I$37,2,FALSE)),"",VLOOKUP(AF52,Methodology!$H$26:$I$37,2,FALSE))</f>
        <v>7</v>
      </c>
      <c r="AM52" s="47">
        <f>IF(ISERROR(VLOOKUP(AG52,Methodology!$H$26:$I$37,2,FALSE)),"",VLOOKUP(AG52,Methodology!$H$26:$I$37,2,FALSE))</f>
        <v>7</v>
      </c>
      <c r="AN52" s="108">
        <f t="shared" si="9"/>
        <v>7.666666666666667</v>
      </c>
      <c r="AO52" s="203">
        <f t="shared" si="10"/>
        <v>7</v>
      </c>
      <c r="AP52" s="207" t="s">
        <v>317</v>
      </c>
    </row>
    <row r="53" spans="2:42" x14ac:dyDescent="0.25">
      <c r="B53" s="211" t="s">
        <v>212</v>
      </c>
      <c r="C53" s="208" t="s">
        <v>403</v>
      </c>
      <c r="D53" s="210" t="s">
        <v>572</v>
      </c>
      <c r="E53" s="118"/>
      <c r="F53" s="118">
        <v>2</v>
      </c>
      <c r="G53" s="195">
        <f t="shared" si="8"/>
        <v>-2</v>
      </c>
      <c r="H53" s="200">
        <f>(VLOOKUP(B53,'[1]New Ratings'!$A$3:$I$195,5,FALSE))</f>
        <v>2</v>
      </c>
      <c r="I53" s="43" t="s">
        <v>16</v>
      </c>
      <c r="J53" s="43" t="s">
        <v>48</v>
      </c>
      <c r="K53" s="58" t="s">
        <v>48</v>
      </c>
      <c r="L53" s="43" t="s">
        <v>13</v>
      </c>
      <c r="M53" s="58" t="s">
        <v>294</v>
      </c>
      <c r="N53" s="43" t="s">
        <v>294</v>
      </c>
      <c r="O53" s="205">
        <v>88.52</v>
      </c>
      <c r="P53" s="188">
        <v>17</v>
      </c>
      <c r="Q53" s="64" t="str">
        <f t="shared" si="13"/>
        <v>A</v>
      </c>
      <c r="R53" s="58">
        <v>19</v>
      </c>
      <c r="S53" s="64">
        <v>19</v>
      </c>
      <c r="T53" s="141">
        <f t="shared" si="11"/>
        <v>0</v>
      </c>
      <c r="U53" s="58">
        <v>18</v>
      </c>
      <c r="V53" s="43">
        <v>84.5</v>
      </c>
      <c r="W53" s="64">
        <v>80.400000000000006</v>
      </c>
      <c r="X53" s="64">
        <f t="shared" si="12"/>
        <v>4.0999999999999943</v>
      </c>
      <c r="Y53" s="36">
        <v>82</v>
      </c>
      <c r="Z53" s="43">
        <v>37.5</v>
      </c>
      <c r="AA53" s="43">
        <v>40</v>
      </c>
      <c r="AB53" s="47" t="s">
        <v>300</v>
      </c>
      <c r="AC53" s="47" t="s">
        <v>298</v>
      </c>
      <c r="AD53" s="47" t="s">
        <v>298</v>
      </c>
      <c r="AE53" s="47" t="s">
        <v>348</v>
      </c>
      <c r="AF53" s="47" t="s">
        <v>303</v>
      </c>
      <c r="AG53" s="47" t="s">
        <v>348</v>
      </c>
      <c r="AH53" s="58">
        <f>IF(ISERROR(VLOOKUP(AB53,Methodology!$H$26:$I$37,2,FALSE)),"",VLOOKUP(AB53,Methodology!$H$26:$I$37,2,FALSE))</f>
        <v>9</v>
      </c>
      <c r="AI53" s="58">
        <f>IF(ISERROR(VLOOKUP(AC53,Methodology!$H$26:$I$37,2,FALSE)),"",VLOOKUP(AC53,Methodology!$H$26:$I$37,2,FALSE))</f>
        <v>8</v>
      </c>
      <c r="AJ53" s="47">
        <f>IF(ISERROR(VLOOKUP(AD53,Methodology!$H$26:$I$37,2,FALSE)),"",VLOOKUP(AD53,Methodology!$H$26:$I$37,2,FALSE))</f>
        <v>8</v>
      </c>
      <c r="AK53" s="58">
        <f>IF(ISERROR(VLOOKUP(AE53,Methodology!$H$26:$I$37,2,FALSE)),"",VLOOKUP(AE53,Methodology!$H$26:$I$37,2,FALSE))</f>
        <v>6</v>
      </c>
      <c r="AL53" s="58">
        <f>IF(ISERROR(VLOOKUP(AF53,Methodology!$H$26:$I$37,2,FALSE)),"",VLOOKUP(AF53,Methodology!$H$26:$I$37,2,FALSE))</f>
        <v>7</v>
      </c>
      <c r="AM53" s="47">
        <f>IF(ISERROR(VLOOKUP(AG53,Methodology!$H$26:$I$37,2,FALSE)),"",VLOOKUP(AG53,Methodology!$H$26:$I$37,2,FALSE))</f>
        <v>6</v>
      </c>
      <c r="AN53" s="108">
        <f t="shared" si="9"/>
        <v>8.3333333333333339</v>
      </c>
      <c r="AO53" s="203">
        <f t="shared" si="10"/>
        <v>6.333333333333333</v>
      </c>
      <c r="AP53" s="207" t="s">
        <v>420</v>
      </c>
    </row>
    <row r="54" spans="2:42" x14ac:dyDescent="0.25">
      <c r="B54" s="211" t="s">
        <v>218</v>
      </c>
      <c r="C54" s="208" t="s">
        <v>109</v>
      </c>
      <c r="D54" s="210" t="s">
        <v>577</v>
      </c>
      <c r="E54" s="118">
        <v>1</v>
      </c>
      <c r="F54" s="118">
        <v>1</v>
      </c>
      <c r="G54" s="195">
        <f t="shared" si="8"/>
        <v>0</v>
      </c>
      <c r="H54" s="200">
        <f>(VLOOKUP(B54,'[1]New Ratings'!$A$3:$I$195,5,FALSE))</f>
        <v>1</v>
      </c>
      <c r="I54" s="43" t="s">
        <v>16</v>
      </c>
      <c r="J54" s="43" t="s">
        <v>30</v>
      </c>
      <c r="K54" s="58" t="s">
        <v>30</v>
      </c>
      <c r="L54" s="43" t="s">
        <v>13</v>
      </c>
      <c r="M54" s="58" t="s">
        <v>295</v>
      </c>
      <c r="N54" s="43" t="s">
        <v>295</v>
      </c>
      <c r="O54" s="205">
        <v>93.21</v>
      </c>
      <c r="P54" s="188">
        <v>12</v>
      </c>
      <c r="Q54" s="64" t="str">
        <f t="shared" si="13"/>
        <v>*</v>
      </c>
      <c r="R54" s="58" t="s">
        <v>305</v>
      </c>
      <c r="S54" s="64" t="s">
        <v>305</v>
      </c>
      <c r="T54" s="141" t="str">
        <f t="shared" si="11"/>
        <v>*</v>
      </c>
      <c r="U54" s="58">
        <v>15</v>
      </c>
      <c r="V54" s="43">
        <v>86.5</v>
      </c>
      <c r="W54" s="64">
        <v>83.9</v>
      </c>
      <c r="X54" s="64">
        <f t="shared" si="12"/>
        <v>2.5999999999999943</v>
      </c>
      <c r="Y54" s="36">
        <v>88</v>
      </c>
      <c r="Z54" s="43">
        <v>35</v>
      </c>
      <c r="AA54" s="43">
        <v>46</v>
      </c>
      <c r="AB54" s="47" t="s">
        <v>300</v>
      </c>
      <c r="AC54" s="47" t="s">
        <v>298</v>
      </c>
      <c r="AD54" s="47" t="s">
        <v>300</v>
      </c>
      <c r="AE54" s="47" t="s">
        <v>300</v>
      </c>
      <c r="AF54" s="47" t="s">
        <v>300</v>
      </c>
      <c r="AG54" s="47" t="s">
        <v>300</v>
      </c>
      <c r="AH54" s="58">
        <f>IF(ISERROR(VLOOKUP(AB54,Methodology!$H$26:$I$37,2,FALSE)),"",VLOOKUP(AB54,Methodology!$H$26:$I$37,2,FALSE))</f>
        <v>9</v>
      </c>
      <c r="AI54" s="58">
        <f>IF(ISERROR(VLOOKUP(AC54,Methodology!$H$26:$I$37,2,FALSE)),"",VLOOKUP(AC54,Methodology!$H$26:$I$37,2,FALSE))</f>
        <v>8</v>
      </c>
      <c r="AJ54" s="47">
        <f>IF(ISERROR(VLOOKUP(AD54,Methodology!$H$26:$I$37,2,FALSE)),"",VLOOKUP(AD54,Methodology!$H$26:$I$37,2,FALSE))</f>
        <v>9</v>
      </c>
      <c r="AK54" s="58">
        <f>IF(ISERROR(VLOOKUP(AE54,Methodology!$H$26:$I$37,2,FALSE)),"",VLOOKUP(AE54,Methodology!$H$26:$I$37,2,FALSE))</f>
        <v>9</v>
      </c>
      <c r="AL54" s="58">
        <f>IF(ISERROR(VLOOKUP(AF54,Methodology!$H$26:$I$37,2,FALSE)),"",VLOOKUP(AF54,Methodology!$H$26:$I$37,2,FALSE))</f>
        <v>9</v>
      </c>
      <c r="AM54" s="47">
        <f>IF(ISERROR(VLOOKUP(AG54,Methodology!$H$26:$I$37,2,FALSE)),"",VLOOKUP(AG54,Methodology!$H$26:$I$37,2,FALSE))</f>
        <v>9</v>
      </c>
      <c r="AN54" s="108">
        <f t="shared" si="9"/>
        <v>8.6666666666666661</v>
      </c>
      <c r="AO54" s="203">
        <f t="shared" si="10"/>
        <v>9</v>
      </c>
      <c r="AP54" s="207" t="s">
        <v>317</v>
      </c>
    </row>
    <row r="55" spans="2:42" x14ac:dyDescent="0.25">
      <c r="B55" s="211" t="s">
        <v>219</v>
      </c>
      <c r="C55" s="208" t="s">
        <v>29</v>
      </c>
      <c r="D55" s="210" t="s">
        <v>527</v>
      </c>
      <c r="E55" s="118">
        <v>1</v>
      </c>
      <c r="F55" s="118">
        <v>1</v>
      </c>
      <c r="G55" s="195">
        <f t="shared" si="8"/>
        <v>0</v>
      </c>
      <c r="H55" s="200">
        <f>(VLOOKUP(B55,'[1]New Ratings'!$A$3:$I$195,5,FALSE))</f>
        <v>1</v>
      </c>
      <c r="I55" s="43" t="s">
        <v>16</v>
      </c>
      <c r="J55" s="43" t="s">
        <v>20</v>
      </c>
      <c r="K55" s="58" t="s">
        <v>20</v>
      </c>
      <c r="L55" s="43" t="s">
        <v>13</v>
      </c>
      <c r="M55" s="58" t="s">
        <v>293</v>
      </c>
      <c r="N55" s="43" t="s">
        <v>293</v>
      </c>
      <c r="O55" s="205">
        <v>96.75</v>
      </c>
      <c r="P55" s="188">
        <v>2</v>
      </c>
      <c r="Q55" s="64" t="str">
        <f t="shared" si="13"/>
        <v>A</v>
      </c>
      <c r="R55" s="58">
        <v>20</v>
      </c>
      <c r="S55" s="64">
        <v>20</v>
      </c>
      <c r="T55" s="141">
        <f t="shared" si="11"/>
        <v>0</v>
      </c>
      <c r="U55" s="58">
        <v>1</v>
      </c>
      <c r="V55" s="43">
        <v>95.1</v>
      </c>
      <c r="W55" s="64">
        <v>93.8</v>
      </c>
      <c r="X55" s="64">
        <f t="shared" si="12"/>
        <v>1.2999999999999972</v>
      </c>
      <c r="Y55" s="36">
        <v>90</v>
      </c>
      <c r="Z55" s="43">
        <v>41.5</v>
      </c>
      <c r="AA55" s="43">
        <v>45</v>
      </c>
      <c r="AB55" s="47" t="s">
        <v>300</v>
      </c>
      <c r="AC55" s="47" t="s">
        <v>303</v>
      </c>
      <c r="AD55" s="47" t="s">
        <v>297</v>
      </c>
      <c r="AE55" s="47" t="s">
        <v>300</v>
      </c>
      <c r="AF55" s="47" t="s">
        <v>298</v>
      </c>
      <c r="AG55" s="47" t="s">
        <v>298</v>
      </c>
      <c r="AH55" s="58">
        <f>IF(ISERROR(VLOOKUP(AB55,Methodology!$H$26:$I$37,2,FALSE)),"",VLOOKUP(AB55,Methodology!$H$26:$I$37,2,FALSE))</f>
        <v>9</v>
      </c>
      <c r="AI55" s="58">
        <f>IF(ISERROR(VLOOKUP(AC55,Methodology!$H$26:$I$37,2,FALSE)),"",VLOOKUP(AC55,Methodology!$H$26:$I$37,2,FALSE))</f>
        <v>7</v>
      </c>
      <c r="AJ55" s="47">
        <f>IF(ISERROR(VLOOKUP(AD55,Methodology!$H$26:$I$37,2,FALSE)),"",VLOOKUP(AD55,Methodology!$H$26:$I$37,2,FALSE))</f>
        <v>10</v>
      </c>
      <c r="AK55" s="58">
        <f>IF(ISERROR(VLOOKUP(AE55,Methodology!$H$26:$I$37,2,FALSE)),"",VLOOKUP(AE55,Methodology!$H$26:$I$37,2,FALSE))</f>
        <v>9</v>
      </c>
      <c r="AL55" s="58">
        <f>IF(ISERROR(VLOOKUP(AF55,Methodology!$H$26:$I$37,2,FALSE)),"",VLOOKUP(AF55,Methodology!$H$26:$I$37,2,FALSE))</f>
        <v>8</v>
      </c>
      <c r="AM55" s="47">
        <f>IF(ISERROR(VLOOKUP(AG55,Methodology!$H$26:$I$37,2,FALSE)),"",VLOOKUP(AG55,Methodology!$H$26:$I$37,2,FALSE))</f>
        <v>8</v>
      </c>
      <c r="AN55" s="108">
        <f t="shared" si="9"/>
        <v>8.6666666666666661</v>
      </c>
      <c r="AO55" s="203">
        <f t="shared" si="10"/>
        <v>8.3333333333333339</v>
      </c>
      <c r="AP55" s="207" t="s">
        <v>317</v>
      </c>
    </row>
    <row r="56" spans="2:42" x14ac:dyDescent="0.25">
      <c r="B56" s="211" t="s">
        <v>221</v>
      </c>
      <c r="C56" s="208" t="s">
        <v>9</v>
      </c>
      <c r="D56" s="210" t="s">
        <v>579</v>
      </c>
      <c r="E56" s="118"/>
      <c r="F56" s="118">
        <v>2</v>
      </c>
      <c r="G56" s="195">
        <f t="shared" si="8"/>
        <v>-2</v>
      </c>
      <c r="H56" s="200">
        <f>(VLOOKUP(B56,'[1]New Ratings'!$A$3:$I$195,5,FALSE))</f>
        <v>2</v>
      </c>
      <c r="I56" s="43" t="s">
        <v>1</v>
      </c>
      <c r="J56" s="43" t="s">
        <v>222</v>
      </c>
      <c r="K56" s="58" t="s">
        <v>222</v>
      </c>
      <c r="L56" s="43" t="s">
        <v>49</v>
      </c>
      <c r="M56" s="58" t="s">
        <v>305</v>
      </c>
      <c r="N56" s="43" t="s">
        <v>305</v>
      </c>
      <c r="O56" s="205">
        <v>81.58</v>
      </c>
      <c r="P56" s="188">
        <v>26</v>
      </c>
      <c r="Q56" s="64" t="str">
        <f t="shared" si="13"/>
        <v>B</v>
      </c>
      <c r="R56" s="58">
        <v>27</v>
      </c>
      <c r="S56" s="64">
        <v>23</v>
      </c>
      <c r="T56" s="141">
        <f t="shared" si="11"/>
        <v>4</v>
      </c>
      <c r="U56" s="58">
        <v>23</v>
      </c>
      <c r="V56" s="43">
        <v>76.099999999999994</v>
      </c>
      <c r="W56" s="64">
        <v>76.2</v>
      </c>
      <c r="X56" s="64">
        <f t="shared" si="12"/>
        <v>-0.10000000000000853</v>
      </c>
      <c r="Y56" s="36">
        <v>76</v>
      </c>
      <c r="Z56" s="43">
        <v>44.5</v>
      </c>
      <c r="AA56" s="43">
        <v>42.5</v>
      </c>
      <c r="AB56" s="47" t="s">
        <v>298</v>
      </c>
      <c r="AC56" s="47" t="s">
        <v>298</v>
      </c>
      <c r="AD56" s="47" t="s">
        <v>298</v>
      </c>
      <c r="AE56" s="47" t="s">
        <v>298</v>
      </c>
      <c r="AF56" s="47" t="s">
        <v>298</v>
      </c>
      <c r="AG56" s="47" t="s">
        <v>298</v>
      </c>
      <c r="AH56" s="58">
        <f>IF(ISERROR(VLOOKUP(AB56,Methodology!$H$26:$I$37,2,FALSE)),"",VLOOKUP(AB56,Methodology!$H$26:$I$37,2,FALSE))</f>
        <v>8</v>
      </c>
      <c r="AI56" s="58">
        <f>IF(ISERROR(VLOOKUP(AC56,Methodology!$H$26:$I$37,2,FALSE)),"",VLOOKUP(AC56,Methodology!$H$26:$I$37,2,FALSE))</f>
        <v>8</v>
      </c>
      <c r="AJ56" s="47">
        <f>IF(ISERROR(VLOOKUP(AD56,Methodology!$H$26:$I$37,2,FALSE)),"",VLOOKUP(AD56,Methodology!$H$26:$I$37,2,FALSE))</f>
        <v>8</v>
      </c>
      <c r="AK56" s="58">
        <f>IF(ISERROR(VLOOKUP(AE56,Methodology!$H$26:$I$37,2,FALSE)),"",VLOOKUP(AE56,Methodology!$H$26:$I$37,2,FALSE))</f>
        <v>8</v>
      </c>
      <c r="AL56" s="58">
        <f>IF(ISERROR(VLOOKUP(AF56,Methodology!$H$26:$I$37,2,FALSE)),"",VLOOKUP(AF56,Methodology!$H$26:$I$37,2,FALSE))</f>
        <v>8</v>
      </c>
      <c r="AM56" s="47">
        <f>IF(ISERROR(VLOOKUP(AG56,Methodology!$H$26:$I$37,2,FALSE)),"",VLOOKUP(AG56,Methodology!$H$26:$I$37,2,FALSE))</f>
        <v>8</v>
      </c>
      <c r="AN56" s="108">
        <f t="shared" si="9"/>
        <v>8</v>
      </c>
      <c r="AO56" s="203">
        <f t="shared" si="10"/>
        <v>8</v>
      </c>
      <c r="AP56" s="207" t="s">
        <v>318</v>
      </c>
    </row>
    <row r="57" spans="2:42" x14ac:dyDescent="0.25">
      <c r="B57" s="211" t="s">
        <v>225</v>
      </c>
      <c r="C57" s="208" t="s">
        <v>226</v>
      </c>
      <c r="D57" s="210" t="s">
        <v>582</v>
      </c>
      <c r="E57" s="118"/>
      <c r="F57" s="118">
        <v>5</v>
      </c>
      <c r="G57" s="195">
        <f t="shared" si="8"/>
        <v>-5</v>
      </c>
      <c r="H57" s="200">
        <f>(VLOOKUP(B57,'[1]New Ratings'!$A$3:$I$195,5,FALSE))</f>
        <v>6</v>
      </c>
      <c r="I57" s="43" t="s">
        <v>1</v>
      </c>
      <c r="J57" s="43" t="s">
        <v>92</v>
      </c>
      <c r="K57" s="58" t="s">
        <v>92</v>
      </c>
      <c r="L57" s="43" t="s">
        <v>13</v>
      </c>
      <c r="M57" s="58" t="s">
        <v>301</v>
      </c>
      <c r="N57" s="43" t="s">
        <v>301</v>
      </c>
      <c r="O57" s="205">
        <v>59.66</v>
      </c>
      <c r="P57" s="188">
        <v>49</v>
      </c>
      <c r="Q57" s="64" t="str">
        <f t="shared" si="13"/>
        <v>C</v>
      </c>
      <c r="R57" s="58">
        <v>41</v>
      </c>
      <c r="S57" s="64">
        <v>36</v>
      </c>
      <c r="T57" s="141">
        <f t="shared" si="11"/>
        <v>5</v>
      </c>
      <c r="U57" s="58">
        <v>54</v>
      </c>
      <c r="V57" s="43">
        <v>50.2</v>
      </c>
      <c r="W57" s="64">
        <v>48.8</v>
      </c>
      <c r="X57" s="64">
        <f t="shared" si="12"/>
        <v>1.4000000000000057</v>
      </c>
      <c r="Y57" s="36">
        <v>70</v>
      </c>
      <c r="Z57" s="43">
        <v>38</v>
      </c>
      <c r="AA57" s="43">
        <v>39</v>
      </c>
      <c r="AB57" s="47" t="s">
        <v>348</v>
      </c>
      <c r="AC57" s="47" t="s">
        <v>348</v>
      </c>
      <c r="AD57" s="47" t="s">
        <v>303</v>
      </c>
      <c r="AE57" s="47" t="s">
        <v>298</v>
      </c>
      <c r="AF57" s="47" t="s">
        <v>303</v>
      </c>
      <c r="AG57" s="47" t="s">
        <v>303</v>
      </c>
      <c r="AH57" s="58">
        <f>IF(ISERROR(VLOOKUP(AB57,Methodology!$H$26:$I$37,2,FALSE)),"",VLOOKUP(AB57,Methodology!$H$26:$I$37,2,FALSE))</f>
        <v>6</v>
      </c>
      <c r="AI57" s="58">
        <f>IF(ISERROR(VLOOKUP(AC57,Methodology!$H$26:$I$37,2,FALSE)),"",VLOOKUP(AC57,Methodology!$H$26:$I$37,2,FALSE))</f>
        <v>6</v>
      </c>
      <c r="AJ57" s="47">
        <f>IF(ISERROR(VLOOKUP(AD57,Methodology!$H$26:$I$37,2,FALSE)),"",VLOOKUP(AD57,Methodology!$H$26:$I$37,2,FALSE))</f>
        <v>7</v>
      </c>
      <c r="AK57" s="58">
        <f>IF(ISERROR(VLOOKUP(AE57,Methodology!$H$26:$I$37,2,FALSE)),"",VLOOKUP(AE57,Methodology!$H$26:$I$37,2,FALSE))</f>
        <v>8</v>
      </c>
      <c r="AL57" s="58">
        <f>IF(ISERROR(VLOOKUP(AF57,Methodology!$H$26:$I$37,2,FALSE)),"",VLOOKUP(AF57,Methodology!$H$26:$I$37,2,FALSE))</f>
        <v>7</v>
      </c>
      <c r="AM57" s="47">
        <f>IF(ISERROR(VLOOKUP(AG57,Methodology!$H$26:$I$37,2,FALSE)),"",VLOOKUP(AG57,Methodology!$H$26:$I$37,2,FALSE))</f>
        <v>7</v>
      </c>
      <c r="AN57" s="108">
        <f t="shared" si="9"/>
        <v>6.333333333333333</v>
      </c>
      <c r="AO57" s="203">
        <f t="shared" si="10"/>
        <v>7.333333333333333</v>
      </c>
      <c r="AP57" s="207" t="s">
        <v>317</v>
      </c>
    </row>
    <row r="58" spans="2:42" x14ac:dyDescent="0.25">
      <c r="B58" s="211" t="s">
        <v>230</v>
      </c>
      <c r="C58" s="208" t="s">
        <v>337</v>
      </c>
      <c r="D58" s="210" t="s">
        <v>583</v>
      </c>
      <c r="E58" s="118"/>
      <c r="F58" s="118">
        <v>5</v>
      </c>
      <c r="G58" s="195">
        <f t="shared" si="8"/>
        <v>-5</v>
      </c>
      <c r="H58" s="200">
        <f>(VLOOKUP(B58,'[1]New Ratings'!$A$3:$I$195,5,FALSE))</f>
        <v>5</v>
      </c>
      <c r="I58" s="43" t="s">
        <v>1</v>
      </c>
      <c r="J58" s="43" t="s">
        <v>92</v>
      </c>
      <c r="K58" s="58" t="s">
        <v>92</v>
      </c>
      <c r="L58" s="43" t="s">
        <v>13</v>
      </c>
      <c r="M58" s="58" t="s">
        <v>305</v>
      </c>
      <c r="N58" s="43" t="s">
        <v>305</v>
      </c>
      <c r="O58" s="205">
        <v>52.55</v>
      </c>
      <c r="P58" s="188">
        <v>68</v>
      </c>
      <c r="Q58" s="64" t="str">
        <f t="shared" si="13"/>
        <v>B</v>
      </c>
      <c r="R58" s="58">
        <v>35</v>
      </c>
      <c r="S58" s="64">
        <v>35</v>
      </c>
      <c r="T58" s="141">
        <f t="shared" si="11"/>
        <v>0</v>
      </c>
      <c r="U58" s="58">
        <v>51</v>
      </c>
      <c r="V58" s="43">
        <v>51.2</v>
      </c>
      <c r="W58" s="64">
        <v>47.2</v>
      </c>
      <c r="X58" s="64">
        <f t="shared" si="12"/>
        <v>4</v>
      </c>
      <c r="Y58" s="36">
        <v>71</v>
      </c>
      <c r="Z58" s="43">
        <v>40</v>
      </c>
      <c r="AA58" s="43">
        <v>37</v>
      </c>
      <c r="AB58" s="47" t="s">
        <v>300</v>
      </c>
      <c r="AC58" s="47" t="s">
        <v>303</v>
      </c>
      <c r="AD58" s="47" t="s">
        <v>298</v>
      </c>
      <c r="AE58" s="47" t="s">
        <v>303</v>
      </c>
      <c r="AF58" s="47" t="s">
        <v>348</v>
      </c>
      <c r="AG58" s="47" t="s">
        <v>303</v>
      </c>
      <c r="AH58" s="58">
        <f>IF(ISERROR(VLOOKUP(AB58,Methodology!$H$26:$I$37,2,FALSE)),"",VLOOKUP(AB58,Methodology!$H$26:$I$37,2,FALSE))</f>
        <v>9</v>
      </c>
      <c r="AI58" s="58">
        <f>IF(ISERROR(VLOOKUP(AC58,Methodology!$H$26:$I$37,2,FALSE)),"",VLOOKUP(AC58,Methodology!$H$26:$I$37,2,FALSE))</f>
        <v>7</v>
      </c>
      <c r="AJ58" s="47">
        <f>IF(ISERROR(VLOOKUP(AD58,Methodology!$H$26:$I$37,2,FALSE)),"",VLOOKUP(AD58,Methodology!$H$26:$I$37,2,FALSE))</f>
        <v>8</v>
      </c>
      <c r="AK58" s="58">
        <f>IF(ISERROR(VLOOKUP(AE58,Methodology!$H$26:$I$37,2,FALSE)),"",VLOOKUP(AE58,Methodology!$H$26:$I$37,2,FALSE))</f>
        <v>7</v>
      </c>
      <c r="AL58" s="58">
        <f>IF(ISERROR(VLOOKUP(AF58,Methodology!$H$26:$I$37,2,FALSE)),"",VLOOKUP(AF58,Methodology!$H$26:$I$37,2,FALSE))</f>
        <v>6</v>
      </c>
      <c r="AM58" s="47">
        <f>IF(ISERROR(VLOOKUP(AG58,Methodology!$H$26:$I$37,2,FALSE)),"",VLOOKUP(AG58,Methodology!$H$26:$I$37,2,FALSE))</f>
        <v>7</v>
      </c>
      <c r="AN58" s="108">
        <f t="shared" si="9"/>
        <v>8</v>
      </c>
      <c r="AO58" s="203">
        <f t="shared" si="10"/>
        <v>6.666666666666667</v>
      </c>
      <c r="AP58" s="207" t="s">
        <v>318</v>
      </c>
    </row>
    <row r="59" spans="2:42" x14ac:dyDescent="0.25">
      <c r="B59" s="211" t="s">
        <v>231</v>
      </c>
      <c r="C59" s="208" t="s">
        <v>6</v>
      </c>
      <c r="D59" s="210" t="s">
        <v>584</v>
      </c>
      <c r="E59" s="118"/>
      <c r="F59" s="118">
        <v>5</v>
      </c>
      <c r="G59" s="195">
        <f t="shared" si="8"/>
        <v>-5</v>
      </c>
      <c r="H59" s="200">
        <f>(VLOOKUP(B59,'[1]New Ratings'!$A$3:$I$195,5,FALSE))</f>
        <v>5</v>
      </c>
      <c r="I59" s="43" t="s">
        <v>1</v>
      </c>
      <c r="J59" s="43" t="s">
        <v>115</v>
      </c>
      <c r="K59" s="58" t="s">
        <v>115</v>
      </c>
      <c r="L59" s="43" t="s">
        <v>13</v>
      </c>
      <c r="M59" s="58" t="s">
        <v>301</v>
      </c>
      <c r="N59" s="43" t="s">
        <v>299</v>
      </c>
      <c r="O59" s="205">
        <v>58.29</v>
      </c>
      <c r="P59" s="188">
        <v>52</v>
      </c>
      <c r="Q59" s="64" t="str">
        <f t="shared" si="13"/>
        <v>B</v>
      </c>
      <c r="R59" s="58">
        <v>39</v>
      </c>
      <c r="S59" s="64">
        <v>39</v>
      </c>
      <c r="T59" s="141">
        <f t="shared" si="11"/>
        <v>0</v>
      </c>
      <c r="U59" s="58">
        <v>50</v>
      </c>
      <c r="V59" s="43">
        <v>51.9</v>
      </c>
      <c r="W59" s="64">
        <v>49.7</v>
      </c>
      <c r="X59" s="64">
        <f t="shared" si="12"/>
        <v>2.1999999999999957</v>
      </c>
      <c r="Y59" s="36">
        <v>75</v>
      </c>
      <c r="Z59" s="43">
        <v>35</v>
      </c>
      <c r="AA59" s="43">
        <v>36.5</v>
      </c>
      <c r="AB59" s="47" t="s">
        <v>323</v>
      </c>
      <c r="AC59" s="47" t="s">
        <v>348</v>
      </c>
      <c r="AD59" s="47" t="s">
        <v>348</v>
      </c>
      <c r="AE59" s="47" t="s">
        <v>348</v>
      </c>
      <c r="AF59" s="47" t="s">
        <v>300</v>
      </c>
      <c r="AG59" s="47" t="s">
        <v>303</v>
      </c>
      <c r="AH59" s="58">
        <f>IF(ISERROR(VLOOKUP(AB59,Methodology!$H$26:$I$37,2,FALSE)),"",VLOOKUP(AB59,Methodology!$H$26:$I$37,2,FALSE))</f>
        <v>5</v>
      </c>
      <c r="AI59" s="58">
        <f>IF(ISERROR(VLOOKUP(AC59,Methodology!$H$26:$I$37,2,FALSE)),"",VLOOKUP(AC59,Methodology!$H$26:$I$37,2,FALSE))</f>
        <v>6</v>
      </c>
      <c r="AJ59" s="47">
        <f>IF(ISERROR(VLOOKUP(AD59,Methodology!$H$26:$I$37,2,FALSE)),"",VLOOKUP(AD59,Methodology!$H$26:$I$37,2,FALSE))</f>
        <v>6</v>
      </c>
      <c r="AK59" s="58">
        <f>IF(ISERROR(VLOOKUP(AE59,Methodology!$H$26:$I$37,2,FALSE)),"",VLOOKUP(AE59,Methodology!$H$26:$I$37,2,FALSE))</f>
        <v>6</v>
      </c>
      <c r="AL59" s="58">
        <f>IF(ISERROR(VLOOKUP(AF59,Methodology!$H$26:$I$37,2,FALSE)),"",VLOOKUP(AF59,Methodology!$H$26:$I$37,2,FALSE))</f>
        <v>9</v>
      </c>
      <c r="AM59" s="47">
        <f>IF(ISERROR(VLOOKUP(AG59,Methodology!$H$26:$I$37,2,FALSE)),"",VLOOKUP(AG59,Methodology!$H$26:$I$37,2,FALSE))</f>
        <v>7</v>
      </c>
      <c r="AN59" s="108">
        <f t="shared" si="9"/>
        <v>5.666666666666667</v>
      </c>
      <c r="AO59" s="203">
        <f t="shared" si="10"/>
        <v>7.333333333333333</v>
      </c>
      <c r="AP59" s="207" t="s">
        <v>437</v>
      </c>
    </row>
    <row r="60" spans="2:42" x14ac:dyDescent="0.25">
      <c r="B60" s="214" t="s">
        <v>236</v>
      </c>
      <c r="C60" s="208" t="s">
        <v>163</v>
      </c>
      <c r="D60" s="210" t="s">
        <v>589</v>
      </c>
      <c r="E60" s="118">
        <v>3</v>
      </c>
      <c r="F60" s="118">
        <v>3</v>
      </c>
      <c r="G60" s="195">
        <f t="shared" si="8"/>
        <v>0</v>
      </c>
      <c r="H60" s="200">
        <f>(VLOOKUP(B60,'[1]New Ratings'!$A$3:$I$195,5,FALSE))</f>
        <v>3</v>
      </c>
      <c r="I60" s="43" t="s">
        <v>16</v>
      </c>
      <c r="J60" s="43" t="s">
        <v>313</v>
      </c>
      <c r="K60" s="58" t="s">
        <v>313</v>
      </c>
      <c r="L60" s="43" t="s">
        <v>13</v>
      </c>
      <c r="M60" s="58" t="s">
        <v>305</v>
      </c>
      <c r="N60" s="43" t="s">
        <v>305</v>
      </c>
      <c r="O60" s="205">
        <v>81.040000000000006</v>
      </c>
      <c r="P60" s="188">
        <v>27</v>
      </c>
      <c r="Q60" s="64" t="str">
        <f t="shared" si="13"/>
        <v>B</v>
      </c>
      <c r="R60" s="58">
        <v>27</v>
      </c>
      <c r="S60" s="64">
        <v>30</v>
      </c>
      <c r="T60" s="141">
        <f t="shared" si="11"/>
        <v>-3</v>
      </c>
      <c r="U60" s="58">
        <v>26</v>
      </c>
      <c r="V60" s="43">
        <v>67.599999999999994</v>
      </c>
      <c r="W60" s="64">
        <v>62.4</v>
      </c>
      <c r="X60" s="64">
        <f t="shared" si="12"/>
        <v>5.1999999999999957</v>
      </c>
      <c r="Y60" s="36">
        <v>72</v>
      </c>
      <c r="Z60" s="43">
        <v>45.5</v>
      </c>
      <c r="AA60" s="43">
        <v>45.5</v>
      </c>
      <c r="AB60" s="47" t="s">
        <v>300</v>
      </c>
      <c r="AC60" s="47" t="s">
        <v>303</v>
      </c>
      <c r="AD60" s="47" t="s">
        <v>297</v>
      </c>
      <c r="AE60" s="47" t="s">
        <v>297</v>
      </c>
      <c r="AF60" s="47" t="s">
        <v>348</v>
      </c>
      <c r="AG60" s="47" t="s">
        <v>303</v>
      </c>
      <c r="AH60" s="58">
        <f>IF(ISERROR(VLOOKUP(AB60,Methodology!$H$26:$I$37,2,FALSE)),"",VLOOKUP(AB60,Methodology!$H$26:$I$37,2,FALSE))</f>
        <v>9</v>
      </c>
      <c r="AI60" s="58">
        <f>IF(ISERROR(VLOOKUP(AC60,Methodology!$H$26:$I$37,2,FALSE)),"",VLOOKUP(AC60,Methodology!$H$26:$I$37,2,FALSE))</f>
        <v>7</v>
      </c>
      <c r="AJ60" s="47">
        <f>IF(ISERROR(VLOOKUP(AD60,Methodology!$H$26:$I$37,2,FALSE)),"",VLOOKUP(AD60,Methodology!$H$26:$I$37,2,FALSE))</f>
        <v>10</v>
      </c>
      <c r="AK60" s="58">
        <f>IF(ISERROR(VLOOKUP(AE60,Methodology!$H$26:$I$37,2,FALSE)),"",VLOOKUP(AE60,Methodology!$H$26:$I$37,2,FALSE))</f>
        <v>10</v>
      </c>
      <c r="AL60" s="58">
        <f>IF(ISERROR(VLOOKUP(AF60,Methodology!$H$26:$I$37,2,FALSE)),"",VLOOKUP(AF60,Methodology!$H$26:$I$37,2,FALSE))</f>
        <v>6</v>
      </c>
      <c r="AM60" s="47">
        <f>IF(ISERROR(VLOOKUP(AG60,Methodology!$H$26:$I$37,2,FALSE)),"",VLOOKUP(AG60,Methodology!$H$26:$I$37,2,FALSE))</f>
        <v>7</v>
      </c>
      <c r="AN60" s="108">
        <f t="shared" si="9"/>
        <v>8.6666666666666661</v>
      </c>
      <c r="AO60" s="203">
        <f t="shared" si="10"/>
        <v>7.666666666666667</v>
      </c>
      <c r="AP60" s="207" t="s">
        <v>320</v>
      </c>
    </row>
    <row r="61" spans="2:42" x14ac:dyDescent="0.25">
      <c r="B61" s="211" t="s">
        <v>237</v>
      </c>
      <c r="C61" s="208" t="s">
        <v>238</v>
      </c>
      <c r="D61" s="210" t="s">
        <v>590</v>
      </c>
      <c r="E61" s="118">
        <v>1</v>
      </c>
      <c r="F61" s="118">
        <v>1</v>
      </c>
      <c r="G61" s="195">
        <f t="shared" si="8"/>
        <v>0</v>
      </c>
      <c r="H61" s="200">
        <f>(VLOOKUP(B61,'[1]New Ratings'!$A$3:$I$195,5,FALSE))</f>
        <v>1</v>
      </c>
      <c r="I61" s="43" t="s">
        <v>16</v>
      </c>
      <c r="J61" s="43" t="s">
        <v>20</v>
      </c>
      <c r="K61" s="58" t="s">
        <v>20</v>
      </c>
      <c r="L61" s="43" t="s">
        <v>13</v>
      </c>
      <c r="M61" s="58" t="s">
        <v>293</v>
      </c>
      <c r="N61" s="43" t="s">
        <v>293</v>
      </c>
      <c r="O61" s="205">
        <v>93.31</v>
      </c>
      <c r="P61" s="188">
        <v>11</v>
      </c>
      <c r="Q61" s="64" t="str">
        <f t="shared" si="13"/>
        <v>B</v>
      </c>
      <c r="R61" s="58">
        <v>33</v>
      </c>
      <c r="S61" s="64">
        <v>33</v>
      </c>
      <c r="T61" s="141">
        <f t="shared" si="11"/>
        <v>0</v>
      </c>
      <c r="U61" s="58">
        <v>7</v>
      </c>
      <c r="V61" s="43">
        <v>92.3</v>
      </c>
      <c r="W61" s="64">
        <v>91.1</v>
      </c>
      <c r="X61" s="64">
        <f t="shared" si="12"/>
        <v>1.2000000000000028</v>
      </c>
      <c r="Y61" s="36">
        <v>90</v>
      </c>
      <c r="Z61" s="43">
        <v>35.5</v>
      </c>
      <c r="AA61" s="43">
        <v>41</v>
      </c>
      <c r="AB61" s="47" t="s">
        <v>300</v>
      </c>
      <c r="AC61" s="47" t="s">
        <v>300</v>
      </c>
      <c r="AD61" s="47" t="s">
        <v>297</v>
      </c>
      <c r="AE61" s="47" t="s">
        <v>300</v>
      </c>
      <c r="AF61" s="47" t="s">
        <v>300</v>
      </c>
      <c r="AG61" s="47" t="s">
        <v>300</v>
      </c>
      <c r="AH61" s="58">
        <f>IF(ISERROR(VLOOKUP(AB61,Methodology!$H$26:$I$37,2,FALSE)),"",VLOOKUP(AB61,Methodology!$H$26:$I$37,2,FALSE))</f>
        <v>9</v>
      </c>
      <c r="AI61" s="58">
        <f>IF(ISERROR(VLOOKUP(AC61,Methodology!$H$26:$I$37,2,FALSE)),"",VLOOKUP(AC61,Methodology!$H$26:$I$37,2,FALSE))</f>
        <v>9</v>
      </c>
      <c r="AJ61" s="47">
        <f>IF(ISERROR(VLOOKUP(AD61,Methodology!$H$26:$I$37,2,FALSE)),"",VLOOKUP(AD61,Methodology!$H$26:$I$37,2,FALSE))</f>
        <v>10</v>
      </c>
      <c r="AK61" s="58">
        <f>IF(ISERROR(VLOOKUP(AE61,Methodology!$H$26:$I$37,2,FALSE)),"",VLOOKUP(AE61,Methodology!$H$26:$I$37,2,FALSE))</f>
        <v>9</v>
      </c>
      <c r="AL61" s="58">
        <f>IF(ISERROR(VLOOKUP(AF61,Methodology!$H$26:$I$37,2,FALSE)),"",VLOOKUP(AF61,Methodology!$H$26:$I$37,2,FALSE))</f>
        <v>9</v>
      </c>
      <c r="AM61" s="47">
        <f>IF(ISERROR(VLOOKUP(AG61,Methodology!$H$26:$I$37,2,FALSE)),"",VLOOKUP(AG61,Methodology!$H$26:$I$37,2,FALSE))</f>
        <v>9</v>
      </c>
      <c r="AN61" s="108">
        <f t="shared" si="9"/>
        <v>9.3333333333333339</v>
      </c>
      <c r="AO61" s="203">
        <f t="shared" si="10"/>
        <v>9</v>
      </c>
      <c r="AP61" s="207" t="s">
        <v>317</v>
      </c>
    </row>
    <row r="62" spans="2:42" x14ac:dyDescent="0.25">
      <c r="B62" s="211" t="s">
        <v>239</v>
      </c>
      <c r="C62" s="208" t="s">
        <v>9</v>
      </c>
      <c r="D62" s="210" t="s">
        <v>561</v>
      </c>
      <c r="E62" s="118"/>
      <c r="F62" s="118">
        <v>1</v>
      </c>
      <c r="G62" s="195">
        <f t="shared" si="8"/>
        <v>-1</v>
      </c>
      <c r="H62" s="200">
        <f>(VLOOKUP(B62,'[1]New Ratings'!$A$3:$I$195,5,FALSE))</f>
        <v>1</v>
      </c>
      <c r="I62" s="43" t="s">
        <v>16</v>
      </c>
      <c r="J62" s="43" t="s">
        <v>20</v>
      </c>
      <c r="K62" s="58" t="s">
        <v>20</v>
      </c>
      <c r="L62" s="43" t="s">
        <v>13</v>
      </c>
      <c r="M62" s="58" t="s">
        <v>293</v>
      </c>
      <c r="N62" s="43" t="s">
        <v>293</v>
      </c>
      <c r="O62" s="205">
        <v>94.42</v>
      </c>
      <c r="P62" s="188">
        <v>5</v>
      </c>
      <c r="Q62" s="64" t="str">
        <f t="shared" si="13"/>
        <v>A</v>
      </c>
      <c r="R62" s="58">
        <v>20</v>
      </c>
      <c r="S62" s="64">
        <v>20</v>
      </c>
      <c r="T62" s="141">
        <f t="shared" si="11"/>
        <v>0</v>
      </c>
      <c r="U62" s="58">
        <v>6</v>
      </c>
      <c r="V62" s="43">
        <v>92.7</v>
      </c>
      <c r="W62" s="64">
        <v>92.9</v>
      </c>
      <c r="X62" s="64">
        <f t="shared" si="12"/>
        <v>-0.20000000000000284</v>
      </c>
      <c r="Y62" s="36">
        <v>87</v>
      </c>
      <c r="Z62" s="43">
        <v>36.5</v>
      </c>
      <c r="AA62" s="43">
        <v>40</v>
      </c>
      <c r="AB62" s="47" t="s">
        <v>303</v>
      </c>
      <c r="AC62" s="47" t="s">
        <v>300</v>
      </c>
      <c r="AD62" s="47" t="s">
        <v>298</v>
      </c>
      <c r="AE62" s="47" t="s">
        <v>348</v>
      </c>
      <c r="AF62" s="47" t="s">
        <v>298</v>
      </c>
      <c r="AG62" s="47" t="s">
        <v>348</v>
      </c>
      <c r="AH62" s="58">
        <f>IF(ISERROR(VLOOKUP(AB62,Methodology!$H$26:$I$37,2,FALSE)),"",VLOOKUP(AB62,Methodology!$H$26:$I$37,2,FALSE))</f>
        <v>7</v>
      </c>
      <c r="AI62" s="58">
        <f>IF(ISERROR(VLOOKUP(AC62,Methodology!$H$26:$I$37,2,FALSE)),"",VLOOKUP(AC62,Methodology!$H$26:$I$37,2,FALSE))</f>
        <v>9</v>
      </c>
      <c r="AJ62" s="47">
        <f>IF(ISERROR(VLOOKUP(AD62,Methodology!$H$26:$I$37,2,FALSE)),"",VLOOKUP(AD62,Methodology!$H$26:$I$37,2,FALSE))</f>
        <v>8</v>
      </c>
      <c r="AK62" s="58">
        <f>IF(ISERROR(VLOOKUP(AE62,Methodology!$H$26:$I$37,2,FALSE)),"",VLOOKUP(AE62,Methodology!$H$26:$I$37,2,FALSE))</f>
        <v>6</v>
      </c>
      <c r="AL62" s="58">
        <f>IF(ISERROR(VLOOKUP(AF62,Methodology!$H$26:$I$37,2,FALSE)),"",VLOOKUP(AF62,Methodology!$H$26:$I$37,2,FALSE))</f>
        <v>8</v>
      </c>
      <c r="AM62" s="47">
        <f>IF(ISERROR(VLOOKUP(AG62,Methodology!$H$26:$I$37,2,FALSE)),"",VLOOKUP(AG62,Methodology!$H$26:$I$37,2,FALSE))</f>
        <v>6</v>
      </c>
      <c r="AN62" s="108">
        <f t="shared" si="9"/>
        <v>8</v>
      </c>
      <c r="AO62" s="203">
        <f t="shared" si="10"/>
        <v>6.666666666666667</v>
      </c>
      <c r="AP62" s="207" t="s">
        <v>317</v>
      </c>
    </row>
    <row r="63" spans="2:42" x14ac:dyDescent="0.25">
      <c r="B63" s="211" t="s">
        <v>240</v>
      </c>
      <c r="C63" s="208" t="s">
        <v>11</v>
      </c>
      <c r="D63" s="210" t="s">
        <v>591</v>
      </c>
      <c r="E63" s="118"/>
      <c r="F63" s="118">
        <v>5</v>
      </c>
      <c r="G63" s="195">
        <f t="shared" si="8"/>
        <v>-5</v>
      </c>
      <c r="H63" s="200">
        <f>(VLOOKUP(B63,'[1]New Ratings'!$A$3:$I$195,5,FALSE))</f>
        <v>5</v>
      </c>
      <c r="I63" s="43" t="s">
        <v>1</v>
      </c>
      <c r="J63" s="43" t="s">
        <v>92</v>
      </c>
      <c r="K63" s="58" t="s">
        <v>92</v>
      </c>
      <c r="L63" s="43" t="s">
        <v>13</v>
      </c>
      <c r="M63" s="58" t="s">
        <v>301</v>
      </c>
      <c r="N63" s="43" t="s">
        <v>301</v>
      </c>
      <c r="O63" s="205">
        <v>59.08</v>
      </c>
      <c r="P63" s="188">
        <v>51</v>
      </c>
      <c r="Q63" s="64" t="str">
        <f t="shared" si="13"/>
        <v>C</v>
      </c>
      <c r="R63" s="58">
        <v>43</v>
      </c>
      <c r="S63" s="64">
        <v>42</v>
      </c>
      <c r="T63" s="141">
        <f t="shared" si="11"/>
        <v>1</v>
      </c>
      <c r="U63" s="58">
        <v>52</v>
      </c>
      <c r="V63" s="43">
        <v>51</v>
      </c>
      <c r="W63" s="64">
        <v>49.1</v>
      </c>
      <c r="X63" s="64">
        <f t="shared" si="12"/>
        <v>1.8999999999999986</v>
      </c>
      <c r="Y63" s="36">
        <v>74</v>
      </c>
      <c r="Z63" s="43">
        <v>36</v>
      </c>
      <c r="AA63" s="43">
        <v>38</v>
      </c>
      <c r="AB63" s="47" t="s">
        <v>298</v>
      </c>
      <c r="AC63" s="47" t="s">
        <v>300</v>
      </c>
      <c r="AD63" s="47" t="s">
        <v>300</v>
      </c>
      <c r="AE63" s="47" t="s">
        <v>303</v>
      </c>
      <c r="AF63" s="47" t="s">
        <v>348</v>
      </c>
      <c r="AG63" s="47" t="s">
        <v>303</v>
      </c>
      <c r="AH63" s="58">
        <f>IF(ISERROR(VLOOKUP(AB63,Methodology!$H$26:$I$37,2,FALSE)),"",VLOOKUP(AB63,Methodology!$H$26:$I$37,2,FALSE))</f>
        <v>8</v>
      </c>
      <c r="AI63" s="58">
        <f>IF(ISERROR(VLOOKUP(AC63,Methodology!$H$26:$I$37,2,FALSE)),"",VLOOKUP(AC63,Methodology!$H$26:$I$37,2,FALSE))</f>
        <v>9</v>
      </c>
      <c r="AJ63" s="47">
        <f>IF(ISERROR(VLOOKUP(AD63,Methodology!$H$26:$I$37,2,FALSE)),"",VLOOKUP(AD63,Methodology!$H$26:$I$37,2,FALSE))</f>
        <v>9</v>
      </c>
      <c r="AK63" s="58">
        <f>IF(ISERROR(VLOOKUP(AE63,Methodology!$H$26:$I$37,2,FALSE)),"",VLOOKUP(AE63,Methodology!$H$26:$I$37,2,FALSE))</f>
        <v>7</v>
      </c>
      <c r="AL63" s="58">
        <f>IF(ISERROR(VLOOKUP(AF63,Methodology!$H$26:$I$37,2,FALSE)),"",VLOOKUP(AF63,Methodology!$H$26:$I$37,2,FALSE))</f>
        <v>6</v>
      </c>
      <c r="AM63" s="47">
        <f>IF(ISERROR(VLOOKUP(AG63,Methodology!$H$26:$I$37,2,FALSE)),"",VLOOKUP(AG63,Methodology!$H$26:$I$37,2,FALSE))</f>
        <v>7</v>
      </c>
      <c r="AN63" s="108">
        <f t="shared" si="9"/>
        <v>8.6666666666666661</v>
      </c>
      <c r="AO63" s="203">
        <f t="shared" si="10"/>
        <v>6.666666666666667</v>
      </c>
      <c r="AP63" s="207" t="s">
        <v>438</v>
      </c>
    </row>
    <row r="64" spans="2:42" s="10" customFormat="1" ht="13.8" thickBot="1" x14ac:dyDescent="0.3">
      <c r="B64" s="212" t="s">
        <v>417</v>
      </c>
      <c r="C64" s="183" t="s">
        <v>122</v>
      </c>
      <c r="D64" s="207" t="s">
        <v>514</v>
      </c>
      <c r="E64" s="118"/>
      <c r="F64" s="118">
        <v>1</v>
      </c>
      <c r="G64" s="118">
        <f t="shared" si="8"/>
        <v>-1</v>
      </c>
      <c r="H64" s="200" t="e">
        <f>(VLOOKUP(B64,'[1]New Ratings'!$A$3:$I$195,5,FALSE))</f>
        <v>#N/A</v>
      </c>
      <c r="I64" s="43" t="s">
        <v>16</v>
      </c>
      <c r="J64" s="43" t="s">
        <v>305</v>
      </c>
      <c r="K64" s="58" t="s">
        <v>305</v>
      </c>
      <c r="L64" s="43" t="s">
        <v>305</v>
      </c>
      <c r="M64" s="58" t="s">
        <v>305</v>
      </c>
      <c r="N64" s="43"/>
      <c r="O64" s="205"/>
      <c r="P64" s="188" t="s">
        <v>305</v>
      </c>
      <c r="Q64" s="58" t="str">
        <f t="shared" si="13"/>
        <v>*</v>
      </c>
      <c r="R64" s="58" t="s">
        <v>305</v>
      </c>
      <c r="S64" s="58"/>
      <c r="T64" s="43"/>
      <c r="U64" s="58" t="s">
        <v>305</v>
      </c>
      <c r="V64" s="43" t="s">
        <v>305</v>
      </c>
      <c r="W64" s="58"/>
      <c r="X64" s="58"/>
      <c r="Y64" s="36" t="s">
        <v>305</v>
      </c>
      <c r="Z64" s="43" t="s">
        <v>305</v>
      </c>
      <c r="AA64" s="43" t="s">
        <v>305</v>
      </c>
      <c r="AB64" s="47"/>
      <c r="AC64" s="47"/>
      <c r="AD64" s="47"/>
      <c r="AE64" s="47"/>
      <c r="AF64" s="47"/>
      <c r="AG64" s="47"/>
      <c r="AH64" s="58" t="str">
        <f>IF(ISERROR(VLOOKUP(AB64,Methodology!$H$26:$I$37,2,FALSE)),"",VLOOKUP(AB64,Methodology!$H$26:$I$37,2,FALSE))</f>
        <v/>
      </c>
      <c r="AI64" s="58" t="str">
        <f>IF(ISERROR(VLOOKUP(AC64,Methodology!$H$26:$I$37,2,FALSE)),"",VLOOKUP(AC64,Methodology!$H$26:$I$37,2,FALSE))</f>
        <v/>
      </c>
      <c r="AJ64" s="47" t="str">
        <f>IF(ISERROR(VLOOKUP(AD64,Methodology!$H$26:$I$37,2,FALSE)),"",VLOOKUP(AD64,Methodology!$H$26:$I$37,2,FALSE))</f>
        <v/>
      </c>
      <c r="AK64" s="58" t="str">
        <f>IF(ISERROR(VLOOKUP(AE64,Methodology!$H$26:$I$37,2,FALSE)),"",VLOOKUP(AE64,Methodology!$H$26:$I$37,2,FALSE))</f>
        <v/>
      </c>
      <c r="AL64" s="58" t="str">
        <f>IF(ISERROR(VLOOKUP(AF64,Methodology!$H$26:$I$37,2,FALSE)),"",VLOOKUP(AF64,Methodology!$H$26:$I$37,2,FALSE))</f>
        <v/>
      </c>
      <c r="AM64" s="47" t="str">
        <f>IF(ISERROR(VLOOKUP(AG64,Methodology!$H$26:$I$37,2,FALSE)),"",VLOOKUP(AG64,Methodology!$H$26:$I$37,2,FALSE))</f>
        <v/>
      </c>
      <c r="AN64" s="108">
        <f t="shared" si="9"/>
        <v>0</v>
      </c>
      <c r="AO64" s="203">
        <f t="shared" si="10"/>
        <v>0</v>
      </c>
      <c r="AP64" s="207" t="s">
        <v>420</v>
      </c>
    </row>
    <row r="65" spans="2:56" s="10" customFormat="1" ht="13.8" thickBot="1" x14ac:dyDescent="0.3">
      <c r="B65" s="236" t="s">
        <v>687</v>
      </c>
      <c r="C65" s="237"/>
      <c r="D65" s="237"/>
      <c r="E65" s="237"/>
      <c r="F65" s="237"/>
      <c r="G65" s="237"/>
      <c r="H65" s="237"/>
      <c r="I65" s="237"/>
      <c r="J65" s="237"/>
      <c r="K65" s="237"/>
      <c r="L65" s="237"/>
      <c r="M65" s="237"/>
      <c r="N65" s="237"/>
      <c r="O65" s="237"/>
      <c r="P65" s="237"/>
      <c r="Q65" s="237"/>
      <c r="R65" s="237"/>
      <c r="S65" s="237"/>
      <c r="T65" s="237"/>
      <c r="U65" s="237"/>
      <c r="V65" s="237"/>
      <c r="W65" s="237"/>
      <c r="X65" s="237"/>
      <c r="Y65" s="237"/>
      <c r="Z65" s="237"/>
      <c r="AA65" s="237"/>
      <c r="AB65" s="237"/>
      <c r="AC65" s="237"/>
      <c r="AD65" s="237"/>
      <c r="AE65" s="237"/>
      <c r="AF65" s="237"/>
      <c r="AG65" s="237"/>
      <c r="AH65" s="237"/>
      <c r="AI65" s="237"/>
      <c r="AJ65" s="237"/>
      <c r="AK65" s="237"/>
      <c r="AL65" s="237"/>
      <c r="AM65" s="237"/>
      <c r="AN65" s="237"/>
      <c r="AO65" s="237"/>
      <c r="AP65" s="238"/>
    </row>
    <row r="66" spans="2:56" x14ac:dyDescent="0.25">
      <c r="B66" s="208" t="s">
        <v>8</v>
      </c>
      <c r="C66" s="209" t="s">
        <v>253</v>
      </c>
      <c r="D66" s="207" t="s">
        <v>451</v>
      </c>
      <c r="E66" s="43"/>
      <c r="F66" s="43">
        <v>9</v>
      </c>
      <c r="G66" s="65">
        <f t="shared" si="8"/>
        <v>-9</v>
      </c>
      <c r="H66" s="65">
        <f>(VLOOKUP(B66,'[1]New Ratings'!$A$3:$I$195,5,FALSE))</f>
        <v>9</v>
      </c>
      <c r="I66" s="43" t="s">
        <v>1</v>
      </c>
      <c r="J66" s="36" t="s">
        <v>305</v>
      </c>
      <c r="K66" s="58" t="s">
        <v>305</v>
      </c>
      <c r="L66" s="141" t="s">
        <v>305</v>
      </c>
      <c r="M66" s="64" t="s">
        <v>305</v>
      </c>
      <c r="N66" s="141" t="s">
        <v>305</v>
      </c>
      <c r="O66" s="64">
        <v>23.61</v>
      </c>
      <c r="P66" s="141">
        <v>166</v>
      </c>
      <c r="Q66" s="58" t="s">
        <v>305</v>
      </c>
      <c r="R66" s="64" t="s">
        <v>305</v>
      </c>
      <c r="S66" s="64" t="s">
        <v>305</v>
      </c>
      <c r="T66" s="141" t="s">
        <v>305</v>
      </c>
      <c r="U66" s="64" t="s">
        <v>305</v>
      </c>
      <c r="V66" s="141" t="s">
        <v>305</v>
      </c>
      <c r="W66" s="64" t="s">
        <v>305</v>
      </c>
      <c r="X66" s="64" t="s">
        <v>305</v>
      </c>
      <c r="Y66" s="63" t="s">
        <v>305</v>
      </c>
      <c r="Z66" s="141" t="s">
        <v>305</v>
      </c>
      <c r="AA66" s="141" t="s">
        <v>305</v>
      </c>
      <c r="AB66" s="64"/>
      <c r="AC66" s="64"/>
      <c r="AD66" s="64"/>
      <c r="AE66" s="64"/>
      <c r="AF66" s="64"/>
      <c r="AG66" s="64"/>
      <c r="AH66" s="64" t="s">
        <v>359</v>
      </c>
      <c r="AI66" s="64" t="s">
        <v>359</v>
      </c>
      <c r="AJ66" s="64" t="s">
        <v>359</v>
      </c>
      <c r="AK66" s="64" t="s">
        <v>359</v>
      </c>
      <c r="AL66" s="64" t="s">
        <v>359</v>
      </c>
      <c r="AM66" s="64" t="s">
        <v>359</v>
      </c>
      <c r="AN66" s="64">
        <v>0</v>
      </c>
      <c r="AO66" s="64">
        <v>0</v>
      </c>
      <c r="AP66" s="210" t="s">
        <v>318</v>
      </c>
      <c r="AQ66" s="1"/>
      <c r="AR66" s="1"/>
      <c r="AS66" s="1"/>
      <c r="AT66" s="1"/>
      <c r="AU66" s="1"/>
      <c r="AV66" s="1"/>
      <c r="AW66" s="1"/>
      <c r="AX66" s="1"/>
      <c r="AY66" s="1"/>
      <c r="AZ66" s="52"/>
      <c r="BA66" s="1"/>
      <c r="BB66" s="11"/>
      <c r="BC66" s="11"/>
      <c r="BD66" s="11"/>
    </row>
    <row r="67" spans="2:56" x14ac:dyDescent="0.25">
      <c r="B67" s="208" t="s">
        <v>10</v>
      </c>
      <c r="C67" s="208" t="s">
        <v>11</v>
      </c>
      <c r="D67" s="207" t="s">
        <v>452</v>
      </c>
      <c r="E67" s="43">
        <v>9</v>
      </c>
      <c r="F67" s="43">
        <v>9</v>
      </c>
      <c r="G67" s="65">
        <f t="shared" si="8"/>
        <v>0</v>
      </c>
      <c r="H67" s="65">
        <f>(VLOOKUP(B67,'[1]New Ratings'!$A$3:$I$195,5,FALSE))</f>
        <v>9</v>
      </c>
      <c r="I67" s="43" t="s">
        <v>1</v>
      </c>
      <c r="J67" s="217" t="s">
        <v>351</v>
      </c>
      <c r="K67" s="58" t="s">
        <v>12</v>
      </c>
      <c r="L67" s="141" t="s">
        <v>49</v>
      </c>
      <c r="M67" s="64" t="s">
        <v>302</v>
      </c>
      <c r="N67" s="141" t="s">
        <v>303</v>
      </c>
      <c r="O67" s="64">
        <v>53.18</v>
      </c>
      <c r="P67" s="141">
        <v>66</v>
      </c>
      <c r="Q67" s="58" t="s">
        <v>259</v>
      </c>
      <c r="R67" s="64">
        <v>50</v>
      </c>
      <c r="S67" s="64">
        <v>53</v>
      </c>
      <c r="T67" s="141">
        <v>-3</v>
      </c>
      <c r="U67" s="64">
        <v>68</v>
      </c>
      <c r="V67" s="141">
        <v>39.799999999999997</v>
      </c>
      <c r="W67" s="64">
        <v>45.8</v>
      </c>
      <c r="X67" s="64">
        <v>-6</v>
      </c>
      <c r="Y67" s="63">
        <v>72</v>
      </c>
      <c r="Z67" s="141">
        <v>28.5</v>
      </c>
      <c r="AA67" s="141">
        <v>38</v>
      </c>
      <c r="AB67" s="64" t="s">
        <v>303</v>
      </c>
      <c r="AC67" s="64" t="s">
        <v>303</v>
      </c>
      <c r="AD67" s="64" t="s">
        <v>323</v>
      </c>
      <c r="AE67" s="64" t="s">
        <v>303</v>
      </c>
      <c r="AF67" s="64" t="s">
        <v>348</v>
      </c>
      <c r="AG67" s="64" t="s">
        <v>303</v>
      </c>
      <c r="AH67" s="64">
        <v>7</v>
      </c>
      <c r="AI67" s="64">
        <v>7</v>
      </c>
      <c r="AJ67" s="64">
        <v>5</v>
      </c>
      <c r="AK67" s="64">
        <v>7</v>
      </c>
      <c r="AL67" s="64">
        <v>6</v>
      </c>
      <c r="AM67" s="64">
        <v>7</v>
      </c>
      <c r="AN67" s="64">
        <v>6.333333333333333</v>
      </c>
      <c r="AO67" s="64">
        <v>6.666666666666667</v>
      </c>
      <c r="AP67" s="210" t="s">
        <v>318</v>
      </c>
      <c r="AQ67" s="1"/>
      <c r="AR67" s="1"/>
      <c r="AS67" s="1"/>
      <c r="AT67" s="1"/>
      <c r="AU67" s="1"/>
      <c r="AV67" s="1"/>
      <c r="AW67" s="1"/>
      <c r="AX67" s="1"/>
      <c r="AY67" s="1"/>
      <c r="AZ67" s="52"/>
      <c r="BA67" s="1"/>
      <c r="BB67" s="11"/>
      <c r="BC67" s="11"/>
      <c r="BD67" s="11"/>
    </row>
    <row r="68" spans="2:56" x14ac:dyDescent="0.25">
      <c r="B68" s="208" t="s">
        <v>31</v>
      </c>
      <c r="C68" s="209" t="s">
        <v>9</v>
      </c>
      <c r="D68" s="207" t="s">
        <v>464</v>
      </c>
      <c r="E68" s="43"/>
      <c r="F68" s="43">
        <v>7</v>
      </c>
      <c r="G68" s="65">
        <f t="shared" si="8"/>
        <v>-7</v>
      </c>
      <c r="H68" s="65">
        <f>(VLOOKUP(B68,'[1]New Ratings'!$A$3:$I$195,5,FALSE))</f>
        <v>8</v>
      </c>
      <c r="I68" s="43" t="s">
        <v>1</v>
      </c>
      <c r="J68" s="131" t="s">
        <v>270</v>
      </c>
      <c r="K68" s="58" t="s">
        <v>309</v>
      </c>
      <c r="L68" s="141" t="s">
        <v>13</v>
      </c>
      <c r="M68" s="64" t="s">
        <v>305</v>
      </c>
      <c r="N68" s="141" t="s">
        <v>305</v>
      </c>
      <c r="O68" s="64">
        <v>40.74</v>
      </c>
      <c r="P68" s="141">
        <v>84</v>
      </c>
      <c r="Q68" s="58" t="s">
        <v>305</v>
      </c>
      <c r="R68" s="64" t="s">
        <v>305</v>
      </c>
      <c r="S68" s="64" t="s">
        <v>305</v>
      </c>
      <c r="T68" s="141" t="s">
        <v>305</v>
      </c>
      <c r="U68" s="64" t="s">
        <v>305</v>
      </c>
      <c r="V68" s="141" t="s">
        <v>305</v>
      </c>
      <c r="W68" s="64" t="s">
        <v>305</v>
      </c>
      <c r="X68" s="64" t="s">
        <v>305</v>
      </c>
      <c r="Y68" s="63" t="s">
        <v>305</v>
      </c>
      <c r="Z68" s="141" t="s">
        <v>305</v>
      </c>
      <c r="AA68" s="141" t="s">
        <v>305</v>
      </c>
      <c r="AB68" s="64"/>
      <c r="AC68" s="64"/>
      <c r="AD68" s="64"/>
      <c r="AE68" s="64"/>
      <c r="AF68" s="64"/>
      <c r="AG68" s="64"/>
      <c r="AH68" s="64" t="s">
        <v>359</v>
      </c>
      <c r="AI68" s="64" t="s">
        <v>359</v>
      </c>
      <c r="AJ68" s="64" t="s">
        <v>359</v>
      </c>
      <c r="AK68" s="64" t="s">
        <v>359</v>
      </c>
      <c r="AL68" s="64" t="s">
        <v>359</v>
      </c>
      <c r="AM68" s="64" t="s">
        <v>359</v>
      </c>
      <c r="AN68" s="64">
        <v>0</v>
      </c>
      <c r="AO68" s="64">
        <v>0</v>
      </c>
      <c r="AP68" s="210" t="s">
        <v>318</v>
      </c>
      <c r="AQ68" s="1"/>
      <c r="AR68" s="1"/>
      <c r="AS68" s="1"/>
      <c r="AT68" s="1"/>
      <c r="AU68" s="1"/>
      <c r="AV68" s="1"/>
      <c r="AW68" s="1"/>
      <c r="AX68" s="1"/>
      <c r="AY68" s="1"/>
      <c r="AZ68" s="52"/>
      <c r="BA68" s="1"/>
      <c r="BB68" s="11"/>
      <c r="BC68" s="11"/>
      <c r="BD68" s="11"/>
    </row>
    <row r="69" spans="2:56" x14ac:dyDescent="0.25">
      <c r="B69" s="208" t="s">
        <v>35</v>
      </c>
      <c r="C69" s="209" t="s">
        <v>258</v>
      </c>
      <c r="D69" s="207" t="s">
        <v>467</v>
      </c>
      <c r="E69" s="43">
        <v>9</v>
      </c>
      <c r="F69" s="43">
        <v>9</v>
      </c>
      <c r="G69" s="65">
        <f t="shared" si="8"/>
        <v>0</v>
      </c>
      <c r="H69" s="65">
        <f>(VLOOKUP(B69,'[1]New Ratings'!$A$3:$I$195,5,FALSE))</f>
        <v>8</v>
      </c>
      <c r="I69" s="43" t="s">
        <v>1</v>
      </c>
      <c r="J69" s="36" t="s">
        <v>260</v>
      </c>
      <c r="K69" s="58" t="s">
        <v>260</v>
      </c>
      <c r="L69" s="141" t="s">
        <v>13</v>
      </c>
      <c r="M69" s="64" t="s">
        <v>305</v>
      </c>
      <c r="N69" s="141" t="s">
        <v>305</v>
      </c>
      <c r="O69" s="64">
        <v>42.3</v>
      </c>
      <c r="P69" s="141">
        <v>81</v>
      </c>
      <c r="Q69" s="58" t="s">
        <v>259</v>
      </c>
      <c r="R69" s="64">
        <v>52</v>
      </c>
      <c r="S69" s="64">
        <v>51</v>
      </c>
      <c r="T69" s="141">
        <v>1</v>
      </c>
      <c r="U69" s="64">
        <v>84</v>
      </c>
      <c r="V69" s="141">
        <v>29</v>
      </c>
      <c r="W69" s="64">
        <v>28.6</v>
      </c>
      <c r="X69" s="64">
        <v>0.39999999999999858</v>
      </c>
      <c r="Y69" s="63">
        <v>70</v>
      </c>
      <c r="Z69" s="141">
        <v>35</v>
      </c>
      <c r="AA69" s="141">
        <v>33</v>
      </c>
      <c r="AB69" s="64" t="s">
        <v>303</v>
      </c>
      <c r="AC69" s="64" t="s">
        <v>300</v>
      </c>
      <c r="AD69" s="64" t="s">
        <v>323</v>
      </c>
      <c r="AE69" s="64" t="s">
        <v>433</v>
      </c>
      <c r="AF69" s="64" t="s">
        <v>348</v>
      </c>
      <c r="AG69" s="64" t="s">
        <v>259</v>
      </c>
      <c r="AH69" s="64">
        <v>7</v>
      </c>
      <c r="AI69" s="64">
        <v>9</v>
      </c>
      <c r="AJ69" s="64">
        <v>5</v>
      </c>
      <c r="AK69" s="64">
        <v>2</v>
      </c>
      <c r="AL69" s="64">
        <v>6</v>
      </c>
      <c r="AM69" s="64">
        <v>3</v>
      </c>
      <c r="AN69" s="64">
        <v>7</v>
      </c>
      <c r="AO69" s="64">
        <v>3.6666666666666665</v>
      </c>
      <c r="AP69" s="210" t="s">
        <v>437</v>
      </c>
      <c r="AQ69" s="1"/>
      <c r="AR69" s="1"/>
      <c r="AS69" s="1"/>
      <c r="AT69" s="1"/>
      <c r="AU69" s="1"/>
      <c r="AV69" s="1"/>
      <c r="AW69" s="1"/>
      <c r="AX69" s="1"/>
      <c r="AY69" s="1"/>
      <c r="AZ69" s="52"/>
      <c r="BA69" s="1"/>
      <c r="BB69" s="11"/>
      <c r="BC69" s="11"/>
      <c r="BD69" s="11"/>
    </row>
    <row r="70" spans="2:56" x14ac:dyDescent="0.25">
      <c r="B70" s="208" t="s">
        <v>36</v>
      </c>
      <c r="C70" s="209" t="s">
        <v>37</v>
      </c>
      <c r="D70" s="207" t="s">
        <v>468</v>
      </c>
      <c r="E70" s="43"/>
      <c r="F70" s="43">
        <v>9</v>
      </c>
      <c r="G70" s="65">
        <f t="shared" si="8"/>
        <v>-9</v>
      </c>
      <c r="H70" s="65">
        <f>(VLOOKUP(B70,'[1]New Ratings'!$A$3:$I$195,5,FALSE))</f>
        <v>9</v>
      </c>
      <c r="I70" s="43" t="s">
        <v>1</v>
      </c>
      <c r="J70" s="131" t="s">
        <v>154</v>
      </c>
      <c r="K70" s="58" t="s">
        <v>305</v>
      </c>
      <c r="L70" s="141" t="s">
        <v>13</v>
      </c>
      <c r="M70" s="64" t="s">
        <v>305</v>
      </c>
      <c r="N70" s="141" t="s">
        <v>305</v>
      </c>
      <c r="O70" s="64">
        <v>54.64</v>
      </c>
      <c r="P70" s="141">
        <v>58</v>
      </c>
      <c r="Q70" s="58" t="s">
        <v>348</v>
      </c>
      <c r="R70" s="64">
        <v>27</v>
      </c>
      <c r="S70" s="64">
        <v>29</v>
      </c>
      <c r="T70" s="141">
        <v>-2</v>
      </c>
      <c r="U70" s="64">
        <v>48</v>
      </c>
      <c r="V70" s="141">
        <v>52.4</v>
      </c>
      <c r="W70" s="64">
        <v>56.1</v>
      </c>
      <c r="X70" s="64">
        <v>-3.7</v>
      </c>
      <c r="Y70" s="63">
        <v>77</v>
      </c>
      <c r="Z70" s="141">
        <v>42.5</v>
      </c>
      <c r="AA70" s="141">
        <v>38.5</v>
      </c>
      <c r="AB70" s="64" t="s">
        <v>303</v>
      </c>
      <c r="AC70" s="64" t="s">
        <v>298</v>
      </c>
      <c r="AD70" s="64" t="s">
        <v>298</v>
      </c>
      <c r="AE70" s="64" t="s">
        <v>348</v>
      </c>
      <c r="AF70" s="64" t="s">
        <v>303</v>
      </c>
      <c r="AG70" s="64" t="s">
        <v>348</v>
      </c>
      <c r="AH70" s="64">
        <v>7</v>
      </c>
      <c r="AI70" s="64">
        <v>8</v>
      </c>
      <c r="AJ70" s="64">
        <v>8</v>
      </c>
      <c r="AK70" s="64">
        <v>6</v>
      </c>
      <c r="AL70" s="64">
        <v>7</v>
      </c>
      <c r="AM70" s="64">
        <v>6</v>
      </c>
      <c r="AN70" s="64">
        <v>7.666666666666667</v>
      </c>
      <c r="AO70" s="64">
        <v>6.333333333333333</v>
      </c>
      <c r="AP70" s="210" t="s">
        <v>439</v>
      </c>
      <c r="AQ70" s="1"/>
      <c r="AR70" s="1"/>
      <c r="AS70" s="1"/>
      <c r="AT70" s="1"/>
      <c r="AU70" s="1"/>
      <c r="AV70" s="1"/>
      <c r="AW70" s="1"/>
      <c r="AX70" s="1"/>
      <c r="AY70" s="1"/>
      <c r="AZ70" s="52"/>
      <c r="BA70" s="1"/>
      <c r="BB70" s="11"/>
      <c r="BC70" s="11"/>
      <c r="BD70" s="11"/>
    </row>
    <row r="71" spans="2:56" x14ac:dyDescent="0.25">
      <c r="B71" s="208" t="s">
        <v>38</v>
      </c>
      <c r="C71" s="209" t="s">
        <v>39</v>
      </c>
      <c r="D71" s="207" t="s">
        <v>469</v>
      </c>
      <c r="E71" s="217">
        <v>9</v>
      </c>
      <c r="F71" s="43">
        <v>8</v>
      </c>
      <c r="G71" s="65">
        <f t="shared" si="8"/>
        <v>1</v>
      </c>
      <c r="H71" s="65">
        <f>(VLOOKUP(B71,'[1]New Ratings'!$A$3:$I$195,5,FALSE))</f>
        <v>9</v>
      </c>
      <c r="I71" s="43" t="s">
        <v>1</v>
      </c>
      <c r="J71" s="217" t="s">
        <v>12</v>
      </c>
      <c r="K71" s="58" t="s">
        <v>260</v>
      </c>
      <c r="L71" s="141" t="s">
        <v>13</v>
      </c>
      <c r="M71" s="64" t="s">
        <v>304</v>
      </c>
      <c r="N71" s="141" t="s">
        <v>304</v>
      </c>
      <c r="O71" s="64">
        <v>53.37</v>
      </c>
      <c r="P71" s="141">
        <v>64</v>
      </c>
      <c r="Q71" s="58" t="s">
        <v>259</v>
      </c>
      <c r="R71" s="64">
        <v>52</v>
      </c>
      <c r="S71" s="64">
        <v>56</v>
      </c>
      <c r="T71" s="141">
        <v>-4</v>
      </c>
      <c r="U71" s="64">
        <v>63</v>
      </c>
      <c r="V71" s="141">
        <v>43.7</v>
      </c>
      <c r="W71" s="64">
        <v>45</v>
      </c>
      <c r="X71" s="64">
        <v>-1.3</v>
      </c>
      <c r="Y71" s="63">
        <v>62</v>
      </c>
      <c r="Z71" s="141">
        <v>29.5</v>
      </c>
      <c r="AA71" s="141">
        <v>35.5</v>
      </c>
      <c r="AB71" s="64" t="s">
        <v>432</v>
      </c>
      <c r="AC71" s="64" t="s">
        <v>303</v>
      </c>
      <c r="AD71" s="64" t="s">
        <v>348</v>
      </c>
      <c r="AE71" s="64" t="s">
        <v>348</v>
      </c>
      <c r="AF71" s="64" t="s">
        <v>303</v>
      </c>
      <c r="AG71" s="64" t="s">
        <v>348</v>
      </c>
      <c r="AH71" s="64">
        <v>4</v>
      </c>
      <c r="AI71" s="64">
        <v>7</v>
      </c>
      <c r="AJ71" s="64">
        <v>6</v>
      </c>
      <c r="AK71" s="64">
        <v>6</v>
      </c>
      <c r="AL71" s="64">
        <v>7</v>
      </c>
      <c r="AM71" s="64">
        <v>6</v>
      </c>
      <c r="AN71" s="64">
        <v>5.666666666666667</v>
      </c>
      <c r="AO71" s="64">
        <v>6.333333333333333</v>
      </c>
      <c r="AP71" s="210" t="s">
        <v>317</v>
      </c>
      <c r="AQ71" s="1"/>
      <c r="AR71" s="1"/>
      <c r="AS71" s="1"/>
      <c r="AT71" s="1"/>
      <c r="AU71" s="1"/>
      <c r="AV71" s="1"/>
      <c r="AW71" s="1"/>
      <c r="AX71" s="1"/>
      <c r="AY71" s="1"/>
      <c r="AZ71" s="52"/>
      <c r="BA71" s="1"/>
      <c r="BB71" s="11"/>
      <c r="BC71" s="11"/>
      <c r="BD71" s="11"/>
    </row>
    <row r="72" spans="2:56" x14ac:dyDescent="0.25">
      <c r="B72" s="208" t="s">
        <v>42</v>
      </c>
      <c r="C72" s="209" t="s">
        <v>261</v>
      </c>
      <c r="D72" s="207" t="s">
        <v>471</v>
      </c>
      <c r="E72" s="43">
        <v>9</v>
      </c>
      <c r="F72" s="43">
        <v>9</v>
      </c>
      <c r="G72" s="65">
        <f t="shared" si="8"/>
        <v>0</v>
      </c>
      <c r="H72" s="65">
        <f>(VLOOKUP(B72,'[1]New Ratings'!$A$3:$I$195,5,FALSE))</f>
        <v>9</v>
      </c>
      <c r="I72" s="43" t="s">
        <v>1</v>
      </c>
      <c r="J72" s="36" t="s">
        <v>288</v>
      </c>
      <c r="K72" s="58" t="s">
        <v>288</v>
      </c>
      <c r="L72" s="141" t="s">
        <v>40</v>
      </c>
      <c r="M72" s="64" t="s">
        <v>303</v>
      </c>
      <c r="N72" s="141" t="s">
        <v>303</v>
      </c>
      <c r="O72" s="64">
        <v>46.32</v>
      </c>
      <c r="P72" s="141">
        <v>76</v>
      </c>
      <c r="Q72" s="58" t="s">
        <v>259</v>
      </c>
      <c r="R72" s="64">
        <v>43</v>
      </c>
      <c r="S72" s="64">
        <v>45</v>
      </c>
      <c r="T72" s="141">
        <v>-2</v>
      </c>
      <c r="U72" s="64">
        <v>74</v>
      </c>
      <c r="V72" s="141">
        <v>35</v>
      </c>
      <c r="W72" s="64">
        <v>37.1</v>
      </c>
      <c r="X72" s="64">
        <v>-2.1</v>
      </c>
      <c r="Y72" s="63">
        <v>65.5</v>
      </c>
      <c r="Z72" s="141">
        <v>35.5</v>
      </c>
      <c r="AA72" s="141">
        <v>35</v>
      </c>
      <c r="AB72" s="64" t="s">
        <v>300</v>
      </c>
      <c r="AC72" s="64" t="s">
        <v>297</v>
      </c>
      <c r="AD72" s="64" t="s">
        <v>297</v>
      </c>
      <c r="AE72" s="64" t="s">
        <v>303</v>
      </c>
      <c r="AF72" s="64" t="s">
        <v>300</v>
      </c>
      <c r="AG72" s="64" t="s">
        <v>303</v>
      </c>
      <c r="AH72" s="64">
        <v>9</v>
      </c>
      <c r="AI72" s="64">
        <v>10</v>
      </c>
      <c r="AJ72" s="64">
        <v>10</v>
      </c>
      <c r="AK72" s="64">
        <v>7</v>
      </c>
      <c r="AL72" s="64">
        <v>9</v>
      </c>
      <c r="AM72" s="64">
        <v>7</v>
      </c>
      <c r="AN72" s="64">
        <v>9.6666666666666661</v>
      </c>
      <c r="AO72" s="64">
        <v>7.666666666666667</v>
      </c>
      <c r="AP72" s="210" t="s">
        <v>322</v>
      </c>
      <c r="AQ72" s="1"/>
      <c r="AR72" s="1"/>
      <c r="AS72" s="1"/>
      <c r="AT72" s="1"/>
      <c r="AU72" s="1"/>
      <c r="AV72" s="1"/>
      <c r="AW72" s="1"/>
      <c r="AX72" s="1"/>
      <c r="AY72" s="1"/>
      <c r="AZ72" s="52"/>
      <c r="BA72" s="1"/>
      <c r="BB72" s="11"/>
      <c r="BC72" s="11"/>
      <c r="BD72" s="11"/>
    </row>
    <row r="73" spans="2:56" x14ac:dyDescent="0.25">
      <c r="B73" s="208" t="s">
        <v>55</v>
      </c>
      <c r="C73" s="208" t="s">
        <v>352</v>
      </c>
      <c r="D73" s="207" t="s">
        <v>476</v>
      </c>
      <c r="E73" s="43">
        <v>7</v>
      </c>
      <c r="F73" s="43">
        <v>7</v>
      </c>
      <c r="G73" s="65">
        <f t="shared" si="8"/>
        <v>0</v>
      </c>
      <c r="H73" s="65">
        <f>(VLOOKUP(B73,'[1]New Ratings'!$A$3:$I$195,5,FALSE))</f>
        <v>7</v>
      </c>
      <c r="I73" s="43" t="s">
        <v>16</v>
      </c>
      <c r="J73" s="36" t="s">
        <v>56</v>
      </c>
      <c r="K73" s="58" t="s">
        <v>56</v>
      </c>
      <c r="L73" s="141" t="s">
        <v>13</v>
      </c>
      <c r="M73" s="64" t="s">
        <v>298</v>
      </c>
      <c r="N73" s="141" t="s">
        <v>298</v>
      </c>
      <c r="O73" s="64">
        <v>62.99</v>
      </c>
      <c r="P73" s="141">
        <v>46</v>
      </c>
      <c r="Q73" s="58" t="s">
        <v>348</v>
      </c>
      <c r="R73" s="64">
        <v>40</v>
      </c>
      <c r="S73" s="64">
        <v>39</v>
      </c>
      <c r="T73" s="141">
        <v>1</v>
      </c>
      <c r="U73" s="64">
        <v>40</v>
      </c>
      <c r="V73" s="141">
        <v>58.6</v>
      </c>
      <c r="W73" s="64">
        <v>60.6</v>
      </c>
      <c r="X73" s="64">
        <v>-2</v>
      </c>
      <c r="Y73" s="63">
        <v>63</v>
      </c>
      <c r="Z73" s="141">
        <v>45.5</v>
      </c>
      <c r="AA73" s="141">
        <v>39</v>
      </c>
      <c r="AB73" s="64" t="s">
        <v>432</v>
      </c>
      <c r="AC73" s="64" t="s">
        <v>348</v>
      </c>
      <c r="AD73" s="64" t="s">
        <v>323</v>
      </c>
      <c r="AE73" s="64" t="s">
        <v>348</v>
      </c>
      <c r="AF73" s="64" t="s">
        <v>323</v>
      </c>
      <c r="AG73" s="64" t="s">
        <v>323</v>
      </c>
      <c r="AH73" s="64">
        <v>4</v>
      </c>
      <c r="AI73" s="64">
        <v>6</v>
      </c>
      <c r="AJ73" s="64">
        <v>5</v>
      </c>
      <c r="AK73" s="64">
        <v>6</v>
      </c>
      <c r="AL73" s="64">
        <v>5</v>
      </c>
      <c r="AM73" s="64">
        <v>5</v>
      </c>
      <c r="AN73" s="64">
        <v>5</v>
      </c>
      <c r="AO73" s="64">
        <v>5.333333333333333</v>
      </c>
      <c r="AP73" s="210" t="s">
        <v>439</v>
      </c>
      <c r="AQ73" s="1"/>
      <c r="AR73" s="1"/>
      <c r="AS73" s="1"/>
      <c r="AT73" s="1"/>
      <c r="AU73" s="1"/>
      <c r="AV73" s="1"/>
      <c r="AW73" s="1"/>
      <c r="AX73" s="1"/>
      <c r="AY73" s="1"/>
      <c r="AZ73" s="52"/>
      <c r="BA73" s="1"/>
      <c r="BB73" s="11"/>
      <c r="BC73" s="11"/>
      <c r="BD73" s="11"/>
    </row>
    <row r="74" spans="2:56" x14ac:dyDescent="0.25">
      <c r="B74" s="208" t="s">
        <v>57</v>
      </c>
      <c r="C74" s="209" t="s">
        <v>11</v>
      </c>
      <c r="D74" s="207" t="s">
        <v>477</v>
      </c>
      <c r="E74" s="43">
        <v>8</v>
      </c>
      <c r="F74" s="43">
        <v>8</v>
      </c>
      <c r="G74" s="65">
        <f t="shared" si="8"/>
        <v>0</v>
      </c>
      <c r="H74" s="65">
        <f>(VLOOKUP(B74,'[1]New Ratings'!$A$3:$I$195,5,FALSE))</f>
        <v>7</v>
      </c>
      <c r="I74" s="43" t="s">
        <v>1</v>
      </c>
      <c r="J74" s="36" t="s">
        <v>270</v>
      </c>
      <c r="K74" s="58" t="s">
        <v>270</v>
      </c>
      <c r="L74" s="141" t="s">
        <v>49</v>
      </c>
      <c r="M74" s="64" t="s">
        <v>206</v>
      </c>
      <c r="N74" s="141" t="s">
        <v>206</v>
      </c>
      <c r="O74" s="64">
        <v>50.84</v>
      </c>
      <c r="P74" s="141">
        <v>70</v>
      </c>
      <c r="Q74" s="58" t="s">
        <v>259</v>
      </c>
      <c r="R74" s="64">
        <v>55</v>
      </c>
      <c r="S74" s="64">
        <v>54</v>
      </c>
      <c r="T74" s="141">
        <v>1</v>
      </c>
      <c r="U74" s="64">
        <v>67</v>
      </c>
      <c r="V74" s="141">
        <v>40.5</v>
      </c>
      <c r="W74" s="64">
        <v>44</v>
      </c>
      <c r="X74" s="64">
        <v>-3.5</v>
      </c>
      <c r="Y74" s="63">
        <v>46</v>
      </c>
      <c r="Z74" s="141">
        <v>37</v>
      </c>
      <c r="AA74" s="141">
        <v>34.5</v>
      </c>
      <c r="AB74" s="64" t="s">
        <v>298</v>
      </c>
      <c r="AC74" s="64" t="s">
        <v>348</v>
      </c>
      <c r="AD74" s="64" t="s">
        <v>323</v>
      </c>
      <c r="AE74" s="64" t="s">
        <v>259</v>
      </c>
      <c r="AF74" s="64" t="s">
        <v>323</v>
      </c>
      <c r="AG74" s="64" t="s">
        <v>432</v>
      </c>
      <c r="AH74" s="64">
        <v>8</v>
      </c>
      <c r="AI74" s="64">
        <v>6</v>
      </c>
      <c r="AJ74" s="64">
        <v>5</v>
      </c>
      <c r="AK74" s="64">
        <v>3</v>
      </c>
      <c r="AL74" s="64">
        <v>5</v>
      </c>
      <c r="AM74" s="64">
        <v>4</v>
      </c>
      <c r="AN74" s="64">
        <v>6.333333333333333</v>
      </c>
      <c r="AO74" s="64">
        <v>4</v>
      </c>
      <c r="AP74" s="210" t="s">
        <v>317</v>
      </c>
      <c r="AQ74" s="1"/>
      <c r="AR74" s="1"/>
      <c r="AS74" s="1"/>
      <c r="AT74" s="1"/>
      <c r="AU74" s="1"/>
      <c r="AV74" s="1"/>
      <c r="AW74" s="1"/>
      <c r="AX74" s="1"/>
      <c r="AY74" s="1"/>
      <c r="AZ74" s="52"/>
      <c r="BA74" s="1"/>
      <c r="BB74" s="11"/>
      <c r="BC74" s="11"/>
      <c r="BD74" s="11"/>
    </row>
    <row r="75" spans="2:56" x14ac:dyDescent="0.25">
      <c r="B75" s="208" t="s">
        <v>59</v>
      </c>
      <c r="C75" s="209" t="s">
        <v>60</v>
      </c>
      <c r="D75" s="207" t="s">
        <v>479</v>
      </c>
      <c r="E75" s="43"/>
      <c r="F75" s="43">
        <v>6</v>
      </c>
      <c r="G75" s="65">
        <f t="shared" si="8"/>
        <v>-6</v>
      </c>
      <c r="H75" s="65">
        <f>(VLOOKUP(B75,'[1]New Ratings'!$A$3:$I$195,5,FALSE))</f>
        <v>6</v>
      </c>
      <c r="I75" s="43" t="s">
        <v>1</v>
      </c>
      <c r="J75" s="36" t="s">
        <v>281</v>
      </c>
      <c r="K75" s="58" t="s">
        <v>281</v>
      </c>
      <c r="L75" s="141" t="s">
        <v>40</v>
      </c>
      <c r="M75" s="64" t="s">
        <v>302</v>
      </c>
      <c r="N75" s="141" t="s">
        <v>302</v>
      </c>
      <c r="O75" s="64">
        <v>53.67</v>
      </c>
      <c r="P75" s="141">
        <v>62</v>
      </c>
      <c r="Q75" s="58" t="s">
        <v>259</v>
      </c>
      <c r="R75" s="64">
        <v>42</v>
      </c>
      <c r="S75" s="64">
        <v>42</v>
      </c>
      <c r="T75" s="141">
        <v>0</v>
      </c>
      <c r="U75" s="64">
        <v>60</v>
      </c>
      <c r="V75" s="141">
        <v>44.4</v>
      </c>
      <c r="W75" s="64">
        <v>47.5</v>
      </c>
      <c r="X75" s="64">
        <v>-3.1</v>
      </c>
      <c r="Y75" s="63">
        <v>81</v>
      </c>
      <c r="Z75" s="141">
        <v>38</v>
      </c>
      <c r="AA75" s="141">
        <v>34</v>
      </c>
      <c r="AB75" s="64" t="s">
        <v>303</v>
      </c>
      <c r="AC75" s="64" t="s">
        <v>298</v>
      </c>
      <c r="AD75" s="64" t="s">
        <v>298</v>
      </c>
      <c r="AE75" s="64" t="s">
        <v>303</v>
      </c>
      <c r="AF75" s="64" t="s">
        <v>298</v>
      </c>
      <c r="AG75" s="64" t="s">
        <v>298</v>
      </c>
      <c r="AH75" s="64">
        <v>7</v>
      </c>
      <c r="AI75" s="64">
        <v>8</v>
      </c>
      <c r="AJ75" s="64">
        <v>8</v>
      </c>
      <c r="AK75" s="64">
        <v>7</v>
      </c>
      <c r="AL75" s="64">
        <v>8</v>
      </c>
      <c r="AM75" s="64">
        <v>8</v>
      </c>
      <c r="AN75" s="64">
        <v>7.666666666666667</v>
      </c>
      <c r="AO75" s="64">
        <v>7.666666666666667</v>
      </c>
      <c r="AP75" s="210" t="s">
        <v>437</v>
      </c>
      <c r="AQ75" s="1"/>
      <c r="AR75" s="1"/>
      <c r="AS75" s="1"/>
      <c r="AT75" s="1"/>
      <c r="AU75" s="1"/>
      <c r="AV75" s="1"/>
      <c r="AW75" s="1"/>
      <c r="AX75" s="1"/>
      <c r="AY75" s="1"/>
      <c r="AZ75" s="52"/>
      <c r="BA75" s="1"/>
      <c r="BB75" s="11"/>
      <c r="BC75" s="11"/>
      <c r="BD75" s="11"/>
    </row>
    <row r="76" spans="2:56" x14ac:dyDescent="0.25">
      <c r="B76" s="74" t="s">
        <v>61</v>
      </c>
      <c r="C76" s="149" t="s">
        <v>62</v>
      </c>
      <c r="D76" s="210" t="s">
        <v>480</v>
      </c>
      <c r="E76" s="118">
        <v>5</v>
      </c>
      <c r="F76" s="118">
        <v>5</v>
      </c>
      <c r="G76" s="195">
        <f>+E76-F76</f>
        <v>0</v>
      </c>
      <c r="H76" s="200">
        <f>(VLOOKUP(B76,'[1]New Ratings'!$A$3:$I$195,5,FALSE))</f>
        <v>5</v>
      </c>
      <c r="I76" s="43" t="s">
        <v>1</v>
      </c>
      <c r="J76" s="43" t="s">
        <v>92</v>
      </c>
      <c r="K76" s="58" t="s">
        <v>92</v>
      </c>
      <c r="L76" s="43" t="s">
        <v>13</v>
      </c>
      <c r="M76" s="58" t="s">
        <v>206</v>
      </c>
      <c r="N76" s="43" t="s">
        <v>206</v>
      </c>
      <c r="O76" s="205">
        <v>55.52</v>
      </c>
      <c r="P76" s="188">
        <v>55</v>
      </c>
      <c r="Q76" s="64" t="str">
        <f>IF(R76&lt;=20,"A",IF(R76&lt;=40,"B",IF(R76&lt;=60,"C",IF(R76&lt;=80,"D",IF(R76&lt;=100,"E","*")))))</f>
        <v>C</v>
      </c>
      <c r="R76" s="58">
        <v>47</v>
      </c>
      <c r="S76" s="64">
        <v>54</v>
      </c>
      <c r="T76" s="141">
        <f>IF(R76="*","*",R76-S76)</f>
        <v>-7</v>
      </c>
      <c r="U76" s="58">
        <v>65</v>
      </c>
      <c r="V76" s="43">
        <v>43.2</v>
      </c>
      <c r="W76" s="64">
        <v>45.8</v>
      </c>
      <c r="X76" s="64">
        <f>IF(V76="*","*",V76-W76)</f>
        <v>-2.5999999999999943</v>
      </c>
      <c r="Y76" s="36">
        <v>71</v>
      </c>
      <c r="Z76" s="43">
        <v>37.5</v>
      </c>
      <c r="AA76" s="43">
        <v>36.5</v>
      </c>
      <c r="AB76" s="47"/>
      <c r="AC76" s="47"/>
      <c r="AD76" s="47"/>
      <c r="AE76" s="47"/>
      <c r="AF76" s="47"/>
      <c r="AG76" s="47"/>
      <c r="AH76" s="58" t="str">
        <f>IF(ISERROR(VLOOKUP(AB76,Methodology!$H$26:$I$37,2,FALSE)),"",VLOOKUP(AB76,Methodology!$H$26:$I$37,2,FALSE))</f>
        <v/>
      </c>
      <c r="AI76" s="58" t="str">
        <f>IF(ISERROR(VLOOKUP(AC76,Methodology!$H$26:$I$37,2,FALSE)),"",VLOOKUP(AC76,Methodology!$H$26:$I$37,2,FALSE))</f>
        <v/>
      </c>
      <c r="AJ76" s="47" t="str">
        <f>IF(ISERROR(VLOOKUP(AD76,Methodology!$H$26:$I$37,2,FALSE)),"",VLOOKUP(AD76,Methodology!$H$26:$I$37,2,FALSE))</f>
        <v/>
      </c>
      <c r="AK76" s="58" t="str">
        <f>IF(ISERROR(VLOOKUP(AE76,Methodology!$H$26:$I$37,2,FALSE)),"",VLOOKUP(AE76,Methodology!$H$26:$I$37,2,FALSE))</f>
        <v/>
      </c>
      <c r="AL76" s="58" t="str">
        <f>IF(ISERROR(VLOOKUP(AF76,Methodology!$H$26:$I$37,2,FALSE)),"",VLOOKUP(AF76,Methodology!$H$26:$I$37,2,FALSE))</f>
        <v/>
      </c>
      <c r="AM76" s="47" t="str">
        <f>IF(ISERROR(VLOOKUP(AG76,Methodology!$H$26:$I$37,2,FALSE)),"",VLOOKUP(AG76,Methodology!$H$26:$I$37,2,FALSE))</f>
        <v/>
      </c>
      <c r="AN76" s="108">
        <f>SUM(AH76:AJ76)/3</f>
        <v>0</v>
      </c>
      <c r="AO76" s="203">
        <f>SUM(AK76:AM76)/3</f>
        <v>0</v>
      </c>
      <c r="AP76" s="207" t="s">
        <v>252</v>
      </c>
    </row>
    <row r="77" spans="2:56" x14ac:dyDescent="0.25">
      <c r="B77" s="208" t="s">
        <v>74</v>
      </c>
      <c r="C77" s="209" t="s">
        <v>65</v>
      </c>
      <c r="D77" s="207" t="s">
        <v>488</v>
      </c>
      <c r="E77" s="43"/>
      <c r="F77" s="43">
        <v>6</v>
      </c>
      <c r="G77" s="65">
        <f t="shared" si="8"/>
        <v>-6</v>
      </c>
      <c r="H77" s="65">
        <f>(VLOOKUP(B77,'[1]New Ratings'!$A$3:$I$195,5,FALSE))</f>
        <v>6</v>
      </c>
      <c r="I77" s="43" t="s">
        <v>1</v>
      </c>
      <c r="J77" s="36" t="s">
        <v>58</v>
      </c>
      <c r="K77" s="58" t="s">
        <v>58</v>
      </c>
      <c r="L77" s="141" t="s">
        <v>49</v>
      </c>
      <c r="M77" s="64" t="s">
        <v>301</v>
      </c>
      <c r="N77" s="141" t="s">
        <v>301</v>
      </c>
      <c r="O77" s="64">
        <v>54.52</v>
      </c>
      <c r="P77" s="141">
        <v>60</v>
      </c>
      <c r="Q77" s="58" t="s">
        <v>348</v>
      </c>
      <c r="R77" s="64">
        <v>40</v>
      </c>
      <c r="S77" s="64">
        <v>40</v>
      </c>
      <c r="T77" s="141">
        <v>0</v>
      </c>
      <c r="U77" s="64">
        <v>56</v>
      </c>
      <c r="V77" s="141">
        <v>47.5</v>
      </c>
      <c r="W77" s="64">
        <v>51</v>
      </c>
      <c r="X77" s="64">
        <v>-3.5</v>
      </c>
      <c r="Y77" s="63">
        <v>66</v>
      </c>
      <c r="Z77" s="141">
        <v>37.5</v>
      </c>
      <c r="AA77" s="141">
        <v>35.5</v>
      </c>
      <c r="AB77" s="64" t="s">
        <v>348</v>
      </c>
      <c r="AC77" s="64" t="s">
        <v>323</v>
      </c>
      <c r="AD77" s="64" t="s">
        <v>348</v>
      </c>
      <c r="AE77" s="64" t="s">
        <v>348</v>
      </c>
      <c r="AF77" s="64" t="s">
        <v>323</v>
      </c>
      <c r="AG77" s="64" t="s">
        <v>323</v>
      </c>
      <c r="AH77" s="64">
        <v>6</v>
      </c>
      <c r="AI77" s="64">
        <v>5</v>
      </c>
      <c r="AJ77" s="64">
        <v>6</v>
      </c>
      <c r="AK77" s="64">
        <v>6</v>
      </c>
      <c r="AL77" s="64">
        <v>5</v>
      </c>
      <c r="AM77" s="64">
        <v>5</v>
      </c>
      <c r="AN77" s="64">
        <v>5.666666666666667</v>
      </c>
      <c r="AO77" s="64">
        <v>5.333333333333333</v>
      </c>
      <c r="AP77" s="210" t="s">
        <v>318</v>
      </c>
      <c r="AQ77" s="1"/>
      <c r="AR77" s="1"/>
      <c r="AS77" s="1"/>
      <c r="AT77" s="1"/>
      <c r="AU77" s="1"/>
      <c r="AV77" s="1"/>
      <c r="AW77" s="1"/>
      <c r="AX77" s="1"/>
      <c r="AY77" s="1"/>
      <c r="AZ77" s="52"/>
      <c r="BA77" s="1"/>
      <c r="BB77" s="11"/>
      <c r="BC77" s="11"/>
      <c r="BD77" s="11"/>
    </row>
    <row r="78" spans="2:56" x14ac:dyDescent="0.25">
      <c r="B78" s="208" t="s">
        <v>75</v>
      </c>
      <c r="C78" s="208" t="s">
        <v>60</v>
      </c>
      <c r="D78" s="207" t="s">
        <v>489</v>
      </c>
      <c r="E78" s="43"/>
      <c r="F78" s="43">
        <v>6</v>
      </c>
      <c r="G78" s="65">
        <f t="shared" si="8"/>
        <v>-6</v>
      </c>
      <c r="H78" s="65">
        <f>(VLOOKUP(B78,'[1]New Ratings'!$A$3:$I$195,5,FALSE))</f>
        <v>6</v>
      </c>
      <c r="I78" s="43" t="s">
        <v>1</v>
      </c>
      <c r="J78" s="36" t="s">
        <v>112</v>
      </c>
      <c r="K78" s="58" t="s">
        <v>112</v>
      </c>
      <c r="L78" s="141" t="s">
        <v>13</v>
      </c>
      <c r="M78" s="64" t="s">
        <v>206</v>
      </c>
      <c r="N78" s="141" t="s">
        <v>206</v>
      </c>
      <c r="O78" s="64">
        <v>50.15</v>
      </c>
      <c r="P78" s="141">
        <v>71</v>
      </c>
      <c r="Q78" s="58" t="s">
        <v>348</v>
      </c>
      <c r="R78" s="64">
        <v>40</v>
      </c>
      <c r="S78" s="64">
        <v>40</v>
      </c>
      <c r="T78" s="141">
        <v>0</v>
      </c>
      <c r="U78" s="64">
        <v>69</v>
      </c>
      <c r="V78" s="141">
        <v>38.700000000000003</v>
      </c>
      <c r="W78" s="64">
        <v>46.3</v>
      </c>
      <c r="X78" s="64">
        <v>-7.5999999999999943</v>
      </c>
      <c r="Y78" s="63">
        <v>70</v>
      </c>
      <c r="Z78" s="141">
        <v>41.5</v>
      </c>
      <c r="AA78" s="141">
        <v>35.5</v>
      </c>
      <c r="AB78" s="64" t="s">
        <v>303</v>
      </c>
      <c r="AC78" s="64" t="s">
        <v>348</v>
      </c>
      <c r="AD78" s="64" t="s">
        <v>303</v>
      </c>
      <c r="AE78" s="64" t="s">
        <v>303</v>
      </c>
      <c r="AF78" s="64" t="s">
        <v>323</v>
      </c>
      <c r="AG78" s="64" t="s">
        <v>348</v>
      </c>
      <c r="AH78" s="64">
        <v>7</v>
      </c>
      <c r="AI78" s="64">
        <v>6</v>
      </c>
      <c r="AJ78" s="64">
        <v>7</v>
      </c>
      <c r="AK78" s="64">
        <v>7</v>
      </c>
      <c r="AL78" s="64">
        <v>5</v>
      </c>
      <c r="AM78" s="64">
        <v>6</v>
      </c>
      <c r="AN78" s="64">
        <v>6.666666666666667</v>
      </c>
      <c r="AO78" s="64">
        <v>6</v>
      </c>
      <c r="AP78" s="210" t="s">
        <v>252</v>
      </c>
      <c r="AQ78" s="1"/>
      <c r="AR78" s="1"/>
      <c r="AS78" s="1"/>
      <c r="AT78" s="1"/>
      <c r="AU78" s="1"/>
      <c r="AV78" s="1"/>
      <c r="AW78" s="1"/>
      <c r="AX78" s="1"/>
      <c r="AY78" s="1"/>
      <c r="AZ78" s="52"/>
      <c r="BA78" s="1"/>
      <c r="BB78" s="11"/>
      <c r="BC78" s="11"/>
      <c r="BD78" s="11"/>
    </row>
    <row r="79" spans="2:56" x14ac:dyDescent="0.25">
      <c r="B79" s="208" t="s">
        <v>81</v>
      </c>
      <c r="C79" s="209" t="s">
        <v>9</v>
      </c>
      <c r="D79" s="207" t="s">
        <v>492</v>
      </c>
      <c r="E79" s="43"/>
      <c r="F79" s="43">
        <v>7</v>
      </c>
      <c r="G79" s="65">
        <f t="shared" si="8"/>
        <v>-7</v>
      </c>
      <c r="H79" s="65">
        <f>(VLOOKUP(B79,'[1]New Ratings'!$A$3:$I$195,5,FALSE))</f>
        <v>6</v>
      </c>
      <c r="I79" s="43" t="s">
        <v>1</v>
      </c>
      <c r="J79" s="36" t="s">
        <v>309</v>
      </c>
      <c r="K79" s="58" t="s">
        <v>309</v>
      </c>
      <c r="L79" s="141" t="s">
        <v>305</v>
      </c>
      <c r="M79" s="64" t="s">
        <v>305</v>
      </c>
      <c r="N79" s="141" t="s">
        <v>305</v>
      </c>
      <c r="O79" s="64">
        <v>39.08</v>
      </c>
      <c r="P79" s="141">
        <v>90</v>
      </c>
      <c r="Q79" s="58" t="s">
        <v>305</v>
      </c>
      <c r="R79" s="64" t="s">
        <v>305</v>
      </c>
      <c r="S79" s="64" t="s">
        <v>305</v>
      </c>
      <c r="T79" s="141" t="s">
        <v>305</v>
      </c>
      <c r="U79" s="64" t="s">
        <v>305</v>
      </c>
      <c r="V79" s="141" t="s">
        <v>305</v>
      </c>
      <c r="W79" s="64" t="s">
        <v>305</v>
      </c>
      <c r="X79" s="64" t="s">
        <v>305</v>
      </c>
      <c r="Y79" s="63" t="s">
        <v>305</v>
      </c>
      <c r="Z79" s="141" t="s">
        <v>305</v>
      </c>
      <c r="AA79" s="141" t="s">
        <v>305</v>
      </c>
      <c r="AB79" s="64"/>
      <c r="AC79" s="64"/>
      <c r="AD79" s="64"/>
      <c r="AE79" s="64"/>
      <c r="AF79" s="64"/>
      <c r="AG79" s="64"/>
      <c r="AH79" s="64" t="s">
        <v>359</v>
      </c>
      <c r="AI79" s="64" t="s">
        <v>359</v>
      </c>
      <c r="AJ79" s="64" t="s">
        <v>359</v>
      </c>
      <c r="AK79" s="64" t="s">
        <v>359</v>
      </c>
      <c r="AL79" s="64" t="s">
        <v>359</v>
      </c>
      <c r="AM79" s="64" t="s">
        <v>359</v>
      </c>
      <c r="AN79" s="64">
        <v>0</v>
      </c>
      <c r="AO79" s="64">
        <v>0</v>
      </c>
      <c r="AP79" s="210" t="s">
        <v>442</v>
      </c>
      <c r="AQ79" s="1"/>
      <c r="AR79" s="1"/>
      <c r="AS79" s="1"/>
      <c r="AT79" s="1"/>
      <c r="AU79" s="1"/>
      <c r="AV79" s="1"/>
      <c r="AW79" s="1"/>
      <c r="AX79" s="1"/>
      <c r="AY79" s="1"/>
      <c r="AZ79" s="52"/>
      <c r="BA79" s="1"/>
      <c r="BB79" s="11"/>
      <c r="BC79" s="11"/>
      <c r="BD79" s="11"/>
    </row>
    <row r="80" spans="2:56" x14ac:dyDescent="0.25">
      <c r="B80" s="208" t="s">
        <v>84</v>
      </c>
      <c r="C80" s="208" t="s">
        <v>33</v>
      </c>
      <c r="D80" s="207" t="s">
        <v>472</v>
      </c>
      <c r="E80" s="43"/>
      <c r="F80" s="43">
        <v>10</v>
      </c>
      <c r="G80" s="65">
        <f t="shared" si="8"/>
        <v>-10</v>
      </c>
      <c r="H80" s="65">
        <f>(VLOOKUP(B80,'[1]New Ratings'!$A$3:$I$195,5,FALSE))</f>
        <v>10</v>
      </c>
      <c r="I80" s="43" t="s">
        <v>1</v>
      </c>
      <c r="J80" s="36" t="s">
        <v>305</v>
      </c>
      <c r="K80" s="58" t="s">
        <v>305</v>
      </c>
      <c r="L80" s="141" t="s">
        <v>305</v>
      </c>
      <c r="M80" s="64" t="s">
        <v>305</v>
      </c>
      <c r="N80" s="141" t="s">
        <v>305</v>
      </c>
      <c r="O80" s="64">
        <v>32.700000000000003</v>
      </c>
      <c r="P80" s="141">
        <v>115</v>
      </c>
      <c r="Q80" s="58" t="s">
        <v>259</v>
      </c>
      <c r="R80" s="64">
        <v>50</v>
      </c>
      <c r="S80" s="64">
        <v>53</v>
      </c>
      <c r="T80" s="141">
        <v>-3</v>
      </c>
      <c r="U80" s="64">
        <v>102</v>
      </c>
      <c r="V80" s="141">
        <v>22.4</v>
      </c>
      <c r="W80" s="64">
        <v>23.8</v>
      </c>
      <c r="X80" s="64">
        <v>-1.4</v>
      </c>
      <c r="Y80" s="63">
        <v>62</v>
      </c>
      <c r="Z80" s="141">
        <v>35.5</v>
      </c>
      <c r="AA80" s="141">
        <v>38</v>
      </c>
      <c r="AB80" s="64" t="s">
        <v>432</v>
      </c>
      <c r="AC80" s="64" t="s">
        <v>348</v>
      </c>
      <c r="AD80" s="64" t="s">
        <v>432</v>
      </c>
      <c r="AE80" s="64" t="s">
        <v>432</v>
      </c>
      <c r="AF80" s="64" t="s">
        <v>323</v>
      </c>
      <c r="AG80" s="64" t="s">
        <v>323</v>
      </c>
      <c r="AH80" s="64">
        <v>4</v>
      </c>
      <c r="AI80" s="64">
        <v>6</v>
      </c>
      <c r="AJ80" s="64">
        <v>4</v>
      </c>
      <c r="AK80" s="64">
        <v>4</v>
      </c>
      <c r="AL80" s="64">
        <v>5</v>
      </c>
      <c r="AM80" s="64">
        <v>5</v>
      </c>
      <c r="AN80" s="64">
        <v>4.666666666666667</v>
      </c>
      <c r="AO80" s="64">
        <v>4.666666666666667</v>
      </c>
      <c r="AP80" s="210" t="s">
        <v>420</v>
      </c>
      <c r="AQ80" s="1"/>
      <c r="AR80" s="1"/>
      <c r="AS80" s="1"/>
      <c r="AT80" s="1"/>
      <c r="AU80" s="1"/>
      <c r="AV80" s="1"/>
      <c r="AW80" s="1"/>
      <c r="AX80" s="1"/>
      <c r="AY80" s="1"/>
      <c r="AZ80" s="52"/>
      <c r="BA80" s="1"/>
      <c r="BB80" s="11"/>
      <c r="BC80" s="11"/>
      <c r="BD80" s="11"/>
    </row>
    <row r="81" spans="2:56" x14ac:dyDescent="0.25">
      <c r="B81" s="208" t="s">
        <v>89</v>
      </c>
      <c r="C81" s="208" t="s">
        <v>90</v>
      </c>
      <c r="D81" s="207" t="s">
        <v>498</v>
      </c>
      <c r="E81" s="43"/>
      <c r="F81" s="43">
        <v>9</v>
      </c>
      <c r="G81" s="65">
        <f t="shared" si="8"/>
        <v>-9</v>
      </c>
      <c r="H81" s="65">
        <f>(VLOOKUP(B81,'[1]New Ratings'!$A$3:$I$195,5,FALSE))</f>
        <v>9</v>
      </c>
      <c r="I81" s="43" t="s">
        <v>1</v>
      </c>
      <c r="J81" s="36" t="s">
        <v>305</v>
      </c>
      <c r="K81" s="64" t="s">
        <v>305</v>
      </c>
      <c r="L81" s="141" t="s">
        <v>305</v>
      </c>
      <c r="M81" s="64" t="s">
        <v>305</v>
      </c>
      <c r="N81" s="141" t="s">
        <v>305</v>
      </c>
      <c r="O81" s="64">
        <v>38.15</v>
      </c>
      <c r="P81" s="141">
        <v>93</v>
      </c>
      <c r="Q81" s="58" t="s">
        <v>259</v>
      </c>
      <c r="R81" s="64">
        <v>60</v>
      </c>
      <c r="S81" s="64">
        <v>62</v>
      </c>
      <c r="T81" s="141">
        <v>-2</v>
      </c>
      <c r="U81" s="64">
        <v>92</v>
      </c>
      <c r="V81" s="141">
        <v>27.2</v>
      </c>
      <c r="W81" s="64">
        <v>29.5</v>
      </c>
      <c r="X81" s="64">
        <v>-2.2999999999999998</v>
      </c>
      <c r="Y81" s="63">
        <v>65</v>
      </c>
      <c r="Z81" s="141">
        <v>21</v>
      </c>
      <c r="AA81" s="141">
        <v>26.5</v>
      </c>
      <c r="AB81" s="64" t="s">
        <v>259</v>
      </c>
      <c r="AC81" s="64" t="s">
        <v>303</v>
      </c>
      <c r="AD81" s="64" t="s">
        <v>432</v>
      </c>
      <c r="AE81" s="64" t="s">
        <v>259</v>
      </c>
      <c r="AF81" s="64" t="s">
        <v>298</v>
      </c>
      <c r="AG81" s="64" t="s">
        <v>432</v>
      </c>
      <c r="AH81" s="64">
        <v>3</v>
      </c>
      <c r="AI81" s="64">
        <v>7</v>
      </c>
      <c r="AJ81" s="64">
        <v>4</v>
      </c>
      <c r="AK81" s="64">
        <v>3</v>
      </c>
      <c r="AL81" s="64">
        <v>8</v>
      </c>
      <c r="AM81" s="64">
        <v>4</v>
      </c>
      <c r="AN81" s="64">
        <v>4.666666666666667</v>
      </c>
      <c r="AO81" s="64">
        <v>5</v>
      </c>
      <c r="AP81" s="210" t="s">
        <v>317</v>
      </c>
      <c r="AQ81" s="1"/>
      <c r="AR81" s="1"/>
      <c r="AS81" s="1"/>
      <c r="AT81" s="1"/>
      <c r="AU81" s="1"/>
      <c r="AV81" s="1"/>
      <c r="AW81" s="1"/>
      <c r="AX81" s="1"/>
      <c r="AY81" s="1"/>
      <c r="AZ81" s="52"/>
      <c r="BA81" s="1"/>
      <c r="BB81" s="11"/>
      <c r="BC81" s="11"/>
      <c r="BD81" s="11"/>
    </row>
    <row r="82" spans="2:56" x14ac:dyDescent="0.25">
      <c r="B82" s="208" t="s">
        <v>94</v>
      </c>
      <c r="C82" s="208" t="s">
        <v>95</v>
      </c>
      <c r="D82" s="207" t="s">
        <v>500</v>
      </c>
      <c r="E82" s="43">
        <v>7</v>
      </c>
      <c r="F82" s="43">
        <v>7</v>
      </c>
      <c r="G82" s="65">
        <f t="shared" si="8"/>
        <v>0</v>
      </c>
      <c r="H82" s="65">
        <f>(VLOOKUP(B82,'[1]New Ratings'!$A$3:$I$195,5,FALSE))</f>
        <v>7</v>
      </c>
      <c r="I82" s="43" t="s">
        <v>1</v>
      </c>
      <c r="J82" s="36" t="s">
        <v>309</v>
      </c>
      <c r="K82" s="64" t="s">
        <v>309</v>
      </c>
      <c r="L82" s="141" t="s">
        <v>13</v>
      </c>
      <c r="M82" s="64" t="s">
        <v>305</v>
      </c>
      <c r="N82" s="141" t="s">
        <v>305</v>
      </c>
      <c r="O82" s="64">
        <v>45.2</v>
      </c>
      <c r="P82" s="141">
        <v>78</v>
      </c>
      <c r="Q82" s="58" t="s">
        <v>259</v>
      </c>
      <c r="R82" s="64">
        <v>57</v>
      </c>
      <c r="S82" s="64">
        <v>57</v>
      </c>
      <c r="T82" s="141">
        <v>0</v>
      </c>
      <c r="U82" s="64">
        <v>78</v>
      </c>
      <c r="V82" s="141">
        <v>32.6</v>
      </c>
      <c r="W82" s="64">
        <v>37.1</v>
      </c>
      <c r="X82" s="64">
        <v>-4.5</v>
      </c>
      <c r="Y82" s="63">
        <v>64</v>
      </c>
      <c r="Z82" s="141">
        <v>40</v>
      </c>
      <c r="AA82" s="141">
        <v>35</v>
      </c>
      <c r="AB82" s="64" t="s">
        <v>298</v>
      </c>
      <c r="AC82" s="64" t="s">
        <v>303</v>
      </c>
      <c r="AD82" s="64" t="s">
        <v>303</v>
      </c>
      <c r="AE82" s="64" t="s">
        <v>432</v>
      </c>
      <c r="AF82" s="64" t="s">
        <v>323</v>
      </c>
      <c r="AG82" s="64" t="s">
        <v>432</v>
      </c>
      <c r="AH82" s="64">
        <v>8</v>
      </c>
      <c r="AI82" s="64">
        <v>7</v>
      </c>
      <c r="AJ82" s="64">
        <v>7</v>
      </c>
      <c r="AK82" s="64">
        <v>4</v>
      </c>
      <c r="AL82" s="64">
        <v>5</v>
      </c>
      <c r="AM82" s="64">
        <v>4</v>
      </c>
      <c r="AN82" s="64">
        <v>7.333333333333333</v>
      </c>
      <c r="AO82" s="64">
        <v>4.333333333333333</v>
      </c>
      <c r="AP82" s="210" t="s">
        <v>252</v>
      </c>
      <c r="AQ82" s="1"/>
      <c r="AR82" s="1"/>
      <c r="AS82" s="1"/>
      <c r="AT82" s="1"/>
      <c r="AU82" s="1"/>
      <c r="AV82" s="1"/>
      <c r="AW82" s="1"/>
      <c r="AX82" s="1"/>
      <c r="AY82" s="1"/>
      <c r="AZ82" s="52"/>
      <c r="BA82" s="1"/>
      <c r="BB82" s="11"/>
      <c r="BC82" s="11"/>
      <c r="BD82" s="11"/>
    </row>
    <row r="83" spans="2:56" x14ac:dyDescent="0.25">
      <c r="B83" s="208" t="s">
        <v>101</v>
      </c>
      <c r="C83" s="208" t="s">
        <v>102</v>
      </c>
      <c r="D83" s="207" t="s">
        <v>504</v>
      </c>
      <c r="E83" s="43"/>
      <c r="F83" s="43">
        <v>9</v>
      </c>
      <c r="G83" s="65">
        <f t="shared" si="8"/>
        <v>-9</v>
      </c>
      <c r="H83" s="65">
        <f>(VLOOKUP(B83,'[1]New Ratings'!$A$3:$I$195,5,FALSE))</f>
        <v>12</v>
      </c>
      <c r="I83" s="43" t="s">
        <v>1</v>
      </c>
      <c r="J83" s="36" t="s">
        <v>312</v>
      </c>
      <c r="K83" s="64" t="s">
        <v>312</v>
      </c>
      <c r="L83" s="141" t="s">
        <v>13</v>
      </c>
      <c r="M83" s="64" t="s">
        <v>305</v>
      </c>
      <c r="N83" s="141" t="s">
        <v>305</v>
      </c>
      <c r="O83" s="64">
        <v>39.06</v>
      </c>
      <c r="P83" s="141">
        <v>91</v>
      </c>
      <c r="Q83" s="58" t="s">
        <v>259</v>
      </c>
      <c r="R83" s="64">
        <v>53</v>
      </c>
      <c r="S83" s="64">
        <v>53</v>
      </c>
      <c r="T83" s="141">
        <v>0</v>
      </c>
      <c r="U83" s="64">
        <v>100</v>
      </c>
      <c r="V83" s="141">
        <v>23.9</v>
      </c>
      <c r="W83" s="64">
        <v>26.6</v>
      </c>
      <c r="X83" s="64">
        <v>-2.7</v>
      </c>
      <c r="Y83" s="63">
        <v>60</v>
      </c>
      <c r="Z83" s="141">
        <v>35.5</v>
      </c>
      <c r="AA83" s="141">
        <v>30.5</v>
      </c>
      <c r="AB83" s="64" t="s">
        <v>323</v>
      </c>
      <c r="AC83" s="64" t="s">
        <v>298</v>
      </c>
      <c r="AD83" s="64" t="s">
        <v>348</v>
      </c>
      <c r="AE83" s="64" t="s">
        <v>323</v>
      </c>
      <c r="AF83" s="64" t="s">
        <v>303</v>
      </c>
      <c r="AG83" s="64" t="s">
        <v>348</v>
      </c>
      <c r="AH83" s="64">
        <v>5</v>
      </c>
      <c r="AI83" s="64">
        <v>8</v>
      </c>
      <c r="AJ83" s="64">
        <v>6</v>
      </c>
      <c r="AK83" s="64">
        <v>5</v>
      </c>
      <c r="AL83" s="64">
        <v>7</v>
      </c>
      <c r="AM83" s="64">
        <v>6</v>
      </c>
      <c r="AN83" s="64">
        <v>6.333333333333333</v>
      </c>
      <c r="AO83" s="64">
        <v>6</v>
      </c>
      <c r="AP83" s="210" t="s">
        <v>437</v>
      </c>
      <c r="AQ83" s="1"/>
      <c r="AR83" s="1"/>
      <c r="AS83" s="1"/>
      <c r="AT83" s="1"/>
      <c r="AU83" s="1"/>
      <c r="AV83" s="1"/>
      <c r="AW83" s="1"/>
      <c r="AX83" s="1"/>
      <c r="AY83" s="1"/>
      <c r="AZ83" s="52"/>
      <c r="BA83" s="1"/>
      <c r="BB83" s="11"/>
      <c r="BC83" s="11"/>
      <c r="BD83" s="11"/>
    </row>
    <row r="84" spans="2:56" x14ac:dyDescent="0.25">
      <c r="B84" s="208" t="s">
        <v>123</v>
      </c>
      <c r="C84" s="208" t="s">
        <v>9</v>
      </c>
      <c r="D84" s="207" t="s">
        <v>515</v>
      </c>
      <c r="E84" s="43">
        <v>9</v>
      </c>
      <c r="F84" s="43">
        <v>9</v>
      </c>
      <c r="G84" s="65">
        <f t="shared" si="8"/>
        <v>0</v>
      </c>
      <c r="H84" s="65">
        <f>(VLOOKUP(B84,'[1]New Ratings'!$A$3:$I$195,5,FALSE))</f>
        <v>9</v>
      </c>
      <c r="I84" s="43" t="s">
        <v>1</v>
      </c>
      <c r="J84" s="132" t="s">
        <v>663</v>
      </c>
      <c r="K84" s="64" t="s">
        <v>360</v>
      </c>
      <c r="L84" s="141" t="s">
        <v>13</v>
      </c>
      <c r="M84" s="64" t="s">
        <v>305</v>
      </c>
      <c r="N84" s="141" t="s">
        <v>305</v>
      </c>
      <c r="O84" s="64">
        <v>39.32</v>
      </c>
      <c r="P84" s="141">
        <v>89</v>
      </c>
      <c r="Q84" s="58" t="s">
        <v>254</v>
      </c>
      <c r="R84" s="64">
        <v>64</v>
      </c>
      <c r="S84" s="64">
        <v>64</v>
      </c>
      <c r="T84" s="141">
        <v>0</v>
      </c>
      <c r="U84" s="64">
        <v>87</v>
      </c>
      <c r="V84" s="141">
        <v>28.5</v>
      </c>
      <c r="W84" s="64">
        <v>33.799999999999997</v>
      </c>
      <c r="X84" s="64">
        <v>-5.3</v>
      </c>
      <c r="Y84" s="63">
        <v>74</v>
      </c>
      <c r="Z84" s="141">
        <v>35</v>
      </c>
      <c r="AA84" s="141">
        <v>32.5</v>
      </c>
      <c r="AB84" s="64" t="s">
        <v>348</v>
      </c>
      <c r="AC84" s="64" t="s">
        <v>303</v>
      </c>
      <c r="AD84" s="64" t="s">
        <v>303</v>
      </c>
      <c r="AE84" s="64" t="s">
        <v>323</v>
      </c>
      <c r="AF84" s="64" t="s">
        <v>323</v>
      </c>
      <c r="AG84" s="64" t="s">
        <v>432</v>
      </c>
      <c r="AH84" s="64">
        <v>6</v>
      </c>
      <c r="AI84" s="64">
        <v>7</v>
      </c>
      <c r="AJ84" s="64">
        <v>7</v>
      </c>
      <c r="AK84" s="64">
        <v>5</v>
      </c>
      <c r="AL84" s="64">
        <v>5</v>
      </c>
      <c r="AM84" s="64">
        <v>4</v>
      </c>
      <c r="AN84" s="64">
        <v>6.666666666666667</v>
      </c>
      <c r="AO84" s="64">
        <v>4.666666666666667</v>
      </c>
      <c r="AP84" s="210" t="s">
        <v>252</v>
      </c>
      <c r="AQ84" s="1"/>
      <c r="AR84" s="1"/>
      <c r="AS84" s="1"/>
      <c r="AT84" s="1"/>
      <c r="AU84" s="1"/>
      <c r="AV84" s="1"/>
      <c r="AW84" s="1"/>
      <c r="AX84" s="1"/>
      <c r="AY84" s="1"/>
      <c r="AZ84" s="52"/>
      <c r="BA84" s="1"/>
      <c r="BB84" s="11"/>
      <c r="BC84" s="11"/>
      <c r="BD84" s="11"/>
    </row>
    <row r="85" spans="2:56" x14ac:dyDescent="0.25">
      <c r="B85" s="208" t="s">
        <v>126</v>
      </c>
      <c r="C85" s="209" t="s">
        <v>6</v>
      </c>
      <c r="D85" s="207" t="s">
        <v>517</v>
      </c>
      <c r="E85" s="43"/>
      <c r="F85" s="43">
        <v>8</v>
      </c>
      <c r="G85" s="65">
        <f t="shared" si="8"/>
        <v>-8</v>
      </c>
      <c r="H85" s="65">
        <f>(VLOOKUP(B85,'[1]New Ratings'!$A$3:$I$195,5,FALSE))</f>
        <v>9</v>
      </c>
      <c r="I85" s="43" t="s">
        <v>1</v>
      </c>
      <c r="J85" s="36" t="s">
        <v>285</v>
      </c>
      <c r="K85" s="64" t="s">
        <v>285</v>
      </c>
      <c r="L85" s="141" t="s">
        <v>40</v>
      </c>
      <c r="M85" s="64" t="s">
        <v>305</v>
      </c>
      <c r="N85" s="141" t="s">
        <v>305</v>
      </c>
      <c r="O85" s="64">
        <v>49.23</v>
      </c>
      <c r="P85" s="141">
        <v>72</v>
      </c>
      <c r="Q85" s="58" t="s">
        <v>348</v>
      </c>
      <c r="R85" s="64">
        <v>38</v>
      </c>
      <c r="S85" s="64">
        <v>38</v>
      </c>
      <c r="T85" s="141">
        <v>0</v>
      </c>
      <c r="U85" s="64">
        <v>70</v>
      </c>
      <c r="V85" s="141">
        <v>38.5</v>
      </c>
      <c r="W85" s="64">
        <v>41.9</v>
      </c>
      <c r="X85" s="64">
        <v>-3.4</v>
      </c>
      <c r="Y85" s="63">
        <v>69</v>
      </c>
      <c r="Z85" s="141">
        <v>36.5</v>
      </c>
      <c r="AA85" s="141">
        <v>36</v>
      </c>
      <c r="AB85" s="64"/>
      <c r="AC85" s="64"/>
      <c r="AD85" s="64"/>
      <c r="AE85" s="64"/>
      <c r="AF85" s="64"/>
      <c r="AG85" s="64"/>
      <c r="AH85" s="64" t="s">
        <v>359</v>
      </c>
      <c r="AI85" s="64" t="s">
        <v>359</v>
      </c>
      <c r="AJ85" s="64" t="s">
        <v>359</v>
      </c>
      <c r="AK85" s="64" t="s">
        <v>359</v>
      </c>
      <c r="AL85" s="64" t="s">
        <v>359</v>
      </c>
      <c r="AM85" s="64" t="s">
        <v>359</v>
      </c>
      <c r="AN85" s="64">
        <v>0</v>
      </c>
      <c r="AO85" s="64">
        <v>0</v>
      </c>
      <c r="AP85" s="210" t="s">
        <v>320</v>
      </c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1"/>
      <c r="BC85" s="11"/>
      <c r="BD85" s="11"/>
    </row>
    <row r="86" spans="2:56" x14ac:dyDescent="0.25">
      <c r="B86" s="208" t="s">
        <v>127</v>
      </c>
      <c r="C86" s="209" t="s">
        <v>265</v>
      </c>
      <c r="D86" s="207" t="s">
        <v>518</v>
      </c>
      <c r="E86" s="43">
        <v>9</v>
      </c>
      <c r="F86" s="43">
        <v>10</v>
      </c>
      <c r="G86" s="65">
        <f t="shared" si="8"/>
        <v>-1</v>
      </c>
      <c r="H86" s="65">
        <f>(VLOOKUP(B86,'[1]New Ratings'!$A$3:$I$195,5,FALSE))</f>
        <v>10</v>
      </c>
      <c r="I86" s="43" t="s">
        <v>1</v>
      </c>
      <c r="J86" s="132" t="s">
        <v>661</v>
      </c>
      <c r="K86" s="64" t="s">
        <v>12</v>
      </c>
      <c r="L86" s="141" t="s">
        <v>13</v>
      </c>
      <c r="M86" s="64" t="s">
        <v>304</v>
      </c>
      <c r="N86" s="141" t="s">
        <v>304</v>
      </c>
      <c r="O86" s="64">
        <v>47.26</v>
      </c>
      <c r="P86" s="141">
        <v>74</v>
      </c>
      <c r="Q86" s="58" t="s">
        <v>259</v>
      </c>
      <c r="R86" s="64">
        <v>46</v>
      </c>
      <c r="S86" s="64">
        <v>51</v>
      </c>
      <c r="T86" s="141">
        <v>-5</v>
      </c>
      <c r="U86" s="64">
        <v>79</v>
      </c>
      <c r="V86" s="141">
        <v>32.4</v>
      </c>
      <c r="W86" s="64">
        <v>34.4</v>
      </c>
      <c r="X86" s="64">
        <v>-2</v>
      </c>
      <c r="Y86" s="63">
        <v>68</v>
      </c>
      <c r="Z86" s="141">
        <v>39</v>
      </c>
      <c r="AA86" s="141">
        <v>37</v>
      </c>
      <c r="AB86" s="64" t="s">
        <v>323</v>
      </c>
      <c r="AC86" s="64" t="s">
        <v>303</v>
      </c>
      <c r="AD86" s="64" t="s">
        <v>323</v>
      </c>
      <c r="AE86" s="64" t="s">
        <v>323</v>
      </c>
      <c r="AF86" s="64" t="s">
        <v>348</v>
      </c>
      <c r="AG86" s="64" t="s">
        <v>432</v>
      </c>
      <c r="AH86" s="64">
        <v>5</v>
      </c>
      <c r="AI86" s="64">
        <v>7</v>
      </c>
      <c r="AJ86" s="64">
        <v>5</v>
      </c>
      <c r="AK86" s="64">
        <v>5</v>
      </c>
      <c r="AL86" s="64">
        <v>6</v>
      </c>
      <c r="AM86" s="64">
        <v>4</v>
      </c>
      <c r="AN86" s="64">
        <v>5.666666666666667</v>
      </c>
      <c r="AO86" s="64">
        <v>5</v>
      </c>
      <c r="AP86" s="210" t="s">
        <v>317</v>
      </c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1"/>
      <c r="BC86" s="11"/>
      <c r="BD86" s="11"/>
    </row>
    <row r="87" spans="2:56" x14ac:dyDescent="0.25">
      <c r="B87" s="208" t="s">
        <v>138</v>
      </c>
      <c r="C87" s="209" t="s">
        <v>65</v>
      </c>
      <c r="D87" s="207" t="s">
        <v>524</v>
      </c>
      <c r="E87" s="61">
        <v>9</v>
      </c>
      <c r="F87" s="61">
        <v>9</v>
      </c>
      <c r="G87" s="35">
        <f t="shared" si="8"/>
        <v>0</v>
      </c>
      <c r="H87" s="35">
        <f>(VLOOKUP(B87,'[1]New Ratings'!$A$3:$I$195,5,FALSE))</f>
        <v>9</v>
      </c>
      <c r="I87" s="43" t="s">
        <v>1</v>
      </c>
      <c r="J87" s="36" t="s">
        <v>260</v>
      </c>
      <c r="K87" s="64" t="s">
        <v>260</v>
      </c>
      <c r="L87" s="141" t="s">
        <v>13</v>
      </c>
      <c r="M87" s="64" t="s">
        <v>304</v>
      </c>
      <c r="N87" s="141" t="s">
        <v>303</v>
      </c>
      <c r="O87" s="64">
        <v>46.34</v>
      </c>
      <c r="P87" s="141">
        <v>75</v>
      </c>
      <c r="Q87" s="58" t="s">
        <v>259</v>
      </c>
      <c r="R87" s="64">
        <v>58</v>
      </c>
      <c r="S87" s="64">
        <v>55</v>
      </c>
      <c r="T87" s="141">
        <v>3</v>
      </c>
      <c r="U87" s="64">
        <v>77</v>
      </c>
      <c r="V87" s="141">
        <v>33</v>
      </c>
      <c r="W87" s="64">
        <v>36.799999999999997</v>
      </c>
      <c r="X87" s="64">
        <v>-3.8</v>
      </c>
      <c r="Y87" s="63">
        <v>63</v>
      </c>
      <c r="Z87" s="141">
        <v>30.5</v>
      </c>
      <c r="AA87" s="141">
        <v>23.5</v>
      </c>
      <c r="AB87" s="64"/>
      <c r="AC87" s="64"/>
      <c r="AD87" s="64"/>
      <c r="AE87" s="64"/>
      <c r="AF87" s="64"/>
      <c r="AG87" s="64"/>
      <c r="AH87" s="64" t="s">
        <v>359</v>
      </c>
      <c r="AI87" s="64" t="s">
        <v>359</v>
      </c>
      <c r="AJ87" s="64" t="s">
        <v>359</v>
      </c>
      <c r="AK87" s="64" t="s">
        <v>359</v>
      </c>
      <c r="AL87" s="64" t="s">
        <v>359</v>
      </c>
      <c r="AM87" s="64" t="s">
        <v>359</v>
      </c>
      <c r="AN87" s="64">
        <v>0</v>
      </c>
      <c r="AO87" s="64">
        <v>0</v>
      </c>
      <c r="AP87" s="210" t="s">
        <v>317</v>
      </c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1"/>
      <c r="BC87" s="11"/>
      <c r="BD87" s="11"/>
    </row>
    <row r="88" spans="2:56" x14ac:dyDescent="0.25">
      <c r="B88" s="208" t="s">
        <v>142</v>
      </c>
      <c r="C88" s="209" t="s">
        <v>143</v>
      </c>
      <c r="D88" s="207" t="s">
        <v>529</v>
      </c>
      <c r="E88" s="43">
        <v>5</v>
      </c>
      <c r="F88" s="43">
        <v>6</v>
      </c>
      <c r="G88" s="65">
        <f t="shared" si="8"/>
        <v>-1</v>
      </c>
      <c r="H88" s="65">
        <f>(VLOOKUP(B88,'[1]New Ratings'!$A$3:$I$195,5,FALSE))</f>
        <v>6</v>
      </c>
      <c r="I88" s="43" t="s">
        <v>1</v>
      </c>
      <c r="J88" s="36" t="s">
        <v>58</v>
      </c>
      <c r="K88" s="64" t="s">
        <v>58</v>
      </c>
      <c r="L88" s="141" t="s">
        <v>13</v>
      </c>
      <c r="M88" s="64" t="s">
        <v>206</v>
      </c>
      <c r="N88" s="141" t="s">
        <v>301</v>
      </c>
      <c r="O88" s="64">
        <v>52.98</v>
      </c>
      <c r="P88" s="141">
        <v>67</v>
      </c>
      <c r="Q88" s="58" t="s">
        <v>259</v>
      </c>
      <c r="R88" s="64">
        <v>53</v>
      </c>
      <c r="S88" s="64">
        <v>55</v>
      </c>
      <c r="T88" s="141">
        <v>-2</v>
      </c>
      <c r="U88" s="64">
        <v>62</v>
      </c>
      <c r="V88" s="141">
        <v>44</v>
      </c>
      <c r="W88" s="64">
        <v>43.7</v>
      </c>
      <c r="X88" s="64">
        <v>0.29999999999999716</v>
      </c>
      <c r="Y88" s="63">
        <v>66</v>
      </c>
      <c r="Z88" s="141">
        <v>40.5</v>
      </c>
      <c r="AA88" s="141">
        <v>37</v>
      </c>
      <c r="AB88" s="64"/>
      <c r="AC88" s="64"/>
      <c r="AD88" s="64"/>
      <c r="AE88" s="64"/>
      <c r="AF88" s="64"/>
      <c r="AG88" s="64"/>
      <c r="AH88" s="64" t="s">
        <v>359</v>
      </c>
      <c r="AI88" s="64" t="s">
        <v>359</v>
      </c>
      <c r="AJ88" s="64" t="s">
        <v>359</v>
      </c>
      <c r="AK88" s="64" t="s">
        <v>359</v>
      </c>
      <c r="AL88" s="64" t="s">
        <v>359</v>
      </c>
      <c r="AM88" s="64" t="s">
        <v>359</v>
      </c>
      <c r="AN88" s="64">
        <v>0</v>
      </c>
      <c r="AO88" s="64">
        <v>0</v>
      </c>
      <c r="AP88" s="210" t="s">
        <v>318</v>
      </c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1"/>
      <c r="BC88" s="11"/>
      <c r="BD88" s="11"/>
    </row>
    <row r="89" spans="2:56" x14ac:dyDescent="0.25">
      <c r="B89" s="208" t="s">
        <v>364</v>
      </c>
      <c r="C89" s="208" t="s">
        <v>263</v>
      </c>
      <c r="D89" s="207" t="s">
        <v>616</v>
      </c>
      <c r="E89" s="217">
        <v>9</v>
      </c>
      <c r="F89" s="43">
        <v>8</v>
      </c>
      <c r="G89" s="65">
        <f t="shared" si="8"/>
        <v>1</v>
      </c>
      <c r="H89" s="65" t="e">
        <f>(VLOOKUP(B89,'[1]New Ratings'!$A$3:$I$195,5,FALSE))</f>
        <v>#N/A</v>
      </c>
      <c r="I89" s="43" t="s">
        <v>1</v>
      </c>
      <c r="J89" s="36" t="s">
        <v>305</v>
      </c>
      <c r="K89" s="64" t="s">
        <v>305</v>
      </c>
      <c r="L89" s="141" t="s">
        <v>305</v>
      </c>
      <c r="M89" s="64" t="s">
        <v>305</v>
      </c>
      <c r="N89" s="141" t="s">
        <v>305</v>
      </c>
      <c r="O89" s="64">
        <v>35.14</v>
      </c>
      <c r="P89" s="141">
        <v>104</v>
      </c>
      <c r="Q89" s="58" t="s">
        <v>259</v>
      </c>
      <c r="R89" s="64">
        <v>59</v>
      </c>
      <c r="S89" s="64">
        <v>61</v>
      </c>
      <c r="T89" s="141" t="s">
        <v>305</v>
      </c>
      <c r="U89" s="64" t="s">
        <v>305</v>
      </c>
      <c r="V89" s="141" t="s">
        <v>305</v>
      </c>
      <c r="W89" s="64" t="s">
        <v>305</v>
      </c>
      <c r="X89" s="64" t="s">
        <v>305</v>
      </c>
      <c r="Y89" s="63" t="s">
        <v>305</v>
      </c>
      <c r="Z89" s="141" t="s">
        <v>305</v>
      </c>
      <c r="AA89" s="141" t="s">
        <v>305</v>
      </c>
      <c r="AB89" s="64"/>
      <c r="AC89" s="64"/>
      <c r="AD89" s="64"/>
      <c r="AE89" s="64"/>
      <c r="AF89" s="64"/>
      <c r="AG89" s="64"/>
      <c r="AH89" s="64" t="s">
        <v>359</v>
      </c>
      <c r="AI89" s="64" t="s">
        <v>359</v>
      </c>
      <c r="AJ89" s="64" t="s">
        <v>359</v>
      </c>
      <c r="AK89" s="64" t="s">
        <v>359</v>
      </c>
      <c r="AL89" s="64" t="s">
        <v>359</v>
      </c>
      <c r="AM89" s="64" t="s">
        <v>359</v>
      </c>
      <c r="AN89" s="64">
        <v>0</v>
      </c>
      <c r="AO89" s="64">
        <v>0</v>
      </c>
      <c r="AP89" s="210" t="s">
        <v>252</v>
      </c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1"/>
      <c r="BC89" s="11"/>
      <c r="BD89" s="11"/>
    </row>
    <row r="90" spans="2:56" x14ac:dyDescent="0.25">
      <c r="B90" s="208" t="s">
        <v>151</v>
      </c>
      <c r="C90" s="209" t="s">
        <v>269</v>
      </c>
      <c r="D90" s="207" t="s">
        <v>618</v>
      </c>
      <c r="E90" s="43"/>
      <c r="F90" s="43">
        <v>10</v>
      </c>
      <c r="G90" s="65">
        <f t="shared" si="8"/>
        <v>-10</v>
      </c>
      <c r="H90" s="65">
        <f>(VLOOKUP(B90,'[1]New Ratings'!$A$3:$I$195,5,FALSE))</f>
        <v>10</v>
      </c>
      <c r="I90" s="43" t="s">
        <v>16</v>
      </c>
      <c r="J90" s="36" t="s">
        <v>305</v>
      </c>
      <c r="K90" s="64" t="s">
        <v>305</v>
      </c>
      <c r="L90" s="141" t="s">
        <v>305</v>
      </c>
      <c r="M90" s="64" t="s">
        <v>305</v>
      </c>
      <c r="N90" s="141" t="s">
        <v>305</v>
      </c>
      <c r="O90" s="64">
        <v>37.97</v>
      </c>
      <c r="P90" s="141">
        <v>95</v>
      </c>
      <c r="Q90" s="58" t="s">
        <v>305</v>
      </c>
      <c r="R90" s="64" t="s">
        <v>305</v>
      </c>
      <c r="S90" s="64" t="s">
        <v>305</v>
      </c>
      <c r="T90" s="141" t="s">
        <v>305</v>
      </c>
      <c r="U90" s="64" t="s">
        <v>305</v>
      </c>
      <c r="V90" s="141" t="s">
        <v>305</v>
      </c>
      <c r="W90" s="64" t="s">
        <v>305</v>
      </c>
      <c r="X90" s="64" t="s">
        <v>305</v>
      </c>
      <c r="Y90" s="63" t="s">
        <v>305</v>
      </c>
      <c r="Z90" s="141" t="s">
        <v>305</v>
      </c>
      <c r="AA90" s="141" t="s">
        <v>305</v>
      </c>
      <c r="AB90" s="64"/>
      <c r="AC90" s="64"/>
      <c r="AD90" s="64"/>
      <c r="AE90" s="64"/>
      <c r="AF90" s="64"/>
      <c r="AG90" s="64"/>
      <c r="AH90" s="64" t="s">
        <v>359</v>
      </c>
      <c r="AI90" s="64" t="s">
        <v>359</v>
      </c>
      <c r="AJ90" s="64" t="s">
        <v>359</v>
      </c>
      <c r="AK90" s="64" t="s">
        <v>359</v>
      </c>
      <c r="AL90" s="64" t="s">
        <v>359</v>
      </c>
      <c r="AM90" s="64" t="s">
        <v>359</v>
      </c>
      <c r="AN90" s="64">
        <v>0</v>
      </c>
      <c r="AO90" s="64">
        <v>0</v>
      </c>
      <c r="AP90" s="210" t="s">
        <v>442</v>
      </c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1"/>
      <c r="BC90" s="11"/>
      <c r="BD90" s="11"/>
    </row>
    <row r="91" spans="2:56" x14ac:dyDescent="0.25">
      <c r="B91" s="208" t="s">
        <v>159</v>
      </c>
      <c r="C91" s="209" t="s">
        <v>195</v>
      </c>
      <c r="D91" s="207" t="s">
        <v>537</v>
      </c>
      <c r="E91" s="43"/>
      <c r="F91" s="43">
        <v>10</v>
      </c>
      <c r="G91" s="65">
        <f t="shared" si="8"/>
        <v>-10</v>
      </c>
      <c r="H91" s="65">
        <f>(VLOOKUP(B91,'[1]New Ratings'!$A$3:$I$195,5,FALSE))</f>
        <v>11</v>
      </c>
      <c r="I91" s="43" t="s">
        <v>1</v>
      </c>
      <c r="J91" s="36" t="s">
        <v>344</v>
      </c>
      <c r="K91" s="64" t="s">
        <v>344</v>
      </c>
      <c r="L91" s="141" t="s">
        <v>305</v>
      </c>
      <c r="M91" s="64" t="s">
        <v>323</v>
      </c>
      <c r="N91" s="141" t="s">
        <v>323</v>
      </c>
      <c r="O91" s="64">
        <v>29.88</v>
      </c>
      <c r="P91" s="141">
        <v>134</v>
      </c>
      <c r="Q91" s="58" t="s">
        <v>254</v>
      </c>
      <c r="R91" s="64">
        <v>62</v>
      </c>
      <c r="S91" s="64">
        <v>65</v>
      </c>
      <c r="T91" s="141" t="s">
        <v>305</v>
      </c>
      <c r="U91" s="64">
        <v>116</v>
      </c>
      <c r="V91" s="141">
        <v>17.600000000000001</v>
      </c>
      <c r="W91" s="64">
        <v>16</v>
      </c>
      <c r="X91" s="64">
        <v>1.6</v>
      </c>
      <c r="Y91" s="63">
        <v>59</v>
      </c>
      <c r="Z91" s="141">
        <v>28.5</v>
      </c>
      <c r="AA91" s="141">
        <v>31.5</v>
      </c>
      <c r="AB91" s="64"/>
      <c r="AC91" s="64"/>
      <c r="AD91" s="64"/>
      <c r="AE91" s="64"/>
      <c r="AF91" s="64"/>
      <c r="AG91" s="64"/>
      <c r="AH91" s="64" t="s">
        <v>359</v>
      </c>
      <c r="AI91" s="64" t="s">
        <v>359</v>
      </c>
      <c r="AJ91" s="64" t="s">
        <v>359</v>
      </c>
      <c r="AK91" s="64" t="s">
        <v>359</v>
      </c>
      <c r="AL91" s="64" t="s">
        <v>359</v>
      </c>
      <c r="AM91" s="64" t="s">
        <v>359</v>
      </c>
      <c r="AN91" s="64">
        <v>0</v>
      </c>
      <c r="AO91" s="64">
        <v>0</v>
      </c>
      <c r="AP91" s="210" t="s">
        <v>317</v>
      </c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1"/>
      <c r="BC91" s="11"/>
      <c r="BD91" s="11"/>
    </row>
    <row r="92" spans="2:56" x14ac:dyDescent="0.25">
      <c r="B92" s="208" t="s">
        <v>160</v>
      </c>
      <c r="C92" s="208" t="s">
        <v>161</v>
      </c>
      <c r="D92" s="207" t="s">
        <v>538</v>
      </c>
      <c r="E92" s="43"/>
      <c r="F92" s="43">
        <v>10</v>
      </c>
      <c r="G92" s="65">
        <f t="shared" si="8"/>
        <v>-10</v>
      </c>
      <c r="H92" s="65">
        <f>(VLOOKUP(B92,'[1]New Ratings'!$A$3:$I$195,5,FALSE))</f>
        <v>11</v>
      </c>
      <c r="I92" s="43" t="s">
        <v>1</v>
      </c>
      <c r="J92" s="36" t="s">
        <v>361</v>
      </c>
      <c r="K92" s="64" t="s">
        <v>361</v>
      </c>
      <c r="L92" s="141" t="s">
        <v>13</v>
      </c>
      <c r="M92" s="64" t="s">
        <v>305</v>
      </c>
      <c r="N92" s="141" t="s">
        <v>305</v>
      </c>
      <c r="O92" s="64">
        <v>30.47</v>
      </c>
      <c r="P92" s="141">
        <v>129</v>
      </c>
      <c r="Q92" s="58" t="s">
        <v>305</v>
      </c>
      <c r="R92" s="64" t="s">
        <v>305</v>
      </c>
      <c r="S92" s="64" t="s">
        <v>305</v>
      </c>
      <c r="T92" s="141" t="s">
        <v>305</v>
      </c>
      <c r="U92" s="64" t="s">
        <v>305</v>
      </c>
      <c r="V92" s="141" t="s">
        <v>305</v>
      </c>
      <c r="W92" s="64" t="s">
        <v>305</v>
      </c>
      <c r="X92" s="64" t="s">
        <v>305</v>
      </c>
      <c r="Y92" s="63">
        <v>70</v>
      </c>
      <c r="Z92" s="141">
        <v>34</v>
      </c>
      <c r="AA92" s="141">
        <v>30</v>
      </c>
      <c r="AB92" s="64"/>
      <c r="AC92" s="64"/>
      <c r="AD92" s="64"/>
      <c r="AE92" s="64"/>
      <c r="AF92" s="64"/>
      <c r="AG92" s="64"/>
      <c r="AH92" s="64" t="s">
        <v>359</v>
      </c>
      <c r="AI92" s="64" t="s">
        <v>359</v>
      </c>
      <c r="AJ92" s="64" t="s">
        <v>359</v>
      </c>
      <c r="AK92" s="64" t="s">
        <v>359</v>
      </c>
      <c r="AL92" s="64" t="s">
        <v>359</v>
      </c>
      <c r="AM92" s="64" t="s">
        <v>359</v>
      </c>
      <c r="AN92" s="64">
        <v>0</v>
      </c>
      <c r="AO92" s="64">
        <v>0</v>
      </c>
      <c r="AP92" s="210" t="s">
        <v>317</v>
      </c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1"/>
      <c r="BC92" s="11"/>
      <c r="BD92" s="11"/>
    </row>
    <row r="93" spans="2:56" x14ac:dyDescent="0.25">
      <c r="B93" s="208" t="s">
        <v>170</v>
      </c>
      <c r="C93" s="208" t="s">
        <v>111</v>
      </c>
      <c r="D93" s="207" t="s">
        <v>619</v>
      </c>
      <c r="E93" s="43"/>
      <c r="F93" s="43">
        <v>10</v>
      </c>
      <c r="G93" s="65">
        <f t="shared" si="8"/>
        <v>-10</v>
      </c>
      <c r="H93" s="65">
        <f>(VLOOKUP(B93,'[1]New Ratings'!$A$3:$I$195,5,FALSE))</f>
        <v>10</v>
      </c>
      <c r="I93" s="43" t="s">
        <v>1</v>
      </c>
      <c r="J93" s="36" t="s">
        <v>305</v>
      </c>
      <c r="K93" s="64" t="s">
        <v>305</v>
      </c>
      <c r="L93" s="141" t="s">
        <v>305</v>
      </c>
      <c r="M93" s="64" t="s">
        <v>305</v>
      </c>
      <c r="N93" s="141" t="s">
        <v>305</v>
      </c>
      <c r="O93" s="64">
        <v>31.91</v>
      </c>
      <c r="P93" s="141">
        <v>118</v>
      </c>
      <c r="Q93" s="58" t="s">
        <v>348</v>
      </c>
      <c r="R93" s="64">
        <v>40</v>
      </c>
      <c r="S93" s="64">
        <v>40</v>
      </c>
      <c r="T93" s="141">
        <v>0</v>
      </c>
      <c r="U93" s="64">
        <v>94</v>
      </c>
      <c r="V93" s="141">
        <v>26.9</v>
      </c>
      <c r="W93" s="64">
        <v>26.8</v>
      </c>
      <c r="X93" s="64">
        <v>9.9999999999997868E-2</v>
      </c>
      <c r="Y93" s="63" t="s">
        <v>305</v>
      </c>
      <c r="Z93" s="141" t="s">
        <v>305</v>
      </c>
      <c r="AA93" s="141" t="s">
        <v>305</v>
      </c>
      <c r="AB93" s="64"/>
      <c r="AC93" s="64"/>
      <c r="AD93" s="64"/>
      <c r="AE93" s="64"/>
      <c r="AF93" s="64"/>
      <c r="AG93" s="64"/>
      <c r="AH93" s="64" t="s">
        <v>359</v>
      </c>
      <c r="AI93" s="64" t="s">
        <v>359</v>
      </c>
      <c r="AJ93" s="64" t="s">
        <v>359</v>
      </c>
      <c r="AK93" s="64" t="s">
        <v>359</v>
      </c>
      <c r="AL93" s="64" t="s">
        <v>359</v>
      </c>
      <c r="AM93" s="64" t="s">
        <v>359</v>
      </c>
      <c r="AN93" s="64">
        <v>0</v>
      </c>
      <c r="AO93" s="64">
        <v>0</v>
      </c>
      <c r="AP93" s="210" t="s">
        <v>440</v>
      </c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1"/>
      <c r="BC93" s="11"/>
      <c r="BD93" s="11"/>
    </row>
    <row r="94" spans="2:56" x14ac:dyDescent="0.25">
      <c r="B94" s="208" t="s">
        <v>181</v>
      </c>
      <c r="C94" s="209" t="s">
        <v>182</v>
      </c>
      <c r="D94" s="207" t="s">
        <v>550</v>
      </c>
      <c r="E94" s="43">
        <v>6</v>
      </c>
      <c r="F94" s="43">
        <v>6</v>
      </c>
      <c r="G94" s="65">
        <f t="shared" si="8"/>
        <v>0</v>
      </c>
      <c r="H94" s="65">
        <f>(VLOOKUP(B94,'[1]New Ratings'!$A$3:$I$195,5,FALSE))</f>
        <v>6</v>
      </c>
      <c r="I94" s="43" t="s">
        <v>1</v>
      </c>
      <c r="J94" s="217" t="s">
        <v>107</v>
      </c>
      <c r="K94" s="64" t="s">
        <v>329</v>
      </c>
      <c r="L94" s="141" t="s">
        <v>13</v>
      </c>
      <c r="M94" s="64" t="s">
        <v>367</v>
      </c>
      <c r="N94" s="141" t="s">
        <v>367</v>
      </c>
      <c r="O94" s="64">
        <v>53.19</v>
      </c>
      <c r="P94" s="141">
        <v>65</v>
      </c>
      <c r="Q94" s="58" t="s">
        <v>259</v>
      </c>
      <c r="R94" s="64">
        <v>53</v>
      </c>
      <c r="S94" s="64">
        <v>52</v>
      </c>
      <c r="T94" s="141">
        <v>1</v>
      </c>
      <c r="U94" s="64">
        <v>59</v>
      </c>
      <c r="V94" s="141">
        <v>45.4</v>
      </c>
      <c r="W94" s="64">
        <v>42.7</v>
      </c>
      <c r="X94" s="64">
        <v>2.7</v>
      </c>
      <c r="Y94" s="63">
        <v>76</v>
      </c>
      <c r="Z94" s="141">
        <v>34.5</v>
      </c>
      <c r="AA94" s="141">
        <v>38.5</v>
      </c>
      <c r="AB94" s="64" t="s">
        <v>303</v>
      </c>
      <c r="AC94" s="64" t="s">
        <v>298</v>
      </c>
      <c r="AD94" s="64" t="s">
        <v>348</v>
      </c>
      <c r="AE94" s="64" t="s">
        <v>348</v>
      </c>
      <c r="AF94" s="64" t="s">
        <v>303</v>
      </c>
      <c r="AG94" s="64" t="s">
        <v>348</v>
      </c>
      <c r="AH94" s="64">
        <v>7</v>
      </c>
      <c r="AI94" s="64">
        <v>8</v>
      </c>
      <c r="AJ94" s="64">
        <v>6</v>
      </c>
      <c r="AK94" s="64">
        <v>6</v>
      </c>
      <c r="AL94" s="64">
        <v>7</v>
      </c>
      <c r="AM94" s="64">
        <v>6</v>
      </c>
      <c r="AN94" s="64">
        <v>7</v>
      </c>
      <c r="AO94" s="64">
        <v>6.333333333333333</v>
      </c>
      <c r="AP94" s="210" t="s">
        <v>318</v>
      </c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1"/>
      <c r="BC94" s="11"/>
      <c r="BD94" s="11"/>
    </row>
    <row r="95" spans="2:56" x14ac:dyDescent="0.25">
      <c r="B95" s="208" t="s">
        <v>185</v>
      </c>
      <c r="C95" s="209" t="s">
        <v>186</v>
      </c>
      <c r="D95" s="207" t="s">
        <v>552</v>
      </c>
      <c r="E95" s="43"/>
      <c r="F95" s="43">
        <v>9</v>
      </c>
      <c r="G95" s="65">
        <f t="shared" si="8"/>
        <v>-9</v>
      </c>
      <c r="H95" s="65">
        <f>(VLOOKUP(B95,'[1]New Ratings'!$A$3:$I$195,5,FALSE))</f>
        <v>9</v>
      </c>
      <c r="I95" s="43" t="s">
        <v>1</v>
      </c>
      <c r="J95" s="36" t="s">
        <v>351</v>
      </c>
      <c r="K95" s="64" t="s">
        <v>351</v>
      </c>
      <c r="L95" s="141" t="s">
        <v>49</v>
      </c>
      <c r="M95" s="64" t="s">
        <v>305</v>
      </c>
      <c r="N95" s="141" t="s">
        <v>305</v>
      </c>
      <c r="O95" s="64">
        <v>41.29</v>
      </c>
      <c r="P95" s="141">
        <v>82</v>
      </c>
      <c r="Q95" s="58" t="s">
        <v>254</v>
      </c>
      <c r="R95" s="64">
        <v>70</v>
      </c>
      <c r="S95" s="64">
        <v>65</v>
      </c>
      <c r="T95" s="141">
        <v>5</v>
      </c>
      <c r="U95" s="64">
        <v>83</v>
      </c>
      <c r="V95" s="141">
        <v>30</v>
      </c>
      <c r="W95" s="64">
        <v>31.7</v>
      </c>
      <c r="X95" s="64">
        <v>-1.7</v>
      </c>
      <c r="Y95" s="63">
        <v>61</v>
      </c>
      <c r="Z95" s="141">
        <v>39.5</v>
      </c>
      <c r="AA95" s="141">
        <v>32</v>
      </c>
      <c r="AB95" s="64" t="s">
        <v>303</v>
      </c>
      <c r="AC95" s="64" t="s">
        <v>298</v>
      </c>
      <c r="AD95" s="64" t="s">
        <v>323</v>
      </c>
      <c r="AE95" s="64" t="s">
        <v>323</v>
      </c>
      <c r="AF95" s="64" t="s">
        <v>348</v>
      </c>
      <c r="AG95" s="64" t="s">
        <v>259</v>
      </c>
      <c r="AH95" s="64">
        <v>7</v>
      </c>
      <c r="AI95" s="64">
        <v>8</v>
      </c>
      <c r="AJ95" s="64">
        <v>5</v>
      </c>
      <c r="AK95" s="64">
        <v>5</v>
      </c>
      <c r="AL95" s="64">
        <v>6</v>
      </c>
      <c r="AM95" s="64">
        <v>3</v>
      </c>
      <c r="AN95" s="64">
        <v>6.666666666666667</v>
      </c>
      <c r="AO95" s="64">
        <v>4.666666666666667</v>
      </c>
      <c r="AP95" s="210" t="s">
        <v>252</v>
      </c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1"/>
      <c r="BC95" s="11"/>
      <c r="BD95" s="11"/>
    </row>
    <row r="96" spans="2:56" x14ac:dyDescent="0.25">
      <c r="B96" s="208" t="s">
        <v>187</v>
      </c>
      <c r="C96" s="209" t="s">
        <v>274</v>
      </c>
      <c r="D96" s="207" t="s">
        <v>553</v>
      </c>
      <c r="E96" s="43"/>
      <c r="F96" s="43">
        <v>8</v>
      </c>
      <c r="G96" s="65">
        <f t="shared" si="8"/>
        <v>-8</v>
      </c>
      <c r="H96" s="65">
        <f>(VLOOKUP(B96,'[1]New Ratings'!$A$3:$I$195,5,FALSE))</f>
        <v>8</v>
      </c>
      <c r="I96" s="43" t="s">
        <v>1</v>
      </c>
      <c r="J96" s="217" t="s">
        <v>285</v>
      </c>
      <c r="K96" s="64" t="s">
        <v>279</v>
      </c>
      <c r="L96" s="141" t="s">
        <v>13</v>
      </c>
      <c r="M96" s="64" t="s">
        <v>304</v>
      </c>
      <c r="N96" s="141" t="s">
        <v>304</v>
      </c>
      <c r="O96" s="64">
        <v>49.09</v>
      </c>
      <c r="P96" s="141">
        <v>73</v>
      </c>
      <c r="Q96" s="58" t="s">
        <v>259</v>
      </c>
      <c r="R96" s="64">
        <v>56</v>
      </c>
      <c r="S96" s="64">
        <v>53</v>
      </c>
      <c r="T96" s="141">
        <v>3</v>
      </c>
      <c r="U96" s="64">
        <v>71</v>
      </c>
      <c r="V96" s="141">
        <v>38.5</v>
      </c>
      <c r="W96" s="64">
        <v>38.799999999999997</v>
      </c>
      <c r="X96" s="64">
        <v>-0.29999999999999716</v>
      </c>
      <c r="Y96" s="63">
        <v>64</v>
      </c>
      <c r="Z96" s="141">
        <v>37.5</v>
      </c>
      <c r="AA96" s="141">
        <v>36</v>
      </c>
      <c r="AB96" s="64" t="s">
        <v>432</v>
      </c>
      <c r="AC96" s="64" t="s">
        <v>303</v>
      </c>
      <c r="AD96" s="64" t="s">
        <v>432</v>
      </c>
      <c r="AE96" s="64" t="s">
        <v>432</v>
      </c>
      <c r="AF96" s="64" t="s">
        <v>348</v>
      </c>
      <c r="AG96" s="64" t="s">
        <v>432</v>
      </c>
      <c r="AH96" s="64">
        <v>4</v>
      </c>
      <c r="AI96" s="64">
        <v>7</v>
      </c>
      <c r="AJ96" s="64">
        <v>4</v>
      </c>
      <c r="AK96" s="64">
        <v>4</v>
      </c>
      <c r="AL96" s="64">
        <v>6</v>
      </c>
      <c r="AM96" s="64">
        <v>4</v>
      </c>
      <c r="AN96" s="64">
        <v>5</v>
      </c>
      <c r="AO96" s="64">
        <v>4.666666666666667</v>
      </c>
      <c r="AP96" s="210" t="s">
        <v>317</v>
      </c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1"/>
      <c r="BC96" s="11"/>
      <c r="BD96" s="11"/>
    </row>
    <row r="97" spans="2:56" x14ac:dyDescent="0.25">
      <c r="B97" s="208" t="s">
        <v>188</v>
      </c>
      <c r="C97" s="208" t="s">
        <v>11</v>
      </c>
      <c r="D97" s="207" t="s">
        <v>554</v>
      </c>
      <c r="E97" s="43">
        <v>7</v>
      </c>
      <c r="F97" s="43">
        <v>7</v>
      </c>
      <c r="G97" s="65">
        <f t="shared" si="8"/>
        <v>0</v>
      </c>
      <c r="H97" s="65">
        <f>(VLOOKUP(B97,'[1]New Ratings'!$A$3:$I$195,5,FALSE))</f>
        <v>6</v>
      </c>
      <c r="I97" s="43" t="s">
        <v>1</v>
      </c>
      <c r="J97" s="36" t="s">
        <v>107</v>
      </c>
      <c r="K97" s="64" t="s">
        <v>107</v>
      </c>
      <c r="L97" s="141" t="s">
        <v>49</v>
      </c>
      <c r="M97" s="64" t="s">
        <v>206</v>
      </c>
      <c r="N97" s="141" t="s">
        <v>206</v>
      </c>
      <c r="O97" s="64">
        <v>53.55</v>
      </c>
      <c r="P97" s="141">
        <v>63</v>
      </c>
      <c r="Q97" s="58" t="s">
        <v>259</v>
      </c>
      <c r="R97" s="64">
        <v>44</v>
      </c>
      <c r="S97" s="64">
        <v>44</v>
      </c>
      <c r="T97" s="141">
        <v>0</v>
      </c>
      <c r="U97" s="64">
        <v>66</v>
      </c>
      <c r="V97" s="141">
        <v>43.1</v>
      </c>
      <c r="W97" s="64">
        <v>46.7</v>
      </c>
      <c r="X97" s="64">
        <v>-3.6</v>
      </c>
      <c r="Y97" s="63">
        <v>60</v>
      </c>
      <c r="Z97" s="141">
        <v>35</v>
      </c>
      <c r="AA97" s="141">
        <v>37</v>
      </c>
      <c r="AB97" s="64" t="s">
        <v>348</v>
      </c>
      <c r="AC97" s="64" t="s">
        <v>303</v>
      </c>
      <c r="AD97" s="64" t="s">
        <v>303</v>
      </c>
      <c r="AE97" s="64" t="s">
        <v>348</v>
      </c>
      <c r="AF97" s="64" t="s">
        <v>348</v>
      </c>
      <c r="AG97" s="64" t="s">
        <v>323</v>
      </c>
      <c r="AH97" s="64">
        <v>6</v>
      </c>
      <c r="AI97" s="64">
        <v>7</v>
      </c>
      <c r="AJ97" s="64">
        <v>7</v>
      </c>
      <c r="AK97" s="64">
        <v>6</v>
      </c>
      <c r="AL97" s="64">
        <v>6</v>
      </c>
      <c r="AM97" s="64">
        <v>5</v>
      </c>
      <c r="AN97" s="64">
        <v>6.666666666666667</v>
      </c>
      <c r="AO97" s="64">
        <v>5.666666666666667</v>
      </c>
      <c r="AP97" s="210" t="s">
        <v>317</v>
      </c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1"/>
      <c r="BC97" s="11"/>
      <c r="BD97" s="11"/>
    </row>
    <row r="98" spans="2:56" x14ac:dyDescent="0.25">
      <c r="B98" s="208" t="s">
        <v>202</v>
      </c>
      <c r="C98" s="209" t="s">
        <v>111</v>
      </c>
      <c r="D98" s="207" t="s">
        <v>564</v>
      </c>
      <c r="E98" s="43"/>
      <c r="F98" s="43">
        <v>9</v>
      </c>
      <c r="G98" s="65">
        <f t="shared" si="8"/>
        <v>-9</v>
      </c>
      <c r="H98" s="65">
        <f>(VLOOKUP(B98,'[1]New Ratings'!$A$3:$I$195,5,FALSE))</f>
        <v>11</v>
      </c>
      <c r="I98" s="43" t="s">
        <v>16</v>
      </c>
      <c r="J98" s="36" t="s">
        <v>305</v>
      </c>
      <c r="K98" s="64" t="s">
        <v>305</v>
      </c>
      <c r="L98" s="141" t="s">
        <v>305</v>
      </c>
      <c r="M98" s="64" t="s">
        <v>305</v>
      </c>
      <c r="N98" s="141" t="s">
        <v>305</v>
      </c>
      <c r="O98" s="64">
        <v>38</v>
      </c>
      <c r="P98" s="141">
        <v>94</v>
      </c>
      <c r="Q98" s="58" t="s">
        <v>259</v>
      </c>
      <c r="R98" s="64">
        <v>49</v>
      </c>
      <c r="S98" s="64">
        <v>49</v>
      </c>
      <c r="T98" s="141">
        <v>0</v>
      </c>
      <c r="U98" s="64">
        <v>85</v>
      </c>
      <c r="V98" s="141">
        <v>28.9</v>
      </c>
      <c r="W98" s="64">
        <v>31.9</v>
      </c>
      <c r="X98" s="64">
        <v>-3</v>
      </c>
      <c r="Y98" s="63" t="s">
        <v>305</v>
      </c>
      <c r="Z98" s="141" t="s">
        <v>305</v>
      </c>
      <c r="AA98" s="141" t="s">
        <v>305</v>
      </c>
      <c r="AB98" s="64"/>
      <c r="AC98" s="64"/>
      <c r="AD98" s="64"/>
      <c r="AE98" s="64"/>
      <c r="AF98" s="64"/>
      <c r="AG98" s="64"/>
      <c r="AH98" s="64" t="s">
        <v>359</v>
      </c>
      <c r="AI98" s="64" t="s">
        <v>359</v>
      </c>
      <c r="AJ98" s="64" t="s">
        <v>359</v>
      </c>
      <c r="AK98" s="64" t="s">
        <v>359</v>
      </c>
      <c r="AL98" s="64" t="s">
        <v>359</v>
      </c>
      <c r="AM98" s="64" t="s">
        <v>359</v>
      </c>
      <c r="AN98" s="64">
        <v>0</v>
      </c>
      <c r="AO98" s="64">
        <v>0</v>
      </c>
      <c r="AP98" s="210" t="s">
        <v>442</v>
      </c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1"/>
      <c r="BC98" s="11"/>
      <c r="BD98" s="11"/>
    </row>
    <row r="99" spans="2:56" x14ac:dyDescent="0.25">
      <c r="B99" s="208" t="s">
        <v>289</v>
      </c>
      <c r="C99" s="209" t="s">
        <v>67</v>
      </c>
      <c r="D99" s="207" t="s">
        <v>567</v>
      </c>
      <c r="E99" s="43">
        <v>6</v>
      </c>
      <c r="F99" s="43">
        <v>6</v>
      </c>
      <c r="G99" s="65">
        <f t="shared" si="8"/>
        <v>0</v>
      </c>
      <c r="H99" s="65">
        <f>(VLOOKUP(B99,'[1]New Ratings'!$A$3:$I$195,5,FALSE))</f>
        <v>6</v>
      </c>
      <c r="I99" s="43" t="s">
        <v>1</v>
      </c>
      <c r="J99" s="36" t="s">
        <v>107</v>
      </c>
      <c r="K99" s="64" t="s">
        <v>107</v>
      </c>
      <c r="L99" s="141" t="s">
        <v>40</v>
      </c>
      <c r="M99" s="64" t="s">
        <v>206</v>
      </c>
      <c r="N99" s="141" t="s">
        <v>206</v>
      </c>
      <c r="O99" s="64">
        <v>56.91</v>
      </c>
      <c r="P99" s="141">
        <v>53</v>
      </c>
      <c r="Q99" s="58" t="s">
        <v>259</v>
      </c>
      <c r="R99" s="64">
        <v>45</v>
      </c>
      <c r="S99" s="64">
        <v>48</v>
      </c>
      <c r="T99" s="141">
        <v>-3</v>
      </c>
      <c r="U99" s="64">
        <v>58</v>
      </c>
      <c r="V99" s="141">
        <v>45.5</v>
      </c>
      <c r="W99" s="64">
        <v>42.9</v>
      </c>
      <c r="X99" s="64">
        <v>2.6</v>
      </c>
      <c r="Y99" s="63">
        <v>79</v>
      </c>
      <c r="Z99" s="141">
        <v>36.5</v>
      </c>
      <c r="AA99" s="141">
        <v>32.5</v>
      </c>
      <c r="AB99" s="64" t="s">
        <v>298</v>
      </c>
      <c r="AC99" s="64" t="s">
        <v>298</v>
      </c>
      <c r="AD99" s="64" t="s">
        <v>298</v>
      </c>
      <c r="AE99" s="64" t="s">
        <v>348</v>
      </c>
      <c r="AF99" s="64" t="s">
        <v>303</v>
      </c>
      <c r="AG99" s="64" t="s">
        <v>323</v>
      </c>
      <c r="AH99" s="64">
        <v>8</v>
      </c>
      <c r="AI99" s="64">
        <v>8</v>
      </c>
      <c r="AJ99" s="64">
        <v>8</v>
      </c>
      <c r="AK99" s="64">
        <v>6</v>
      </c>
      <c r="AL99" s="64">
        <v>7</v>
      </c>
      <c r="AM99" s="64">
        <v>5</v>
      </c>
      <c r="AN99" s="64">
        <v>8</v>
      </c>
      <c r="AO99" s="64">
        <v>6</v>
      </c>
      <c r="AP99" s="210" t="s">
        <v>252</v>
      </c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1"/>
      <c r="BC99" s="11"/>
      <c r="BD99" s="11"/>
    </row>
    <row r="100" spans="2:56" x14ac:dyDescent="0.25">
      <c r="B100" s="208" t="s">
        <v>214</v>
      </c>
      <c r="C100" s="209" t="s">
        <v>111</v>
      </c>
      <c r="D100" s="207" t="s">
        <v>573</v>
      </c>
      <c r="E100" s="43"/>
      <c r="F100" s="43">
        <v>9</v>
      </c>
      <c r="G100" s="65">
        <f t="shared" si="8"/>
        <v>-9</v>
      </c>
      <c r="H100" s="65">
        <f>(VLOOKUP(B100,'[1]New Ratings'!$A$3:$I$195,5,FALSE))</f>
        <v>9</v>
      </c>
      <c r="I100" s="43" t="s">
        <v>1</v>
      </c>
      <c r="J100" s="36" t="s">
        <v>305</v>
      </c>
      <c r="K100" s="64" t="s">
        <v>305</v>
      </c>
      <c r="L100" s="141" t="s">
        <v>305</v>
      </c>
      <c r="M100" s="64" t="s">
        <v>305</v>
      </c>
      <c r="N100" s="141" t="s">
        <v>305</v>
      </c>
      <c r="O100" s="64">
        <v>39.58</v>
      </c>
      <c r="P100" s="141">
        <v>88</v>
      </c>
      <c r="Q100" s="58" t="s">
        <v>259</v>
      </c>
      <c r="R100" s="64">
        <v>49</v>
      </c>
      <c r="S100" s="64">
        <v>53</v>
      </c>
      <c r="T100" s="141">
        <v>-4</v>
      </c>
      <c r="U100" s="64">
        <v>75</v>
      </c>
      <c r="V100" s="141">
        <v>34.6</v>
      </c>
      <c r="W100" s="64">
        <v>35.4</v>
      </c>
      <c r="X100" s="64">
        <v>-0.79999999999999716</v>
      </c>
      <c r="Y100" s="63">
        <v>52</v>
      </c>
      <c r="Z100" s="141">
        <v>33</v>
      </c>
      <c r="AA100" s="141">
        <v>32</v>
      </c>
      <c r="AB100" s="64" t="s">
        <v>323</v>
      </c>
      <c r="AC100" s="64" t="s">
        <v>303</v>
      </c>
      <c r="AD100" s="64" t="s">
        <v>323</v>
      </c>
      <c r="AE100" s="64" t="s">
        <v>259</v>
      </c>
      <c r="AF100" s="64" t="s">
        <v>323</v>
      </c>
      <c r="AG100" s="64" t="s">
        <v>432</v>
      </c>
      <c r="AH100" s="64">
        <v>5</v>
      </c>
      <c r="AI100" s="64">
        <v>7</v>
      </c>
      <c r="AJ100" s="64">
        <v>5</v>
      </c>
      <c r="AK100" s="64">
        <v>3</v>
      </c>
      <c r="AL100" s="64">
        <v>5</v>
      </c>
      <c r="AM100" s="64">
        <v>4</v>
      </c>
      <c r="AN100" s="64">
        <v>5.666666666666667</v>
      </c>
      <c r="AO100" s="64">
        <v>4</v>
      </c>
      <c r="AP100" s="210" t="s">
        <v>438</v>
      </c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1"/>
      <c r="BC100" s="11"/>
      <c r="BD100" s="11"/>
    </row>
    <row r="101" spans="2:56" x14ac:dyDescent="0.25">
      <c r="B101" s="208" t="s">
        <v>215</v>
      </c>
      <c r="C101" s="209" t="s">
        <v>253</v>
      </c>
      <c r="D101" s="207" t="s">
        <v>451</v>
      </c>
      <c r="E101" s="43"/>
      <c r="F101" s="43">
        <v>9</v>
      </c>
      <c r="G101" s="65">
        <f t="shared" si="8"/>
        <v>-9</v>
      </c>
      <c r="H101" s="65">
        <f>(VLOOKUP(B101,'[1]New Ratings'!$A$3:$I$195,5,FALSE))</f>
        <v>9</v>
      </c>
      <c r="I101" s="43" t="s">
        <v>1</v>
      </c>
      <c r="J101" s="36" t="s">
        <v>305</v>
      </c>
      <c r="K101" s="64" t="s">
        <v>305</v>
      </c>
      <c r="L101" s="141" t="s">
        <v>305</v>
      </c>
      <c r="M101" s="64" t="s">
        <v>305</v>
      </c>
      <c r="N101" s="141" t="s">
        <v>305</v>
      </c>
      <c r="O101" s="64">
        <v>36.26</v>
      </c>
      <c r="P101" s="141">
        <v>100</v>
      </c>
      <c r="Q101" s="58" t="s">
        <v>305</v>
      </c>
      <c r="R101" s="64" t="s">
        <v>305</v>
      </c>
      <c r="S101" s="64" t="s">
        <v>305</v>
      </c>
      <c r="T101" s="141" t="s">
        <v>305</v>
      </c>
      <c r="U101" s="64" t="s">
        <v>305</v>
      </c>
      <c r="V101" s="141" t="s">
        <v>305</v>
      </c>
      <c r="W101" s="64" t="s">
        <v>305</v>
      </c>
      <c r="X101" s="64" t="s">
        <v>305</v>
      </c>
      <c r="Y101" s="63" t="s">
        <v>305</v>
      </c>
      <c r="Z101" s="141" t="s">
        <v>305</v>
      </c>
      <c r="AA101" s="141" t="s">
        <v>305</v>
      </c>
      <c r="AB101" s="64"/>
      <c r="AC101" s="64"/>
      <c r="AD101" s="64"/>
      <c r="AE101" s="64"/>
      <c r="AF101" s="64"/>
      <c r="AG101" s="64"/>
      <c r="AH101" s="64" t="s">
        <v>359</v>
      </c>
      <c r="AI101" s="64" t="s">
        <v>359</v>
      </c>
      <c r="AJ101" s="64" t="s">
        <v>359</v>
      </c>
      <c r="AK101" s="64" t="s">
        <v>359</v>
      </c>
      <c r="AL101" s="64" t="s">
        <v>359</v>
      </c>
      <c r="AM101" s="64" t="s">
        <v>359</v>
      </c>
      <c r="AN101" s="64">
        <v>0</v>
      </c>
      <c r="AO101" s="64">
        <v>0</v>
      </c>
      <c r="AP101" s="210" t="s">
        <v>318</v>
      </c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1"/>
      <c r="BC101" s="11"/>
      <c r="BD101" s="11"/>
    </row>
    <row r="102" spans="2:56" x14ac:dyDescent="0.25">
      <c r="B102" s="208" t="s">
        <v>665</v>
      </c>
      <c r="C102" s="209" t="s">
        <v>253</v>
      </c>
      <c r="D102" s="207" t="s">
        <v>451</v>
      </c>
      <c r="E102" s="43"/>
      <c r="F102" s="43">
        <v>9</v>
      </c>
      <c r="G102" s="65">
        <f t="shared" si="8"/>
        <v>-9</v>
      </c>
      <c r="H102" s="65" t="e">
        <f>(VLOOKUP(B102,'[1]New Ratings'!$A$3:$I$195,5,FALSE))</f>
        <v>#N/A</v>
      </c>
      <c r="I102" s="43" t="s">
        <v>1</v>
      </c>
      <c r="J102" s="36" t="s">
        <v>305</v>
      </c>
      <c r="K102" s="64" t="s">
        <v>305</v>
      </c>
      <c r="L102" s="141" t="s">
        <v>305</v>
      </c>
      <c r="M102" s="64" t="s">
        <v>305</v>
      </c>
      <c r="N102" s="141" t="s">
        <v>305</v>
      </c>
      <c r="O102" s="64">
        <v>34.25</v>
      </c>
      <c r="P102" s="141">
        <v>106</v>
      </c>
      <c r="Q102" s="58" t="s">
        <v>305</v>
      </c>
      <c r="R102" s="64" t="s">
        <v>305</v>
      </c>
      <c r="S102" s="64" t="s">
        <v>305</v>
      </c>
      <c r="T102" s="141" t="s">
        <v>305</v>
      </c>
      <c r="U102" s="64" t="s">
        <v>305</v>
      </c>
      <c r="V102" s="141" t="s">
        <v>305</v>
      </c>
      <c r="W102" s="64" t="s">
        <v>305</v>
      </c>
      <c r="X102" s="64" t="s">
        <v>305</v>
      </c>
      <c r="Y102" s="63" t="s">
        <v>305</v>
      </c>
      <c r="Z102" s="141" t="s">
        <v>305</v>
      </c>
      <c r="AA102" s="141" t="s">
        <v>305</v>
      </c>
      <c r="AB102" s="64"/>
      <c r="AC102" s="64"/>
      <c r="AD102" s="64"/>
      <c r="AE102" s="64"/>
      <c r="AF102" s="64"/>
      <c r="AG102" s="64"/>
      <c r="AH102" s="64" t="s">
        <v>359</v>
      </c>
      <c r="AI102" s="64" t="s">
        <v>359</v>
      </c>
      <c r="AJ102" s="64" t="s">
        <v>359</v>
      </c>
      <c r="AK102" s="64" t="s">
        <v>359</v>
      </c>
      <c r="AL102" s="64" t="s">
        <v>359</v>
      </c>
      <c r="AM102" s="64" t="s">
        <v>359</v>
      </c>
      <c r="AN102" s="64">
        <v>0</v>
      </c>
      <c r="AO102" s="64">
        <v>0</v>
      </c>
      <c r="AP102" s="210" t="s">
        <v>318</v>
      </c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1"/>
      <c r="BC102" s="11"/>
      <c r="BD102" s="11"/>
    </row>
    <row r="103" spans="2:56" x14ac:dyDescent="0.25">
      <c r="B103" s="208" t="s">
        <v>232</v>
      </c>
      <c r="C103" s="209" t="s">
        <v>122</v>
      </c>
      <c r="D103" s="207" t="s">
        <v>585</v>
      </c>
      <c r="E103" s="217">
        <v>10</v>
      </c>
      <c r="F103" s="43">
        <v>9</v>
      </c>
      <c r="G103" s="65">
        <f t="shared" si="8"/>
        <v>1</v>
      </c>
      <c r="H103" s="65">
        <f>(VLOOKUP(B103,'[1]New Ratings'!$A$3:$I$195,5,FALSE))</f>
        <v>9</v>
      </c>
      <c r="I103" s="43" t="s">
        <v>1</v>
      </c>
      <c r="J103" s="217" t="s">
        <v>654</v>
      </c>
      <c r="K103" s="64" t="s">
        <v>260</v>
      </c>
      <c r="L103" s="141" t="s">
        <v>13</v>
      </c>
      <c r="M103" s="64" t="s">
        <v>304</v>
      </c>
      <c r="N103" s="141" t="s">
        <v>303</v>
      </c>
      <c r="O103" s="64">
        <v>51.25</v>
      </c>
      <c r="P103" s="141">
        <v>69</v>
      </c>
      <c r="Q103" s="58" t="s">
        <v>259</v>
      </c>
      <c r="R103" s="64">
        <v>53</v>
      </c>
      <c r="S103" s="64">
        <v>55</v>
      </c>
      <c r="T103" s="141">
        <v>-2</v>
      </c>
      <c r="U103" s="64">
        <v>64</v>
      </c>
      <c r="V103" s="141">
        <v>43.7</v>
      </c>
      <c r="W103" s="64">
        <v>39</v>
      </c>
      <c r="X103" s="64">
        <v>4.7</v>
      </c>
      <c r="Y103" s="63">
        <v>53</v>
      </c>
      <c r="Z103" s="141">
        <v>26</v>
      </c>
      <c r="AA103" s="141">
        <v>31</v>
      </c>
      <c r="AB103" s="64" t="s">
        <v>348</v>
      </c>
      <c r="AC103" s="64" t="s">
        <v>303</v>
      </c>
      <c r="AD103" s="64" t="s">
        <v>348</v>
      </c>
      <c r="AE103" s="64" t="s">
        <v>432</v>
      </c>
      <c r="AF103" s="64" t="s">
        <v>323</v>
      </c>
      <c r="AG103" s="64" t="s">
        <v>432</v>
      </c>
      <c r="AH103" s="64">
        <v>6</v>
      </c>
      <c r="AI103" s="64">
        <v>7</v>
      </c>
      <c r="AJ103" s="64">
        <v>6</v>
      </c>
      <c r="AK103" s="64">
        <v>4</v>
      </c>
      <c r="AL103" s="64">
        <v>5</v>
      </c>
      <c r="AM103" s="64">
        <v>4</v>
      </c>
      <c r="AN103" s="64">
        <v>6.333333333333333</v>
      </c>
      <c r="AO103" s="64">
        <v>4.333333333333333</v>
      </c>
      <c r="AP103" s="210" t="s">
        <v>437</v>
      </c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1"/>
      <c r="BC103" s="11"/>
      <c r="BD103" s="11"/>
    </row>
    <row r="104" spans="2:56" x14ac:dyDescent="0.25">
      <c r="B104" s="208" t="s">
        <v>234</v>
      </c>
      <c r="C104" s="209" t="s">
        <v>129</v>
      </c>
      <c r="D104" s="207" t="s">
        <v>587</v>
      </c>
      <c r="E104" s="43"/>
      <c r="F104" s="43">
        <v>10</v>
      </c>
      <c r="G104" s="65">
        <f>+E104-F104</f>
        <v>-10</v>
      </c>
      <c r="H104" s="65">
        <f>(VLOOKUP(B104,'[1]New Ratings'!$A$3:$I$195,5,FALSE))</f>
        <v>10</v>
      </c>
      <c r="I104" s="43" t="s">
        <v>1</v>
      </c>
      <c r="J104" s="36" t="s">
        <v>305</v>
      </c>
      <c r="K104" s="64" t="s">
        <v>305</v>
      </c>
      <c r="L104" s="141" t="s">
        <v>305</v>
      </c>
      <c r="M104" s="64" t="s">
        <v>305</v>
      </c>
      <c r="N104" s="141" t="s">
        <v>305</v>
      </c>
      <c r="O104" s="64">
        <v>36.01</v>
      </c>
      <c r="P104" s="141">
        <v>101</v>
      </c>
      <c r="Q104" s="58" t="s">
        <v>259</v>
      </c>
      <c r="R104" s="64">
        <v>56</v>
      </c>
      <c r="S104" s="64">
        <v>56</v>
      </c>
      <c r="T104" s="141" t="s">
        <v>305</v>
      </c>
      <c r="U104" s="64">
        <v>103</v>
      </c>
      <c r="V104" s="141">
        <v>22.3</v>
      </c>
      <c r="W104" s="64">
        <v>22.9</v>
      </c>
      <c r="X104" s="64">
        <v>-0.59999999999999787</v>
      </c>
      <c r="Y104" s="63">
        <v>61</v>
      </c>
      <c r="Z104" s="141">
        <v>37</v>
      </c>
      <c r="AA104" s="141">
        <v>33.5</v>
      </c>
      <c r="AB104" s="64"/>
      <c r="AC104" s="64"/>
      <c r="AD104" s="64"/>
      <c r="AE104" s="64"/>
      <c r="AF104" s="64"/>
      <c r="AG104" s="64"/>
      <c r="AH104" s="64" t="s">
        <v>359</v>
      </c>
      <c r="AI104" s="64" t="s">
        <v>359</v>
      </c>
      <c r="AJ104" s="64" t="s">
        <v>359</v>
      </c>
      <c r="AK104" s="64" t="s">
        <v>359</v>
      </c>
      <c r="AL104" s="64" t="s">
        <v>359</v>
      </c>
      <c r="AM104" s="64" t="s">
        <v>359</v>
      </c>
      <c r="AN104" s="64">
        <v>0</v>
      </c>
      <c r="AO104" s="64">
        <v>0</v>
      </c>
      <c r="AP104" s="210" t="s">
        <v>317</v>
      </c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1"/>
      <c r="BC104" s="11"/>
      <c r="BD104" s="11"/>
    </row>
    <row r="105" spans="2:56" x14ac:dyDescent="0.25">
      <c r="B105" s="208" t="s">
        <v>244</v>
      </c>
      <c r="C105" s="209" t="s">
        <v>245</v>
      </c>
      <c r="D105" s="207" t="s">
        <v>594</v>
      </c>
      <c r="E105" s="43">
        <v>9</v>
      </c>
      <c r="F105" s="43">
        <v>9</v>
      </c>
      <c r="G105" s="65">
        <f>+E105-F105</f>
        <v>0</v>
      </c>
      <c r="H105" s="65">
        <f>(VLOOKUP(B105,'[1]New Ratings'!$A$3:$I$195,5,FALSE))</f>
        <v>9</v>
      </c>
      <c r="I105" s="43" t="s">
        <v>1</v>
      </c>
      <c r="J105" s="36" t="s">
        <v>351</v>
      </c>
      <c r="K105" s="64" t="s">
        <v>351</v>
      </c>
      <c r="L105" s="141" t="s">
        <v>13</v>
      </c>
      <c r="M105" s="64" t="s">
        <v>304</v>
      </c>
      <c r="N105" s="141" t="s">
        <v>304</v>
      </c>
      <c r="O105" s="64">
        <v>46.09</v>
      </c>
      <c r="P105" s="141">
        <v>77</v>
      </c>
      <c r="Q105" s="58" t="s">
        <v>259</v>
      </c>
      <c r="R105" s="64">
        <v>51</v>
      </c>
      <c r="S105" s="64">
        <v>51</v>
      </c>
      <c r="T105" s="141">
        <v>0</v>
      </c>
      <c r="U105" s="64">
        <v>72</v>
      </c>
      <c r="V105" s="141">
        <v>37.9</v>
      </c>
      <c r="W105" s="64">
        <v>34.9</v>
      </c>
      <c r="X105" s="64">
        <v>3</v>
      </c>
      <c r="Y105" s="63">
        <v>56</v>
      </c>
      <c r="Z105" s="141">
        <v>43.5</v>
      </c>
      <c r="AA105" s="141">
        <v>37.5</v>
      </c>
      <c r="AB105" s="64" t="s">
        <v>323</v>
      </c>
      <c r="AC105" s="64" t="s">
        <v>323</v>
      </c>
      <c r="AD105" s="64" t="s">
        <v>323</v>
      </c>
      <c r="AE105" s="64" t="s">
        <v>323</v>
      </c>
      <c r="AF105" s="64" t="s">
        <v>259</v>
      </c>
      <c r="AG105" s="64" t="s">
        <v>432</v>
      </c>
      <c r="AH105" s="64">
        <v>5</v>
      </c>
      <c r="AI105" s="64">
        <v>5</v>
      </c>
      <c r="AJ105" s="64">
        <v>5</v>
      </c>
      <c r="AK105" s="64">
        <v>5</v>
      </c>
      <c r="AL105" s="64">
        <v>3</v>
      </c>
      <c r="AM105" s="64">
        <v>4</v>
      </c>
      <c r="AN105" s="64">
        <v>5</v>
      </c>
      <c r="AO105" s="64">
        <v>4</v>
      </c>
      <c r="AP105" s="210" t="s">
        <v>438</v>
      </c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1"/>
      <c r="BC105" s="11"/>
      <c r="BD105" s="11"/>
    </row>
    <row r="106" spans="2:56" ht="13.8" thickBot="1" x14ac:dyDescent="0.3">
      <c r="B106" s="208" t="s">
        <v>246</v>
      </c>
      <c r="C106" s="209" t="s">
        <v>247</v>
      </c>
      <c r="D106" s="207" t="s">
        <v>595</v>
      </c>
      <c r="E106" s="43"/>
      <c r="F106" s="43">
        <v>10</v>
      </c>
      <c r="G106" s="65">
        <f>+E106-F106</f>
        <v>-10</v>
      </c>
      <c r="H106" s="65">
        <f>(VLOOKUP(B106,'[1]New Ratings'!$A$3:$I$195,5,FALSE))</f>
        <v>10</v>
      </c>
      <c r="I106" s="43" t="s">
        <v>1</v>
      </c>
      <c r="J106" s="36" t="s">
        <v>325</v>
      </c>
      <c r="K106" s="64" t="s">
        <v>325</v>
      </c>
      <c r="L106" s="141" t="s">
        <v>13</v>
      </c>
      <c r="M106" s="64" t="s">
        <v>305</v>
      </c>
      <c r="N106" s="141" t="s">
        <v>305</v>
      </c>
      <c r="O106" s="64">
        <v>39.03</v>
      </c>
      <c r="P106" s="141">
        <v>92</v>
      </c>
      <c r="Q106" s="58" t="s">
        <v>259</v>
      </c>
      <c r="R106" s="64">
        <v>53</v>
      </c>
      <c r="S106" s="64">
        <v>52</v>
      </c>
      <c r="T106" s="141">
        <v>1</v>
      </c>
      <c r="U106" s="64">
        <v>88</v>
      </c>
      <c r="V106" s="141">
        <v>28.5</v>
      </c>
      <c r="W106" s="64">
        <v>29.1</v>
      </c>
      <c r="X106" s="64">
        <v>-0.60000000000000142</v>
      </c>
      <c r="Y106" s="63">
        <v>67</v>
      </c>
      <c r="Z106" s="141">
        <v>36.5</v>
      </c>
      <c r="AA106" s="141">
        <v>39</v>
      </c>
      <c r="AB106" s="64" t="s">
        <v>432</v>
      </c>
      <c r="AC106" s="64" t="s">
        <v>432</v>
      </c>
      <c r="AD106" s="64" t="s">
        <v>323</v>
      </c>
      <c r="AE106" s="64" t="s">
        <v>298</v>
      </c>
      <c r="AF106" s="64" t="s">
        <v>323</v>
      </c>
      <c r="AG106" s="64" t="s">
        <v>348</v>
      </c>
      <c r="AH106" s="64">
        <v>4</v>
      </c>
      <c r="AI106" s="64">
        <v>4</v>
      </c>
      <c r="AJ106" s="64">
        <v>5</v>
      </c>
      <c r="AK106" s="64">
        <v>8</v>
      </c>
      <c r="AL106" s="64">
        <v>5</v>
      </c>
      <c r="AM106" s="64">
        <v>6</v>
      </c>
      <c r="AN106" s="64">
        <v>4.333333333333333</v>
      </c>
      <c r="AO106" s="64">
        <v>6.333333333333333</v>
      </c>
      <c r="AP106" s="210" t="s">
        <v>252</v>
      </c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1"/>
      <c r="BC106" s="11"/>
      <c r="BD106" s="11"/>
    </row>
    <row r="107" spans="2:56" ht="13.8" thickBot="1" x14ac:dyDescent="0.3">
      <c r="B107" s="239" t="s">
        <v>686</v>
      </c>
      <c r="C107" s="240"/>
      <c r="D107" s="240"/>
      <c r="E107" s="240"/>
      <c r="F107" s="240"/>
      <c r="G107" s="240"/>
      <c r="H107" s="240"/>
      <c r="I107" s="240"/>
      <c r="J107" s="240"/>
      <c r="K107" s="240"/>
      <c r="L107" s="240"/>
      <c r="M107" s="240"/>
      <c r="N107" s="240"/>
      <c r="O107" s="240"/>
      <c r="P107" s="240"/>
      <c r="Q107" s="240"/>
      <c r="R107" s="240"/>
      <c r="S107" s="240"/>
      <c r="T107" s="240"/>
      <c r="U107" s="240"/>
      <c r="V107" s="240"/>
      <c r="W107" s="240"/>
      <c r="X107" s="240"/>
      <c r="Y107" s="240"/>
      <c r="Z107" s="240"/>
      <c r="AA107" s="240"/>
      <c r="AB107" s="240"/>
      <c r="AC107" s="240"/>
      <c r="AD107" s="240"/>
      <c r="AE107" s="240"/>
      <c r="AF107" s="240"/>
      <c r="AG107" s="240"/>
      <c r="AH107" s="240"/>
      <c r="AI107" s="240"/>
      <c r="AJ107" s="240"/>
      <c r="AK107" s="240"/>
      <c r="AL107" s="240"/>
      <c r="AM107" s="240"/>
      <c r="AN107" s="240"/>
      <c r="AO107" s="240"/>
      <c r="AP107" s="24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1"/>
      <c r="BC107" s="11"/>
      <c r="BD107" s="11"/>
    </row>
    <row r="108" spans="2:56" x14ac:dyDescent="0.25">
      <c r="B108" s="177" t="s">
        <v>0</v>
      </c>
      <c r="C108" s="209" t="s">
        <v>2</v>
      </c>
      <c r="D108" s="207" t="s">
        <v>446</v>
      </c>
      <c r="E108" s="43"/>
      <c r="F108" s="43">
        <v>12</v>
      </c>
      <c r="G108" s="65">
        <f t="shared" ref="G108:G171" si="14">+E108-F108</f>
        <v>-12</v>
      </c>
      <c r="H108" s="65">
        <f>(VLOOKUP(B108,'[1]New Ratings'!$A$3:$I$195,5,FALSE))</f>
        <v>12</v>
      </c>
      <c r="I108" s="43" t="s">
        <v>16</v>
      </c>
      <c r="J108" s="36" t="s">
        <v>305</v>
      </c>
      <c r="K108" s="64" t="s">
        <v>305</v>
      </c>
      <c r="L108" s="141" t="s">
        <v>305</v>
      </c>
      <c r="M108" s="64" t="s">
        <v>305</v>
      </c>
      <c r="N108" s="141" t="s">
        <v>305</v>
      </c>
      <c r="O108" s="64">
        <v>4.55</v>
      </c>
      <c r="P108" s="141">
        <v>184</v>
      </c>
      <c r="Q108" s="58" t="s">
        <v>305</v>
      </c>
      <c r="R108" s="64" t="s">
        <v>305</v>
      </c>
      <c r="S108" s="64" t="s">
        <v>305</v>
      </c>
      <c r="T108" s="141" t="s">
        <v>305</v>
      </c>
      <c r="U108" s="64">
        <v>145</v>
      </c>
      <c r="V108" s="141">
        <v>7.8</v>
      </c>
      <c r="W108" s="64">
        <v>6.5</v>
      </c>
      <c r="X108" s="64">
        <v>1.3</v>
      </c>
      <c r="Y108" s="63" t="s">
        <v>305</v>
      </c>
      <c r="Z108" s="141" t="s">
        <v>305</v>
      </c>
      <c r="AA108" s="141" t="s">
        <v>305</v>
      </c>
      <c r="AB108" s="64"/>
      <c r="AC108" s="64"/>
      <c r="AD108" s="64"/>
      <c r="AE108" s="64"/>
      <c r="AF108" s="64"/>
      <c r="AG108" s="64"/>
      <c r="AH108" s="64"/>
      <c r="AI108" s="64" t="s">
        <v>359</v>
      </c>
      <c r="AJ108" s="64"/>
      <c r="AK108" s="64"/>
      <c r="AL108" s="64"/>
      <c r="AM108" s="64"/>
      <c r="AN108" s="64">
        <v>0</v>
      </c>
      <c r="AO108" s="64">
        <v>0</v>
      </c>
      <c r="AP108" s="210" t="s">
        <v>317</v>
      </c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1"/>
      <c r="BC108" s="11"/>
      <c r="BD108" s="11"/>
    </row>
    <row r="109" spans="2:56" x14ac:dyDescent="0.25">
      <c r="B109" s="177" t="s">
        <v>3</v>
      </c>
      <c r="C109" s="209" t="s">
        <v>4</v>
      </c>
      <c r="D109" s="207" t="s">
        <v>447</v>
      </c>
      <c r="E109" s="43"/>
      <c r="F109" s="43">
        <v>11</v>
      </c>
      <c r="G109" s="65">
        <f t="shared" si="14"/>
        <v>-11</v>
      </c>
      <c r="H109" s="65">
        <f>(VLOOKUP(B109,'[1]New Ratings'!$A$3:$I$195,5,FALSE))</f>
        <v>11</v>
      </c>
      <c r="I109" s="43" t="s">
        <v>1</v>
      </c>
      <c r="J109" s="36" t="s">
        <v>305</v>
      </c>
      <c r="K109" s="64" t="s">
        <v>305</v>
      </c>
      <c r="L109" s="141" t="s">
        <v>305</v>
      </c>
      <c r="M109" s="64" t="s">
        <v>305</v>
      </c>
      <c r="N109" s="141" t="s">
        <v>305</v>
      </c>
      <c r="O109" s="64">
        <v>31.05</v>
      </c>
      <c r="P109" s="141">
        <v>125</v>
      </c>
      <c r="Q109" s="58" t="s">
        <v>305</v>
      </c>
      <c r="R109" s="64" t="s">
        <v>305</v>
      </c>
      <c r="S109" s="64" t="s">
        <v>305</v>
      </c>
      <c r="T109" s="141" t="s">
        <v>305</v>
      </c>
      <c r="U109" s="64">
        <v>128</v>
      </c>
      <c r="V109" s="141">
        <v>14.9</v>
      </c>
      <c r="W109" s="64">
        <v>15.8</v>
      </c>
      <c r="X109" s="64">
        <v>-0.9</v>
      </c>
      <c r="Y109" s="63">
        <v>59</v>
      </c>
      <c r="Z109" s="141">
        <v>33</v>
      </c>
      <c r="AA109" s="141">
        <v>32.5</v>
      </c>
      <c r="AB109" s="64"/>
      <c r="AC109" s="64"/>
      <c r="AD109" s="64"/>
      <c r="AE109" s="64"/>
      <c r="AF109" s="64"/>
      <c r="AG109" s="64"/>
      <c r="AH109" s="64"/>
      <c r="AI109" s="64" t="s">
        <v>359</v>
      </c>
      <c r="AJ109" s="64"/>
      <c r="AK109" s="64"/>
      <c r="AL109" s="64"/>
      <c r="AM109" s="64"/>
      <c r="AN109" s="64">
        <v>0</v>
      </c>
      <c r="AO109" s="64">
        <v>0</v>
      </c>
      <c r="AP109" s="210" t="s">
        <v>317</v>
      </c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1"/>
      <c r="BC109" s="11"/>
      <c r="BD109" s="11"/>
    </row>
    <row r="110" spans="2:56" x14ac:dyDescent="0.25">
      <c r="B110" s="177" t="s">
        <v>5</v>
      </c>
      <c r="C110" s="209" t="s">
        <v>6</v>
      </c>
      <c r="D110" s="207" t="s">
        <v>448</v>
      </c>
      <c r="E110" s="43"/>
      <c r="F110" s="43">
        <v>11</v>
      </c>
      <c r="G110" s="65">
        <f t="shared" si="14"/>
        <v>-11</v>
      </c>
      <c r="H110" s="65">
        <f>(VLOOKUP(B110,'[1]New Ratings'!$A$3:$I$195,5,FALSE))</f>
        <v>11</v>
      </c>
      <c r="I110" s="43" t="s">
        <v>1</v>
      </c>
      <c r="J110" s="36" t="s">
        <v>305</v>
      </c>
      <c r="K110" s="64" t="s">
        <v>305</v>
      </c>
      <c r="L110" s="141" t="s">
        <v>305</v>
      </c>
      <c r="M110" s="64" t="s">
        <v>305</v>
      </c>
      <c r="N110" s="141" t="s">
        <v>305</v>
      </c>
      <c r="O110" s="64">
        <v>40.450000000000003</v>
      </c>
      <c r="P110" s="141">
        <v>85</v>
      </c>
      <c r="Q110" s="58" t="s">
        <v>259</v>
      </c>
      <c r="R110" s="64">
        <v>45</v>
      </c>
      <c r="S110" s="64">
        <v>48</v>
      </c>
      <c r="T110" s="141">
        <v>-3</v>
      </c>
      <c r="U110" s="64">
        <v>80</v>
      </c>
      <c r="V110" s="141">
        <v>31.6</v>
      </c>
      <c r="W110" s="64">
        <v>33.1</v>
      </c>
      <c r="X110" s="64">
        <v>-1.5</v>
      </c>
      <c r="Y110" s="63">
        <v>41</v>
      </c>
      <c r="Z110" s="141">
        <v>38.5</v>
      </c>
      <c r="AA110" s="141">
        <v>41</v>
      </c>
      <c r="AB110" s="64" t="s">
        <v>323</v>
      </c>
      <c r="AC110" s="64" t="s">
        <v>348</v>
      </c>
      <c r="AD110" s="64" t="s">
        <v>432</v>
      </c>
      <c r="AE110" s="64" t="s">
        <v>323</v>
      </c>
      <c r="AF110" s="64" t="s">
        <v>348</v>
      </c>
      <c r="AG110" s="64" t="s">
        <v>323</v>
      </c>
      <c r="AH110" s="64">
        <v>5</v>
      </c>
      <c r="AI110" s="64">
        <v>6</v>
      </c>
      <c r="AJ110" s="64">
        <v>4</v>
      </c>
      <c r="AK110" s="64">
        <v>5</v>
      </c>
      <c r="AL110" s="64">
        <v>6</v>
      </c>
      <c r="AM110" s="64">
        <v>5</v>
      </c>
      <c r="AN110" s="64">
        <v>5</v>
      </c>
      <c r="AO110" s="64">
        <v>5.333333333333333</v>
      </c>
      <c r="AP110" s="210" t="s">
        <v>252</v>
      </c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1"/>
      <c r="BC110" s="11"/>
      <c r="BD110" s="11"/>
    </row>
    <row r="111" spans="2:56" x14ac:dyDescent="0.25">
      <c r="B111" s="177" t="s">
        <v>410</v>
      </c>
      <c r="C111" s="209" t="s">
        <v>213</v>
      </c>
      <c r="D111" s="207" t="s">
        <v>449</v>
      </c>
      <c r="E111" s="43"/>
      <c r="F111" s="43">
        <v>12</v>
      </c>
      <c r="G111" s="65">
        <f t="shared" si="14"/>
        <v>-12</v>
      </c>
      <c r="H111" s="65" t="e">
        <f>(VLOOKUP(B111,'[1]New Ratings'!$A$3:$I$195,5,FALSE))</f>
        <v>#N/A</v>
      </c>
      <c r="I111" s="43" t="s">
        <v>16</v>
      </c>
      <c r="J111" s="36"/>
      <c r="K111" s="64"/>
      <c r="L111" s="141" t="s">
        <v>305</v>
      </c>
      <c r="M111" s="64"/>
      <c r="N111" s="141"/>
      <c r="O111" s="64"/>
      <c r="P111" s="141" t="s">
        <v>305</v>
      </c>
      <c r="Q111" s="58" t="s">
        <v>305</v>
      </c>
      <c r="R111" s="64" t="s">
        <v>305</v>
      </c>
      <c r="S111" s="64"/>
      <c r="T111" s="141"/>
      <c r="U111" s="64" t="s">
        <v>305</v>
      </c>
      <c r="V111" s="141" t="s">
        <v>305</v>
      </c>
      <c r="W111" s="64" t="s">
        <v>305</v>
      </c>
      <c r="X111" s="64"/>
      <c r="Y111" s="63" t="s">
        <v>305</v>
      </c>
      <c r="Z111" s="141" t="s">
        <v>305</v>
      </c>
      <c r="AA111" s="141" t="s">
        <v>305</v>
      </c>
      <c r="AB111" s="64"/>
      <c r="AC111" s="64"/>
      <c r="AD111" s="64"/>
      <c r="AE111" s="64"/>
      <c r="AF111" s="64"/>
      <c r="AG111" s="64"/>
      <c r="AH111" s="64" t="s">
        <v>359</v>
      </c>
      <c r="AI111" s="64" t="s">
        <v>359</v>
      </c>
      <c r="AJ111" s="64" t="s">
        <v>359</v>
      </c>
      <c r="AK111" s="64" t="s">
        <v>359</v>
      </c>
      <c r="AL111" s="64" t="s">
        <v>359</v>
      </c>
      <c r="AM111" s="64" t="s">
        <v>359</v>
      </c>
      <c r="AN111" s="64">
        <v>0</v>
      </c>
      <c r="AO111" s="64">
        <v>0</v>
      </c>
      <c r="AP111" s="210" t="s">
        <v>420</v>
      </c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1"/>
      <c r="BC111" s="11"/>
      <c r="BD111" s="11"/>
    </row>
    <row r="112" spans="2:56" x14ac:dyDescent="0.25">
      <c r="B112" s="177" t="s">
        <v>7</v>
      </c>
      <c r="C112" s="209" t="s">
        <v>345</v>
      </c>
      <c r="D112" s="207" t="s">
        <v>450</v>
      </c>
      <c r="E112" s="43"/>
      <c r="F112" s="43">
        <v>12</v>
      </c>
      <c r="G112" s="65">
        <f t="shared" si="14"/>
        <v>-12</v>
      </c>
      <c r="H112" s="65">
        <f>(VLOOKUP(B112,'[1]New Ratings'!$A$3:$I$195,5,FALSE))</f>
        <v>12</v>
      </c>
      <c r="I112" s="43" t="s">
        <v>1</v>
      </c>
      <c r="J112" s="36" t="s">
        <v>305</v>
      </c>
      <c r="K112" s="64" t="s">
        <v>305</v>
      </c>
      <c r="L112" s="141" t="s">
        <v>305</v>
      </c>
      <c r="M112" s="64" t="s">
        <v>305</v>
      </c>
      <c r="N112" s="141" t="s">
        <v>305</v>
      </c>
      <c r="O112" s="64">
        <v>25.13</v>
      </c>
      <c r="P112" s="141">
        <v>159</v>
      </c>
      <c r="Q112" s="58" t="s">
        <v>254</v>
      </c>
      <c r="R112" s="64">
        <v>79</v>
      </c>
      <c r="S112" s="64">
        <v>80</v>
      </c>
      <c r="T112" s="141">
        <v>-1</v>
      </c>
      <c r="U112" s="64">
        <v>133</v>
      </c>
      <c r="V112" s="141">
        <v>12.6</v>
      </c>
      <c r="W112" s="64">
        <v>11.9</v>
      </c>
      <c r="X112" s="64">
        <v>0.69999999999999929</v>
      </c>
      <c r="Y112" s="63">
        <v>47</v>
      </c>
      <c r="Z112" s="141">
        <v>24</v>
      </c>
      <c r="AA112" s="141">
        <v>26.5</v>
      </c>
      <c r="AB112" s="64" t="s">
        <v>348</v>
      </c>
      <c r="AC112" s="64" t="s">
        <v>323</v>
      </c>
      <c r="AD112" s="64" t="s">
        <v>432</v>
      </c>
      <c r="AE112" s="64" t="s">
        <v>432</v>
      </c>
      <c r="AF112" s="64" t="s">
        <v>323</v>
      </c>
      <c r="AG112" s="64" t="s">
        <v>259</v>
      </c>
      <c r="AH112" s="64">
        <v>6</v>
      </c>
      <c r="AI112" s="64">
        <v>5</v>
      </c>
      <c r="AJ112" s="64">
        <v>4</v>
      </c>
      <c r="AK112" s="64">
        <v>4</v>
      </c>
      <c r="AL112" s="64">
        <v>5</v>
      </c>
      <c r="AM112" s="64">
        <v>3</v>
      </c>
      <c r="AN112" s="64">
        <v>5</v>
      </c>
      <c r="AO112" s="64">
        <v>4</v>
      </c>
      <c r="AP112" s="210" t="s">
        <v>317</v>
      </c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1"/>
      <c r="BC112" s="11"/>
      <c r="BD112" s="11"/>
    </row>
    <row r="113" spans="2:56" x14ac:dyDescent="0.25">
      <c r="B113" s="177" t="s">
        <v>14</v>
      </c>
      <c r="C113" s="208" t="s">
        <v>255</v>
      </c>
      <c r="D113" s="210" t="s">
        <v>453</v>
      </c>
      <c r="E113" s="43"/>
      <c r="F113" s="43">
        <v>11</v>
      </c>
      <c r="G113" s="65">
        <f t="shared" si="14"/>
        <v>-11</v>
      </c>
      <c r="H113" s="65">
        <f>(VLOOKUP(B113,'[1]New Ratings'!$A$3:$I$195,5,FALSE))</f>
        <v>11</v>
      </c>
      <c r="I113" s="43" t="s">
        <v>1</v>
      </c>
      <c r="J113" s="36" t="s">
        <v>305</v>
      </c>
      <c r="K113" s="64" t="s">
        <v>305</v>
      </c>
      <c r="L113" s="141"/>
      <c r="M113" s="64" t="s">
        <v>305</v>
      </c>
      <c r="N113" s="141" t="s">
        <v>305</v>
      </c>
      <c r="O113" s="64">
        <v>32.770000000000003</v>
      </c>
      <c r="P113" s="141">
        <v>114</v>
      </c>
      <c r="Q113" s="58" t="s">
        <v>305</v>
      </c>
      <c r="R113" s="64" t="s">
        <v>305</v>
      </c>
      <c r="S113" s="64" t="s">
        <v>305</v>
      </c>
      <c r="T113" s="141" t="s">
        <v>305</v>
      </c>
      <c r="U113" s="64" t="s">
        <v>305</v>
      </c>
      <c r="V113" s="141" t="s">
        <v>305</v>
      </c>
      <c r="W113" s="64" t="s">
        <v>305</v>
      </c>
      <c r="X113" s="64" t="s">
        <v>305</v>
      </c>
      <c r="Y113" s="63">
        <v>55</v>
      </c>
      <c r="Z113" s="141">
        <v>31.5</v>
      </c>
      <c r="AA113" s="141">
        <v>31.5</v>
      </c>
      <c r="AB113" s="64"/>
      <c r="AC113" s="64"/>
      <c r="AD113" s="64"/>
      <c r="AE113" s="64"/>
      <c r="AF113" s="64"/>
      <c r="AG113" s="64"/>
      <c r="AH113" s="64" t="s">
        <v>359</v>
      </c>
      <c r="AI113" s="64" t="s">
        <v>359</v>
      </c>
      <c r="AJ113" s="64" t="s">
        <v>359</v>
      </c>
      <c r="AK113" s="64" t="s">
        <v>359</v>
      </c>
      <c r="AL113" s="64" t="s">
        <v>359</v>
      </c>
      <c r="AM113" s="64" t="s">
        <v>359</v>
      </c>
      <c r="AN113" s="64">
        <v>0</v>
      </c>
      <c r="AO113" s="64">
        <v>0</v>
      </c>
      <c r="AP113" s="210" t="s">
        <v>317</v>
      </c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1"/>
      <c r="BC113" s="11"/>
      <c r="BD113" s="11"/>
    </row>
    <row r="114" spans="2:56" x14ac:dyDescent="0.25">
      <c r="B114" s="177" t="s">
        <v>21</v>
      </c>
      <c r="C114" s="208" t="s">
        <v>256</v>
      </c>
      <c r="D114" s="210" t="s">
        <v>456</v>
      </c>
      <c r="E114" s="43"/>
      <c r="F114" s="43">
        <v>11</v>
      </c>
      <c r="G114" s="65">
        <f t="shared" si="14"/>
        <v>-11</v>
      </c>
      <c r="H114" s="65">
        <f>(VLOOKUP(B114,'[1]New Ratings'!$A$3:$I$195,5,FALSE))</f>
        <v>11</v>
      </c>
      <c r="I114" s="43" t="s">
        <v>1</v>
      </c>
      <c r="J114" s="36" t="s">
        <v>305</v>
      </c>
      <c r="K114" s="64" t="s">
        <v>305</v>
      </c>
      <c r="L114" s="141" t="s">
        <v>305</v>
      </c>
      <c r="M114" s="64" t="s">
        <v>303</v>
      </c>
      <c r="N114" s="141" t="s">
        <v>305</v>
      </c>
      <c r="O114" s="64">
        <v>37.71</v>
      </c>
      <c r="P114" s="141">
        <v>96</v>
      </c>
      <c r="Q114" s="58" t="s">
        <v>259</v>
      </c>
      <c r="R114" s="64">
        <v>52</v>
      </c>
      <c r="S114" s="64">
        <v>52</v>
      </c>
      <c r="T114" s="141">
        <v>0</v>
      </c>
      <c r="U114" s="64" t="s">
        <v>305</v>
      </c>
      <c r="V114" s="141" t="s">
        <v>305</v>
      </c>
      <c r="W114" s="64" t="s">
        <v>305</v>
      </c>
      <c r="X114" s="64" t="s">
        <v>305</v>
      </c>
      <c r="Y114" s="63">
        <v>59</v>
      </c>
      <c r="Z114" s="141">
        <v>36.5</v>
      </c>
      <c r="AA114" s="141">
        <v>31.5</v>
      </c>
      <c r="AB114" s="64" t="s">
        <v>323</v>
      </c>
      <c r="AC114" s="64" t="s">
        <v>348</v>
      </c>
      <c r="AD114" s="64" t="s">
        <v>323</v>
      </c>
      <c r="AE114" s="64" t="s">
        <v>323</v>
      </c>
      <c r="AF114" s="64" t="s">
        <v>323</v>
      </c>
      <c r="AG114" s="64" t="s">
        <v>323</v>
      </c>
      <c r="AH114" s="64">
        <v>5</v>
      </c>
      <c r="AI114" s="64">
        <v>6</v>
      </c>
      <c r="AJ114" s="64">
        <v>5</v>
      </c>
      <c r="AK114" s="64">
        <v>5</v>
      </c>
      <c r="AL114" s="64">
        <v>5</v>
      </c>
      <c r="AM114" s="64">
        <v>5</v>
      </c>
      <c r="AN114" s="64">
        <v>5.333333333333333</v>
      </c>
      <c r="AO114" s="64">
        <v>5</v>
      </c>
      <c r="AP114" s="210" t="s">
        <v>321</v>
      </c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1"/>
      <c r="BC114" s="11"/>
      <c r="BD114" s="11"/>
    </row>
    <row r="115" spans="2:56" x14ac:dyDescent="0.25">
      <c r="B115" s="177" t="s">
        <v>24</v>
      </c>
      <c r="C115" s="208" t="s">
        <v>25</v>
      </c>
      <c r="D115" s="210" t="s">
        <v>459</v>
      </c>
      <c r="E115" s="43"/>
      <c r="F115" s="43">
        <v>11</v>
      </c>
      <c r="G115" s="65">
        <f t="shared" si="14"/>
        <v>-11</v>
      </c>
      <c r="H115" s="65">
        <f>(VLOOKUP(B115,'[1]New Ratings'!$A$3:$I$195,5,FALSE))</f>
        <v>11</v>
      </c>
      <c r="I115" s="43" t="s">
        <v>1</v>
      </c>
      <c r="J115" s="36" t="s">
        <v>305</v>
      </c>
      <c r="K115" s="64" t="s">
        <v>305</v>
      </c>
      <c r="L115" s="141" t="s">
        <v>305</v>
      </c>
      <c r="M115" s="64" t="s">
        <v>305</v>
      </c>
      <c r="N115" s="141" t="s">
        <v>305</v>
      </c>
      <c r="O115" s="64">
        <v>35.020000000000003</v>
      </c>
      <c r="P115" s="141">
        <v>105</v>
      </c>
      <c r="Q115" s="58" t="s">
        <v>259</v>
      </c>
      <c r="R115" s="64">
        <v>57</v>
      </c>
      <c r="S115" s="64">
        <v>60</v>
      </c>
      <c r="T115" s="141">
        <v>-3</v>
      </c>
      <c r="U115" s="64">
        <v>91</v>
      </c>
      <c r="V115" s="141">
        <v>27.4</v>
      </c>
      <c r="W115" s="64">
        <v>28.4</v>
      </c>
      <c r="X115" s="64">
        <v>-1</v>
      </c>
      <c r="Y115" s="63">
        <v>53.5</v>
      </c>
      <c r="Z115" s="141">
        <v>36</v>
      </c>
      <c r="AA115" s="141">
        <v>33.5</v>
      </c>
      <c r="AB115" s="64" t="s">
        <v>348</v>
      </c>
      <c r="AC115" s="64" t="s">
        <v>348</v>
      </c>
      <c r="AD115" s="64" t="s">
        <v>348</v>
      </c>
      <c r="AE115" s="64" t="s">
        <v>348</v>
      </c>
      <c r="AF115" s="64" t="s">
        <v>432</v>
      </c>
      <c r="AG115" s="64" t="s">
        <v>323</v>
      </c>
      <c r="AH115" s="64">
        <v>6</v>
      </c>
      <c r="AI115" s="64">
        <v>6</v>
      </c>
      <c r="AJ115" s="64">
        <v>6</v>
      </c>
      <c r="AK115" s="64">
        <v>6</v>
      </c>
      <c r="AL115" s="64">
        <v>4</v>
      </c>
      <c r="AM115" s="64">
        <v>5</v>
      </c>
      <c r="AN115" s="64">
        <v>6</v>
      </c>
      <c r="AO115" s="64">
        <v>5</v>
      </c>
      <c r="AP115" s="210" t="s">
        <v>321</v>
      </c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1"/>
      <c r="BC115" s="11"/>
      <c r="BD115" s="11"/>
    </row>
    <row r="116" spans="2:56" x14ac:dyDescent="0.25">
      <c r="B116" s="177" t="s">
        <v>27</v>
      </c>
      <c r="C116" s="208" t="s">
        <v>436</v>
      </c>
      <c r="D116" s="210" t="s">
        <v>461</v>
      </c>
      <c r="E116" s="43"/>
      <c r="F116" s="43">
        <v>12</v>
      </c>
      <c r="G116" s="65">
        <f t="shared" si="14"/>
        <v>-12</v>
      </c>
      <c r="H116" s="65">
        <f>(VLOOKUP(B116,'[1]New Ratings'!$A$3:$I$195,5,FALSE))</f>
        <v>12</v>
      </c>
      <c r="I116" s="43" t="s">
        <v>16</v>
      </c>
      <c r="J116" s="36" t="s">
        <v>305</v>
      </c>
      <c r="K116" s="64" t="s">
        <v>305</v>
      </c>
      <c r="L116" s="141" t="s">
        <v>305</v>
      </c>
      <c r="M116" s="64" t="s">
        <v>305</v>
      </c>
      <c r="N116" s="141" t="s">
        <v>305</v>
      </c>
      <c r="O116" s="64">
        <v>30.13</v>
      </c>
      <c r="P116" s="141">
        <v>131</v>
      </c>
      <c r="Q116" s="58" t="s">
        <v>305</v>
      </c>
      <c r="R116" s="64" t="s">
        <v>305</v>
      </c>
      <c r="S116" s="64" t="s">
        <v>305</v>
      </c>
      <c r="T116" s="141" t="s">
        <v>305</v>
      </c>
      <c r="U116" s="64">
        <v>130</v>
      </c>
      <c r="V116" s="141">
        <v>14</v>
      </c>
      <c r="W116" s="64">
        <v>14.4</v>
      </c>
      <c r="X116" s="64">
        <v>-0.4</v>
      </c>
      <c r="Y116" s="63">
        <v>56</v>
      </c>
      <c r="Z116" s="141">
        <v>33</v>
      </c>
      <c r="AA116" s="141">
        <v>29</v>
      </c>
      <c r="AB116" s="64"/>
      <c r="AC116" s="64"/>
      <c r="AD116" s="64"/>
      <c r="AE116" s="64"/>
      <c r="AF116" s="64"/>
      <c r="AG116" s="64"/>
      <c r="AH116" s="64" t="s">
        <v>359</v>
      </c>
      <c r="AI116" s="64" t="s">
        <v>359</v>
      </c>
      <c r="AJ116" s="64" t="s">
        <v>359</v>
      </c>
      <c r="AK116" s="64" t="s">
        <v>359</v>
      </c>
      <c r="AL116" s="64" t="s">
        <v>359</v>
      </c>
      <c r="AM116" s="64" t="s">
        <v>359</v>
      </c>
      <c r="AN116" s="64">
        <v>0</v>
      </c>
      <c r="AO116" s="64">
        <v>0</v>
      </c>
      <c r="AP116" s="210" t="s">
        <v>252</v>
      </c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1"/>
      <c r="BC116" s="11"/>
      <c r="BD116" s="11"/>
    </row>
    <row r="117" spans="2:56" x14ac:dyDescent="0.25">
      <c r="B117" s="177" t="s">
        <v>32</v>
      </c>
      <c r="C117" s="208" t="s">
        <v>33</v>
      </c>
      <c r="D117" s="210" t="s">
        <v>465</v>
      </c>
      <c r="E117" s="43"/>
      <c r="F117" s="43">
        <v>11</v>
      </c>
      <c r="G117" s="65">
        <f t="shared" si="14"/>
        <v>-11</v>
      </c>
      <c r="H117" s="65">
        <f>(VLOOKUP(B117,'[1]New Ratings'!$A$3:$I$195,5,FALSE))</f>
        <v>11</v>
      </c>
      <c r="I117" s="43" t="s">
        <v>1</v>
      </c>
      <c r="J117" s="36" t="s">
        <v>305</v>
      </c>
      <c r="K117" s="64" t="s">
        <v>305</v>
      </c>
      <c r="L117" s="141" t="s">
        <v>305</v>
      </c>
      <c r="M117" s="64" t="s">
        <v>305</v>
      </c>
      <c r="N117" s="141" t="s">
        <v>305</v>
      </c>
      <c r="O117" s="64">
        <v>26.66</v>
      </c>
      <c r="P117" s="141">
        <v>151</v>
      </c>
      <c r="Q117" s="58" t="s">
        <v>305</v>
      </c>
      <c r="R117" s="64" t="s">
        <v>305</v>
      </c>
      <c r="S117" s="64" t="s">
        <v>305</v>
      </c>
      <c r="T117" s="141" t="s">
        <v>305</v>
      </c>
      <c r="U117" s="64">
        <v>118</v>
      </c>
      <c r="V117" s="141">
        <v>17</v>
      </c>
      <c r="W117" s="64">
        <v>17</v>
      </c>
      <c r="X117" s="64">
        <v>0</v>
      </c>
      <c r="Y117" s="63" t="s">
        <v>305</v>
      </c>
      <c r="Z117" s="141" t="s">
        <v>305</v>
      </c>
      <c r="AA117" s="141" t="s">
        <v>305</v>
      </c>
      <c r="AB117" s="64"/>
      <c r="AC117" s="64"/>
      <c r="AD117" s="64"/>
      <c r="AE117" s="64"/>
      <c r="AF117" s="64"/>
      <c r="AG117" s="64"/>
      <c r="AH117" s="64" t="s">
        <v>359</v>
      </c>
      <c r="AI117" s="64" t="s">
        <v>359</v>
      </c>
      <c r="AJ117" s="64" t="s">
        <v>359</v>
      </c>
      <c r="AK117" s="64" t="s">
        <v>359</v>
      </c>
      <c r="AL117" s="64" t="s">
        <v>359</v>
      </c>
      <c r="AM117" s="64" t="s">
        <v>359</v>
      </c>
      <c r="AN117" s="64">
        <v>0</v>
      </c>
      <c r="AO117" s="64">
        <v>0</v>
      </c>
      <c r="AP117" s="210" t="s">
        <v>420</v>
      </c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1"/>
      <c r="BC117" s="11"/>
      <c r="BD117" s="11"/>
    </row>
    <row r="118" spans="2:56" x14ac:dyDescent="0.25">
      <c r="B118" s="177" t="s">
        <v>34</v>
      </c>
      <c r="C118" s="208" t="s">
        <v>257</v>
      </c>
      <c r="D118" s="210" t="s">
        <v>466</v>
      </c>
      <c r="E118" s="43"/>
      <c r="F118" s="43">
        <v>11</v>
      </c>
      <c r="G118" s="65">
        <f t="shared" si="14"/>
        <v>-11</v>
      </c>
      <c r="H118" s="65">
        <f>(VLOOKUP(B118,'[1]New Ratings'!$A$3:$I$195,5,FALSE))</f>
        <v>11</v>
      </c>
      <c r="I118" s="43" t="s">
        <v>16</v>
      </c>
      <c r="J118" s="36" t="s">
        <v>305</v>
      </c>
      <c r="K118" s="64" t="s">
        <v>305</v>
      </c>
      <c r="L118" s="141" t="s">
        <v>305</v>
      </c>
      <c r="M118" s="64" t="s">
        <v>305</v>
      </c>
      <c r="N118" s="141" t="s">
        <v>305</v>
      </c>
      <c r="O118" s="64">
        <v>29.85</v>
      </c>
      <c r="P118" s="141">
        <v>135</v>
      </c>
      <c r="Q118" s="58" t="s">
        <v>305</v>
      </c>
      <c r="R118" s="64" t="s">
        <v>305</v>
      </c>
      <c r="S118" s="64" t="s">
        <v>305</v>
      </c>
      <c r="T118" s="141" t="s">
        <v>305</v>
      </c>
      <c r="U118" s="64" t="s">
        <v>305</v>
      </c>
      <c r="V118" s="141" t="s">
        <v>305</v>
      </c>
      <c r="W118" s="64" t="s">
        <v>305</v>
      </c>
      <c r="X118" s="64" t="s">
        <v>305</v>
      </c>
      <c r="Y118" s="63" t="s">
        <v>305</v>
      </c>
      <c r="Z118" s="141" t="s">
        <v>305</v>
      </c>
      <c r="AA118" s="141" t="s">
        <v>305</v>
      </c>
      <c r="AB118" s="64"/>
      <c r="AC118" s="64"/>
      <c r="AD118" s="64"/>
      <c r="AE118" s="64"/>
      <c r="AF118" s="64"/>
      <c r="AG118" s="64"/>
      <c r="AH118" s="64" t="s">
        <v>359</v>
      </c>
      <c r="AI118" s="64" t="s">
        <v>359</v>
      </c>
      <c r="AJ118" s="64" t="s">
        <v>359</v>
      </c>
      <c r="AK118" s="64" t="s">
        <v>359</v>
      </c>
      <c r="AL118" s="64" t="s">
        <v>359</v>
      </c>
      <c r="AM118" s="64" t="s">
        <v>359</v>
      </c>
      <c r="AN118" s="64">
        <v>0</v>
      </c>
      <c r="AO118" s="64">
        <v>0</v>
      </c>
      <c r="AP118" s="210" t="s">
        <v>440</v>
      </c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1"/>
      <c r="BC118" s="11"/>
      <c r="BD118" s="11"/>
    </row>
    <row r="119" spans="2:56" x14ac:dyDescent="0.25">
      <c r="B119" s="177" t="s">
        <v>342</v>
      </c>
      <c r="C119" s="208" t="s">
        <v>419</v>
      </c>
      <c r="D119" s="210" t="s">
        <v>611</v>
      </c>
      <c r="E119" s="43"/>
      <c r="F119" s="43">
        <v>12</v>
      </c>
      <c r="G119" s="65">
        <f t="shared" si="14"/>
        <v>-12</v>
      </c>
      <c r="H119" s="65">
        <f>(VLOOKUP(B119,'[1]New Ratings'!$A$3:$I$195,5,FALSE))</f>
        <v>12</v>
      </c>
      <c r="I119" s="43" t="s">
        <v>1</v>
      </c>
      <c r="J119" s="36" t="s">
        <v>305</v>
      </c>
      <c r="K119" s="64" t="s">
        <v>305</v>
      </c>
      <c r="L119" s="141" t="s">
        <v>305</v>
      </c>
      <c r="M119" s="64" t="s">
        <v>305</v>
      </c>
      <c r="N119" s="141" t="s">
        <v>305</v>
      </c>
      <c r="O119" s="64">
        <v>31.13</v>
      </c>
      <c r="P119" s="141">
        <v>124</v>
      </c>
      <c r="Q119" s="58" t="s">
        <v>305</v>
      </c>
      <c r="R119" s="64" t="s">
        <v>305</v>
      </c>
      <c r="S119" s="64" t="s">
        <v>305</v>
      </c>
      <c r="T119" s="141" t="s">
        <v>305</v>
      </c>
      <c r="U119" s="64" t="s">
        <v>305</v>
      </c>
      <c r="V119" s="141" t="s">
        <v>305</v>
      </c>
      <c r="W119" s="64" t="s">
        <v>305</v>
      </c>
      <c r="X119" s="64" t="s">
        <v>305</v>
      </c>
      <c r="Y119" s="63" t="s">
        <v>305</v>
      </c>
      <c r="Z119" s="141" t="s">
        <v>305</v>
      </c>
      <c r="AA119" s="141" t="s">
        <v>305</v>
      </c>
      <c r="AB119" s="64"/>
      <c r="AC119" s="64"/>
      <c r="AD119" s="64"/>
      <c r="AE119" s="64"/>
      <c r="AF119" s="64"/>
      <c r="AG119" s="64"/>
      <c r="AH119" s="64" t="s">
        <v>359</v>
      </c>
      <c r="AI119" s="64" t="s">
        <v>359</v>
      </c>
      <c r="AJ119" s="64" t="s">
        <v>359</v>
      </c>
      <c r="AK119" s="64" t="s">
        <v>359</v>
      </c>
      <c r="AL119" s="64" t="s">
        <v>359</v>
      </c>
      <c r="AM119" s="64" t="s">
        <v>359</v>
      </c>
      <c r="AN119" s="64">
        <v>0</v>
      </c>
      <c r="AO119" s="64">
        <v>0</v>
      </c>
      <c r="AP119" s="210" t="s">
        <v>322</v>
      </c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1"/>
      <c r="BC119" s="11"/>
      <c r="BD119" s="11"/>
    </row>
    <row r="120" spans="2:56" x14ac:dyDescent="0.25">
      <c r="B120" s="177" t="s">
        <v>43</v>
      </c>
      <c r="C120" s="208" t="s">
        <v>33</v>
      </c>
      <c r="D120" s="210" t="s">
        <v>465</v>
      </c>
      <c r="E120" s="43"/>
      <c r="F120" s="43">
        <v>12</v>
      </c>
      <c r="G120" s="65">
        <f t="shared" si="14"/>
        <v>-12</v>
      </c>
      <c r="H120" s="65">
        <f>(VLOOKUP(B120,'[1]New Ratings'!$A$3:$I$195,5,FALSE))</f>
        <v>12</v>
      </c>
      <c r="I120" s="43" t="s">
        <v>1</v>
      </c>
      <c r="J120" s="36" t="s">
        <v>305</v>
      </c>
      <c r="K120" s="64" t="s">
        <v>305</v>
      </c>
      <c r="L120" s="141" t="s">
        <v>305</v>
      </c>
      <c r="M120" s="64" t="s">
        <v>305</v>
      </c>
      <c r="N120" s="141" t="s">
        <v>305</v>
      </c>
      <c r="O120" s="64">
        <v>29.91</v>
      </c>
      <c r="P120" s="141">
        <v>133</v>
      </c>
      <c r="Q120" s="58" t="s">
        <v>305</v>
      </c>
      <c r="R120" s="64" t="s">
        <v>305</v>
      </c>
      <c r="S120" s="64" t="s">
        <v>305</v>
      </c>
      <c r="T120" s="141" t="s">
        <v>305</v>
      </c>
      <c r="U120" s="64">
        <v>111</v>
      </c>
      <c r="V120" s="141">
        <v>18.399999999999999</v>
      </c>
      <c r="W120" s="64">
        <v>19.8</v>
      </c>
      <c r="X120" s="64">
        <v>-1.4</v>
      </c>
      <c r="Y120" s="63">
        <v>64</v>
      </c>
      <c r="Z120" s="141">
        <v>32</v>
      </c>
      <c r="AA120" s="141">
        <v>30</v>
      </c>
      <c r="AB120" s="64"/>
      <c r="AC120" s="64"/>
      <c r="AD120" s="64"/>
      <c r="AE120" s="64"/>
      <c r="AF120" s="64"/>
      <c r="AG120" s="64"/>
      <c r="AH120" s="64" t="s">
        <v>359</v>
      </c>
      <c r="AI120" s="64" t="s">
        <v>359</v>
      </c>
      <c r="AJ120" s="64" t="s">
        <v>359</v>
      </c>
      <c r="AK120" s="64" t="s">
        <v>359</v>
      </c>
      <c r="AL120" s="64" t="s">
        <v>359</v>
      </c>
      <c r="AM120" s="64" t="s">
        <v>359</v>
      </c>
      <c r="AN120" s="64">
        <v>0</v>
      </c>
      <c r="AO120" s="64">
        <v>0</v>
      </c>
      <c r="AP120" s="210" t="s">
        <v>420</v>
      </c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1"/>
      <c r="BC120" s="11"/>
      <c r="BD120" s="11"/>
    </row>
    <row r="121" spans="2:56" x14ac:dyDescent="0.25">
      <c r="B121" s="177" t="s">
        <v>411</v>
      </c>
      <c r="C121" s="208" t="s">
        <v>421</v>
      </c>
      <c r="D121" s="210" t="s">
        <v>465</v>
      </c>
      <c r="E121" s="43"/>
      <c r="F121" s="43">
        <v>11</v>
      </c>
      <c r="G121" s="65">
        <f t="shared" si="14"/>
        <v>-11</v>
      </c>
      <c r="H121" s="65" t="e">
        <f>(VLOOKUP(B121,'[1]New Ratings'!$A$3:$I$195,5,FALSE))</f>
        <v>#N/A</v>
      </c>
      <c r="I121" s="43" t="s">
        <v>16</v>
      </c>
      <c r="J121" s="36"/>
      <c r="K121" s="64"/>
      <c r="L121" s="141" t="s">
        <v>305</v>
      </c>
      <c r="M121" s="64"/>
      <c r="N121" s="141"/>
      <c r="O121" s="64">
        <v>26.96</v>
      </c>
      <c r="P121" s="141">
        <v>149</v>
      </c>
      <c r="Q121" s="58" t="s">
        <v>305</v>
      </c>
      <c r="R121" s="64" t="s">
        <v>305</v>
      </c>
      <c r="S121" s="64"/>
      <c r="T121" s="141"/>
      <c r="U121" s="64">
        <v>135</v>
      </c>
      <c r="V121" s="141">
        <v>12</v>
      </c>
      <c r="W121" s="64">
        <v>15.6</v>
      </c>
      <c r="X121" s="64">
        <v>6</v>
      </c>
      <c r="Y121" s="63"/>
      <c r="Z121" s="141"/>
      <c r="AA121" s="141"/>
      <c r="AB121" s="64"/>
      <c r="AC121" s="64"/>
      <c r="AD121" s="64"/>
      <c r="AE121" s="64"/>
      <c r="AF121" s="64"/>
      <c r="AG121" s="64"/>
      <c r="AH121" s="64" t="s">
        <v>359</v>
      </c>
      <c r="AI121" s="64" t="s">
        <v>359</v>
      </c>
      <c r="AJ121" s="64" t="s">
        <v>359</v>
      </c>
      <c r="AK121" s="64" t="s">
        <v>359</v>
      </c>
      <c r="AL121" s="64" t="s">
        <v>359</v>
      </c>
      <c r="AM121" s="64" t="s">
        <v>359</v>
      </c>
      <c r="AN121" s="64">
        <v>0</v>
      </c>
      <c r="AO121" s="64">
        <v>0</v>
      </c>
      <c r="AP121" s="210" t="s">
        <v>252</v>
      </c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1"/>
      <c r="BC121" s="11"/>
      <c r="BD121" s="11"/>
    </row>
    <row r="122" spans="2:56" x14ac:dyDescent="0.25">
      <c r="B122" s="177" t="s">
        <v>44</v>
      </c>
      <c r="C122" s="208" t="s">
        <v>45</v>
      </c>
      <c r="D122" s="210" t="s">
        <v>599</v>
      </c>
      <c r="E122" s="43"/>
      <c r="F122" s="43">
        <v>12</v>
      </c>
      <c r="G122" s="65">
        <f t="shared" si="14"/>
        <v>-12</v>
      </c>
      <c r="H122" s="65">
        <f>(VLOOKUP(B122,'[1]New Ratings'!$A$3:$I$195,5,FALSE))</f>
        <v>12</v>
      </c>
      <c r="I122" s="43" t="s">
        <v>1</v>
      </c>
      <c r="J122" s="36" t="s">
        <v>305</v>
      </c>
      <c r="K122" s="64" t="s">
        <v>305</v>
      </c>
      <c r="L122" s="141" t="s">
        <v>305</v>
      </c>
      <c r="M122" s="64" t="s">
        <v>305</v>
      </c>
      <c r="N122" s="141" t="s">
        <v>305</v>
      </c>
      <c r="O122" s="64">
        <v>25.61</v>
      </c>
      <c r="P122" s="141">
        <v>157</v>
      </c>
      <c r="Q122" s="58" t="s">
        <v>305</v>
      </c>
      <c r="R122" s="64" t="s">
        <v>305</v>
      </c>
      <c r="S122" s="64" t="s">
        <v>305</v>
      </c>
      <c r="T122" s="141" t="s">
        <v>305</v>
      </c>
      <c r="U122" s="64" t="s">
        <v>305</v>
      </c>
      <c r="V122" s="141" t="s">
        <v>305</v>
      </c>
      <c r="W122" s="64" t="s">
        <v>305</v>
      </c>
      <c r="X122" s="64" t="s">
        <v>305</v>
      </c>
      <c r="Y122" s="63" t="s">
        <v>305</v>
      </c>
      <c r="Z122" s="141" t="s">
        <v>305</v>
      </c>
      <c r="AA122" s="141" t="s">
        <v>305</v>
      </c>
      <c r="AB122" s="64"/>
      <c r="AC122" s="64"/>
      <c r="AD122" s="64"/>
      <c r="AE122" s="64"/>
      <c r="AF122" s="64"/>
      <c r="AG122" s="64"/>
      <c r="AH122" s="64" t="s">
        <v>359</v>
      </c>
      <c r="AI122" s="64" t="s">
        <v>359</v>
      </c>
      <c r="AJ122" s="64" t="s">
        <v>359</v>
      </c>
      <c r="AK122" s="64" t="s">
        <v>359</v>
      </c>
      <c r="AL122" s="64" t="s">
        <v>359</v>
      </c>
      <c r="AM122" s="64" t="s">
        <v>359</v>
      </c>
      <c r="AN122" s="64">
        <v>0</v>
      </c>
      <c r="AO122" s="64">
        <v>0</v>
      </c>
      <c r="AP122" s="210" t="s">
        <v>252</v>
      </c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1"/>
      <c r="BC122" s="11"/>
      <c r="BD122" s="11"/>
    </row>
    <row r="123" spans="2:56" x14ac:dyDescent="0.25">
      <c r="B123" s="177" t="s">
        <v>46</v>
      </c>
      <c r="C123" s="208" t="s">
        <v>33</v>
      </c>
      <c r="D123" s="210" t="s">
        <v>472</v>
      </c>
      <c r="E123" s="43"/>
      <c r="F123" s="43">
        <v>12</v>
      </c>
      <c r="G123" s="65">
        <f t="shared" si="14"/>
        <v>-12</v>
      </c>
      <c r="H123" s="65">
        <f>(VLOOKUP(B123,'[1]New Ratings'!$A$3:$I$195,5,FALSE))</f>
        <v>12</v>
      </c>
      <c r="I123" s="43" t="s">
        <v>1</v>
      </c>
      <c r="J123" s="36" t="s">
        <v>305</v>
      </c>
      <c r="K123" s="64" t="s">
        <v>305</v>
      </c>
      <c r="L123" s="141" t="s">
        <v>305</v>
      </c>
      <c r="M123" s="64" t="s">
        <v>305</v>
      </c>
      <c r="N123" s="141" t="s">
        <v>305</v>
      </c>
      <c r="O123" s="64">
        <v>30.89</v>
      </c>
      <c r="P123" s="141">
        <v>126</v>
      </c>
      <c r="Q123" s="58" t="s">
        <v>259</v>
      </c>
      <c r="R123" s="64">
        <v>58</v>
      </c>
      <c r="S123" s="64">
        <v>62</v>
      </c>
      <c r="T123" s="141">
        <v>-4</v>
      </c>
      <c r="U123" s="64">
        <v>123</v>
      </c>
      <c r="V123" s="141">
        <v>16.2</v>
      </c>
      <c r="W123" s="64">
        <v>16.3</v>
      </c>
      <c r="X123" s="64">
        <v>-0.10000000000000142</v>
      </c>
      <c r="Y123" s="63">
        <v>57</v>
      </c>
      <c r="Z123" s="141">
        <v>31.5</v>
      </c>
      <c r="AA123" s="141">
        <v>38.5</v>
      </c>
      <c r="AB123" s="64" t="s">
        <v>432</v>
      </c>
      <c r="AC123" s="64" t="s">
        <v>348</v>
      </c>
      <c r="AD123" s="64" t="s">
        <v>259</v>
      </c>
      <c r="AE123" s="64" t="s">
        <v>259</v>
      </c>
      <c r="AF123" s="64" t="s">
        <v>259</v>
      </c>
      <c r="AG123" s="64" t="s">
        <v>433</v>
      </c>
      <c r="AH123" s="64">
        <v>4</v>
      </c>
      <c r="AI123" s="64">
        <v>6</v>
      </c>
      <c r="AJ123" s="64">
        <v>3</v>
      </c>
      <c r="AK123" s="64">
        <v>3</v>
      </c>
      <c r="AL123" s="64">
        <v>3</v>
      </c>
      <c r="AM123" s="64">
        <v>2</v>
      </c>
      <c r="AN123" s="64">
        <v>4.333333333333333</v>
      </c>
      <c r="AO123" s="64">
        <v>2.6666666666666665</v>
      </c>
      <c r="AP123" s="210" t="s">
        <v>420</v>
      </c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1"/>
      <c r="BC123" s="11"/>
      <c r="BD123" s="11"/>
    </row>
    <row r="124" spans="2:56" x14ac:dyDescent="0.25">
      <c r="B124" s="177" t="s">
        <v>50</v>
      </c>
      <c r="C124" s="208" t="s">
        <v>51</v>
      </c>
      <c r="D124" s="210" t="s">
        <v>474</v>
      </c>
      <c r="E124" s="43"/>
      <c r="F124" s="43">
        <v>12</v>
      </c>
      <c r="G124" s="65">
        <f t="shared" si="14"/>
        <v>-12</v>
      </c>
      <c r="H124" s="65">
        <f>(VLOOKUP(B124,'[1]New Ratings'!$A$3:$I$195,5,FALSE))</f>
        <v>12</v>
      </c>
      <c r="I124" s="43" t="s">
        <v>1</v>
      </c>
      <c r="J124" s="36" t="s">
        <v>305</v>
      </c>
      <c r="K124" s="64" t="s">
        <v>305</v>
      </c>
      <c r="L124" s="141" t="s">
        <v>305</v>
      </c>
      <c r="M124" s="64" t="s">
        <v>305</v>
      </c>
      <c r="N124" s="141" t="s">
        <v>305</v>
      </c>
      <c r="O124" s="64">
        <v>31.88</v>
      </c>
      <c r="P124" s="141">
        <v>120</v>
      </c>
      <c r="Q124" s="58" t="s">
        <v>305</v>
      </c>
      <c r="R124" s="64" t="s">
        <v>305</v>
      </c>
      <c r="S124" s="64" t="s">
        <v>305</v>
      </c>
      <c r="T124" s="141" t="s">
        <v>305</v>
      </c>
      <c r="U124" s="64" t="s">
        <v>305</v>
      </c>
      <c r="V124" s="141" t="s">
        <v>305</v>
      </c>
      <c r="W124" s="64" t="s">
        <v>305</v>
      </c>
      <c r="X124" s="64" t="s">
        <v>305</v>
      </c>
      <c r="Y124" s="63" t="s">
        <v>305</v>
      </c>
      <c r="Z124" s="141" t="s">
        <v>305</v>
      </c>
      <c r="AA124" s="141" t="s">
        <v>305</v>
      </c>
      <c r="AB124" s="64"/>
      <c r="AC124" s="64"/>
      <c r="AD124" s="64"/>
      <c r="AE124" s="64"/>
      <c r="AF124" s="64"/>
      <c r="AG124" s="64"/>
      <c r="AH124" s="64" t="s">
        <v>359</v>
      </c>
      <c r="AI124" s="64" t="s">
        <v>359</v>
      </c>
      <c r="AJ124" s="64" t="s">
        <v>359</v>
      </c>
      <c r="AK124" s="64" t="s">
        <v>359</v>
      </c>
      <c r="AL124" s="64" t="s">
        <v>359</v>
      </c>
      <c r="AM124" s="64" t="s">
        <v>359</v>
      </c>
      <c r="AN124" s="64">
        <v>0</v>
      </c>
      <c r="AO124" s="64">
        <v>0</v>
      </c>
      <c r="AP124" s="210" t="s">
        <v>444</v>
      </c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1"/>
      <c r="BC124" s="11"/>
      <c r="BD124" s="11"/>
    </row>
    <row r="125" spans="2:56" x14ac:dyDescent="0.25">
      <c r="B125" s="177" t="s">
        <v>52</v>
      </c>
      <c r="C125" s="208" t="s">
        <v>33</v>
      </c>
      <c r="D125" s="210" t="s">
        <v>472</v>
      </c>
      <c r="E125" s="43"/>
      <c r="F125" s="43">
        <v>12</v>
      </c>
      <c r="G125" s="65">
        <f t="shared" si="14"/>
        <v>-12</v>
      </c>
      <c r="H125" s="65">
        <f>(VLOOKUP(B125,'[1]New Ratings'!$A$3:$I$195,5,FALSE))</f>
        <v>12</v>
      </c>
      <c r="I125" s="43" t="s">
        <v>1</v>
      </c>
      <c r="J125" s="36" t="s">
        <v>305</v>
      </c>
      <c r="K125" s="64" t="s">
        <v>305</v>
      </c>
      <c r="L125" s="141" t="s">
        <v>305</v>
      </c>
      <c r="M125" s="64" t="s">
        <v>305</v>
      </c>
      <c r="N125" s="141" t="s">
        <v>305</v>
      </c>
      <c r="O125" s="64">
        <v>24.79</v>
      </c>
      <c r="P125" s="141">
        <v>161</v>
      </c>
      <c r="Q125" s="58" t="s">
        <v>305</v>
      </c>
      <c r="R125" s="64" t="s">
        <v>305</v>
      </c>
      <c r="S125" s="64" t="s">
        <v>305</v>
      </c>
      <c r="T125" s="141" t="s">
        <v>305</v>
      </c>
      <c r="U125" s="64" t="s">
        <v>305</v>
      </c>
      <c r="V125" s="141" t="s">
        <v>305</v>
      </c>
      <c r="W125" s="64" t="s">
        <v>305</v>
      </c>
      <c r="X125" s="64" t="s">
        <v>305</v>
      </c>
      <c r="Y125" s="63" t="s">
        <v>305</v>
      </c>
      <c r="Z125" s="141" t="s">
        <v>305</v>
      </c>
      <c r="AA125" s="141" t="s">
        <v>305</v>
      </c>
      <c r="AB125" s="64"/>
      <c r="AC125" s="64"/>
      <c r="AD125" s="64"/>
      <c r="AE125" s="64"/>
      <c r="AF125" s="64"/>
      <c r="AG125" s="64"/>
      <c r="AH125" s="64" t="s">
        <v>359</v>
      </c>
      <c r="AI125" s="64" t="s">
        <v>359</v>
      </c>
      <c r="AJ125" s="64" t="s">
        <v>359</v>
      </c>
      <c r="AK125" s="64" t="s">
        <v>359</v>
      </c>
      <c r="AL125" s="64" t="s">
        <v>359</v>
      </c>
      <c r="AM125" s="64" t="s">
        <v>359</v>
      </c>
      <c r="AN125" s="64">
        <v>0</v>
      </c>
      <c r="AO125" s="64">
        <v>0</v>
      </c>
      <c r="AP125" s="210" t="s">
        <v>420</v>
      </c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1"/>
      <c r="BC125" s="11"/>
      <c r="BD125" s="11"/>
    </row>
    <row r="126" spans="2:56" x14ac:dyDescent="0.25">
      <c r="B126" s="177" t="s">
        <v>53</v>
      </c>
      <c r="C126" s="208" t="s">
        <v>33</v>
      </c>
      <c r="D126" s="210" t="s">
        <v>472</v>
      </c>
      <c r="E126" s="43"/>
      <c r="F126" s="43">
        <v>12</v>
      </c>
      <c r="G126" s="65">
        <f t="shared" si="14"/>
        <v>-12</v>
      </c>
      <c r="H126" s="65">
        <f>(VLOOKUP(B126,'[1]New Ratings'!$A$3:$I$195,5,FALSE))</f>
        <v>12</v>
      </c>
      <c r="I126" s="43" t="s">
        <v>1</v>
      </c>
      <c r="J126" s="36" t="s">
        <v>305</v>
      </c>
      <c r="K126" s="64" t="s">
        <v>305</v>
      </c>
      <c r="L126" s="141" t="s">
        <v>305</v>
      </c>
      <c r="M126" s="64" t="s">
        <v>305</v>
      </c>
      <c r="N126" s="141" t="s">
        <v>305</v>
      </c>
      <c r="O126" s="64">
        <v>24.7</v>
      </c>
      <c r="P126" s="141">
        <v>162</v>
      </c>
      <c r="Q126" s="58" t="s">
        <v>305</v>
      </c>
      <c r="R126" s="64" t="s">
        <v>305</v>
      </c>
      <c r="S126" s="64" t="s">
        <v>305</v>
      </c>
      <c r="T126" s="141" t="s">
        <v>305</v>
      </c>
      <c r="U126" s="64">
        <v>126</v>
      </c>
      <c r="V126" s="141">
        <v>15.5</v>
      </c>
      <c r="W126" s="64">
        <v>13.9</v>
      </c>
      <c r="X126" s="64">
        <v>1.6</v>
      </c>
      <c r="Y126" s="63" t="s">
        <v>305</v>
      </c>
      <c r="Z126" s="141" t="s">
        <v>305</v>
      </c>
      <c r="AA126" s="141" t="s">
        <v>305</v>
      </c>
      <c r="AB126" s="64"/>
      <c r="AC126" s="64"/>
      <c r="AD126" s="64"/>
      <c r="AE126" s="64"/>
      <c r="AF126" s="64"/>
      <c r="AG126" s="64"/>
      <c r="AH126" s="64" t="s">
        <v>359</v>
      </c>
      <c r="AI126" s="64" t="s">
        <v>359</v>
      </c>
      <c r="AJ126" s="64" t="s">
        <v>359</v>
      </c>
      <c r="AK126" s="64" t="s">
        <v>359</v>
      </c>
      <c r="AL126" s="64" t="s">
        <v>359</v>
      </c>
      <c r="AM126" s="64" t="s">
        <v>359</v>
      </c>
      <c r="AN126" s="64">
        <v>0</v>
      </c>
      <c r="AO126" s="64">
        <v>0</v>
      </c>
      <c r="AP126" s="210" t="s">
        <v>420</v>
      </c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1"/>
      <c r="BC126" s="11"/>
      <c r="BD126" s="11"/>
    </row>
    <row r="127" spans="2:56" x14ac:dyDescent="0.25">
      <c r="B127" s="177" t="s">
        <v>412</v>
      </c>
      <c r="C127" s="208" t="s">
        <v>422</v>
      </c>
      <c r="D127" s="210" t="s">
        <v>478</v>
      </c>
      <c r="E127" s="43"/>
      <c r="F127" s="43">
        <v>12</v>
      </c>
      <c r="G127" s="65">
        <f t="shared" si="14"/>
        <v>-12</v>
      </c>
      <c r="H127" s="65" t="e">
        <f>(VLOOKUP(B127,'[1]New Ratings'!$A$3:$I$195,5,FALSE))</f>
        <v>#N/A</v>
      </c>
      <c r="I127" s="43" t="s">
        <v>16</v>
      </c>
      <c r="J127" s="36"/>
      <c r="K127" s="64"/>
      <c r="L127" s="141" t="s">
        <v>305</v>
      </c>
      <c r="M127" s="64"/>
      <c r="N127" s="141"/>
      <c r="O127" s="64"/>
      <c r="P127" s="141" t="s">
        <v>305</v>
      </c>
      <c r="Q127" s="58" t="s">
        <v>305</v>
      </c>
      <c r="R127" s="64" t="s">
        <v>305</v>
      </c>
      <c r="S127" s="64"/>
      <c r="T127" s="141"/>
      <c r="U127" s="64" t="s">
        <v>305</v>
      </c>
      <c r="V127" s="141" t="s">
        <v>305</v>
      </c>
      <c r="W127" s="64" t="s">
        <v>305</v>
      </c>
      <c r="X127" s="64"/>
      <c r="Y127" s="63" t="s">
        <v>305</v>
      </c>
      <c r="Z127" s="141" t="s">
        <v>305</v>
      </c>
      <c r="AA127" s="141" t="s">
        <v>305</v>
      </c>
      <c r="AB127" s="64"/>
      <c r="AC127" s="64"/>
      <c r="AD127" s="64"/>
      <c r="AE127" s="64"/>
      <c r="AF127" s="64"/>
      <c r="AG127" s="64"/>
      <c r="AH127" s="64" t="s">
        <v>359</v>
      </c>
      <c r="AI127" s="64" t="s">
        <v>359</v>
      </c>
      <c r="AJ127" s="64" t="s">
        <v>359</v>
      </c>
      <c r="AK127" s="64" t="s">
        <v>359</v>
      </c>
      <c r="AL127" s="64" t="s">
        <v>359</v>
      </c>
      <c r="AM127" s="64" t="s">
        <v>359</v>
      </c>
      <c r="AN127" s="64">
        <v>0</v>
      </c>
      <c r="AO127" s="64">
        <v>0</v>
      </c>
      <c r="AP127" s="210" t="s">
        <v>420</v>
      </c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1"/>
      <c r="BC127" s="11"/>
      <c r="BD127" s="11"/>
    </row>
    <row r="128" spans="2:56" x14ac:dyDescent="0.25">
      <c r="B128" s="177" t="s">
        <v>423</v>
      </c>
      <c r="C128" s="208" t="s">
        <v>33</v>
      </c>
      <c r="D128" s="210" t="s">
        <v>472</v>
      </c>
      <c r="E128" s="43"/>
      <c r="F128" s="43">
        <v>11</v>
      </c>
      <c r="G128" s="65">
        <f t="shared" si="14"/>
        <v>-11</v>
      </c>
      <c r="H128" s="65" t="e">
        <f>(VLOOKUP(B128,'[1]New Ratings'!$A$3:$I$195,5,FALSE))</f>
        <v>#N/A</v>
      </c>
      <c r="I128" s="43" t="s">
        <v>1</v>
      </c>
      <c r="J128" s="36" t="s">
        <v>305</v>
      </c>
      <c r="K128" s="64" t="s">
        <v>305</v>
      </c>
      <c r="L128" s="141" t="s">
        <v>305</v>
      </c>
      <c r="M128" s="64" t="s">
        <v>305</v>
      </c>
      <c r="N128" s="141" t="s">
        <v>305</v>
      </c>
      <c r="O128" s="64">
        <v>24.3</v>
      </c>
      <c r="P128" s="141">
        <v>163</v>
      </c>
      <c r="Q128" s="58" t="s">
        <v>305</v>
      </c>
      <c r="R128" s="64" t="s">
        <v>305</v>
      </c>
      <c r="S128" s="64" t="s">
        <v>305</v>
      </c>
      <c r="T128" s="141" t="s">
        <v>305</v>
      </c>
      <c r="U128" s="64">
        <v>139</v>
      </c>
      <c r="V128" s="141">
        <v>11</v>
      </c>
      <c r="W128" s="64">
        <v>11.1</v>
      </c>
      <c r="X128" s="64">
        <v>-9.9999999999999645E-2</v>
      </c>
      <c r="Y128" s="63">
        <v>51</v>
      </c>
      <c r="Z128" s="141">
        <v>29.5</v>
      </c>
      <c r="AA128" s="141">
        <v>37.5</v>
      </c>
      <c r="AB128" s="64" t="s">
        <v>348</v>
      </c>
      <c r="AC128" s="64" t="s">
        <v>348</v>
      </c>
      <c r="AD128" s="64" t="s">
        <v>348</v>
      </c>
      <c r="AE128" s="64" t="s">
        <v>323</v>
      </c>
      <c r="AF128" s="64" t="s">
        <v>323</v>
      </c>
      <c r="AG128" s="64" t="s">
        <v>323</v>
      </c>
      <c r="AH128" s="64">
        <v>6</v>
      </c>
      <c r="AI128" s="64">
        <v>6</v>
      </c>
      <c r="AJ128" s="64">
        <v>6</v>
      </c>
      <c r="AK128" s="64">
        <v>5</v>
      </c>
      <c r="AL128" s="64">
        <v>5</v>
      </c>
      <c r="AM128" s="64">
        <v>5</v>
      </c>
      <c r="AN128" s="64">
        <v>6</v>
      </c>
      <c r="AO128" s="64">
        <v>5</v>
      </c>
      <c r="AP128" s="210" t="s">
        <v>420</v>
      </c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1"/>
      <c r="BC128" s="11"/>
      <c r="BD128" s="11"/>
    </row>
    <row r="129" spans="2:56" x14ac:dyDescent="0.25">
      <c r="B129" s="177" t="s">
        <v>628</v>
      </c>
      <c r="C129" s="208" t="s">
        <v>29</v>
      </c>
      <c r="D129" s="210" t="s">
        <v>612</v>
      </c>
      <c r="E129" s="43"/>
      <c r="F129" s="43">
        <v>11</v>
      </c>
      <c r="G129" s="65">
        <f t="shared" si="14"/>
        <v>-11</v>
      </c>
      <c r="H129" s="65" t="e">
        <f>(VLOOKUP(B129,'[1]New Ratings'!$A$3:$I$195,5,FALSE))</f>
        <v>#N/A</v>
      </c>
      <c r="I129" s="43" t="s">
        <v>1</v>
      </c>
      <c r="J129" s="36" t="s">
        <v>305</v>
      </c>
      <c r="K129" s="64" t="s">
        <v>305</v>
      </c>
      <c r="L129" s="141" t="s">
        <v>305</v>
      </c>
      <c r="M129" s="64" t="s">
        <v>305</v>
      </c>
      <c r="N129" s="141" t="s">
        <v>305</v>
      </c>
      <c r="O129" s="64">
        <v>7.72</v>
      </c>
      <c r="P129" s="141">
        <v>182</v>
      </c>
      <c r="Q129" s="58" t="s">
        <v>670</v>
      </c>
      <c r="R129" s="64">
        <v>95</v>
      </c>
      <c r="S129" s="64">
        <v>95</v>
      </c>
      <c r="T129" s="141">
        <v>0</v>
      </c>
      <c r="U129" s="64">
        <v>142</v>
      </c>
      <c r="V129" s="141">
        <v>10.199999999999999</v>
      </c>
      <c r="W129" s="64">
        <v>8.8000000000000007</v>
      </c>
      <c r="X129" s="64" t="s">
        <v>305</v>
      </c>
      <c r="Y129" s="63">
        <v>32</v>
      </c>
      <c r="Z129" s="141">
        <v>35</v>
      </c>
      <c r="AA129" s="141">
        <v>29.5</v>
      </c>
      <c r="AB129" s="64" t="s">
        <v>259</v>
      </c>
      <c r="AC129" s="64" t="s">
        <v>259</v>
      </c>
      <c r="AD129" s="64" t="s">
        <v>259</v>
      </c>
      <c r="AE129" s="64" t="s">
        <v>432</v>
      </c>
      <c r="AF129" s="64" t="s">
        <v>434</v>
      </c>
      <c r="AG129" s="64" t="s">
        <v>433</v>
      </c>
      <c r="AH129" s="64">
        <v>3</v>
      </c>
      <c r="AI129" s="64">
        <v>3</v>
      </c>
      <c r="AJ129" s="64">
        <v>3</v>
      </c>
      <c r="AK129" s="64">
        <v>4</v>
      </c>
      <c r="AL129" s="64">
        <v>1</v>
      </c>
      <c r="AM129" s="64">
        <v>2</v>
      </c>
      <c r="AN129" s="64">
        <v>3</v>
      </c>
      <c r="AO129" s="64">
        <v>2.3333333333333335</v>
      </c>
      <c r="AP129" s="210" t="s">
        <v>317</v>
      </c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1"/>
      <c r="BC129" s="11"/>
      <c r="BD129" s="11"/>
    </row>
    <row r="130" spans="2:56" x14ac:dyDescent="0.25">
      <c r="B130" s="177" t="s">
        <v>358</v>
      </c>
      <c r="C130" s="208" t="s">
        <v>33</v>
      </c>
      <c r="D130" s="210" t="s">
        <v>472</v>
      </c>
      <c r="E130" s="43"/>
      <c r="F130" s="43">
        <v>11</v>
      </c>
      <c r="G130" s="65">
        <f t="shared" si="14"/>
        <v>-11</v>
      </c>
      <c r="H130" s="65" t="e">
        <f>(VLOOKUP(B130,'[1]New Ratings'!$A$3:$I$195,5,FALSE))</f>
        <v>#N/A</v>
      </c>
      <c r="I130" s="43" t="s">
        <v>16</v>
      </c>
      <c r="J130" s="36" t="s">
        <v>305</v>
      </c>
      <c r="K130" s="64" t="s">
        <v>305</v>
      </c>
      <c r="L130" s="141"/>
      <c r="M130" s="64" t="s">
        <v>305</v>
      </c>
      <c r="N130" s="141" t="s">
        <v>305</v>
      </c>
      <c r="O130" s="64">
        <v>30.08</v>
      </c>
      <c r="P130" s="141">
        <v>132</v>
      </c>
      <c r="Q130" s="58" t="s">
        <v>254</v>
      </c>
      <c r="R130" s="64">
        <v>66</v>
      </c>
      <c r="S130" s="64">
        <v>65</v>
      </c>
      <c r="T130" s="141">
        <v>1</v>
      </c>
      <c r="U130" s="64">
        <v>104</v>
      </c>
      <c r="V130" s="141">
        <v>21.7</v>
      </c>
      <c r="W130" s="64">
        <v>24.1</v>
      </c>
      <c r="X130" s="64">
        <v>-2.4</v>
      </c>
      <c r="Y130" s="63">
        <v>52</v>
      </c>
      <c r="Z130" s="141">
        <v>27</v>
      </c>
      <c r="AA130" s="141">
        <v>32.5</v>
      </c>
      <c r="AB130" s="64" t="s">
        <v>323</v>
      </c>
      <c r="AC130" s="64" t="s">
        <v>348</v>
      </c>
      <c r="AD130" s="64" t="s">
        <v>432</v>
      </c>
      <c r="AE130" s="64" t="s">
        <v>433</v>
      </c>
      <c r="AF130" s="64" t="s">
        <v>433</v>
      </c>
      <c r="AG130" s="64" t="s">
        <v>433</v>
      </c>
      <c r="AH130" s="64">
        <v>5</v>
      </c>
      <c r="AI130" s="64">
        <v>6</v>
      </c>
      <c r="AJ130" s="64">
        <v>4</v>
      </c>
      <c r="AK130" s="64">
        <v>2</v>
      </c>
      <c r="AL130" s="64">
        <v>2</v>
      </c>
      <c r="AM130" s="64">
        <v>2</v>
      </c>
      <c r="AN130" s="64">
        <v>5</v>
      </c>
      <c r="AO130" s="64">
        <v>2</v>
      </c>
      <c r="AP130" s="210" t="s">
        <v>420</v>
      </c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1"/>
      <c r="BC130" s="11"/>
      <c r="BD130" s="11"/>
    </row>
    <row r="131" spans="2:56" x14ac:dyDescent="0.25">
      <c r="B131" s="177" t="s">
        <v>63</v>
      </c>
      <c r="C131" s="208" t="s">
        <v>11</v>
      </c>
      <c r="D131" s="210" t="s">
        <v>481</v>
      </c>
      <c r="E131" s="43"/>
      <c r="F131" s="43">
        <v>12</v>
      </c>
      <c r="G131" s="65">
        <f t="shared" si="14"/>
        <v>-12</v>
      </c>
      <c r="H131" s="65">
        <f>(VLOOKUP(B131,'[1]New Ratings'!$A$3:$I$195,5,FALSE))</f>
        <v>12</v>
      </c>
      <c r="I131" s="43" t="s">
        <v>16</v>
      </c>
      <c r="J131" s="36" t="s">
        <v>356</v>
      </c>
      <c r="K131" s="64" t="s">
        <v>356</v>
      </c>
      <c r="L131" s="141" t="s">
        <v>13</v>
      </c>
      <c r="M131" s="64" t="s">
        <v>305</v>
      </c>
      <c r="N131" s="141" t="s">
        <v>305</v>
      </c>
      <c r="O131" s="64">
        <v>10.93</v>
      </c>
      <c r="P131" s="141">
        <v>181</v>
      </c>
      <c r="Q131" s="58" t="s">
        <v>254</v>
      </c>
      <c r="R131" s="64">
        <v>62</v>
      </c>
      <c r="S131" s="64">
        <v>64</v>
      </c>
      <c r="T131" s="141">
        <v>-2</v>
      </c>
      <c r="U131" s="64">
        <v>131</v>
      </c>
      <c r="V131" s="141">
        <v>13.5</v>
      </c>
      <c r="W131" s="64">
        <v>14.1</v>
      </c>
      <c r="X131" s="64">
        <v>-0.6</v>
      </c>
      <c r="Y131" s="63">
        <v>60</v>
      </c>
      <c r="Z131" s="141">
        <v>31.5</v>
      </c>
      <c r="AA131" s="141">
        <v>34.5</v>
      </c>
      <c r="AB131" s="64" t="s">
        <v>259</v>
      </c>
      <c r="AC131" s="64" t="s">
        <v>433</v>
      </c>
      <c r="AD131" s="64" t="s">
        <v>259</v>
      </c>
      <c r="AE131" s="64" t="s">
        <v>432</v>
      </c>
      <c r="AF131" s="64" t="s">
        <v>432</v>
      </c>
      <c r="AG131" s="64" t="s">
        <v>259</v>
      </c>
      <c r="AH131" s="64">
        <v>3</v>
      </c>
      <c r="AI131" s="64">
        <v>2</v>
      </c>
      <c r="AJ131" s="64">
        <v>3</v>
      </c>
      <c r="AK131" s="64">
        <v>4</v>
      </c>
      <c r="AL131" s="64">
        <v>4</v>
      </c>
      <c r="AM131" s="64">
        <v>3</v>
      </c>
      <c r="AN131" s="64">
        <v>2.6666666666666665</v>
      </c>
      <c r="AO131" s="64">
        <v>3.6666666666666665</v>
      </c>
      <c r="AP131" s="210" t="s">
        <v>319</v>
      </c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1"/>
      <c r="BC131" s="11"/>
      <c r="BD131" s="11"/>
    </row>
    <row r="132" spans="2:56" x14ac:dyDescent="0.25">
      <c r="B132" s="177" t="s">
        <v>69</v>
      </c>
      <c r="C132" s="208" t="s">
        <v>70</v>
      </c>
      <c r="D132" s="210" t="s">
        <v>485</v>
      </c>
      <c r="E132" s="43"/>
      <c r="F132" s="43">
        <v>12</v>
      </c>
      <c r="G132" s="65">
        <f t="shared" si="14"/>
        <v>-12</v>
      </c>
      <c r="H132" s="65">
        <f>(VLOOKUP(B132,'[1]New Ratings'!$A$3:$I$195,5,FALSE))</f>
        <v>12</v>
      </c>
      <c r="I132" s="43" t="s">
        <v>1</v>
      </c>
      <c r="J132" s="36" t="s">
        <v>305</v>
      </c>
      <c r="K132" s="64" t="s">
        <v>305</v>
      </c>
      <c r="L132" s="141" t="s">
        <v>305</v>
      </c>
      <c r="M132" s="64" t="s">
        <v>305</v>
      </c>
      <c r="N132" s="141" t="s">
        <v>305</v>
      </c>
      <c r="O132" s="64">
        <v>24.99</v>
      </c>
      <c r="P132" s="141">
        <v>160</v>
      </c>
      <c r="Q132" s="58" t="s">
        <v>300</v>
      </c>
      <c r="R132" s="64">
        <v>10</v>
      </c>
      <c r="S132" s="64">
        <v>10</v>
      </c>
      <c r="T132" s="141">
        <v>0</v>
      </c>
      <c r="U132" s="64" t="s">
        <v>305</v>
      </c>
      <c r="V132" s="141" t="s">
        <v>305</v>
      </c>
      <c r="W132" s="64" t="s">
        <v>305</v>
      </c>
      <c r="X132" s="64" t="s">
        <v>305</v>
      </c>
      <c r="Y132" s="63" t="s">
        <v>305</v>
      </c>
      <c r="Z132" s="141" t="s">
        <v>305</v>
      </c>
      <c r="AA132" s="141" t="s">
        <v>305</v>
      </c>
      <c r="AB132" s="64"/>
      <c r="AC132" s="64"/>
      <c r="AD132" s="64"/>
      <c r="AE132" s="64"/>
      <c r="AF132" s="64"/>
      <c r="AG132" s="64"/>
      <c r="AH132" s="64" t="s">
        <v>359</v>
      </c>
      <c r="AI132" s="64" t="s">
        <v>359</v>
      </c>
      <c r="AJ132" s="64" t="s">
        <v>359</v>
      </c>
      <c r="AK132" s="64" t="s">
        <v>359</v>
      </c>
      <c r="AL132" s="64" t="s">
        <v>359</v>
      </c>
      <c r="AM132" s="64" t="s">
        <v>359</v>
      </c>
      <c r="AN132" s="64">
        <v>0</v>
      </c>
      <c r="AO132" s="64">
        <v>0</v>
      </c>
      <c r="AP132" s="210" t="s">
        <v>318</v>
      </c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1"/>
      <c r="BC132" s="11"/>
      <c r="BD132" s="11"/>
    </row>
    <row r="133" spans="2:56" x14ac:dyDescent="0.25">
      <c r="B133" s="177" t="s">
        <v>71</v>
      </c>
      <c r="C133" s="208" t="s">
        <v>253</v>
      </c>
      <c r="D133" s="210" t="s">
        <v>451</v>
      </c>
      <c r="E133" s="43"/>
      <c r="F133" s="43">
        <v>11</v>
      </c>
      <c r="G133" s="65">
        <f t="shared" si="14"/>
        <v>-11</v>
      </c>
      <c r="H133" s="65">
        <f>(VLOOKUP(B133,'[1]New Ratings'!$A$3:$I$195,5,FALSE))</f>
        <v>11</v>
      </c>
      <c r="I133" s="43" t="s">
        <v>1</v>
      </c>
      <c r="J133" s="36" t="s">
        <v>305</v>
      </c>
      <c r="K133" s="64" t="s">
        <v>305</v>
      </c>
      <c r="L133" s="141" t="s">
        <v>305</v>
      </c>
      <c r="M133" s="64" t="s">
        <v>305</v>
      </c>
      <c r="N133" s="141" t="s">
        <v>305</v>
      </c>
      <c r="O133" s="64">
        <v>31.89</v>
      </c>
      <c r="P133" s="141">
        <v>119</v>
      </c>
      <c r="Q133" s="58" t="s">
        <v>305</v>
      </c>
      <c r="R133" s="64" t="s">
        <v>305</v>
      </c>
      <c r="S133" s="64" t="s">
        <v>305</v>
      </c>
      <c r="T133" s="141" t="s">
        <v>305</v>
      </c>
      <c r="U133" s="64" t="s">
        <v>305</v>
      </c>
      <c r="V133" s="141" t="s">
        <v>305</v>
      </c>
      <c r="W133" s="64" t="s">
        <v>305</v>
      </c>
      <c r="X133" s="64" t="s">
        <v>305</v>
      </c>
      <c r="Y133" s="63" t="s">
        <v>305</v>
      </c>
      <c r="Z133" s="141" t="s">
        <v>305</v>
      </c>
      <c r="AA133" s="141" t="s">
        <v>305</v>
      </c>
      <c r="AB133" s="64"/>
      <c r="AC133" s="64"/>
      <c r="AD133" s="64"/>
      <c r="AE133" s="64"/>
      <c r="AF133" s="64"/>
      <c r="AG133" s="64"/>
      <c r="AH133" s="64" t="s">
        <v>359</v>
      </c>
      <c r="AI133" s="64" t="s">
        <v>359</v>
      </c>
      <c r="AJ133" s="64" t="s">
        <v>359</v>
      </c>
      <c r="AK133" s="64" t="s">
        <v>359</v>
      </c>
      <c r="AL133" s="64" t="s">
        <v>359</v>
      </c>
      <c r="AM133" s="64" t="s">
        <v>359</v>
      </c>
      <c r="AN133" s="64">
        <v>0</v>
      </c>
      <c r="AO133" s="64">
        <v>0</v>
      </c>
      <c r="AP133" s="210" t="s">
        <v>318</v>
      </c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1"/>
      <c r="BC133" s="11"/>
      <c r="BD133" s="11"/>
    </row>
    <row r="134" spans="2:56" x14ac:dyDescent="0.25">
      <c r="B134" s="177" t="s">
        <v>72</v>
      </c>
      <c r="C134" s="208" t="s">
        <v>11</v>
      </c>
      <c r="D134" s="210" t="s">
        <v>486</v>
      </c>
      <c r="E134" s="43">
        <v>12</v>
      </c>
      <c r="F134" s="43">
        <v>12</v>
      </c>
      <c r="G134" s="65">
        <f t="shared" si="14"/>
        <v>0</v>
      </c>
      <c r="H134" s="65">
        <f>(VLOOKUP(B134,'[1]New Ratings'!$A$3:$I$195,5,FALSE))</f>
        <v>12</v>
      </c>
      <c r="I134" s="43" t="s">
        <v>1</v>
      </c>
      <c r="J134" s="36" t="s">
        <v>260</v>
      </c>
      <c r="K134" s="64" t="s">
        <v>260</v>
      </c>
      <c r="L134" s="141" t="s">
        <v>13</v>
      </c>
      <c r="M134" s="64" t="s">
        <v>305</v>
      </c>
      <c r="N134" s="141" t="s">
        <v>305</v>
      </c>
      <c r="O134" s="64">
        <v>43.87</v>
      </c>
      <c r="P134" s="141">
        <v>80</v>
      </c>
      <c r="Q134" s="58" t="s">
        <v>259</v>
      </c>
      <c r="R134" s="64">
        <v>46</v>
      </c>
      <c r="S134" s="64">
        <v>48</v>
      </c>
      <c r="T134" s="141">
        <v>-2</v>
      </c>
      <c r="U134" s="64">
        <v>76</v>
      </c>
      <c r="V134" s="141">
        <v>34.299999999999997</v>
      </c>
      <c r="W134" s="64">
        <v>37</v>
      </c>
      <c r="X134" s="64">
        <v>-2.7</v>
      </c>
      <c r="Y134" s="63">
        <v>72</v>
      </c>
      <c r="Z134" s="141">
        <v>37</v>
      </c>
      <c r="AA134" s="141">
        <v>36</v>
      </c>
      <c r="AB134" s="64" t="s">
        <v>348</v>
      </c>
      <c r="AC134" s="64" t="s">
        <v>348</v>
      </c>
      <c r="AD134" s="64" t="s">
        <v>323</v>
      </c>
      <c r="AE134" s="64" t="s">
        <v>432</v>
      </c>
      <c r="AF134" s="64" t="s">
        <v>348</v>
      </c>
      <c r="AG134" s="64" t="s">
        <v>323</v>
      </c>
      <c r="AH134" s="64">
        <v>6</v>
      </c>
      <c r="AI134" s="64">
        <v>6</v>
      </c>
      <c r="AJ134" s="64">
        <v>5</v>
      </c>
      <c r="AK134" s="64">
        <v>4</v>
      </c>
      <c r="AL134" s="64">
        <v>6</v>
      </c>
      <c r="AM134" s="64">
        <v>5</v>
      </c>
      <c r="AN134" s="64">
        <v>5.666666666666667</v>
      </c>
      <c r="AO134" s="64">
        <v>5</v>
      </c>
      <c r="AP134" s="210" t="s">
        <v>252</v>
      </c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1"/>
      <c r="BC134" s="11"/>
      <c r="BD134" s="11"/>
    </row>
    <row r="135" spans="2:56" x14ac:dyDescent="0.25">
      <c r="B135" s="177" t="s">
        <v>73</v>
      </c>
      <c r="C135" s="208" t="s">
        <v>425</v>
      </c>
      <c r="D135" s="210" t="s">
        <v>487</v>
      </c>
      <c r="E135" s="43"/>
      <c r="F135" s="43">
        <v>11</v>
      </c>
      <c r="G135" s="65">
        <f t="shared" si="14"/>
        <v>-11</v>
      </c>
      <c r="H135" s="65">
        <f>(VLOOKUP(B135,'[1]New Ratings'!$A$3:$I$195,5,FALSE))</f>
        <v>12</v>
      </c>
      <c r="I135" s="43" t="s">
        <v>1</v>
      </c>
      <c r="J135" s="217" t="s">
        <v>651</v>
      </c>
      <c r="K135" s="64" t="s">
        <v>645</v>
      </c>
      <c r="L135" s="141" t="s">
        <v>49</v>
      </c>
      <c r="M135" s="64" t="s">
        <v>305</v>
      </c>
      <c r="N135" s="141" t="s">
        <v>305</v>
      </c>
      <c r="O135" s="64">
        <v>32.9</v>
      </c>
      <c r="P135" s="141">
        <v>113</v>
      </c>
      <c r="Q135" s="58" t="s">
        <v>254</v>
      </c>
      <c r="R135" s="64">
        <v>70</v>
      </c>
      <c r="S135" s="64">
        <v>70</v>
      </c>
      <c r="T135" s="141">
        <v>0</v>
      </c>
      <c r="U135" s="64">
        <v>106</v>
      </c>
      <c r="V135" s="141">
        <v>19.600000000000001</v>
      </c>
      <c r="W135" s="64">
        <v>18.3</v>
      </c>
      <c r="X135" s="64">
        <v>1.3</v>
      </c>
      <c r="Y135" s="63">
        <v>55</v>
      </c>
      <c r="Z135" s="141">
        <v>33</v>
      </c>
      <c r="AA135" s="141">
        <v>29.5</v>
      </c>
      <c r="AB135" s="64" t="s">
        <v>323</v>
      </c>
      <c r="AC135" s="64" t="s">
        <v>348</v>
      </c>
      <c r="AD135" s="64" t="s">
        <v>259</v>
      </c>
      <c r="AE135" s="64" t="s">
        <v>254</v>
      </c>
      <c r="AF135" s="64" t="s">
        <v>434</v>
      </c>
      <c r="AG135" s="64" t="s">
        <v>435</v>
      </c>
      <c r="AH135" s="64">
        <v>5</v>
      </c>
      <c r="AI135" s="64">
        <v>6</v>
      </c>
      <c r="AJ135" s="64">
        <v>3</v>
      </c>
      <c r="AK135" s="64">
        <v>0</v>
      </c>
      <c r="AL135" s="64">
        <v>1</v>
      </c>
      <c r="AM135" s="64">
        <v>-1</v>
      </c>
      <c r="AN135" s="64">
        <v>4.666666666666667</v>
      </c>
      <c r="AO135" s="64">
        <v>0</v>
      </c>
      <c r="AP135" s="210" t="s">
        <v>318</v>
      </c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1"/>
      <c r="BC135" s="11"/>
      <c r="BD135" s="11"/>
    </row>
    <row r="136" spans="2:56" x14ac:dyDescent="0.25">
      <c r="B136" s="177" t="s">
        <v>76</v>
      </c>
      <c r="C136" s="208" t="s">
        <v>33</v>
      </c>
      <c r="D136" s="210" t="s">
        <v>472</v>
      </c>
      <c r="E136" s="43"/>
      <c r="F136" s="43">
        <v>12</v>
      </c>
      <c r="G136" s="47">
        <f t="shared" si="14"/>
        <v>-12</v>
      </c>
      <c r="H136" s="65">
        <f>(VLOOKUP(B136,'[1]New Ratings'!$A$3:$I$195,5,FALSE))</f>
        <v>12</v>
      </c>
      <c r="I136" s="43" t="s">
        <v>1</v>
      </c>
      <c r="J136" s="36" t="s">
        <v>305</v>
      </c>
      <c r="K136" s="64" t="s">
        <v>305</v>
      </c>
      <c r="L136" s="141" t="s">
        <v>305</v>
      </c>
      <c r="M136" s="64" t="s">
        <v>305</v>
      </c>
      <c r="N136" s="141" t="s">
        <v>305</v>
      </c>
      <c r="O136" s="64">
        <v>28.37</v>
      </c>
      <c r="P136" s="141">
        <v>143</v>
      </c>
      <c r="Q136" s="58" t="s">
        <v>305</v>
      </c>
      <c r="R136" s="64" t="s">
        <v>305</v>
      </c>
      <c r="S136" s="64" t="s">
        <v>305</v>
      </c>
      <c r="T136" s="141" t="s">
        <v>305</v>
      </c>
      <c r="U136" s="64" t="s">
        <v>305</v>
      </c>
      <c r="V136" s="141" t="s">
        <v>305</v>
      </c>
      <c r="W136" s="64" t="s">
        <v>305</v>
      </c>
      <c r="X136" s="64" t="s">
        <v>305</v>
      </c>
      <c r="Y136" s="63" t="s">
        <v>305</v>
      </c>
      <c r="Z136" s="141" t="s">
        <v>305</v>
      </c>
      <c r="AA136" s="141" t="s">
        <v>305</v>
      </c>
      <c r="AB136" s="64"/>
      <c r="AC136" s="64"/>
      <c r="AD136" s="64"/>
      <c r="AE136" s="64"/>
      <c r="AF136" s="64"/>
      <c r="AG136" s="64"/>
      <c r="AH136" s="64" t="s">
        <v>359</v>
      </c>
      <c r="AI136" s="64" t="s">
        <v>359</v>
      </c>
      <c r="AJ136" s="64" t="s">
        <v>359</v>
      </c>
      <c r="AK136" s="64" t="s">
        <v>359</v>
      </c>
      <c r="AL136" s="64" t="s">
        <v>359</v>
      </c>
      <c r="AM136" s="64" t="s">
        <v>359</v>
      </c>
      <c r="AN136" s="64">
        <v>0</v>
      </c>
      <c r="AO136" s="64">
        <v>0</v>
      </c>
      <c r="AP136" s="210" t="s">
        <v>420</v>
      </c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1"/>
      <c r="BC136" s="11"/>
      <c r="BD136" s="11"/>
    </row>
    <row r="137" spans="2:56" x14ac:dyDescent="0.25">
      <c r="B137" s="177" t="s">
        <v>413</v>
      </c>
      <c r="C137" s="208" t="s">
        <v>426</v>
      </c>
      <c r="D137" s="210" t="s">
        <v>613</v>
      </c>
      <c r="E137" s="43"/>
      <c r="F137" s="43">
        <v>12</v>
      </c>
      <c r="G137" s="47">
        <f t="shared" si="14"/>
        <v>-12</v>
      </c>
      <c r="H137" s="65" t="e">
        <f>(VLOOKUP(B137,'[1]New Ratings'!$A$3:$I$195,5,FALSE))</f>
        <v>#N/A</v>
      </c>
      <c r="I137" s="43" t="s">
        <v>1</v>
      </c>
      <c r="J137" s="36" t="s">
        <v>305</v>
      </c>
      <c r="K137" s="64" t="s">
        <v>305</v>
      </c>
      <c r="L137" s="141" t="s">
        <v>305</v>
      </c>
      <c r="M137" s="64" t="s">
        <v>305</v>
      </c>
      <c r="N137" s="141"/>
      <c r="O137" s="64">
        <v>21.68</v>
      </c>
      <c r="P137" s="141">
        <v>172</v>
      </c>
      <c r="Q137" s="58" t="s">
        <v>305</v>
      </c>
      <c r="R137" s="64" t="s">
        <v>305</v>
      </c>
      <c r="S137" s="64"/>
      <c r="T137" s="141"/>
      <c r="U137" s="64" t="s">
        <v>305</v>
      </c>
      <c r="V137" s="141" t="s">
        <v>305</v>
      </c>
      <c r="W137" s="64" t="s">
        <v>305</v>
      </c>
      <c r="X137" s="64"/>
      <c r="Y137" s="63" t="s">
        <v>305</v>
      </c>
      <c r="Z137" s="141" t="s">
        <v>305</v>
      </c>
      <c r="AA137" s="141" t="s">
        <v>305</v>
      </c>
      <c r="AB137" s="64"/>
      <c r="AC137" s="64"/>
      <c r="AD137" s="64"/>
      <c r="AE137" s="64"/>
      <c r="AF137" s="64"/>
      <c r="AG137" s="64"/>
      <c r="AH137" s="64" t="s">
        <v>359</v>
      </c>
      <c r="AI137" s="64" t="s">
        <v>359</v>
      </c>
      <c r="AJ137" s="64" t="s">
        <v>359</v>
      </c>
      <c r="AK137" s="64" t="s">
        <v>359</v>
      </c>
      <c r="AL137" s="64" t="s">
        <v>359</v>
      </c>
      <c r="AM137" s="64" t="s">
        <v>359</v>
      </c>
      <c r="AN137" s="64">
        <v>0</v>
      </c>
      <c r="AO137" s="64">
        <v>0</v>
      </c>
      <c r="AP137" s="210" t="s">
        <v>317</v>
      </c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1"/>
      <c r="BC137" s="11"/>
      <c r="BD137" s="11"/>
    </row>
    <row r="138" spans="2:56" x14ac:dyDescent="0.25">
      <c r="B138" s="177" t="s">
        <v>79</v>
      </c>
      <c r="C138" s="208" t="s">
        <v>80</v>
      </c>
      <c r="D138" s="210" t="s">
        <v>491</v>
      </c>
      <c r="E138" s="43"/>
      <c r="F138" s="43">
        <v>11</v>
      </c>
      <c r="G138" s="65">
        <f t="shared" si="14"/>
        <v>-11</v>
      </c>
      <c r="H138" s="65">
        <f>(VLOOKUP(B138,'[1]New Ratings'!$A$3:$I$195,5,FALSE))</f>
        <v>11</v>
      </c>
      <c r="I138" s="43" t="s">
        <v>1</v>
      </c>
      <c r="J138" s="36" t="s">
        <v>305</v>
      </c>
      <c r="K138" s="64" t="s">
        <v>305</v>
      </c>
      <c r="L138" s="141" t="s">
        <v>305</v>
      </c>
      <c r="M138" s="64" t="s">
        <v>305</v>
      </c>
      <c r="N138" s="141" t="s">
        <v>305</v>
      </c>
      <c r="O138" s="64">
        <v>26.65</v>
      </c>
      <c r="P138" s="141">
        <v>152</v>
      </c>
      <c r="Q138" s="58" t="s">
        <v>305</v>
      </c>
      <c r="R138" s="64" t="s">
        <v>305</v>
      </c>
      <c r="S138" s="64" t="s">
        <v>305</v>
      </c>
      <c r="T138" s="141" t="s">
        <v>305</v>
      </c>
      <c r="U138" s="64">
        <v>127</v>
      </c>
      <c r="V138" s="141">
        <v>15.2</v>
      </c>
      <c r="W138" s="64">
        <v>15.9</v>
      </c>
      <c r="X138" s="64">
        <v>-0.70000000000000107</v>
      </c>
      <c r="Y138" s="63">
        <v>59</v>
      </c>
      <c r="Z138" s="141">
        <v>27.5</v>
      </c>
      <c r="AA138" s="141">
        <v>32.5</v>
      </c>
      <c r="AB138" s="64"/>
      <c r="AC138" s="64"/>
      <c r="AD138" s="64"/>
      <c r="AE138" s="64"/>
      <c r="AF138" s="64"/>
      <c r="AG138" s="64"/>
      <c r="AH138" s="64" t="s">
        <v>359</v>
      </c>
      <c r="AI138" s="64" t="s">
        <v>359</v>
      </c>
      <c r="AJ138" s="64" t="s">
        <v>359</v>
      </c>
      <c r="AK138" s="64" t="s">
        <v>359</v>
      </c>
      <c r="AL138" s="64" t="s">
        <v>359</v>
      </c>
      <c r="AM138" s="64" t="s">
        <v>359</v>
      </c>
      <c r="AN138" s="64">
        <v>0</v>
      </c>
      <c r="AO138" s="64">
        <v>0</v>
      </c>
      <c r="AP138" s="210" t="s">
        <v>252</v>
      </c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1"/>
      <c r="BC138" s="11"/>
      <c r="BD138" s="11"/>
    </row>
    <row r="139" spans="2:56" x14ac:dyDescent="0.25">
      <c r="B139" s="177" t="s">
        <v>85</v>
      </c>
      <c r="C139" s="208" t="s">
        <v>86</v>
      </c>
      <c r="D139" s="210" t="s">
        <v>495</v>
      </c>
      <c r="E139" s="43"/>
      <c r="F139" s="43">
        <v>11</v>
      </c>
      <c r="G139" s="65">
        <f t="shared" si="14"/>
        <v>-11</v>
      </c>
      <c r="H139" s="65">
        <f>(VLOOKUP(B139,'[1]New Ratings'!$A$3:$I$195,5,FALSE))</f>
        <v>11</v>
      </c>
      <c r="I139" s="43" t="s">
        <v>16</v>
      </c>
      <c r="J139" s="36" t="s">
        <v>305</v>
      </c>
      <c r="K139" s="64" t="s">
        <v>305</v>
      </c>
      <c r="L139" s="141" t="s">
        <v>305</v>
      </c>
      <c r="M139" s="64" t="s">
        <v>305</v>
      </c>
      <c r="N139" s="141" t="s">
        <v>305</v>
      </c>
      <c r="O139" s="64">
        <v>30.64</v>
      </c>
      <c r="P139" s="141">
        <v>128</v>
      </c>
      <c r="Q139" s="58" t="s">
        <v>254</v>
      </c>
      <c r="R139" s="64">
        <v>62</v>
      </c>
      <c r="S139" s="64">
        <v>62</v>
      </c>
      <c r="T139" s="141">
        <v>0</v>
      </c>
      <c r="U139" s="64" t="s">
        <v>305</v>
      </c>
      <c r="V139" s="141" t="s">
        <v>305</v>
      </c>
      <c r="W139" s="64" t="s">
        <v>305</v>
      </c>
      <c r="X139" s="64" t="s">
        <v>305</v>
      </c>
      <c r="Y139" s="63">
        <v>68</v>
      </c>
      <c r="Z139" s="141">
        <v>30.5</v>
      </c>
      <c r="AA139" s="141">
        <v>33</v>
      </c>
      <c r="AB139" s="64"/>
      <c r="AC139" s="64"/>
      <c r="AD139" s="64"/>
      <c r="AE139" s="64"/>
      <c r="AF139" s="64"/>
      <c r="AG139" s="64"/>
      <c r="AH139" s="64" t="s">
        <v>359</v>
      </c>
      <c r="AI139" s="64" t="s">
        <v>359</v>
      </c>
      <c r="AJ139" s="64" t="s">
        <v>359</v>
      </c>
      <c r="AK139" s="64" t="s">
        <v>359</v>
      </c>
      <c r="AL139" s="64" t="s">
        <v>359</v>
      </c>
      <c r="AM139" s="64" t="s">
        <v>359</v>
      </c>
      <c r="AN139" s="64">
        <v>0</v>
      </c>
      <c r="AO139" s="64">
        <v>0</v>
      </c>
      <c r="AP139" s="210" t="s">
        <v>317</v>
      </c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1"/>
      <c r="BC139" s="11"/>
      <c r="BD139" s="11"/>
    </row>
    <row r="140" spans="2:56" x14ac:dyDescent="0.25">
      <c r="B140" s="177" t="s">
        <v>87</v>
      </c>
      <c r="C140" s="208" t="s">
        <v>264</v>
      </c>
      <c r="D140" s="210" t="s">
        <v>496</v>
      </c>
      <c r="E140" s="43"/>
      <c r="F140" s="43">
        <v>12</v>
      </c>
      <c r="G140" s="65">
        <f t="shared" si="14"/>
        <v>-12</v>
      </c>
      <c r="H140" s="65">
        <f>(VLOOKUP(B140,'[1]New Ratings'!$A$3:$I$195,5,FALSE))</f>
        <v>12</v>
      </c>
      <c r="I140" s="43" t="s">
        <v>1</v>
      </c>
      <c r="J140" s="36" t="s">
        <v>305</v>
      </c>
      <c r="K140" s="64" t="s">
        <v>305</v>
      </c>
      <c r="L140" s="141" t="s">
        <v>305</v>
      </c>
      <c r="M140" s="64" t="s">
        <v>305</v>
      </c>
      <c r="N140" s="141" t="s">
        <v>305</v>
      </c>
      <c r="O140" s="64">
        <v>26.8</v>
      </c>
      <c r="P140" s="141">
        <v>150</v>
      </c>
      <c r="Q140" s="58" t="s">
        <v>305</v>
      </c>
      <c r="R140" s="64" t="s">
        <v>305</v>
      </c>
      <c r="S140" s="64" t="s">
        <v>305</v>
      </c>
      <c r="T140" s="141" t="s">
        <v>305</v>
      </c>
      <c r="U140" s="64">
        <v>112</v>
      </c>
      <c r="V140" s="141">
        <v>18.2</v>
      </c>
      <c r="W140" s="64">
        <v>21</v>
      </c>
      <c r="X140" s="64">
        <v>-2.8</v>
      </c>
      <c r="Y140" s="63" t="s">
        <v>305</v>
      </c>
      <c r="Z140" s="141" t="s">
        <v>305</v>
      </c>
      <c r="AA140" s="141" t="s">
        <v>305</v>
      </c>
      <c r="AB140" s="64"/>
      <c r="AC140" s="64"/>
      <c r="AD140" s="64"/>
      <c r="AE140" s="64"/>
      <c r="AF140" s="64"/>
      <c r="AG140" s="64"/>
      <c r="AH140" s="64" t="s">
        <v>359</v>
      </c>
      <c r="AI140" s="64" t="s">
        <v>359</v>
      </c>
      <c r="AJ140" s="64" t="s">
        <v>359</v>
      </c>
      <c r="AK140" s="64" t="s">
        <v>359</v>
      </c>
      <c r="AL140" s="64" t="s">
        <v>359</v>
      </c>
      <c r="AM140" s="64" t="s">
        <v>359</v>
      </c>
      <c r="AN140" s="64">
        <v>0</v>
      </c>
      <c r="AO140" s="64">
        <v>0</v>
      </c>
      <c r="AP140" s="210" t="s">
        <v>252</v>
      </c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1"/>
      <c r="BC140" s="11"/>
      <c r="BD140" s="11"/>
    </row>
    <row r="141" spans="2:56" x14ac:dyDescent="0.25">
      <c r="B141" s="177" t="s">
        <v>93</v>
      </c>
      <c r="C141" s="208" t="s">
        <v>253</v>
      </c>
      <c r="D141" s="210" t="s">
        <v>451</v>
      </c>
      <c r="E141" s="43"/>
      <c r="F141" s="43">
        <v>11</v>
      </c>
      <c r="G141" s="65">
        <f t="shared" si="14"/>
        <v>-11</v>
      </c>
      <c r="H141" s="65">
        <f>(VLOOKUP(B141,'[1]New Ratings'!$A$3:$I$195,5,FALSE))</f>
        <v>11</v>
      </c>
      <c r="I141" s="43" t="s">
        <v>1</v>
      </c>
      <c r="J141" s="36" t="s">
        <v>305</v>
      </c>
      <c r="K141" s="64" t="s">
        <v>305</v>
      </c>
      <c r="L141" s="141" t="s">
        <v>305</v>
      </c>
      <c r="M141" s="64" t="s">
        <v>305</v>
      </c>
      <c r="N141" s="141" t="s">
        <v>305</v>
      </c>
      <c r="O141" s="64">
        <v>31.39</v>
      </c>
      <c r="P141" s="141">
        <v>123</v>
      </c>
      <c r="Q141" s="58" t="s">
        <v>305</v>
      </c>
      <c r="R141" s="64" t="s">
        <v>305</v>
      </c>
      <c r="S141" s="64" t="s">
        <v>305</v>
      </c>
      <c r="T141" s="141" t="s">
        <v>305</v>
      </c>
      <c r="U141" s="64">
        <v>98</v>
      </c>
      <c r="V141" s="141">
        <v>24.6</v>
      </c>
      <c r="W141" s="64">
        <v>25.5</v>
      </c>
      <c r="X141" s="64">
        <v>-0.89999999999999858</v>
      </c>
      <c r="Y141" s="63" t="s">
        <v>305</v>
      </c>
      <c r="Z141" s="141" t="s">
        <v>305</v>
      </c>
      <c r="AA141" s="141" t="s">
        <v>305</v>
      </c>
      <c r="AB141" s="64"/>
      <c r="AC141" s="64"/>
      <c r="AD141" s="64"/>
      <c r="AE141" s="64"/>
      <c r="AF141" s="64"/>
      <c r="AG141" s="64"/>
      <c r="AH141" s="64" t="s">
        <v>359</v>
      </c>
      <c r="AI141" s="64" t="s">
        <v>359</v>
      </c>
      <c r="AJ141" s="64" t="s">
        <v>359</v>
      </c>
      <c r="AK141" s="64" t="s">
        <v>359</v>
      </c>
      <c r="AL141" s="64" t="s">
        <v>359</v>
      </c>
      <c r="AM141" s="64" t="s">
        <v>359</v>
      </c>
      <c r="AN141" s="64">
        <v>0</v>
      </c>
      <c r="AO141" s="64">
        <v>0</v>
      </c>
      <c r="AP141" s="210" t="s">
        <v>318</v>
      </c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1"/>
      <c r="BC141" s="11"/>
      <c r="BD141" s="11"/>
    </row>
    <row r="142" spans="2:56" x14ac:dyDescent="0.25">
      <c r="B142" s="177" t="s">
        <v>96</v>
      </c>
      <c r="C142" s="208" t="s">
        <v>427</v>
      </c>
      <c r="D142" s="210" t="s">
        <v>501</v>
      </c>
      <c r="E142" s="43"/>
      <c r="F142" s="43">
        <v>12</v>
      </c>
      <c r="G142" s="65">
        <f t="shared" si="14"/>
        <v>-12</v>
      </c>
      <c r="H142" s="65">
        <f>(VLOOKUP(B142,'[1]New Ratings'!$A$3:$I$195,5,FALSE))</f>
        <v>12</v>
      </c>
      <c r="I142" s="43" t="s">
        <v>1</v>
      </c>
      <c r="J142" s="36" t="s">
        <v>305</v>
      </c>
      <c r="K142" s="64" t="s">
        <v>305</v>
      </c>
      <c r="L142" s="141" t="s">
        <v>305</v>
      </c>
      <c r="M142" s="64" t="s">
        <v>305</v>
      </c>
      <c r="N142" s="141" t="s">
        <v>305</v>
      </c>
      <c r="O142" s="64">
        <v>26.07</v>
      </c>
      <c r="P142" s="141">
        <v>154</v>
      </c>
      <c r="Q142" s="58" t="s">
        <v>254</v>
      </c>
      <c r="R142" s="64">
        <v>61</v>
      </c>
      <c r="S142" s="64">
        <v>61</v>
      </c>
      <c r="T142" s="141">
        <v>0</v>
      </c>
      <c r="U142" s="64">
        <v>128</v>
      </c>
      <c r="V142" s="141">
        <v>14.9</v>
      </c>
      <c r="W142" s="64">
        <v>15.1</v>
      </c>
      <c r="X142" s="64">
        <v>-0.19999999999999929</v>
      </c>
      <c r="Y142" s="63">
        <v>50</v>
      </c>
      <c r="Z142" s="141">
        <v>32.5</v>
      </c>
      <c r="AA142" s="141">
        <v>34</v>
      </c>
      <c r="AB142" s="64" t="s">
        <v>432</v>
      </c>
      <c r="AC142" s="64" t="s">
        <v>348</v>
      </c>
      <c r="AD142" s="64" t="s">
        <v>323</v>
      </c>
      <c r="AE142" s="64" t="s">
        <v>432</v>
      </c>
      <c r="AF142" s="64" t="s">
        <v>323</v>
      </c>
      <c r="AG142" s="64" t="s">
        <v>323</v>
      </c>
      <c r="AH142" s="64">
        <v>4</v>
      </c>
      <c r="AI142" s="64">
        <v>6</v>
      </c>
      <c r="AJ142" s="64">
        <v>5</v>
      </c>
      <c r="AK142" s="64">
        <v>4</v>
      </c>
      <c r="AL142" s="64">
        <v>5</v>
      </c>
      <c r="AM142" s="64">
        <v>5</v>
      </c>
      <c r="AN142" s="64">
        <v>5</v>
      </c>
      <c r="AO142" s="64">
        <v>4.666666666666667</v>
      </c>
      <c r="AP142" s="210" t="s">
        <v>317</v>
      </c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1"/>
      <c r="BC142" s="11"/>
      <c r="BD142" s="11"/>
    </row>
    <row r="143" spans="2:56" x14ac:dyDescent="0.25">
      <c r="B143" s="177" t="s">
        <v>97</v>
      </c>
      <c r="C143" s="208" t="s">
        <v>33</v>
      </c>
      <c r="D143" s="210" t="s">
        <v>472</v>
      </c>
      <c r="E143" s="43"/>
      <c r="F143" s="43">
        <v>12</v>
      </c>
      <c r="G143" s="65">
        <f t="shared" si="14"/>
        <v>-12</v>
      </c>
      <c r="H143" s="65">
        <f>(VLOOKUP(B143,'[1]New Ratings'!$A$3:$I$195,5,FALSE))</f>
        <v>12</v>
      </c>
      <c r="I143" s="43" t="s">
        <v>16</v>
      </c>
      <c r="J143" s="36" t="s">
        <v>305</v>
      </c>
      <c r="K143" s="64" t="s">
        <v>305</v>
      </c>
      <c r="L143" s="141" t="s">
        <v>305</v>
      </c>
      <c r="M143" s="64" t="s">
        <v>305</v>
      </c>
      <c r="N143" s="141" t="s">
        <v>305</v>
      </c>
      <c r="O143" s="64">
        <v>20.93</v>
      </c>
      <c r="P143" s="141">
        <v>174</v>
      </c>
      <c r="Q143" s="58" t="s">
        <v>305</v>
      </c>
      <c r="R143" s="64" t="s">
        <v>305</v>
      </c>
      <c r="S143" s="64" t="s">
        <v>305</v>
      </c>
      <c r="T143" s="141" t="s">
        <v>305</v>
      </c>
      <c r="U143" s="64" t="s">
        <v>305</v>
      </c>
      <c r="V143" s="141" t="s">
        <v>305</v>
      </c>
      <c r="W143" s="64" t="s">
        <v>305</v>
      </c>
      <c r="X143" s="64" t="s">
        <v>305</v>
      </c>
      <c r="Y143" s="63">
        <v>54</v>
      </c>
      <c r="Z143" s="141">
        <v>20</v>
      </c>
      <c r="AA143" s="141">
        <v>24.5</v>
      </c>
      <c r="AB143" s="64"/>
      <c r="AC143" s="64"/>
      <c r="AD143" s="64"/>
      <c r="AE143" s="64"/>
      <c r="AF143" s="64"/>
      <c r="AG143" s="64"/>
      <c r="AH143" s="64" t="s">
        <v>359</v>
      </c>
      <c r="AI143" s="64" t="s">
        <v>359</v>
      </c>
      <c r="AJ143" s="64" t="s">
        <v>359</v>
      </c>
      <c r="AK143" s="64" t="s">
        <v>359</v>
      </c>
      <c r="AL143" s="64" t="s">
        <v>359</v>
      </c>
      <c r="AM143" s="64" t="s">
        <v>359</v>
      </c>
      <c r="AN143" s="64">
        <v>0</v>
      </c>
      <c r="AO143" s="64">
        <v>0</v>
      </c>
      <c r="AP143" s="210" t="s">
        <v>420</v>
      </c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1"/>
      <c r="BC143" s="11"/>
      <c r="BD143" s="11"/>
    </row>
    <row r="144" spans="2:56" x14ac:dyDescent="0.25">
      <c r="B144" s="177" t="s">
        <v>98</v>
      </c>
      <c r="C144" s="208" t="s">
        <v>9</v>
      </c>
      <c r="D144" s="210" t="s">
        <v>502</v>
      </c>
      <c r="E144" s="43"/>
      <c r="F144" s="43">
        <v>11</v>
      </c>
      <c r="G144" s="65">
        <f t="shared" si="14"/>
        <v>-11</v>
      </c>
      <c r="H144" s="65">
        <f>(VLOOKUP(B144,'[1]New Ratings'!$A$3:$I$195,5,FALSE))</f>
        <v>11</v>
      </c>
      <c r="I144" s="43" t="s">
        <v>1</v>
      </c>
      <c r="J144" s="36" t="s">
        <v>305</v>
      </c>
      <c r="K144" s="64" t="s">
        <v>305</v>
      </c>
      <c r="L144" s="141" t="s">
        <v>305</v>
      </c>
      <c r="M144" s="64" t="s">
        <v>305</v>
      </c>
      <c r="N144" s="141" t="s">
        <v>305</v>
      </c>
      <c r="O144" s="64">
        <v>27.48</v>
      </c>
      <c r="P144" s="141">
        <v>146</v>
      </c>
      <c r="Q144" s="58" t="s">
        <v>305</v>
      </c>
      <c r="R144" s="64" t="s">
        <v>305</v>
      </c>
      <c r="S144" s="64" t="s">
        <v>305</v>
      </c>
      <c r="T144" s="141" t="s">
        <v>305</v>
      </c>
      <c r="U144" s="64" t="s">
        <v>305</v>
      </c>
      <c r="V144" s="141" t="s">
        <v>305</v>
      </c>
      <c r="W144" s="64" t="s">
        <v>305</v>
      </c>
      <c r="X144" s="64" t="s">
        <v>305</v>
      </c>
      <c r="Y144" s="63">
        <v>68</v>
      </c>
      <c r="Z144" s="141">
        <v>30.5</v>
      </c>
      <c r="AA144" s="141">
        <v>30</v>
      </c>
      <c r="AB144" s="64" t="s">
        <v>323</v>
      </c>
      <c r="AC144" s="64" t="s">
        <v>348</v>
      </c>
      <c r="AD144" s="64" t="s">
        <v>348</v>
      </c>
      <c r="AE144" s="64" t="s">
        <v>432</v>
      </c>
      <c r="AF144" s="64" t="s">
        <v>323</v>
      </c>
      <c r="AG144" s="64" t="s">
        <v>432</v>
      </c>
      <c r="AH144" s="64">
        <v>5</v>
      </c>
      <c r="AI144" s="64">
        <v>6</v>
      </c>
      <c r="AJ144" s="64">
        <v>6</v>
      </c>
      <c r="AK144" s="64">
        <v>4</v>
      </c>
      <c r="AL144" s="64">
        <v>5</v>
      </c>
      <c r="AM144" s="64">
        <v>4</v>
      </c>
      <c r="AN144" s="64">
        <v>5.666666666666667</v>
      </c>
      <c r="AO144" s="64">
        <v>4.333333333333333</v>
      </c>
      <c r="AP144" s="210" t="s">
        <v>317</v>
      </c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1"/>
      <c r="BC144" s="11"/>
      <c r="BD144" s="11"/>
    </row>
    <row r="145" spans="2:56" x14ac:dyDescent="0.25">
      <c r="B145" s="177" t="s">
        <v>99</v>
      </c>
      <c r="C145" s="208" t="s">
        <v>100</v>
      </c>
      <c r="D145" s="210" t="s">
        <v>503</v>
      </c>
      <c r="E145" s="43"/>
      <c r="F145" s="43">
        <v>12</v>
      </c>
      <c r="G145" s="65">
        <f t="shared" si="14"/>
        <v>-12</v>
      </c>
      <c r="H145" s="65">
        <f>(VLOOKUP(B145,'[1]New Ratings'!$A$3:$I$195,5,FALSE))</f>
        <v>12</v>
      </c>
      <c r="I145" s="43" t="s">
        <v>1</v>
      </c>
      <c r="J145" s="36" t="s">
        <v>305</v>
      </c>
      <c r="K145" s="64" t="s">
        <v>305</v>
      </c>
      <c r="L145" s="141" t="s">
        <v>305</v>
      </c>
      <c r="M145" s="64" t="s">
        <v>305</v>
      </c>
      <c r="N145" s="141" t="s">
        <v>305</v>
      </c>
      <c r="O145" s="64">
        <v>26.3</v>
      </c>
      <c r="P145" s="141">
        <v>153</v>
      </c>
      <c r="Q145" s="58" t="s">
        <v>305</v>
      </c>
      <c r="R145" s="64" t="s">
        <v>305</v>
      </c>
      <c r="S145" s="64" t="s">
        <v>305</v>
      </c>
      <c r="T145" s="141" t="s">
        <v>305</v>
      </c>
      <c r="U145" s="64">
        <v>132</v>
      </c>
      <c r="V145" s="141">
        <v>12.9</v>
      </c>
      <c r="W145" s="64">
        <v>12.5</v>
      </c>
      <c r="X145" s="64">
        <v>0.4</v>
      </c>
      <c r="Y145" s="63">
        <v>49</v>
      </c>
      <c r="Z145" s="141">
        <v>33</v>
      </c>
      <c r="AA145" s="141">
        <v>31.5</v>
      </c>
      <c r="AB145" s="64" t="s">
        <v>323</v>
      </c>
      <c r="AC145" s="64" t="s">
        <v>348</v>
      </c>
      <c r="AD145" s="64" t="s">
        <v>323</v>
      </c>
      <c r="AE145" s="64" t="s">
        <v>433</v>
      </c>
      <c r="AF145" s="64" t="s">
        <v>433</v>
      </c>
      <c r="AG145" s="64" t="s">
        <v>259</v>
      </c>
      <c r="AH145" s="64">
        <v>5</v>
      </c>
      <c r="AI145" s="64">
        <v>6</v>
      </c>
      <c r="AJ145" s="64">
        <v>5</v>
      </c>
      <c r="AK145" s="64">
        <v>2</v>
      </c>
      <c r="AL145" s="64">
        <v>2</v>
      </c>
      <c r="AM145" s="64">
        <v>3</v>
      </c>
      <c r="AN145" s="64">
        <v>5.333333333333333</v>
      </c>
      <c r="AO145" s="64">
        <v>2.3333333333333335</v>
      </c>
      <c r="AP145" s="210" t="s">
        <v>317</v>
      </c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1"/>
      <c r="BC145" s="11"/>
      <c r="BD145" s="11"/>
    </row>
    <row r="146" spans="2:56" x14ac:dyDescent="0.25">
      <c r="B146" s="177" t="s">
        <v>110</v>
      </c>
      <c r="C146" s="208" t="s">
        <v>111</v>
      </c>
      <c r="D146" s="210" t="s">
        <v>508</v>
      </c>
      <c r="E146" s="217">
        <v>12</v>
      </c>
      <c r="F146" s="43">
        <v>8</v>
      </c>
      <c r="G146" s="65">
        <f t="shared" si="14"/>
        <v>4</v>
      </c>
      <c r="H146" s="65">
        <f>(VLOOKUP(B146,'[1]New Ratings'!$A$3:$I$195,5,FALSE))</f>
        <v>7</v>
      </c>
      <c r="I146" s="43" t="s">
        <v>1</v>
      </c>
      <c r="J146" s="36" t="s">
        <v>270</v>
      </c>
      <c r="K146" s="64" t="s">
        <v>270</v>
      </c>
      <c r="L146" s="141" t="s">
        <v>13</v>
      </c>
      <c r="M146" s="64" t="s">
        <v>206</v>
      </c>
      <c r="N146" s="141" t="s">
        <v>206</v>
      </c>
      <c r="O146" s="64">
        <v>54.71</v>
      </c>
      <c r="P146" s="141">
        <v>57</v>
      </c>
      <c r="Q146" s="58" t="s">
        <v>259</v>
      </c>
      <c r="R146" s="64">
        <v>42</v>
      </c>
      <c r="S146" s="64">
        <v>42</v>
      </c>
      <c r="T146" s="141">
        <v>0</v>
      </c>
      <c r="U146" s="64">
        <v>55</v>
      </c>
      <c r="V146" s="141">
        <v>47.7</v>
      </c>
      <c r="W146" s="64">
        <v>51.5</v>
      </c>
      <c r="X146" s="64">
        <v>-3.8</v>
      </c>
      <c r="Y146" s="63">
        <v>54</v>
      </c>
      <c r="Z146" s="141">
        <v>40</v>
      </c>
      <c r="AA146" s="141">
        <v>34</v>
      </c>
      <c r="AB146" s="64" t="s">
        <v>348</v>
      </c>
      <c r="AC146" s="64" t="s">
        <v>348</v>
      </c>
      <c r="AD146" s="64" t="s">
        <v>259</v>
      </c>
      <c r="AE146" s="64" t="s">
        <v>432</v>
      </c>
      <c r="AF146" s="64" t="s">
        <v>323</v>
      </c>
      <c r="AG146" s="64" t="s">
        <v>432</v>
      </c>
      <c r="AH146" s="64">
        <v>6</v>
      </c>
      <c r="AI146" s="64">
        <v>6</v>
      </c>
      <c r="AJ146" s="64">
        <v>3</v>
      </c>
      <c r="AK146" s="64">
        <v>4</v>
      </c>
      <c r="AL146" s="64">
        <v>5</v>
      </c>
      <c r="AM146" s="64">
        <v>4</v>
      </c>
      <c r="AN146" s="64">
        <v>5</v>
      </c>
      <c r="AO146" s="64">
        <v>4.333333333333333</v>
      </c>
      <c r="AP146" s="210" t="s">
        <v>317</v>
      </c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1"/>
      <c r="BC146" s="11"/>
      <c r="BD146" s="11"/>
    </row>
    <row r="147" spans="2:56" x14ac:dyDescent="0.25">
      <c r="B147" s="177" t="s">
        <v>113</v>
      </c>
      <c r="C147" s="208" t="s">
        <v>114</v>
      </c>
      <c r="D147" s="210" t="s">
        <v>509</v>
      </c>
      <c r="E147" s="43">
        <v>11</v>
      </c>
      <c r="F147" s="43">
        <v>11</v>
      </c>
      <c r="G147" s="65">
        <f t="shared" si="14"/>
        <v>0</v>
      </c>
      <c r="H147" s="65">
        <f>(VLOOKUP(B147,'[1]New Ratings'!$A$3:$I$195,5,FALSE))</f>
        <v>12</v>
      </c>
      <c r="I147" s="43" t="s">
        <v>1</v>
      </c>
      <c r="J147" s="217" t="s">
        <v>662</v>
      </c>
      <c r="K147" s="64" t="s">
        <v>328</v>
      </c>
      <c r="L147" s="141" t="s">
        <v>49</v>
      </c>
      <c r="M147" s="64" t="s">
        <v>323</v>
      </c>
      <c r="N147" s="141" t="s">
        <v>323</v>
      </c>
      <c r="O147" s="64">
        <v>36.380000000000003</v>
      </c>
      <c r="P147" s="141">
        <v>99</v>
      </c>
      <c r="Q147" s="58" t="s">
        <v>254</v>
      </c>
      <c r="R147" s="64">
        <v>62</v>
      </c>
      <c r="S147" s="64">
        <v>63</v>
      </c>
      <c r="T147" s="141">
        <v>-1</v>
      </c>
      <c r="U147" s="64">
        <v>96</v>
      </c>
      <c r="V147" s="141">
        <v>25.1</v>
      </c>
      <c r="W147" s="64">
        <v>27.4</v>
      </c>
      <c r="X147" s="64">
        <v>-2.2999999999999998</v>
      </c>
      <c r="Y147" s="63">
        <v>2.5</v>
      </c>
      <c r="Z147" s="141">
        <v>30</v>
      </c>
      <c r="AA147" s="141">
        <v>35</v>
      </c>
      <c r="AB147" s="64" t="s">
        <v>434</v>
      </c>
      <c r="AC147" s="64" t="s">
        <v>323</v>
      </c>
      <c r="AD147" s="64" t="s">
        <v>433</v>
      </c>
      <c r="AE147" s="64" t="s">
        <v>259</v>
      </c>
      <c r="AF147" s="64" t="s">
        <v>432</v>
      </c>
      <c r="AG147" s="64" t="s">
        <v>259</v>
      </c>
      <c r="AH147" s="64">
        <v>1</v>
      </c>
      <c r="AI147" s="64">
        <v>5</v>
      </c>
      <c r="AJ147" s="64">
        <v>2</v>
      </c>
      <c r="AK147" s="64">
        <v>3</v>
      </c>
      <c r="AL147" s="64">
        <v>4</v>
      </c>
      <c r="AM147" s="64">
        <v>3</v>
      </c>
      <c r="AN147" s="64">
        <v>2.6666666666666665</v>
      </c>
      <c r="AO147" s="64">
        <v>3.3333333333333335</v>
      </c>
      <c r="AP147" s="210" t="s">
        <v>317</v>
      </c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1"/>
      <c r="BC147" s="11"/>
      <c r="BD147" s="11"/>
    </row>
    <row r="148" spans="2:56" x14ac:dyDescent="0.25">
      <c r="B148" s="177" t="s">
        <v>116</v>
      </c>
      <c r="C148" s="208" t="s">
        <v>117</v>
      </c>
      <c r="D148" s="210" t="s">
        <v>510</v>
      </c>
      <c r="E148" s="43"/>
      <c r="F148" s="43">
        <v>11</v>
      </c>
      <c r="G148" s="65">
        <f t="shared" si="14"/>
        <v>-11</v>
      </c>
      <c r="H148" s="65">
        <f>(VLOOKUP(B148,'[1]New Ratings'!$A$3:$I$195,5,FALSE))</f>
        <v>11</v>
      </c>
      <c r="I148" s="43" t="s">
        <v>16</v>
      </c>
      <c r="J148" s="36" t="s">
        <v>312</v>
      </c>
      <c r="K148" s="64" t="s">
        <v>312</v>
      </c>
      <c r="L148" s="141" t="s">
        <v>305</v>
      </c>
      <c r="M148" s="64" t="s">
        <v>305</v>
      </c>
      <c r="N148" s="141" t="s">
        <v>305</v>
      </c>
      <c r="O148" s="64">
        <v>40.29</v>
      </c>
      <c r="P148" s="141">
        <v>86</v>
      </c>
      <c r="Q148" s="58" t="s">
        <v>259</v>
      </c>
      <c r="R148" s="64">
        <v>51</v>
      </c>
      <c r="S148" s="64">
        <v>55</v>
      </c>
      <c r="T148" s="141">
        <v>-4</v>
      </c>
      <c r="U148" s="64">
        <v>81</v>
      </c>
      <c r="V148" s="141">
        <v>31.4</v>
      </c>
      <c r="W148" s="64">
        <v>27</v>
      </c>
      <c r="X148" s="64">
        <v>4.4000000000000004</v>
      </c>
      <c r="Y148" s="63">
        <v>60</v>
      </c>
      <c r="Z148" s="141">
        <v>41.5</v>
      </c>
      <c r="AA148" s="141">
        <v>41</v>
      </c>
      <c r="AB148" s="64" t="s">
        <v>323</v>
      </c>
      <c r="AC148" s="64" t="s">
        <v>432</v>
      </c>
      <c r="AD148" s="64" t="s">
        <v>432</v>
      </c>
      <c r="AE148" s="64" t="s">
        <v>323</v>
      </c>
      <c r="AF148" s="64" t="s">
        <v>432</v>
      </c>
      <c r="AG148" s="64" t="s">
        <v>348</v>
      </c>
      <c r="AH148" s="64">
        <v>5</v>
      </c>
      <c r="AI148" s="64">
        <v>4</v>
      </c>
      <c r="AJ148" s="64">
        <v>4</v>
      </c>
      <c r="AK148" s="64">
        <v>5</v>
      </c>
      <c r="AL148" s="64">
        <v>4</v>
      </c>
      <c r="AM148" s="64">
        <v>6</v>
      </c>
      <c r="AN148" s="64">
        <v>4.333333333333333</v>
      </c>
      <c r="AO148" s="64">
        <v>5</v>
      </c>
      <c r="AP148" s="210" t="s">
        <v>252</v>
      </c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1"/>
      <c r="BC148" s="11"/>
      <c r="BD148" s="11"/>
    </row>
    <row r="149" spans="2:56" x14ac:dyDescent="0.25">
      <c r="B149" s="177" t="s">
        <v>118</v>
      </c>
      <c r="C149" s="208" t="s">
        <v>6</v>
      </c>
      <c r="D149" s="210" t="s">
        <v>511</v>
      </c>
      <c r="E149" s="43"/>
      <c r="F149" s="43">
        <v>12</v>
      </c>
      <c r="G149" s="65">
        <f t="shared" si="14"/>
        <v>-12</v>
      </c>
      <c r="H149" s="65">
        <f>(VLOOKUP(B149,'[1]New Ratings'!$A$3:$I$195,5,FALSE))</f>
        <v>12</v>
      </c>
      <c r="I149" s="43" t="s">
        <v>16</v>
      </c>
      <c r="J149" s="36" t="s">
        <v>305</v>
      </c>
      <c r="K149" s="64" t="s">
        <v>305</v>
      </c>
      <c r="L149" s="141" t="s">
        <v>305</v>
      </c>
      <c r="M149" s="64" t="s">
        <v>305</v>
      </c>
      <c r="N149" s="141" t="s">
        <v>305</v>
      </c>
      <c r="O149" s="64">
        <v>4.84</v>
      </c>
      <c r="P149" s="141">
        <v>183</v>
      </c>
      <c r="Q149" s="58" t="s">
        <v>670</v>
      </c>
      <c r="R149" s="64">
        <v>94</v>
      </c>
      <c r="S149" s="64">
        <v>93</v>
      </c>
      <c r="T149" s="141">
        <v>1</v>
      </c>
      <c r="U149" s="64">
        <v>137</v>
      </c>
      <c r="V149" s="141">
        <v>11.1</v>
      </c>
      <c r="W149" s="64">
        <v>12.6</v>
      </c>
      <c r="X149" s="64">
        <v>-1.5</v>
      </c>
      <c r="Y149" s="63">
        <v>36</v>
      </c>
      <c r="Z149" s="141">
        <v>30.5</v>
      </c>
      <c r="AA149" s="141">
        <v>29.5</v>
      </c>
      <c r="AB149" s="64" t="s">
        <v>433</v>
      </c>
      <c r="AC149" s="64" t="s">
        <v>433</v>
      </c>
      <c r="AD149" s="64" t="s">
        <v>433</v>
      </c>
      <c r="AE149" s="64" t="s">
        <v>259</v>
      </c>
      <c r="AF149" s="64" t="s">
        <v>433</v>
      </c>
      <c r="AG149" s="64" t="s">
        <v>259</v>
      </c>
      <c r="AH149" s="64">
        <v>2</v>
      </c>
      <c r="AI149" s="64">
        <v>2</v>
      </c>
      <c r="AJ149" s="64">
        <v>2</v>
      </c>
      <c r="AK149" s="64">
        <v>3</v>
      </c>
      <c r="AL149" s="64">
        <v>2</v>
      </c>
      <c r="AM149" s="64">
        <v>3</v>
      </c>
      <c r="AN149" s="64">
        <v>2</v>
      </c>
      <c r="AO149" s="64">
        <v>2.6666666666666665</v>
      </c>
      <c r="AP149" s="210" t="s">
        <v>318</v>
      </c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1"/>
      <c r="BC149" s="11"/>
      <c r="BD149" s="11"/>
    </row>
    <row r="150" spans="2:56" x14ac:dyDescent="0.25">
      <c r="B150" s="177" t="s">
        <v>128</v>
      </c>
      <c r="C150" s="208" t="s">
        <v>129</v>
      </c>
      <c r="D150" s="210" t="s">
        <v>519</v>
      </c>
      <c r="E150" s="43"/>
      <c r="F150" s="43">
        <v>11</v>
      </c>
      <c r="G150" s="65">
        <f t="shared" si="14"/>
        <v>-11</v>
      </c>
      <c r="H150" s="65">
        <f>(VLOOKUP(B150,'[1]New Ratings'!$A$3:$I$195,5,FALSE))</f>
        <v>11</v>
      </c>
      <c r="I150" s="43" t="s">
        <v>1</v>
      </c>
      <c r="J150" s="36" t="s">
        <v>305</v>
      </c>
      <c r="K150" s="64" t="s">
        <v>305</v>
      </c>
      <c r="L150" s="141" t="s">
        <v>305</v>
      </c>
      <c r="M150" s="64" t="s">
        <v>305</v>
      </c>
      <c r="N150" s="141" t="s">
        <v>305</v>
      </c>
      <c r="O150" s="64">
        <v>37.36</v>
      </c>
      <c r="P150" s="141">
        <v>98</v>
      </c>
      <c r="Q150" s="58" t="s">
        <v>254</v>
      </c>
      <c r="R150" s="64">
        <v>66</v>
      </c>
      <c r="S150" s="64">
        <v>71</v>
      </c>
      <c r="T150" s="141">
        <v>-5</v>
      </c>
      <c r="U150" s="64">
        <v>99</v>
      </c>
      <c r="V150" s="141">
        <v>24.4</v>
      </c>
      <c r="W150" s="64">
        <v>25</v>
      </c>
      <c r="X150" s="64">
        <v>-0.60000000000000142</v>
      </c>
      <c r="Y150" s="63">
        <v>54</v>
      </c>
      <c r="Z150" s="141">
        <v>35.5</v>
      </c>
      <c r="AA150" s="141">
        <v>31.5</v>
      </c>
      <c r="AB150" s="64" t="s">
        <v>348</v>
      </c>
      <c r="AC150" s="64" t="s">
        <v>348</v>
      </c>
      <c r="AD150" s="64" t="s">
        <v>348</v>
      </c>
      <c r="AE150" s="64" t="s">
        <v>323</v>
      </c>
      <c r="AF150" s="64" t="s">
        <v>432</v>
      </c>
      <c r="AG150" s="64" t="s">
        <v>432</v>
      </c>
      <c r="AH150" s="64">
        <v>6</v>
      </c>
      <c r="AI150" s="64">
        <v>6</v>
      </c>
      <c r="AJ150" s="64">
        <v>6</v>
      </c>
      <c r="AK150" s="64">
        <v>5</v>
      </c>
      <c r="AL150" s="64">
        <v>4</v>
      </c>
      <c r="AM150" s="64">
        <v>4</v>
      </c>
      <c r="AN150" s="64">
        <v>6</v>
      </c>
      <c r="AO150" s="64">
        <v>4.333333333333333</v>
      </c>
      <c r="AP150" s="210" t="s">
        <v>252</v>
      </c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1"/>
      <c r="BC150" s="11"/>
      <c r="BD150" s="11"/>
    </row>
    <row r="151" spans="2:56" x14ac:dyDescent="0.25">
      <c r="B151" s="177" t="s">
        <v>406</v>
      </c>
      <c r="C151" s="208" t="s">
        <v>428</v>
      </c>
      <c r="D151" s="210" t="s">
        <v>454</v>
      </c>
      <c r="E151" s="43"/>
      <c r="F151" s="43">
        <v>12</v>
      </c>
      <c r="G151" s="65">
        <f t="shared" si="14"/>
        <v>-12</v>
      </c>
      <c r="H151" s="65" t="e">
        <f>(VLOOKUP(B151,'[1]New Ratings'!$A$3:$I$195,5,FALSE))</f>
        <v>#N/A</v>
      </c>
      <c r="I151" s="43" t="s">
        <v>1</v>
      </c>
      <c r="J151" s="36" t="s">
        <v>305</v>
      </c>
      <c r="K151" s="64" t="s">
        <v>305</v>
      </c>
      <c r="L151" s="141" t="s">
        <v>305</v>
      </c>
      <c r="M151" s="64" t="s">
        <v>305</v>
      </c>
      <c r="N151" s="141"/>
      <c r="O151" s="64"/>
      <c r="P151" s="141" t="s">
        <v>305</v>
      </c>
      <c r="Q151" s="58" t="s">
        <v>305</v>
      </c>
      <c r="R151" s="64" t="s">
        <v>305</v>
      </c>
      <c r="S151" s="64"/>
      <c r="T151" s="141"/>
      <c r="U151" s="64" t="s">
        <v>305</v>
      </c>
      <c r="V151" s="141" t="s">
        <v>305</v>
      </c>
      <c r="W151" s="64" t="s">
        <v>305</v>
      </c>
      <c r="X151" s="64"/>
      <c r="Y151" s="63" t="s">
        <v>305</v>
      </c>
      <c r="Z151" s="141" t="s">
        <v>305</v>
      </c>
      <c r="AA151" s="141" t="s">
        <v>305</v>
      </c>
      <c r="AB151" s="64"/>
      <c r="AC151" s="64"/>
      <c r="AD151" s="64"/>
      <c r="AE151" s="64"/>
      <c r="AF151" s="64"/>
      <c r="AG151" s="64"/>
      <c r="AH151" s="64" t="s">
        <v>359</v>
      </c>
      <c r="AI151" s="64" t="s">
        <v>359</v>
      </c>
      <c r="AJ151" s="64" t="s">
        <v>359</v>
      </c>
      <c r="AK151" s="64" t="s">
        <v>359</v>
      </c>
      <c r="AL151" s="64" t="s">
        <v>359</v>
      </c>
      <c r="AM151" s="64" t="s">
        <v>359</v>
      </c>
      <c r="AN151" s="64">
        <v>0</v>
      </c>
      <c r="AO151" s="64">
        <v>0</v>
      </c>
      <c r="AP151" s="210" t="s">
        <v>431</v>
      </c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1"/>
      <c r="BC151" s="11"/>
      <c r="BD151" s="11"/>
    </row>
    <row r="152" spans="2:56" x14ac:dyDescent="0.25">
      <c r="B152" s="177" t="s">
        <v>130</v>
      </c>
      <c r="C152" s="208" t="s">
        <v>131</v>
      </c>
      <c r="D152" s="210" t="s">
        <v>614</v>
      </c>
      <c r="E152" s="43"/>
      <c r="F152" s="43">
        <v>12</v>
      </c>
      <c r="G152" s="65">
        <f t="shared" si="14"/>
        <v>-12</v>
      </c>
      <c r="H152" s="65">
        <f>(VLOOKUP(B152,'[1]New Ratings'!$A$3:$I$195,5,FALSE))</f>
        <v>12</v>
      </c>
      <c r="I152" s="43" t="s">
        <v>16</v>
      </c>
      <c r="J152" s="36" t="s">
        <v>305</v>
      </c>
      <c r="K152" s="64" t="s">
        <v>305</v>
      </c>
      <c r="L152" s="141" t="s">
        <v>305</v>
      </c>
      <c r="M152" s="64" t="s">
        <v>305</v>
      </c>
      <c r="N152" s="141" t="s">
        <v>305</v>
      </c>
      <c r="O152" s="64">
        <v>4.46</v>
      </c>
      <c r="P152" s="141">
        <v>185</v>
      </c>
      <c r="Q152" s="58" t="s">
        <v>305</v>
      </c>
      <c r="R152" s="64" t="s">
        <v>305</v>
      </c>
      <c r="S152" s="64" t="s">
        <v>305</v>
      </c>
      <c r="T152" s="141" t="s">
        <v>305</v>
      </c>
      <c r="U152" s="64">
        <v>140</v>
      </c>
      <c r="V152" s="141">
        <v>10.8</v>
      </c>
      <c r="W152" s="64">
        <v>6.2</v>
      </c>
      <c r="X152" s="64">
        <v>4.5999999999999996</v>
      </c>
      <c r="Y152" s="63">
        <v>59</v>
      </c>
      <c r="Z152" s="141">
        <v>20.5</v>
      </c>
      <c r="AA152" s="141">
        <v>17</v>
      </c>
      <c r="AB152" s="64"/>
      <c r="AC152" s="64"/>
      <c r="AD152" s="64"/>
      <c r="AE152" s="64"/>
      <c r="AF152" s="64"/>
      <c r="AG152" s="64"/>
      <c r="AH152" s="64" t="s">
        <v>359</v>
      </c>
      <c r="AI152" s="64" t="s">
        <v>359</v>
      </c>
      <c r="AJ152" s="64" t="s">
        <v>359</v>
      </c>
      <c r="AK152" s="64" t="s">
        <v>359</v>
      </c>
      <c r="AL152" s="64" t="s">
        <v>359</v>
      </c>
      <c r="AM152" s="64" t="s">
        <v>359</v>
      </c>
      <c r="AN152" s="64">
        <v>0</v>
      </c>
      <c r="AO152" s="64">
        <v>0</v>
      </c>
      <c r="AP152" s="210" t="s">
        <v>319</v>
      </c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1"/>
      <c r="BC152" s="11"/>
      <c r="BD152" s="11"/>
    </row>
    <row r="153" spans="2:56" x14ac:dyDescent="0.25">
      <c r="B153" s="177" t="s">
        <v>134</v>
      </c>
      <c r="C153" s="208" t="s">
        <v>266</v>
      </c>
      <c r="D153" s="210" t="s">
        <v>521</v>
      </c>
      <c r="E153" s="43"/>
      <c r="F153" s="43">
        <v>11</v>
      </c>
      <c r="G153" s="65">
        <f t="shared" si="14"/>
        <v>-11</v>
      </c>
      <c r="H153" s="65">
        <f>(VLOOKUP(B153,'[1]New Ratings'!$A$3:$I$195,5,FALSE))</f>
        <v>11</v>
      </c>
      <c r="I153" s="43" t="s">
        <v>1</v>
      </c>
      <c r="J153" s="36" t="s">
        <v>305</v>
      </c>
      <c r="K153" s="64" t="s">
        <v>305</v>
      </c>
      <c r="L153" s="141" t="s">
        <v>305</v>
      </c>
      <c r="M153" s="64" t="s">
        <v>305</v>
      </c>
      <c r="N153" s="141" t="s">
        <v>305</v>
      </c>
      <c r="O153" s="64">
        <v>28.81</v>
      </c>
      <c r="P153" s="141">
        <v>138</v>
      </c>
      <c r="Q153" s="58" t="s">
        <v>305</v>
      </c>
      <c r="R153" s="64" t="s">
        <v>305</v>
      </c>
      <c r="S153" s="64" t="s">
        <v>305</v>
      </c>
      <c r="T153" s="141" t="s">
        <v>305</v>
      </c>
      <c r="U153" s="64">
        <v>115</v>
      </c>
      <c r="V153" s="141">
        <v>18</v>
      </c>
      <c r="W153" s="64">
        <v>23.8</v>
      </c>
      <c r="X153" s="64">
        <v>-5.8</v>
      </c>
      <c r="Y153" s="63" t="s">
        <v>305</v>
      </c>
      <c r="Z153" s="141" t="s">
        <v>305</v>
      </c>
      <c r="AA153" s="141" t="s">
        <v>305</v>
      </c>
      <c r="AB153" s="64"/>
      <c r="AC153" s="64"/>
      <c r="AD153" s="64"/>
      <c r="AE153" s="64"/>
      <c r="AF153" s="64"/>
      <c r="AG153" s="64"/>
      <c r="AH153" s="64" t="s">
        <v>359</v>
      </c>
      <c r="AI153" s="64" t="s">
        <v>359</v>
      </c>
      <c r="AJ153" s="64" t="s">
        <v>359</v>
      </c>
      <c r="AK153" s="64" t="s">
        <v>359</v>
      </c>
      <c r="AL153" s="64" t="s">
        <v>359</v>
      </c>
      <c r="AM153" s="64" t="s">
        <v>359</v>
      </c>
      <c r="AN153" s="64">
        <v>0</v>
      </c>
      <c r="AO153" s="64">
        <v>0</v>
      </c>
      <c r="AP153" s="210" t="s">
        <v>252</v>
      </c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1"/>
      <c r="BC153" s="11"/>
      <c r="BD153" s="11"/>
    </row>
    <row r="154" spans="2:56" x14ac:dyDescent="0.25">
      <c r="B154" s="177" t="s">
        <v>135</v>
      </c>
      <c r="C154" s="208" t="s">
        <v>136</v>
      </c>
      <c r="D154" s="210" t="s">
        <v>522</v>
      </c>
      <c r="E154" s="43"/>
      <c r="F154" s="43">
        <v>12</v>
      </c>
      <c r="G154" s="65">
        <f t="shared" si="14"/>
        <v>-12</v>
      </c>
      <c r="H154" s="65">
        <f>(VLOOKUP(B154,'[1]New Ratings'!$A$3:$I$195,5,FALSE))</f>
        <v>12</v>
      </c>
      <c r="I154" s="43" t="s">
        <v>1</v>
      </c>
      <c r="J154" s="36" t="s">
        <v>305</v>
      </c>
      <c r="K154" s="64" t="s">
        <v>305</v>
      </c>
      <c r="L154" s="141" t="s">
        <v>305</v>
      </c>
      <c r="M154" s="64" t="s">
        <v>305</v>
      </c>
      <c r="N154" s="141" t="s">
        <v>305</v>
      </c>
      <c r="O154" s="64">
        <v>27.44</v>
      </c>
      <c r="P154" s="141">
        <v>148</v>
      </c>
      <c r="Q154" s="58" t="s">
        <v>305</v>
      </c>
      <c r="R154" s="64" t="s">
        <v>305</v>
      </c>
      <c r="S154" s="64" t="s">
        <v>305</v>
      </c>
      <c r="T154" s="141" t="s">
        <v>305</v>
      </c>
      <c r="U154" s="64" t="s">
        <v>305</v>
      </c>
      <c r="V154" s="141" t="s">
        <v>305</v>
      </c>
      <c r="W154" s="64" t="s">
        <v>305</v>
      </c>
      <c r="X154" s="64" t="s">
        <v>305</v>
      </c>
      <c r="Y154" s="63" t="s">
        <v>305</v>
      </c>
      <c r="Z154" s="141" t="s">
        <v>305</v>
      </c>
      <c r="AA154" s="141" t="s">
        <v>305</v>
      </c>
      <c r="AB154" s="64"/>
      <c r="AC154" s="64"/>
      <c r="AD154" s="64"/>
      <c r="AE154" s="64"/>
      <c r="AF154" s="64"/>
      <c r="AG154" s="64"/>
      <c r="AH154" s="64" t="s">
        <v>359</v>
      </c>
      <c r="AI154" s="64" t="s">
        <v>359</v>
      </c>
      <c r="AJ154" s="64" t="s">
        <v>359</v>
      </c>
      <c r="AK154" s="64" t="s">
        <v>359</v>
      </c>
      <c r="AL154" s="64" t="s">
        <v>359</v>
      </c>
      <c r="AM154" s="64" t="s">
        <v>359</v>
      </c>
      <c r="AN154" s="64">
        <v>0</v>
      </c>
      <c r="AO154" s="64">
        <v>0</v>
      </c>
      <c r="AP154" s="210" t="s">
        <v>252</v>
      </c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1"/>
      <c r="BC154" s="11"/>
      <c r="BD154" s="11"/>
    </row>
    <row r="155" spans="2:56" x14ac:dyDescent="0.25">
      <c r="B155" s="177" t="s">
        <v>139</v>
      </c>
      <c r="C155" s="208" t="s">
        <v>268</v>
      </c>
      <c r="D155" s="210" t="s">
        <v>525</v>
      </c>
      <c r="E155" s="43"/>
      <c r="F155" s="43">
        <v>11</v>
      </c>
      <c r="G155" s="65">
        <f t="shared" si="14"/>
        <v>-11</v>
      </c>
      <c r="H155" s="65">
        <f>(VLOOKUP(B155,'[1]New Ratings'!$A$3:$I$195,5,FALSE))</f>
        <v>11</v>
      </c>
      <c r="I155" s="43" t="s">
        <v>1</v>
      </c>
      <c r="J155" s="36" t="s">
        <v>305</v>
      </c>
      <c r="K155" s="64" t="s">
        <v>305</v>
      </c>
      <c r="L155" s="141" t="s">
        <v>305</v>
      </c>
      <c r="M155" s="64" t="s">
        <v>305</v>
      </c>
      <c r="N155" s="141" t="s">
        <v>305</v>
      </c>
      <c r="O155" s="64">
        <v>35.619999999999997</v>
      </c>
      <c r="P155" s="141">
        <v>103</v>
      </c>
      <c r="Q155" s="58" t="s">
        <v>305</v>
      </c>
      <c r="R155" s="64" t="s">
        <v>305</v>
      </c>
      <c r="S155" s="64" t="s">
        <v>305</v>
      </c>
      <c r="T155" s="141" t="s">
        <v>305</v>
      </c>
      <c r="U155" s="64">
        <v>95</v>
      </c>
      <c r="V155" s="141">
        <v>25.2</v>
      </c>
      <c r="W155" s="64">
        <v>25</v>
      </c>
      <c r="X155" s="64">
        <v>0.19999999999999929</v>
      </c>
      <c r="Y155" s="63" t="s">
        <v>305</v>
      </c>
      <c r="Z155" s="141" t="s">
        <v>305</v>
      </c>
      <c r="AA155" s="141" t="s">
        <v>305</v>
      </c>
      <c r="AB155" s="64"/>
      <c r="AC155" s="64"/>
      <c r="AD155" s="64"/>
      <c r="AE155" s="64"/>
      <c r="AF155" s="64"/>
      <c r="AG155" s="64"/>
      <c r="AH155" s="64" t="s">
        <v>359</v>
      </c>
      <c r="AI155" s="64" t="s">
        <v>359</v>
      </c>
      <c r="AJ155" s="64" t="s">
        <v>359</v>
      </c>
      <c r="AK155" s="64" t="s">
        <v>359</v>
      </c>
      <c r="AL155" s="64" t="s">
        <v>359</v>
      </c>
      <c r="AM155" s="64" t="s">
        <v>359</v>
      </c>
      <c r="AN155" s="64">
        <v>0</v>
      </c>
      <c r="AO155" s="64">
        <v>0</v>
      </c>
      <c r="AP155" s="210" t="s">
        <v>443</v>
      </c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1"/>
      <c r="BC155" s="11"/>
      <c r="BD155" s="11"/>
    </row>
    <row r="156" spans="2:56" x14ac:dyDescent="0.25">
      <c r="B156" s="177" t="s">
        <v>140</v>
      </c>
      <c r="C156" s="208" t="s">
        <v>9</v>
      </c>
      <c r="D156" s="210" t="s">
        <v>526</v>
      </c>
      <c r="E156" s="43"/>
      <c r="F156" s="43">
        <v>12</v>
      </c>
      <c r="G156" s="65">
        <f t="shared" si="14"/>
        <v>-12</v>
      </c>
      <c r="H156" s="65">
        <f>(VLOOKUP(B156,'[1]New Ratings'!$A$3:$I$195,5,FALSE))</f>
        <v>12</v>
      </c>
      <c r="I156" s="43" t="s">
        <v>16</v>
      </c>
      <c r="J156" s="36" t="s">
        <v>305</v>
      </c>
      <c r="K156" s="64" t="s">
        <v>305</v>
      </c>
      <c r="L156" s="141" t="s">
        <v>305</v>
      </c>
      <c r="M156" s="64" t="s">
        <v>305</v>
      </c>
      <c r="N156" s="141" t="s">
        <v>305</v>
      </c>
      <c r="O156" s="64">
        <v>12.47</v>
      </c>
      <c r="P156" s="141">
        <v>179</v>
      </c>
      <c r="Q156" s="58" t="s">
        <v>305</v>
      </c>
      <c r="R156" s="64" t="s">
        <v>305</v>
      </c>
      <c r="S156" s="64" t="s">
        <v>305</v>
      </c>
      <c r="T156" s="141" t="s">
        <v>305</v>
      </c>
      <c r="U156" s="64">
        <v>138</v>
      </c>
      <c r="V156" s="141">
        <v>11</v>
      </c>
      <c r="W156" s="64">
        <v>8.6</v>
      </c>
      <c r="X156" s="64">
        <v>2.4</v>
      </c>
      <c r="Y156" s="63">
        <v>44</v>
      </c>
      <c r="Z156" s="141">
        <v>19.5</v>
      </c>
      <c r="AA156" s="141">
        <v>34.5</v>
      </c>
      <c r="AB156" s="64"/>
      <c r="AC156" s="64"/>
      <c r="AD156" s="64"/>
      <c r="AE156" s="64"/>
      <c r="AF156" s="64"/>
      <c r="AG156" s="64"/>
      <c r="AH156" s="64" t="s">
        <v>359</v>
      </c>
      <c r="AI156" s="64" t="s">
        <v>359</v>
      </c>
      <c r="AJ156" s="64" t="s">
        <v>359</v>
      </c>
      <c r="AK156" s="64" t="s">
        <v>359</v>
      </c>
      <c r="AL156" s="64" t="s">
        <v>359</v>
      </c>
      <c r="AM156" s="64" t="s">
        <v>359</v>
      </c>
      <c r="AN156" s="64">
        <v>0</v>
      </c>
      <c r="AO156" s="64">
        <v>0</v>
      </c>
      <c r="AP156" s="210" t="s">
        <v>317</v>
      </c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1"/>
      <c r="BC156" s="11"/>
      <c r="BD156" s="11"/>
    </row>
    <row r="157" spans="2:56" x14ac:dyDescent="0.25">
      <c r="B157" s="177" t="s">
        <v>141</v>
      </c>
      <c r="C157" s="208" t="s">
        <v>6</v>
      </c>
      <c r="D157" s="210" t="s">
        <v>615</v>
      </c>
      <c r="E157" s="43"/>
      <c r="F157" s="43">
        <v>12</v>
      </c>
      <c r="G157" s="65">
        <f t="shared" si="14"/>
        <v>-12</v>
      </c>
      <c r="H157" s="65">
        <f>(VLOOKUP(B157,'[1]New Ratings'!$A$3:$I$195,5,FALSE))</f>
        <v>12</v>
      </c>
      <c r="I157" s="43" t="s">
        <v>16</v>
      </c>
      <c r="J157" s="36" t="s">
        <v>305</v>
      </c>
      <c r="K157" s="64" t="s">
        <v>305</v>
      </c>
      <c r="L157" s="141" t="s">
        <v>305</v>
      </c>
      <c r="M157" s="64" t="s">
        <v>305</v>
      </c>
      <c r="N157" s="141" t="s">
        <v>305</v>
      </c>
      <c r="O157" s="64">
        <v>18.84</v>
      </c>
      <c r="P157" s="141">
        <v>177</v>
      </c>
      <c r="Q157" s="58" t="s">
        <v>259</v>
      </c>
      <c r="R157" s="64">
        <v>54</v>
      </c>
      <c r="S157" s="64">
        <v>55</v>
      </c>
      <c r="T157" s="141">
        <v>-1</v>
      </c>
      <c r="U157" s="64">
        <v>82</v>
      </c>
      <c r="V157" s="141">
        <v>31.4</v>
      </c>
      <c r="W157" s="64">
        <v>31.5</v>
      </c>
      <c r="X157" s="64">
        <v>-0.10000000000000142</v>
      </c>
      <c r="Y157" s="63">
        <v>59</v>
      </c>
      <c r="Z157" s="141">
        <v>44</v>
      </c>
      <c r="AA157" s="141">
        <v>39</v>
      </c>
      <c r="AB157" s="64" t="s">
        <v>348</v>
      </c>
      <c r="AC157" s="64" t="s">
        <v>259</v>
      </c>
      <c r="AD157" s="64" t="s">
        <v>323</v>
      </c>
      <c r="AE157" s="64" t="s">
        <v>348</v>
      </c>
      <c r="AF157" s="64" t="s">
        <v>432</v>
      </c>
      <c r="AG157" s="64" t="s">
        <v>323</v>
      </c>
      <c r="AH157" s="64">
        <v>6</v>
      </c>
      <c r="AI157" s="64">
        <v>3</v>
      </c>
      <c r="AJ157" s="64">
        <v>5</v>
      </c>
      <c r="AK157" s="64">
        <v>6</v>
      </c>
      <c r="AL157" s="64">
        <v>4</v>
      </c>
      <c r="AM157" s="64">
        <v>5</v>
      </c>
      <c r="AN157" s="64">
        <v>4.666666666666667</v>
      </c>
      <c r="AO157" s="64">
        <v>5</v>
      </c>
      <c r="AP157" s="210" t="s">
        <v>320</v>
      </c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1"/>
      <c r="BC157" s="11"/>
      <c r="BD157" s="11"/>
    </row>
    <row r="158" spans="2:56" x14ac:dyDescent="0.25">
      <c r="B158" s="177" t="s">
        <v>146</v>
      </c>
      <c r="C158" s="208" t="s">
        <v>29</v>
      </c>
      <c r="D158" s="210" t="s">
        <v>617</v>
      </c>
      <c r="E158" s="43"/>
      <c r="F158" s="43">
        <v>12</v>
      </c>
      <c r="G158" s="65">
        <f t="shared" si="14"/>
        <v>-12</v>
      </c>
      <c r="H158" s="65">
        <f>(VLOOKUP(B158,'[1]New Ratings'!$A$3:$I$195,5,FALSE))</f>
        <v>12</v>
      </c>
      <c r="I158" s="43" t="s">
        <v>1</v>
      </c>
      <c r="J158" s="36" t="s">
        <v>305</v>
      </c>
      <c r="K158" s="64" t="s">
        <v>305</v>
      </c>
      <c r="L158" s="141" t="s">
        <v>305</v>
      </c>
      <c r="M158" s="64" t="s">
        <v>305</v>
      </c>
      <c r="N158" s="141" t="s">
        <v>305</v>
      </c>
      <c r="O158" s="64">
        <v>28.68</v>
      </c>
      <c r="P158" s="141">
        <v>139</v>
      </c>
      <c r="Q158" s="58" t="s">
        <v>305</v>
      </c>
      <c r="R158" s="64" t="s">
        <v>305</v>
      </c>
      <c r="S158" s="64" t="s">
        <v>305</v>
      </c>
      <c r="T158" s="141" t="s">
        <v>305</v>
      </c>
      <c r="U158" s="64" t="s">
        <v>305</v>
      </c>
      <c r="V158" s="141" t="s">
        <v>305</v>
      </c>
      <c r="W158" s="64" t="s">
        <v>305</v>
      </c>
      <c r="X158" s="64" t="s">
        <v>305</v>
      </c>
      <c r="Y158" s="63">
        <v>64</v>
      </c>
      <c r="Z158" s="141">
        <v>33</v>
      </c>
      <c r="AA158" s="141">
        <v>30.5</v>
      </c>
      <c r="AB158" s="64"/>
      <c r="AC158" s="64"/>
      <c r="AD158" s="64"/>
      <c r="AE158" s="64"/>
      <c r="AF158" s="64"/>
      <c r="AG158" s="64"/>
      <c r="AH158" s="64" t="s">
        <v>359</v>
      </c>
      <c r="AI158" s="64" t="s">
        <v>359</v>
      </c>
      <c r="AJ158" s="64" t="s">
        <v>359</v>
      </c>
      <c r="AK158" s="64" t="s">
        <v>359</v>
      </c>
      <c r="AL158" s="64" t="s">
        <v>359</v>
      </c>
      <c r="AM158" s="64" t="s">
        <v>359</v>
      </c>
      <c r="AN158" s="64">
        <v>0</v>
      </c>
      <c r="AO158" s="64">
        <v>0</v>
      </c>
      <c r="AP158" s="210" t="s">
        <v>317</v>
      </c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1"/>
      <c r="BC158" s="11"/>
      <c r="BD158" s="11"/>
    </row>
    <row r="159" spans="2:56" x14ac:dyDescent="0.25">
      <c r="B159" s="177" t="s">
        <v>147</v>
      </c>
      <c r="C159" s="208" t="s">
        <v>148</v>
      </c>
      <c r="D159" s="210" t="s">
        <v>531</v>
      </c>
      <c r="E159" s="43"/>
      <c r="F159" s="43">
        <v>11</v>
      </c>
      <c r="G159" s="65">
        <f t="shared" si="14"/>
        <v>-11</v>
      </c>
      <c r="H159" s="65">
        <f>(VLOOKUP(B159,'[1]New Ratings'!$A$3:$I$195,5,FALSE))</f>
        <v>11</v>
      </c>
      <c r="I159" s="43" t="s">
        <v>1</v>
      </c>
      <c r="J159" s="36" t="s">
        <v>305</v>
      </c>
      <c r="K159" s="64" t="s">
        <v>305</v>
      </c>
      <c r="L159" s="141" t="s">
        <v>305</v>
      </c>
      <c r="M159" s="64" t="s">
        <v>305</v>
      </c>
      <c r="N159" s="141" t="s">
        <v>305</v>
      </c>
      <c r="O159" s="64">
        <v>33.020000000000003</v>
      </c>
      <c r="P159" s="141">
        <v>112</v>
      </c>
      <c r="Q159" s="58" t="s">
        <v>254</v>
      </c>
      <c r="R159" s="64">
        <v>65</v>
      </c>
      <c r="S159" s="64">
        <v>65</v>
      </c>
      <c r="T159" s="141">
        <v>0</v>
      </c>
      <c r="U159" s="64">
        <v>109</v>
      </c>
      <c r="V159" s="141">
        <v>19.100000000000001</v>
      </c>
      <c r="W159" s="64">
        <v>19.600000000000001</v>
      </c>
      <c r="X159" s="64">
        <v>-0.5</v>
      </c>
      <c r="Y159" s="63">
        <v>65</v>
      </c>
      <c r="Z159" s="141">
        <v>21.5</v>
      </c>
      <c r="AA159" s="141">
        <v>31</v>
      </c>
      <c r="AB159" s="64"/>
      <c r="AC159" s="64"/>
      <c r="AD159" s="64"/>
      <c r="AE159" s="64"/>
      <c r="AF159" s="64"/>
      <c r="AG159" s="64"/>
      <c r="AH159" s="64" t="s">
        <v>359</v>
      </c>
      <c r="AI159" s="64" t="s">
        <v>359</v>
      </c>
      <c r="AJ159" s="64" t="s">
        <v>359</v>
      </c>
      <c r="AK159" s="64" t="s">
        <v>359</v>
      </c>
      <c r="AL159" s="64" t="s">
        <v>359</v>
      </c>
      <c r="AM159" s="64" t="s">
        <v>359</v>
      </c>
      <c r="AN159" s="64">
        <v>0</v>
      </c>
      <c r="AO159" s="64">
        <v>0</v>
      </c>
      <c r="AP159" s="210" t="s">
        <v>252</v>
      </c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1"/>
      <c r="BC159" s="11"/>
      <c r="BD159" s="11"/>
    </row>
    <row r="160" spans="2:56" x14ac:dyDescent="0.25">
      <c r="B160" s="177" t="s">
        <v>152</v>
      </c>
      <c r="C160" s="208" t="s">
        <v>33</v>
      </c>
      <c r="D160" s="210" t="s">
        <v>465</v>
      </c>
      <c r="E160" s="43"/>
      <c r="F160" s="43">
        <v>11</v>
      </c>
      <c r="G160" s="65">
        <f t="shared" si="14"/>
        <v>-11</v>
      </c>
      <c r="H160" s="65">
        <f>(VLOOKUP(B160,'[1]New Ratings'!$A$3:$I$195,5,FALSE))</f>
        <v>11</v>
      </c>
      <c r="I160" s="43" t="s">
        <v>1</v>
      </c>
      <c r="J160" s="36" t="s">
        <v>305</v>
      </c>
      <c r="K160" s="64" t="s">
        <v>305</v>
      </c>
      <c r="L160" s="141" t="s">
        <v>305</v>
      </c>
      <c r="M160" s="64" t="s">
        <v>305</v>
      </c>
      <c r="N160" s="141" t="s">
        <v>305</v>
      </c>
      <c r="O160" s="64">
        <v>28.53</v>
      </c>
      <c r="P160" s="141">
        <v>142</v>
      </c>
      <c r="Q160" s="58" t="s">
        <v>305</v>
      </c>
      <c r="R160" s="64" t="s">
        <v>305</v>
      </c>
      <c r="S160" s="64" t="s">
        <v>305</v>
      </c>
      <c r="T160" s="141" t="s">
        <v>305</v>
      </c>
      <c r="U160" s="64">
        <v>125</v>
      </c>
      <c r="V160" s="141">
        <v>15.9</v>
      </c>
      <c r="W160" s="64">
        <v>14</v>
      </c>
      <c r="X160" s="64">
        <v>1.9</v>
      </c>
      <c r="Y160" s="63">
        <v>65</v>
      </c>
      <c r="Z160" s="141">
        <v>31.5</v>
      </c>
      <c r="AA160" s="141">
        <v>30.5</v>
      </c>
      <c r="AB160" s="64"/>
      <c r="AC160" s="64"/>
      <c r="AD160" s="64"/>
      <c r="AE160" s="64"/>
      <c r="AF160" s="64"/>
      <c r="AG160" s="64"/>
      <c r="AH160" s="64" t="s">
        <v>359</v>
      </c>
      <c r="AI160" s="64" t="s">
        <v>359</v>
      </c>
      <c r="AJ160" s="64" t="s">
        <v>359</v>
      </c>
      <c r="AK160" s="64" t="s">
        <v>359</v>
      </c>
      <c r="AL160" s="64" t="s">
        <v>359</v>
      </c>
      <c r="AM160" s="64" t="s">
        <v>359</v>
      </c>
      <c r="AN160" s="64">
        <v>0</v>
      </c>
      <c r="AO160" s="64">
        <v>0</v>
      </c>
      <c r="AP160" s="210" t="s">
        <v>420</v>
      </c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1"/>
      <c r="BC160" s="11"/>
      <c r="BD160" s="11"/>
    </row>
    <row r="161" spans="2:56" x14ac:dyDescent="0.25">
      <c r="B161" s="177" t="s">
        <v>408</v>
      </c>
      <c r="C161" s="208" t="s">
        <v>9</v>
      </c>
      <c r="D161" s="210"/>
      <c r="E161" s="43"/>
      <c r="F161" s="43">
        <v>11</v>
      </c>
      <c r="G161" s="65">
        <f t="shared" si="14"/>
        <v>-11</v>
      </c>
      <c r="H161" s="65" t="e">
        <f>(VLOOKUP(B161,'[1]New Ratings'!$A$3:$I$195,5,FALSE))</f>
        <v>#N/A</v>
      </c>
      <c r="I161" s="43" t="s">
        <v>1</v>
      </c>
      <c r="J161" s="36"/>
      <c r="K161" s="64"/>
      <c r="L161" s="141" t="s">
        <v>305</v>
      </c>
      <c r="M161" s="64"/>
      <c r="N161" s="141"/>
      <c r="O161" s="64">
        <v>20.72</v>
      </c>
      <c r="P161" s="141">
        <v>175</v>
      </c>
      <c r="Q161" s="58" t="s">
        <v>305</v>
      </c>
      <c r="R161" s="64" t="s">
        <v>305</v>
      </c>
      <c r="S161" s="64"/>
      <c r="T161" s="141"/>
      <c r="U161" s="64" t="s">
        <v>305</v>
      </c>
      <c r="V161" s="141" t="s">
        <v>305</v>
      </c>
      <c r="W161" s="64" t="s">
        <v>305</v>
      </c>
      <c r="X161" s="64"/>
      <c r="Y161" s="63" t="s">
        <v>305</v>
      </c>
      <c r="Z161" s="141" t="s">
        <v>305</v>
      </c>
      <c r="AA161" s="141" t="s">
        <v>305</v>
      </c>
      <c r="AB161" s="64"/>
      <c r="AC161" s="64"/>
      <c r="AD161" s="64"/>
      <c r="AE161" s="64"/>
      <c r="AF161" s="64"/>
      <c r="AG161" s="64"/>
      <c r="AH161" s="64" t="s">
        <v>359</v>
      </c>
      <c r="AI161" s="64" t="s">
        <v>359</v>
      </c>
      <c r="AJ161" s="64" t="s">
        <v>359</v>
      </c>
      <c r="AK161" s="64" t="s">
        <v>359</v>
      </c>
      <c r="AL161" s="64" t="s">
        <v>359</v>
      </c>
      <c r="AM161" s="64" t="s">
        <v>359</v>
      </c>
      <c r="AN161" s="64">
        <v>0</v>
      </c>
      <c r="AO161" s="64">
        <v>0</v>
      </c>
      <c r="AP161" s="210" t="s">
        <v>318</v>
      </c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1"/>
      <c r="BC161" s="11"/>
      <c r="BD161" s="11"/>
    </row>
    <row r="162" spans="2:56" x14ac:dyDescent="0.25">
      <c r="B162" s="177" t="s">
        <v>155</v>
      </c>
      <c r="C162" s="208" t="s">
        <v>156</v>
      </c>
      <c r="D162" s="210" t="s">
        <v>534</v>
      </c>
      <c r="E162" s="43"/>
      <c r="F162" s="43">
        <v>11</v>
      </c>
      <c r="G162" s="65">
        <f t="shared" si="14"/>
        <v>-11</v>
      </c>
      <c r="H162" s="65">
        <f>(VLOOKUP(B162,'[1]New Ratings'!$A$3:$I$195,5,FALSE))</f>
        <v>11</v>
      </c>
      <c r="I162" s="43" t="s">
        <v>1</v>
      </c>
      <c r="J162" s="36" t="s">
        <v>305</v>
      </c>
      <c r="K162" s="64" t="s">
        <v>305</v>
      </c>
      <c r="L162" s="141" t="s">
        <v>305</v>
      </c>
      <c r="M162" s="64" t="s">
        <v>305</v>
      </c>
      <c r="N162" s="141" t="s">
        <v>305</v>
      </c>
      <c r="O162" s="64">
        <v>27.51</v>
      </c>
      <c r="P162" s="141">
        <v>145</v>
      </c>
      <c r="Q162" s="58" t="s">
        <v>305</v>
      </c>
      <c r="R162" s="64" t="s">
        <v>305</v>
      </c>
      <c r="S162" s="64" t="s">
        <v>305</v>
      </c>
      <c r="T162" s="141" t="s">
        <v>305</v>
      </c>
      <c r="U162" s="64" t="s">
        <v>305</v>
      </c>
      <c r="V162" s="141" t="s">
        <v>305</v>
      </c>
      <c r="W162" s="64" t="s">
        <v>305</v>
      </c>
      <c r="X162" s="64" t="s">
        <v>305</v>
      </c>
      <c r="Y162" s="63" t="s">
        <v>305</v>
      </c>
      <c r="Z162" s="141" t="s">
        <v>305</v>
      </c>
      <c r="AA162" s="141" t="s">
        <v>305</v>
      </c>
      <c r="AB162" s="64"/>
      <c r="AC162" s="64"/>
      <c r="AD162" s="64"/>
      <c r="AE162" s="64"/>
      <c r="AF162" s="64"/>
      <c r="AG162" s="64"/>
      <c r="AH162" s="64" t="s">
        <v>359</v>
      </c>
      <c r="AI162" s="64" t="s">
        <v>359</v>
      </c>
      <c r="AJ162" s="64" t="s">
        <v>359</v>
      </c>
      <c r="AK162" s="64" t="s">
        <v>359</v>
      </c>
      <c r="AL162" s="64" t="s">
        <v>359</v>
      </c>
      <c r="AM162" s="64" t="s">
        <v>359</v>
      </c>
      <c r="AN162" s="64">
        <v>0</v>
      </c>
      <c r="AO162" s="64">
        <v>0</v>
      </c>
      <c r="AP162" s="210" t="s">
        <v>252</v>
      </c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1"/>
      <c r="BC162" s="11"/>
      <c r="BD162" s="11"/>
    </row>
    <row r="163" spans="2:56" x14ac:dyDescent="0.25">
      <c r="B163" s="177" t="s">
        <v>405</v>
      </c>
      <c r="C163" s="208" t="s">
        <v>9</v>
      </c>
      <c r="D163" s="210" t="s">
        <v>561</v>
      </c>
      <c r="E163" s="43"/>
      <c r="F163" s="43">
        <v>11</v>
      </c>
      <c r="G163" s="65">
        <f t="shared" si="14"/>
        <v>-11</v>
      </c>
      <c r="H163" s="65" t="e">
        <f>(VLOOKUP(B163,'[1]New Ratings'!$A$3:$I$195,5,FALSE))</f>
        <v>#N/A</v>
      </c>
      <c r="I163" s="43" t="s">
        <v>1</v>
      </c>
      <c r="J163" s="36"/>
      <c r="K163" s="64"/>
      <c r="L163" s="141" t="s">
        <v>305</v>
      </c>
      <c r="M163" s="64"/>
      <c r="N163" s="141"/>
      <c r="O163" s="64">
        <v>25.75</v>
      </c>
      <c r="P163" s="141">
        <v>156</v>
      </c>
      <c r="Q163" s="58" t="s">
        <v>300</v>
      </c>
      <c r="R163" s="64"/>
      <c r="S163" s="64"/>
      <c r="T163" s="141"/>
      <c r="U163" s="64"/>
      <c r="V163" s="141"/>
      <c r="W163" s="64"/>
      <c r="X163" s="64"/>
      <c r="Y163" s="63"/>
      <c r="Z163" s="141"/>
      <c r="AA163" s="141"/>
      <c r="AB163" s="64"/>
      <c r="AC163" s="64"/>
      <c r="AD163" s="64"/>
      <c r="AE163" s="64"/>
      <c r="AF163" s="64"/>
      <c r="AG163" s="64"/>
      <c r="AH163" s="64" t="s">
        <v>359</v>
      </c>
      <c r="AI163" s="64" t="s">
        <v>359</v>
      </c>
      <c r="AJ163" s="64" t="s">
        <v>359</v>
      </c>
      <c r="AK163" s="64" t="s">
        <v>359</v>
      </c>
      <c r="AL163" s="64" t="s">
        <v>359</v>
      </c>
      <c r="AM163" s="64" t="s">
        <v>359</v>
      </c>
      <c r="AN163" s="64">
        <v>0</v>
      </c>
      <c r="AO163" s="64">
        <v>0</v>
      </c>
      <c r="AP163" s="210" t="s">
        <v>318</v>
      </c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1"/>
      <c r="BC163" s="11"/>
      <c r="BD163" s="11"/>
    </row>
    <row r="164" spans="2:56" x14ac:dyDescent="0.25">
      <c r="B164" s="177" t="s">
        <v>164</v>
      </c>
      <c r="C164" s="208" t="s">
        <v>165</v>
      </c>
      <c r="D164" s="210" t="s">
        <v>540</v>
      </c>
      <c r="E164" s="43"/>
      <c r="F164" s="43">
        <v>11</v>
      </c>
      <c r="G164" s="65">
        <f t="shared" si="14"/>
        <v>-11</v>
      </c>
      <c r="H164" s="65">
        <f>(VLOOKUP(B164,'[1]New Ratings'!$A$3:$I$195,5,FALSE))</f>
        <v>11</v>
      </c>
      <c r="I164" s="43" t="s">
        <v>1</v>
      </c>
      <c r="J164" s="36" t="s">
        <v>305</v>
      </c>
      <c r="K164" s="64" t="s">
        <v>305</v>
      </c>
      <c r="L164" s="141" t="s">
        <v>305</v>
      </c>
      <c r="M164" s="64" t="s">
        <v>305</v>
      </c>
      <c r="N164" s="141" t="s">
        <v>305</v>
      </c>
      <c r="O164" s="64">
        <v>29.14</v>
      </c>
      <c r="P164" s="141">
        <v>136</v>
      </c>
      <c r="Q164" s="58" t="s">
        <v>305</v>
      </c>
      <c r="R164" s="64" t="s">
        <v>305</v>
      </c>
      <c r="S164" s="64" t="s">
        <v>305</v>
      </c>
      <c r="T164" s="141" t="s">
        <v>305</v>
      </c>
      <c r="U164" s="64">
        <v>110</v>
      </c>
      <c r="V164" s="141">
        <v>18.7</v>
      </c>
      <c r="W164" s="64">
        <v>19.2</v>
      </c>
      <c r="X164" s="64">
        <v>-0.5</v>
      </c>
      <c r="Y164" s="63">
        <v>63</v>
      </c>
      <c r="Z164" s="141">
        <v>29</v>
      </c>
      <c r="AA164" s="141">
        <v>25.5</v>
      </c>
      <c r="AB164" s="64"/>
      <c r="AC164" s="64"/>
      <c r="AD164" s="64"/>
      <c r="AE164" s="64"/>
      <c r="AF164" s="64"/>
      <c r="AG164" s="64"/>
      <c r="AH164" s="64" t="s">
        <v>359</v>
      </c>
      <c r="AI164" s="64" t="s">
        <v>359</v>
      </c>
      <c r="AJ164" s="64" t="s">
        <v>359</v>
      </c>
      <c r="AK164" s="64" t="s">
        <v>359</v>
      </c>
      <c r="AL164" s="64" t="s">
        <v>359</v>
      </c>
      <c r="AM164" s="64" t="s">
        <v>359</v>
      </c>
      <c r="AN164" s="64">
        <v>0</v>
      </c>
      <c r="AO164" s="64">
        <v>0</v>
      </c>
      <c r="AP164" s="210" t="s">
        <v>317</v>
      </c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1"/>
      <c r="BC164" s="11"/>
      <c r="BD164" s="11"/>
    </row>
    <row r="165" spans="2:56" x14ac:dyDescent="0.25">
      <c r="B165" s="177" t="s">
        <v>166</v>
      </c>
      <c r="C165" s="208" t="s">
        <v>167</v>
      </c>
      <c r="D165" s="210" t="s">
        <v>541</v>
      </c>
      <c r="E165" s="43"/>
      <c r="F165" s="43">
        <v>12</v>
      </c>
      <c r="G165" s="65">
        <f t="shared" si="14"/>
        <v>-12</v>
      </c>
      <c r="H165" s="65">
        <f>(VLOOKUP(B165,'[1]New Ratings'!$A$3:$I$195,5,FALSE))</f>
        <v>12</v>
      </c>
      <c r="I165" s="43" t="s">
        <v>16</v>
      </c>
      <c r="J165" s="36" t="s">
        <v>305</v>
      </c>
      <c r="K165" s="64" t="s">
        <v>305</v>
      </c>
      <c r="L165" s="141" t="s">
        <v>305</v>
      </c>
      <c r="M165" s="64" t="s">
        <v>305</v>
      </c>
      <c r="N165" s="141" t="s">
        <v>305</v>
      </c>
      <c r="O165" s="64">
        <v>25.31</v>
      </c>
      <c r="P165" s="141">
        <v>158</v>
      </c>
      <c r="Q165" s="58" t="s">
        <v>670</v>
      </c>
      <c r="R165" s="64">
        <v>82</v>
      </c>
      <c r="S165" s="64">
        <v>84</v>
      </c>
      <c r="T165" s="141">
        <v>-2</v>
      </c>
      <c r="U165" s="64">
        <v>120</v>
      </c>
      <c r="V165" s="141">
        <v>16.399999999999999</v>
      </c>
      <c r="W165" s="64">
        <v>16.899999999999999</v>
      </c>
      <c r="X165" s="64">
        <v>-0.5</v>
      </c>
      <c r="Y165" s="63">
        <v>44</v>
      </c>
      <c r="Z165" s="141">
        <v>35.5</v>
      </c>
      <c r="AA165" s="141">
        <v>36</v>
      </c>
      <c r="AB165" s="64" t="s">
        <v>259</v>
      </c>
      <c r="AC165" s="64" t="s">
        <v>259</v>
      </c>
      <c r="AD165" s="64" t="s">
        <v>434</v>
      </c>
      <c r="AE165" s="64" t="s">
        <v>259</v>
      </c>
      <c r="AF165" s="64" t="s">
        <v>434</v>
      </c>
      <c r="AG165" s="64" t="s">
        <v>433</v>
      </c>
      <c r="AH165" s="64">
        <v>3</v>
      </c>
      <c r="AI165" s="64">
        <v>3</v>
      </c>
      <c r="AJ165" s="64">
        <v>1</v>
      </c>
      <c r="AK165" s="64">
        <v>3</v>
      </c>
      <c r="AL165" s="64">
        <v>1</v>
      </c>
      <c r="AM165" s="64">
        <v>2</v>
      </c>
      <c r="AN165" s="64">
        <v>2.3333333333333335</v>
      </c>
      <c r="AO165" s="64">
        <v>2</v>
      </c>
      <c r="AP165" s="210" t="s">
        <v>252</v>
      </c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1"/>
      <c r="BC165" s="11"/>
      <c r="BD165" s="11"/>
    </row>
    <row r="166" spans="2:56" x14ac:dyDescent="0.25">
      <c r="B166" s="177" t="s">
        <v>168</v>
      </c>
      <c r="C166" s="208" t="s">
        <v>9</v>
      </c>
      <c r="D166" s="210" t="s">
        <v>542</v>
      </c>
      <c r="E166" s="43"/>
      <c r="F166" s="43">
        <v>10</v>
      </c>
      <c r="G166" s="65">
        <f t="shared" si="14"/>
        <v>-10</v>
      </c>
      <c r="H166" s="65">
        <f>(VLOOKUP(B166,'[1]New Ratings'!$A$3:$I$195,5,FALSE))</f>
        <v>10</v>
      </c>
      <c r="I166" s="43" t="s">
        <v>1</v>
      </c>
      <c r="J166" s="36" t="s">
        <v>305</v>
      </c>
      <c r="K166" s="64" t="s">
        <v>305</v>
      </c>
      <c r="L166" s="141" t="s">
        <v>305</v>
      </c>
      <c r="M166" s="64" t="s">
        <v>305</v>
      </c>
      <c r="N166" s="141" t="s">
        <v>305</v>
      </c>
      <c r="O166" s="64">
        <v>24.01</v>
      </c>
      <c r="P166" s="141">
        <v>164</v>
      </c>
      <c r="Q166" s="58" t="s">
        <v>259</v>
      </c>
      <c r="R166" s="64">
        <v>44</v>
      </c>
      <c r="S166" s="64">
        <v>44</v>
      </c>
      <c r="T166" s="141">
        <v>0</v>
      </c>
      <c r="U166" s="64">
        <v>73</v>
      </c>
      <c r="V166" s="141">
        <v>35.799999999999997</v>
      </c>
      <c r="W166" s="64">
        <v>39.700000000000003</v>
      </c>
      <c r="X166" s="64">
        <v>-3.9000000000000057</v>
      </c>
      <c r="Y166" s="63">
        <v>75</v>
      </c>
      <c r="Z166" s="141">
        <v>40.5</v>
      </c>
      <c r="AA166" s="141">
        <v>37</v>
      </c>
      <c r="AB166" s="64"/>
      <c r="AC166" s="64"/>
      <c r="AD166" s="64"/>
      <c r="AE166" s="64"/>
      <c r="AF166" s="64"/>
      <c r="AG166" s="64"/>
      <c r="AH166" s="64" t="s">
        <v>359</v>
      </c>
      <c r="AI166" s="64" t="s">
        <v>359</v>
      </c>
      <c r="AJ166" s="64" t="s">
        <v>359</v>
      </c>
      <c r="AK166" s="64" t="s">
        <v>359</v>
      </c>
      <c r="AL166" s="64" t="s">
        <v>359</v>
      </c>
      <c r="AM166" s="64" t="s">
        <v>359</v>
      </c>
      <c r="AN166" s="64">
        <v>0</v>
      </c>
      <c r="AO166" s="64">
        <v>0</v>
      </c>
      <c r="AP166" s="210" t="s">
        <v>443</v>
      </c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1"/>
      <c r="BC166" s="11"/>
      <c r="BD166" s="11"/>
    </row>
    <row r="167" spans="2:56" x14ac:dyDescent="0.25">
      <c r="B167" s="177" t="s">
        <v>414</v>
      </c>
      <c r="C167" s="208" t="s">
        <v>9</v>
      </c>
      <c r="D167" s="210" t="s">
        <v>454</v>
      </c>
      <c r="E167" s="43"/>
      <c r="F167" s="43">
        <v>12</v>
      </c>
      <c r="G167" s="65">
        <f t="shared" si="14"/>
        <v>-12</v>
      </c>
      <c r="H167" s="65" t="e">
        <f>(VLOOKUP(B167,'[1]New Ratings'!$A$3:$I$195,5,FALSE))</f>
        <v>#N/A</v>
      </c>
      <c r="I167" s="43" t="s">
        <v>16</v>
      </c>
      <c r="J167" s="36" t="s">
        <v>305</v>
      </c>
      <c r="K167" s="64" t="s">
        <v>305</v>
      </c>
      <c r="L167" s="141" t="s">
        <v>305</v>
      </c>
      <c r="M167" s="64" t="s">
        <v>305</v>
      </c>
      <c r="N167" s="141"/>
      <c r="O167" s="64"/>
      <c r="P167" s="141" t="s">
        <v>305</v>
      </c>
      <c r="Q167" s="58" t="s">
        <v>305</v>
      </c>
      <c r="R167" s="64" t="s">
        <v>305</v>
      </c>
      <c r="S167" s="64"/>
      <c r="T167" s="141"/>
      <c r="U167" s="64" t="s">
        <v>305</v>
      </c>
      <c r="V167" s="141" t="s">
        <v>305</v>
      </c>
      <c r="W167" s="64"/>
      <c r="X167" s="64"/>
      <c r="Y167" s="63" t="s">
        <v>305</v>
      </c>
      <c r="Z167" s="141" t="s">
        <v>305</v>
      </c>
      <c r="AA167" s="141" t="s">
        <v>305</v>
      </c>
      <c r="AB167" s="64"/>
      <c r="AC167" s="64"/>
      <c r="AD167" s="64"/>
      <c r="AE167" s="64"/>
      <c r="AF167" s="64"/>
      <c r="AG167" s="64"/>
      <c r="AH167" s="64" t="s">
        <v>359</v>
      </c>
      <c r="AI167" s="64" t="s">
        <v>359</v>
      </c>
      <c r="AJ167" s="64" t="s">
        <v>359</v>
      </c>
      <c r="AK167" s="64" t="s">
        <v>359</v>
      </c>
      <c r="AL167" s="64" t="s">
        <v>359</v>
      </c>
      <c r="AM167" s="64" t="s">
        <v>359</v>
      </c>
      <c r="AN167" s="64">
        <v>0</v>
      </c>
      <c r="AO167" s="64">
        <v>0</v>
      </c>
      <c r="AP167" s="210" t="s">
        <v>431</v>
      </c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1"/>
      <c r="BC167" s="11"/>
      <c r="BD167" s="11"/>
    </row>
    <row r="168" spans="2:56" x14ac:dyDescent="0.25">
      <c r="B168" s="177" t="s">
        <v>174</v>
      </c>
      <c r="C168" s="208" t="s">
        <v>271</v>
      </c>
      <c r="D168" s="210" t="s">
        <v>545</v>
      </c>
      <c r="E168" s="43">
        <v>12</v>
      </c>
      <c r="F168" s="43">
        <v>12</v>
      </c>
      <c r="G168" s="65">
        <f t="shared" si="14"/>
        <v>0</v>
      </c>
      <c r="H168" s="65">
        <f>(VLOOKUP(B168,'[1]New Ratings'!$A$3:$I$195,5,FALSE))</f>
        <v>12</v>
      </c>
      <c r="I168" s="43" t="s">
        <v>1</v>
      </c>
      <c r="J168" s="36" t="s">
        <v>312</v>
      </c>
      <c r="K168" s="64" t="s">
        <v>312</v>
      </c>
      <c r="L168" s="141" t="s">
        <v>305</v>
      </c>
      <c r="M168" s="64" t="s">
        <v>305</v>
      </c>
      <c r="N168" s="141" t="s">
        <v>305</v>
      </c>
      <c r="O168" s="64">
        <v>33.79</v>
      </c>
      <c r="P168" s="141">
        <v>108</v>
      </c>
      <c r="Q168" s="58" t="s">
        <v>254</v>
      </c>
      <c r="R168" s="64">
        <v>64</v>
      </c>
      <c r="S168" s="64">
        <v>63</v>
      </c>
      <c r="T168" s="141">
        <v>1</v>
      </c>
      <c r="U168" s="64">
        <v>121</v>
      </c>
      <c r="V168" s="141">
        <v>16.3</v>
      </c>
      <c r="W168" s="64">
        <v>13.4</v>
      </c>
      <c r="X168" s="64">
        <v>2.9</v>
      </c>
      <c r="Y168" s="63">
        <v>63</v>
      </c>
      <c r="Z168" s="141">
        <v>22.5</v>
      </c>
      <c r="AA168" s="141">
        <v>26</v>
      </c>
      <c r="AB168" s="64" t="s">
        <v>259</v>
      </c>
      <c r="AC168" s="64" t="s">
        <v>348</v>
      </c>
      <c r="AD168" s="64" t="s">
        <v>259</v>
      </c>
      <c r="AE168" s="64" t="s">
        <v>434</v>
      </c>
      <c r="AF168" s="64" t="s">
        <v>432</v>
      </c>
      <c r="AG168" s="64" t="s">
        <v>254</v>
      </c>
      <c r="AH168" s="64">
        <v>3</v>
      </c>
      <c r="AI168" s="64">
        <v>6</v>
      </c>
      <c r="AJ168" s="64">
        <v>3</v>
      </c>
      <c r="AK168" s="64">
        <v>1</v>
      </c>
      <c r="AL168" s="64">
        <v>4</v>
      </c>
      <c r="AM168" s="64">
        <v>0</v>
      </c>
      <c r="AN168" s="64">
        <v>4</v>
      </c>
      <c r="AO168" s="64">
        <v>1.6666666666666667</v>
      </c>
      <c r="AP168" s="210" t="s">
        <v>437</v>
      </c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1"/>
      <c r="BC168" s="11"/>
      <c r="BD168" s="11"/>
    </row>
    <row r="169" spans="2:56" x14ac:dyDescent="0.25">
      <c r="B169" s="177" t="s">
        <v>175</v>
      </c>
      <c r="C169" s="208" t="s">
        <v>33</v>
      </c>
      <c r="D169" s="210" t="s">
        <v>465</v>
      </c>
      <c r="E169" s="43"/>
      <c r="F169" s="43">
        <v>12</v>
      </c>
      <c r="G169" s="65">
        <f t="shared" si="14"/>
        <v>-12</v>
      </c>
      <c r="H169" s="65">
        <f>(VLOOKUP(B169,'[1]New Ratings'!$A$3:$I$195,5,FALSE))</f>
        <v>12</v>
      </c>
      <c r="I169" s="43" t="s">
        <v>1</v>
      </c>
      <c r="J169" s="36" t="s">
        <v>305</v>
      </c>
      <c r="K169" s="64" t="s">
        <v>305</v>
      </c>
      <c r="L169" s="141" t="s">
        <v>305</v>
      </c>
      <c r="M169" s="64" t="s">
        <v>305</v>
      </c>
      <c r="N169" s="141" t="s">
        <v>305</v>
      </c>
      <c r="O169" s="64">
        <v>28.64</v>
      </c>
      <c r="P169" s="141">
        <v>140</v>
      </c>
      <c r="Q169" s="58" t="s">
        <v>254</v>
      </c>
      <c r="R169" s="64">
        <v>61</v>
      </c>
      <c r="S169" s="64">
        <v>61</v>
      </c>
      <c r="T169" s="141">
        <v>0</v>
      </c>
      <c r="U169" s="64">
        <v>136</v>
      </c>
      <c r="V169" s="141">
        <v>11.8</v>
      </c>
      <c r="W169" s="64">
        <v>14.6</v>
      </c>
      <c r="X169" s="64">
        <v>-2.8</v>
      </c>
      <c r="Y169" s="63">
        <v>61</v>
      </c>
      <c r="Z169" s="141">
        <v>30</v>
      </c>
      <c r="AA169" s="141">
        <v>35</v>
      </c>
      <c r="AB169" s="64"/>
      <c r="AC169" s="64"/>
      <c r="AD169" s="64"/>
      <c r="AE169" s="64"/>
      <c r="AF169" s="64"/>
      <c r="AG169" s="64"/>
      <c r="AH169" s="64" t="s">
        <v>359</v>
      </c>
      <c r="AI169" s="64" t="s">
        <v>359</v>
      </c>
      <c r="AJ169" s="64" t="s">
        <v>359</v>
      </c>
      <c r="AK169" s="64" t="s">
        <v>359</v>
      </c>
      <c r="AL169" s="64" t="s">
        <v>359</v>
      </c>
      <c r="AM169" s="64" t="s">
        <v>359</v>
      </c>
      <c r="AN169" s="64">
        <v>0</v>
      </c>
      <c r="AO169" s="64">
        <v>0</v>
      </c>
      <c r="AP169" s="210" t="s">
        <v>420</v>
      </c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1"/>
      <c r="BC169" s="11"/>
      <c r="BD169" s="11"/>
    </row>
    <row r="170" spans="2:56" x14ac:dyDescent="0.25">
      <c r="B170" s="177" t="s">
        <v>176</v>
      </c>
      <c r="C170" s="208" t="s">
        <v>177</v>
      </c>
      <c r="D170" s="210" t="s">
        <v>546</v>
      </c>
      <c r="E170" s="43"/>
      <c r="F170" s="43">
        <v>12</v>
      </c>
      <c r="G170" s="65">
        <f t="shared" si="14"/>
        <v>-12</v>
      </c>
      <c r="H170" s="65">
        <f>(VLOOKUP(B170,'[1]New Ratings'!$A$3:$I$195,5,FALSE))</f>
        <v>12</v>
      </c>
      <c r="I170" s="43" t="s">
        <v>1</v>
      </c>
      <c r="J170" s="36" t="s">
        <v>305</v>
      </c>
      <c r="K170" s="64" t="s">
        <v>305</v>
      </c>
      <c r="L170" s="141" t="s">
        <v>305</v>
      </c>
      <c r="M170" s="64" t="s">
        <v>305</v>
      </c>
      <c r="N170" s="141" t="s">
        <v>305</v>
      </c>
      <c r="O170" s="64">
        <v>30.22</v>
      </c>
      <c r="P170" s="141">
        <v>130</v>
      </c>
      <c r="Q170" s="58" t="s">
        <v>259</v>
      </c>
      <c r="R170" s="64">
        <v>55</v>
      </c>
      <c r="S170" s="64">
        <v>59</v>
      </c>
      <c r="T170" s="141">
        <v>-4</v>
      </c>
      <c r="U170" s="64">
        <v>114</v>
      </c>
      <c r="V170" s="141">
        <v>18</v>
      </c>
      <c r="W170" s="64">
        <v>18.3</v>
      </c>
      <c r="X170" s="64">
        <v>-0.30000000000000071</v>
      </c>
      <c r="Y170" s="63">
        <v>48</v>
      </c>
      <c r="Z170" s="141">
        <v>39</v>
      </c>
      <c r="AA170" s="141">
        <v>36.5</v>
      </c>
      <c r="AB170" s="64" t="s">
        <v>259</v>
      </c>
      <c r="AC170" s="64" t="s">
        <v>432</v>
      </c>
      <c r="AD170" s="64" t="s">
        <v>433</v>
      </c>
      <c r="AE170" s="64" t="s">
        <v>433</v>
      </c>
      <c r="AF170" s="64" t="s">
        <v>432</v>
      </c>
      <c r="AG170" s="64" t="s">
        <v>432</v>
      </c>
      <c r="AH170" s="64">
        <v>3</v>
      </c>
      <c r="AI170" s="64">
        <v>4</v>
      </c>
      <c r="AJ170" s="64">
        <v>2</v>
      </c>
      <c r="AK170" s="64">
        <v>2</v>
      </c>
      <c r="AL170" s="64">
        <v>4</v>
      </c>
      <c r="AM170" s="64">
        <v>4</v>
      </c>
      <c r="AN170" s="64">
        <v>3</v>
      </c>
      <c r="AO170" s="64">
        <v>3.3333333333333335</v>
      </c>
      <c r="AP170" s="210" t="s">
        <v>252</v>
      </c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1"/>
      <c r="BC170" s="11"/>
      <c r="BD170" s="11"/>
    </row>
    <row r="171" spans="2:56" x14ac:dyDescent="0.25">
      <c r="B171" s="177" t="s">
        <v>180</v>
      </c>
      <c r="C171" s="208" t="s">
        <v>111</v>
      </c>
      <c r="D171" s="210" t="s">
        <v>549</v>
      </c>
      <c r="E171" s="43"/>
      <c r="F171" s="43">
        <v>11</v>
      </c>
      <c r="G171" s="65">
        <f t="shared" si="14"/>
        <v>-11</v>
      </c>
      <c r="H171" s="65">
        <f>(VLOOKUP(B171,'[1]New Ratings'!$A$3:$I$195,5,FALSE))</f>
        <v>12</v>
      </c>
      <c r="I171" s="43" t="s">
        <v>1</v>
      </c>
      <c r="J171" s="36" t="s">
        <v>362</v>
      </c>
      <c r="K171" s="64" t="s">
        <v>362</v>
      </c>
      <c r="L171" s="141" t="s">
        <v>13</v>
      </c>
      <c r="M171" s="64" t="s">
        <v>305</v>
      </c>
      <c r="N171" s="141" t="s">
        <v>305</v>
      </c>
      <c r="O171" s="64">
        <v>33.26</v>
      </c>
      <c r="P171" s="141">
        <v>111</v>
      </c>
      <c r="Q171" s="58" t="s">
        <v>254</v>
      </c>
      <c r="R171" s="64">
        <v>62</v>
      </c>
      <c r="S171" s="64">
        <v>64</v>
      </c>
      <c r="T171" s="141">
        <v>-2</v>
      </c>
      <c r="U171" s="64">
        <v>107</v>
      </c>
      <c r="V171" s="141">
        <v>19.2</v>
      </c>
      <c r="W171" s="64">
        <v>18.8</v>
      </c>
      <c r="X171" s="64">
        <v>0.39999999999999858</v>
      </c>
      <c r="Y171" s="63">
        <v>44.5</v>
      </c>
      <c r="Z171" s="141">
        <v>30</v>
      </c>
      <c r="AA171" s="141">
        <v>33.5</v>
      </c>
      <c r="AB171" s="64" t="s">
        <v>259</v>
      </c>
      <c r="AC171" s="64" t="s">
        <v>303</v>
      </c>
      <c r="AD171" s="64" t="s">
        <v>259</v>
      </c>
      <c r="AE171" s="64" t="s">
        <v>433</v>
      </c>
      <c r="AF171" s="64" t="s">
        <v>259</v>
      </c>
      <c r="AG171" s="64" t="s">
        <v>433</v>
      </c>
      <c r="AH171" s="64">
        <v>3</v>
      </c>
      <c r="AI171" s="64">
        <v>7</v>
      </c>
      <c r="AJ171" s="64">
        <v>3</v>
      </c>
      <c r="AK171" s="64">
        <v>2</v>
      </c>
      <c r="AL171" s="64">
        <v>3</v>
      </c>
      <c r="AM171" s="64">
        <v>2</v>
      </c>
      <c r="AN171" s="64">
        <v>4.333333333333333</v>
      </c>
      <c r="AO171" s="64">
        <v>2.3333333333333335</v>
      </c>
      <c r="AP171" s="210" t="s">
        <v>252</v>
      </c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1"/>
      <c r="BC171" s="11"/>
      <c r="BD171" s="11"/>
    </row>
    <row r="172" spans="2:56" x14ac:dyDescent="0.25">
      <c r="B172" s="177" t="s">
        <v>407</v>
      </c>
      <c r="C172" s="208" t="s">
        <v>9</v>
      </c>
      <c r="D172" s="210" t="s">
        <v>561</v>
      </c>
      <c r="E172" s="43"/>
      <c r="F172" s="43">
        <v>12</v>
      </c>
      <c r="G172" s="65">
        <f>+E172-F172</f>
        <v>-12</v>
      </c>
      <c r="H172" s="65" t="e">
        <f>(VLOOKUP(B172,'[1]New Ratings'!$A$3:$I$195,5,FALSE))</f>
        <v>#N/A</v>
      </c>
      <c r="I172" s="43" t="s">
        <v>16</v>
      </c>
      <c r="J172" s="36" t="s">
        <v>305</v>
      </c>
      <c r="K172" s="64" t="s">
        <v>305</v>
      </c>
      <c r="L172" s="141" t="s">
        <v>305</v>
      </c>
      <c r="M172" s="64" t="s">
        <v>305</v>
      </c>
      <c r="N172" s="141"/>
      <c r="O172" s="64"/>
      <c r="P172" s="141" t="s">
        <v>305</v>
      </c>
      <c r="Q172" s="58" t="s">
        <v>305</v>
      </c>
      <c r="R172" s="64" t="s">
        <v>305</v>
      </c>
      <c r="S172" s="64"/>
      <c r="T172" s="141"/>
      <c r="U172" s="64" t="s">
        <v>305</v>
      </c>
      <c r="V172" s="141" t="s">
        <v>305</v>
      </c>
      <c r="W172" s="64"/>
      <c r="X172" s="64"/>
      <c r="Y172" s="63" t="s">
        <v>305</v>
      </c>
      <c r="Z172" s="141" t="s">
        <v>305</v>
      </c>
      <c r="AA172" s="141" t="s">
        <v>305</v>
      </c>
      <c r="AB172" s="64"/>
      <c r="AC172" s="64"/>
      <c r="AD172" s="64"/>
      <c r="AE172" s="64"/>
      <c r="AF172" s="64"/>
      <c r="AG172" s="64"/>
      <c r="AH172" s="64" t="s">
        <v>359</v>
      </c>
      <c r="AI172" s="64" t="s">
        <v>359</v>
      </c>
      <c r="AJ172" s="64" t="s">
        <v>359</v>
      </c>
      <c r="AK172" s="64" t="s">
        <v>359</v>
      </c>
      <c r="AL172" s="64" t="s">
        <v>359</v>
      </c>
      <c r="AM172" s="64" t="s">
        <v>359</v>
      </c>
      <c r="AN172" s="64">
        <v>0</v>
      </c>
      <c r="AO172" s="64">
        <v>0</v>
      </c>
      <c r="AP172" s="210" t="s">
        <v>318</v>
      </c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1"/>
      <c r="BC172" s="11"/>
      <c r="BD172" s="11"/>
    </row>
    <row r="173" spans="2:56" x14ac:dyDescent="0.25">
      <c r="B173" s="177" t="s">
        <v>664</v>
      </c>
      <c r="C173" s="208"/>
      <c r="D173" s="210"/>
      <c r="E173" s="43">
        <v>12</v>
      </c>
      <c r="F173" s="43"/>
      <c r="G173" s="65"/>
      <c r="H173" s="65"/>
      <c r="I173" s="43"/>
      <c r="J173" s="36"/>
      <c r="K173" s="64"/>
      <c r="L173" s="141"/>
      <c r="M173" s="64"/>
      <c r="N173" s="141"/>
      <c r="O173" s="64"/>
      <c r="P173" s="141"/>
      <c r="Q173" s="58"/>
      <c r="R173" s="64"/>
      <c r="S173" s="64"/>
      <c r="T173" s="141"/>
      <c r="U173" s="64"/>
      <c r="V173" s="141"/>
      <c r="W173" s="64"/>
      <c r="X173" s="64"/>
      <c r="Y173" s="63"/>
      <c r="Z173" s="141"/>
      <c r="AA173" s="141"/>
      <c r="AB173" s="64"/>
      <c r="AC173" s="64"/>
      <c r="AD173" s="64"/>
      <c r="AE173" s="64"/>
      <c r="AF173" s="64"/>
      <c r="AG173" s="64"/>
      <c r="AH173" s="64"/>
      <c r="AI173" s="64"/>
      <c r="AJ173" s="64"/>
      <c r="AK173" s="64"/>
      <c r="AL173" s="64"/>
      <c r="AM173" s="64"/>
      <c r="AN173" s="64"/>
      <c r="AO173" s="64"/>
      <c r="AP173" s="210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1"/>
      <c r="BC173" s="11"/>
      <c r="BD173" s="11"/>
    </row>
    <row r="174" spans="2:56" x14ac:dyDescent="0.25">
      <c r="B174" s="177" t="s">
        <v>183</v>
      </c>
      <c r="C174" s="208" t="s">
        <v>184</v>
      </c>
      <c r="D174" s="210" t="s">
        <v>551</v>
      </c>
      <c r="E174" s="43">
        <v>11</v>
      </c>
      <c r="F174" s="43">
        <v>11</v>
      </c>
      <c r="G174" s="65">
        <f t="shared" ref="G174:G201" si="15">+E174-F174</f>
        <v>0</v>
      </c>
      <c r="H174" s="65">
        <f>(VLOOKUP(B174,'[1]New Ratings'!$A$3:$I$195,5,FALSE))</f>
        <v>11</v>
      </c>
      <c r="I174" s="43" t="s">
        <v>1</v>
      </c>
      <c r="J174" s="36" t="s">
        <v>260</v>
      </c>
      <c r="K174" s="64" t="s">
        <v>260</v>
      </c>
      <c r="L174" s="141" t="s">
        <v>49</v>
      </c>
      <c r="M174" s="64" t="s">
        <v>303</v>
      </c>
      <c r="N174" s="141" t="s">
        <v>303</v>
      </c>
      <c r="O174" s="64">
        <v>40</v>
      </c>
      <c r="P174" s="141">
        <v>87</v>
      </c>
      <c r="Q174" s="58" t="s">
        <v>259</v>
      </c>
      <c r="R174" s="64">
        <v>51</v>
      </c>
      <c r="S174" s="64">
        <v>51</v>
      </c>
      <c r="T174" s="141">
        <v>0</v>
      </c>
      <c r="U174" s="64">
        <v>90</v>
      </c>
      <c r="V174" s="141">
        <v>28</v>
      </c>
      <c r="W174" s="64">
        <v>30.9</v>
      </c>
      <c r="X174" s="64">
        <v>-2.9</v>
      </c>
      <c r="Y174" s="63">
        <v>56</v>
      </c>
      <c r="Z174" s="141">
        <v>38.5</v>
      </c>
      <c r="AA174" s="141">
        <v>36</v>
      </c>
      <c r="AB174" s="64" t="s">
        <v>323</v>
      </c>
      <c r="AC174" s="64" t="s">
        <v>348</v>
      </c>
      <c r="AD174" s="64" t="s">
        <v>348</v>
      </c>
      <c r="AE174" s="64" t="s">
        <v>323</v>
      </c>
      <c r="AF174" s="64" t="s">
        <v>432</v>
      </c>
      <c r="AG174" s="64" t="s">
        <v>432</v>
      </c>
      <c r="AH174" s="64">
        <v>5</v>
      </c>
      <c r="AI174" s="64">
        <v>6</v>
      </c>
      <c r="AJ174" s="64">
        <v>6</v>
      </c>
      <c r="AK174" s="64">
        <v>5</v>
      </c>
      <c r="AL174" s="64">
        <v>4</v>
      </c>
      <c r="AM174" s="64">
        <v>4</v>
      </c>
      <c r="AN174" s="64">
        <v>5.666666666666667</v>
      </c>
      <c r="AO174" s="64">
        <v>4.333333333333333</v>
      </c>
      <c r="AP174" s="210" t="s">
        <v>317</v>
      </c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1"/>
      <c r="BC174" s="11"/>
      <c r="BD174" s="11"/>
    </row>
    <row r="175" spans="2:56" x14ac:dyDescent="0.25">
      <c r="B175" s="177" t="s">
        <v>194</v>
      </c>
      <c r="C175" s="208" t="s">
        <v>195</v>
      </c>
      <c r="D175" s="210" t="s">
        <v>558</v>
      </c>
      <c r="E175" s="43">
        <v>10</v>
      </c>
      <c r="F175" s="43">
        <v>11</v>
      </c>
      <c r="G175" s="65">
        <f t="shared" si="15"/>
        <v>-1</v>
      </c>
      <c r="H175" s="65">
        <f>(VLOOKUP(B175,'[1]New Ratings'!$A$3:$I$195,5,FALSE))</f>
        <v>11</v>
      </c>
      <c r="I175" s="43" t="s">
        <v>1</v>
      </c>
      <c r="J175" s="36" t="s">
        <v>328</v>
      </c>
      <c r="K175" s="64" t="s">
        <v>328</v>
      </c>
      <c r="L175" s="141" t="s">
        <v>40</v>
      </c>
      <c r="M175" s="64" t="s">
        <v>323</v>
      </c>
      <c r="N175" s="141" t="s">
        <v>348</v>
      </c>
      <c r="O175" s="64">
        <v>41.14</v>
      </c>
      <c r="P175" s="141">
        <v>83</v>
      </c>
      <c r="Q175" s="58" t="s">
        <v>259</v>
      </c>
      <c r="R175" s="64">
        <v>57</v>
      </c>
      <c r="S175" s="64">
        <v>63</v>
      </c>
      <c r="T175" s="141">
        <v>-6</v>
      </c>
      <c r="U175" s="64">
        <v>89</v>
      </c>
      <c r="V175" s="141">
        <v>28.3</v>
      </c>
      <c r="W175" s="64">
        <v>27.5</v>
      </c>
      <c r="X175" s="64">
        <v>0.80000000000000071</v>
      </c>
      <c r="Y175" s="63">
        <v>68</v>
      </c>
      <c r="Z175" s="141">
        <v>30.5</v>
      </c>
      <c r="AA175" s="141">
        <v>30</v>
      </c>
      <c r="AB175" s="64" t="s">
        <v>432</v>
      </c>
      <c r="AC175" s="64" t="s">
        <v>298</v>
      </c>
      <c r="AD175" s="64" t="s">
        <v>323</v>
      </c>
      <c r="AE175" s="64" t="s">
        <v>433</v>
      </c>
      <c r="AF175" s="64" t="s">
        <v>259</v>
      </c>
      <c r="AG175" s="64" t="s">
        <v>259</v>
      </c>
      <c r="AH175" s="64">
        <v>4</v>
      </c>
      <c r="AI175" s="64">
        <v>8</v>
      </c>
      <c r="AJ175" s="64">
        <v>5</v>
      </c>
      <c r="AK175" s="64">
        <v>2</v>
      </c>
      <c r="AL175" s="64">
        <v>3</v>
      </c>
      <c r="AM175" s="64">
        <v>3</v>
      </c>
      <c r="AN175" s="64">
        <v>5.666666666666667</v>
      </c>
      <c r="AO175" s="64">
        <v>2.6666666666666665</v>
      </c>
      <c r="AP175" s="210" t="s">
        <v>252</v>
      </c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1"/>
      <c r="BC175" s="11"/>
      <c r="BD175" s="11"/>
    </row>
    <row r="176" spans="2:56" x14ac:dyDescent="0.25">
      <c r="B176" s="177" t="s">
        <v>196</v>
      </c>
      <c r="C176" s="208" t="s">
        <v>275</v>
      </c>
      <c r="D176" s="210" t="s">
        <v>559</v>
      </c>
      <c r="E176" s="43">
        <v>11</v>
      </c>
      <c r="F176" s="43">
        <v>12</v>
      </c>
      <c r="G176" s="65">
        <f t="shared" si="15"/>
        <v>-1</v>
      </c>
      <c r="H176" s="65">
        <f>(VLOOKUP(B176,'[1]New Ratings'!$A$3:$I$195,5,FALSE))</f>
        <v>12</v>
      </c>
      <c r="I176" s="43" t="s">
        <v>1</v>
      </c>
      <c r="J176" s="217" t="s">
        <v>328</v>
      </c>
      <c r="K176" s="64" t="s">
        <v>647</v>
      </c>
      <c r="L176" s="141" t="s">
        <v>13</v>
      </c>
      <c r="M176" s="64" t="s">
        <v>348</v>
      </c>
      <c r="N176" s="141" t="s">
        <v>348</v>
      </c>
      <c r="O176" s="64">
        <v>37.6</v>
      </c>
      <c r="P176" s="141">
        <v>97</v>
      </c>
      <c r="Q176" s="58" t="s">
        <v>259</v>
      </c>
      <c r="R176" s="64">
        <v>59</v>
      </c>
      <c r="S176" s="64">
        <v>63</v>
      </c>
      <c r="T176" s="141">
        <v>-4</v>
      </c>
      <c r="U176" s="64">
        <v>93</v>
      </c>
      <c r="V176" s="141">
        <v>27</v>
      </c>
      <c r="W176" s="64">
        <v>19.600000000000001</v>
      </c>
      <c r="X176" s="64">
        <v>7.4</v>
      </c>
      <c r="Y176" s="63">
        <v>55</v>
      </c>
      <c r="Z176" s="141">
        <v>40</v>
      </c>
      <c r="AA176" s="141">
        <v>38</v>
      </c>
      <c r="AB176" s="64" t="s">
        <v>259</v>
      </c>
      <c r="AC176" s="64" t="s">
        <v>323</v>
      </c>
      <c r="AD176" s="64" t="s">
        <v>433</v>
      </c>
      <c r="AE176" s="64" t="s">
        <v>432</v>
      </c>
      <c r="AF176" s="64" t="s">
        <v>432</v>
      </c>
      <c r="AG176" s="64" t="s">
        <v>432</v>
      </c>
      <c r="AH176" s="64">
        <v>3</v>
      </c>
      <c r="AI176" s="64">
        <v>5</v>
      </c>
      <c r="AJ176" s="64">
        <v>2</v>
      </c>
      <c r="AK176" s="64">
        <v>4</v>
      </c>
      <c r="AL176" s="64">
        <v>4</v>
      </c>
      <c r="AM176" s="64">
        <v>4</v>
      </c>
      <c r="AN176" s="64">
        <v>3.3333333333333335</v>
      </c>
      <c r="AO176" s="64">
        <v>4</v>
      </c>
      <c r="AP176" s="210" t="s">
        <v>317</v>
      </c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1"/>
      <c r="BC176" s="11"/>
      <c r="BD176" s="11"/>
    </row>
    <row r="177" spans="2:56" x14ac:dyDescent="0.25">
      <c r="B177" s="177" t="s">
        <v>197</v>
      </c>
      <c r="C177" s="208" t="s">
        <v>29</v>
      </c>
      <c r="D177" s="210" t="s">
        <v>560</v>
      </c>
      <c r="E177" s="43"/>
      <c r="F177" s="43">
        <v>12</v>
      </c>
      <c r="G177" s="65">
        <f t="shared" si="15"/>
        <v>-12</v>
      </c>
      <c r="H177" s="65">
        <f>(VLOOKUP(B177,'[1]New Ratings'!$A$3:$I$195,5,FALSE))</f>
        <v>12</v>
      </c>
      <c r="I177" s="43" t="s">
        <v>1</v>
      </c>
      <c r="J177" s="36" t="s">
        <v>305</v>
      </c>
      <c r="K177" s="64" t="s">
        <v>305</v>
      </c>
      <c r="L177" s="141" t="s">
        <v>305</v>
      </c>
      <c r="M177" s="64" t="s">
        <v>305</v>
      </c>
      <c r="N177" s="141" t="s">
        <v>305</v>
      </c>
      <c r="O177" s="64">
        <v>22.71</v>
      </c>
      <c r="P177" s="141">
        <v>170</v>
      </c>
      <c r="Q177" s="58" t="s">
        <v>305</v>
      </c>
      <c r="R177" s="64" t="s">
        <v>305</v>
      </c>
      <c r="S177" s="64" t="s">
        <v>305</v>
      </c>
      <c r="T177" s="141" t="s">
        <v>305</v>
      </c>
      <c r="U177" s="64" t="s">
        <v>305</v>
      </c>
      <c r="V177" s="141" t="s">
        <v>305</v>
      </c>
      <c r="W177" s="64" t="s">
        <v>305</v>
      </c>
      <c r="X177" s="64" t="s">
        <v>305</v>
      </c>
      <c r="Y177" s="63" t="s">
        <v>305</v>
      </c>
      <c r="Z177" s="141" t="s">
        <v>305</v>
      </c>
      <c r="AA177" s="141" t="s">
        <v>305</v>
      </c>
      <c r="AB177" s="64"/>
      <c r="AC177" s="64"/>
      <c r="AD177" s="64"/>
      <c r="AE177" s="64"/>
      <c r="AF177" s="64"/>
      <c r="AG177" s="64"/>
      <c r="AH177" s="64" t="s">
        <v>359</v>
      </c>
      <c r="AI177" s="64" t="s">
        <v>359</v>
      </c>
      <c r="AJ177" s="64" t="s">
        <v>359</v>
      </c>
      <c r="AK177" s="64" t="s">
        <v>359</v>
      </c>
      <c r="AL177" s="64" t="s">
        <v>359</v>
      </c>
      <c r="AM177" s="64" t="s">
        <v>359</v>
      </c>
      <c r="AN177" s="64">
        <v>0</v>
      </c>
      <c r="AO177" s="64">
        <v>0</v>
      </c>
      <c r="AP177" s="210" t="s">
        <v>317</v>
      </c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1"/>
      <c r="BC177" s="11"/>
      <c r="BD177" s="11"/>
    </row>
    <row r="178" spans="2:56" x14ac:dyDescent="0.25">
      <c r="B178" s="177" t="s">
        <v>365</v>
      </c>
      <c r="C178" s="208" t="s">
        <v>278</v>
      </c>
      <c r="D178" s="210" t="s">
        <v>620</v>
      </c>
      <c r="E178" s="43"/>
      <c r="F178" s="43">
        <v>10</v>
      </c>
      <c r="G178" s="65">
        <f t="shared" si="15"/>
        <v>-10</v>
      </c>
      <c r="H178" s="65" t="e">
        <f>(VLOOKUP(B178,'[1]New Ratings'!$A$3:$I$195,5,FALSE))</f>
        <v>#N/A</v>
      </c>
      <c r="I178" s="43" t="s">
        <v>16</v>
      </c>
      <c r="J178" s="36" t="s">
        <v>305</v>
      </c>
      <c r="K178" s="64" t="s">
        <v>305</v>
      </c>
      <c r="L178" s="141" t="s">
        <v>305</v>
      </c>
      <c r="M178" s="64" t="s">
        <v>305</v>
      </c>
      <c r="N178" s="141" t="s">
        <v>305</v>
      </c>
      <c r="O178" s="64">
        <v>30.88</v>
      </c>
      <c r="P178" s="141">
        <v>127</v>
      </c>
      <c r="Q178" s="58" t="s">
        <v>305</v>
      </c>
      <c r="R178" s="64" t="s">
        <v>305</v>
      </c>
      <c r="S178" s="64" t="s">
        <v>305</v>
      </c>
      <c r="T178" s="141" t="s">
        <v>305</v>
      </c>
      <c r="U178" s="64" t="s">
        <v>305</v>
      </c>
      <c r="V178" s="141" t="s">
        <v>305</v>
      </c>
      <c r="W178" s="64" t="s">
        <v>305</v>
      </c>
      <c r="X178" s="64" t="s">
        <v>305</v>
      </c>
      <c r="Y178" s="63" t="s">
        <v>305</v>
      </c>
      <c r="Z178" s="141" t="s">
        <v>305</v>
      </c>
      <c r="AA178" s="141" t="s">
        <v>305</v>
      </c>
      <c r="AB178" s="64"/>
      <c r="AC178" s="64"/>
      <c r="AD178" s="64"/>
      <c r="AE178" s="64"/>
      <c r="AF178" s="64"/>
      <c r="AG178" s="64"/>
      <c r="AH178" s="64" t="s">
        <v>359</v>
      </c>
      <c r="AI178" s="64" t="s">
        <v>359</v>
      </c>
      <c r="AJ178" s="64" t="s">
        <v>359</v>
      </c>
      <c r="AK178" s="64" t="s">
        <v>359</v>
      </c>
      <c r="AL178" s="64" t="s">
        <v>359</v>
      </c>
      <c r="AM178" s="64" t="s">
        <v>359</v>
      </c>
      <c r="AN178" s="64">
        <v>0</v>
      </c>
      <c r="AO178" s="64">
        <v>0</v>
      </c>
      <c r="AP178" s="210" t="s">
        <v>321</v>
      </c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1"/>
      <c r="BC178" s="11"/>
      <c r="BD178" s="11"/>
    </row>
    <row r="179" spans="2:56" x14ac:dyDescent="0.25">
      <c r="B179" s="177" t="s">
        <v>198</v>
      </c>
      <c r="C179" s="208" t="s">
        <v>199</v>
      </c>
      <c r="D179" s="210" t="s">
        <v>562</v>
      </c>
      <c r="E179" s="43"/>
      <c r="F179" s="43">
        <v>12</v>
      </c>
      <c r="G179" s="65">
        <f t="shared" si="15"/>
        <v>-12</v>
      </c>
      <c r="H179" s="65">
        <f>(VLOOKUP(B179,'[1]New Ratings'!$A$3:$I$195,5,FALSE))</f>
        <v>12</v>
      </c>
      <c r="I179" s="43" t="s">
        <v>1</v>
      </c>
      <c r="J179" s="36" t="s">
        <v>305</v>
      </c>
      <c r="K179" s="64" t="s">
        <v>305</v>
      </c>
      <c r="L179" s="141" t="s">
        <v>305</v>
      </c>
      <c r="M179" s="64" t="s">
        <v>305</v>
      </c>
      <c r="N179" s="141" t="s">
        <v>305</v>
      </c>
      <c r="O179" s="64">
        <v>20.190000000000001</v>
      </c>
      <c r="P179" s="141">
        <v>176</v>
      </c>
      <c r="Q179" s="58" t="s">
        <v>305</v>
      </c>
      <c r="R179" s="64" t="s">
        <v>305</v>
      </c>
      <c r="S179" s="64" t="s">
        <v>305</v>
      </c>
      <c r="T179" s="141" t="s">
        <v>305</v>
      </c>
      <c r="U179" s="64" t="s">
        <v>305</v>
      </c>
      <c r="V179" s="141" t="s">
        <v>305</v>
      </c>
      <c r="W179" s="64" t="s">
        <v>305</v>
      </c>
      <c r="X179" s="64" t="s">
        <v>305</v>
      </c>
      <c r="Y179" s="63" t="s">
        <v>305</v>
      </c>
      <c r="Z179" s="141" t="s">
        <v>305</v>
      </c>
      <c r="AA179" s="141" t="s">
        <v>305</v>
      </c>
      <c r="AB179" s="64"/>
      <c r="AC179" s="64"/>
      <c r="AD179" s="64"/>
      <c r="AE179" s="64"/>
      <c r="AF179" s="64"/>
      <c r="AG179" s="64"/>
      <c r="AH179" s="64" t="s">
        <v>359</v>
      </c>
      <c r="AI179" s="64" t="s">
        <v>359</v>
      </c>
      <c r="AJ179" s="64" t="s">
        <v>359</v>
      </c>
      <c r="AK179" s="64" t="s">
        <v>359</v>
      </c>
      <c r="AL179" s="64" t="s">
        <v>359</v>
      </c>
      <c r="AM179" s="64" t="s">
        <v>359</v>
      </c>
      <c r="AN179" s="64">
        <v>0</v>
      </c>
      <c r="AO179" s="64">
        <v>0</v>
      </c>
      <c r="AP179" s="210" t="s">
        <v>317</v>
      </c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1"/>
      <c r="BC179" s="11"/>
      <c r="BD179" s="11"/>
    </row>
    <row r="180" spans="2:56" x14ac:dyDescent="0.25">
      <c r="B180" s="177" t="s">
        <v>201</v>
      </c>
      <c r="C180" s="208" t="s">
        <v>33</v>
      </c>
      <c r="D180" s="210" t="s">
        <v>465</v>
      </c>
      <c r="E180" s="43"/>
      <c r="F180" s="43">
        <v>11</v>
      </c>
      <c r="G180" s="65">
        <f t="shared" si="15"/>
        <v>-11</v>
      </c>
      <c r="H180" s="65">
        <f>(VLOOKUP(B180,'[1]New Ratings'!$A$3:$I$195,5,FALSE))</f>
        <v>11</v>
      </c>
      <c r="I180" s="43" t="s">
        <v>1</v>
      </c>
      <c r="J180" s="36" t="s">
        <v>303</v>
      </c>
      <c r="K180" s="64" t="s">
        <v>305</v>
      </c>
      <c r="L180" s="141" t="s">
        <v>13</v>
      </c>
      <c r="M180" s="64" t="s">
        <v>305</v>
      </c>
      <c r="N180" s="141" t="s">
        <v>305</v>
      </c>
      <c r="O180" s="64">
        <v>33.44</v>
      </c>
      <c r="P180" s="141">
        <v>109</v>
      </c>
      <c r="Q180" s="58" t="s">
        <v>259</v>
      </c>
      <c r="R180" s="64">
        <v>51</v>
      </c>
      <c r="S180" s="64">
        <v>52</v>
      </c>
      <c r="T180" s="141">
        <v>-1</v>
      </c>
      <c r="U180" s="64">
        <v>101</v>
      </c>
      <c r="V180" s="141">
        <v>23.2</v>
      </c>
      <c r="W180" s="64">
        <v>23.2</v>
      </c>
      <c r="X180" s="64">
        <v>0</v>
      </c>
      <c r="Y180" s="63">
        <v>59</v>
      </c>
      <c r="Z180" s="141">
        <v>34</v>
      </c>
      <c r="AA180" s="141">
        <v>36.5</v>
      </c>
      <c r="AB180" s="64"/>
      <c r="AC180" s="64"/>
      <c r="AD180" s="64"/>
      <c r="AE180" s="64"/>
      <c r="AF180" s="64"/>
      <c r="AG180" s="64"/>
      <c r="AH180" s="64" t="s">
        <v>359</v>
      </c>
      <c r="AI180" s="64" t="s">
        <v>359</v>
      </c>
      <c r="AJ180" s="64" t="s">
        <v>359</v>
      </c>
      <c r="AK180" s="64" t="s">
        <v>359</v>
      </c>
      <c r="AL180" s="64" t="s">
        <v>359</v>
      </c>
      <c r="AM180" s="64" t="s">
        <v>359</v>
      </c>
      <c r="AN180" s="64">
        <v>0</v>
      </c>
      <c r="AO180" s="64">
        <v>0</v>
      </c>
      <c r="AP180" s="210" t="s">
        <v>420</v>
      </c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1"/>
      <c r="BC180" s="11"/>
      <c r="BD180" s="11"/>
    </row>
    <row r="181" spans="2:56" x14ac:dyDescent="0.25">
      <c r="B181" s="177" t="s">
        <v>203</v>
      </c>
      <c r="C181" s="208" t="s">
        <v>204</v>
      </c>
      <c r="D181" s="210" t="s">
        <v>565</v>
      </c>
      <c r="E181" s="43"/>
      <c r="F181" s="43">
        <v>12</v>
      </c>
      <c r="G181" s="65">
        <f t="shared" si="15"/>
        <v>-12</v>
      </c>
      <c r="H181" s="65">
        <f>(VLOOKUP(B181,'[1]New Ratings'!$A$3:$I$195,5,FALSE))</f>
        <v>12</v>
      </c>
      <c r="I181" s="43" t="s">
        <v>1</v>
      </c>
      <c r="J181" s="36" t="s">
        <v>305</v>
      </c>
      <c r="K181" s="64" t="s">
        <v>305</v>
      </c>
      <c r="L181" s="141" t="s">
        <v>305</v>
      </c>
      <c r="M181" s="64" t="s">
        <v>305</v>
      </c>
      <c r="N181" s="141" t="s">
        <v>305</v>
      </c>
      <c r="O181" s="64">
        <v>23.3</v>
      </c>
      <c r="P181" s="141">
        <v>167</v>
      </c>
      <c r="Q181" s="58" t="s">
        <v>305</v>
      </c>
      <c r="R181" s="64" t="s">
        <v>305</v>
      </c>
      <c r="S181" s="64" t="s">
        <v>305</v>
      </c>
      <c r="T181" s="141" t="s">
        <v>305</v>
      </c>
      <c r="U181" s="64">
        <v>144</v>
      </c>
      <c r="V181" s="141">
        <v>8.8000000000000007</v>
      </c>
      <c r="W181" s="64">
        <v>7.1</v>
      </c>
      <c r="X181" s="64">
        <v>1.7</v>
      </c>
      <c r="Y181" s="63">
        <v>40</v>
      </c>
      <c r="Z181" s="141">
        <v>16.5</v>
      </c>
      <c r="AA181" s="141">
        <v>25.5</v>
      </c>
      <c r="AB181" s="64"/>
      <c r="AC181" s="64"/>
      <c r="AD181" s="64"/>
      <c r="AE181" s="64"/>
      <c r="AF181" s="64"/>
      <c r="AG181" s="64"/>
      <c r="AH181" s="64" t="s">
        <v>359</v>
      </c>
      <c r="AI181" s="64" t="s">
        <v>359</v>
      </c>
      <c r="AJ181" s="64" t="s">
        <v>359</v>
      </c>
      <c r="AK181" s="64" t="s">
        <v>359</v>
      </c>
      <c r="AL181" s="64" t="s">
        <v>359</v>
      </c>
      <c r="AM181" s="64" t="s">
        <v>359</v>
      </c>
      <c r="AN181" s="64">
        <v>0</v>
      </c>
      <c r="AO181" s="64">
        <v>0</v>
      </c>
      <c r="AP181" s="210" t="s">
        <v>317</v>
      </c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1"/>
      <c r="BC181" s="11"/>
      <c r="BD181" s="11"/>
    </row>
    <row r="182" spans="2:56" x14ac:dyDescent="0.25">
      <c r="B182" s="177" t="s">
        <v>209</v>
      </c>
      <c r="C182" s="208" t="s">
        <v>9</v>
      </c>
      <c r="D182" s="210" t="s">
        <v>569</v>
      </c>
      <c r="E182" s="43"/>
      <c r="F182" s="43">
        <v>11</v>
      </c>
      <c r="G182" s="65">
        <f t="shared" si="15"/>
        <v>-11</v>
      </c>
      <c r="H182" s="65">
        <f>(VLOOKUP(B182,'[1]New Ratings'!$A$3:$I$195,5,FALSE))</f>
        <v>12</v>
      </c>
      <c r="I182" s="43" t="s">
        <v>16</v>
      </c>
      <c r="J182" s="36" t="s">
        <v>305</v>
      </c>
      <c r="K182" s="64" t="s">
        <v>305</v>
      </c>
      <c r="L182" s="141" t="s">
        <v>305</v>
      </c>
      <c r="M182" s="64" t="s">
        <v>305</v>
      </c>
      <c r="N182" s="141" t="s">
        <v>305</v>
      </c>
      <c r="O182" s="64">
        <v>27.81</v>
      </c>
      <c r="P182" s="141">
        <v>144</v>
      </c>
      <c r="Q182" s="58" t="s">
        <v>305</v>
      </c>
      <c r="R182" s="64" t="s">
        <v>305</v>
      </c>
      <c r="S182" s="64" t="s">
        <v>305</v>
      </c>
      <c r="T182" s="141" t="s">
        <v>305</v>
      </c>
      <c r="U182" s="64" t="s">
        <v>305</v>
      </c>
      <c r="V182" s="141" t="s">
        <v>305</v>
      </c>
      <c r="W182" s="64" t="s">
        <v>305</v>
      </c>
      <c r="X182" s="64" t="s">
        <v>305</v>
      </c>
      <c r="Y182" s="63" t="s">
        <v>305</v>
      </c>
      <c r="Z182" s="141" t="s">
        <v>305</v>
      </c>
      <c r="AA182" s="141" t="s">
        <v>305</v>
      </c>
      <c r="AB182" s="64"/>
      <c r="AC182" s="64"/>
      <c r="AD182" s="64"/>
      <c r="AE182" s="64"/>
      <c r="AF182" s="64"/>
      <c r="AG182" s="64"/>
      <c r="AH182" s="64" t="s">
        <v>359</v>
      </c>
      <c r="AI182" s="64" t="s">
        <v>359</v>
      </c>
      <c r="AJ182" s="64" t="s">
        <v>359</v>
      </c>
      <c r="AK182" s="64" t="s">
        <v>359</v>
      </c>
      <c r="AL182" s="64" t="s">
        <v>359</v>
      </c>
      <c r="AM182" s="64" t="s">
        <v>359</v>
      </c>
      <c r="AN182" s="64">
        <v>0</v>
      </c>
      <c r="AO182" s="64">
        <v>0</v>
      </c>
      <c r="AP182" s="210" t="s">
        <v>442</v>
      </c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1"/>
      <c r="BC182" s="11"/>
      <c r="BD182" s="11"/>
    </row>
    <row r="183" spans="2:56" x14ac:dyDescent="0.25">
      <c r="B183" s="177" t="s">
        <v>210</v>
      </c>
      <c r="C183" s="208" t="s">
        <v>19</v>
      </c>
      <c r="D183" s="210" t="s">
        <v>570</v>
      </c>
      <c r="E183" s="43"/>
      <c r="F183" s="43">
        <v>12</v>
      </c>
      <c r="G183" s="65">
        <f t="shared" si="15"/>
        <v>-12</v>
      </c>
      <c r="H183" s="65">
        <f>(VLOOKUP(B183,'[1]New Ratings'!$A$3:$I$195,5,FALSE))</f>
        <v>12</v>
      </c>
      <c r="I183" s="43" t="s">
        <v>1</v>
      </c>
      <c r="J183" s="36" t="s">
        <v>305</v>
      </c>
      <c r="K183" s="64" t="s">
        <v>305</v>
      </c>
      <c r="L183" s="141" t="s">
        <v>305</v>
      </c>
      <c r="M183" s="64" t="s">
        <v>305</v>
      </c>
      <c r="N183" s="141" t="s">
        <v>305</v>
      </c>
      <c r="O183" s="64">
        <v>12.26</v>
      </c>
      <c r="P183" s="141">
        <v>180</v>
      </c>
      <c r="Q183" s="58" t="s">
        <v>305</v>
      </c>
      <c r="R183" s="64" t="s">
        <v>305</v>
      </c>
      <c r="S183" s="64" t="s">
        <v>305</v>
      </c>
      <c r="T183" s="141" t="s">
        <v>305</v>
      </c>
      <c r="U183" s="64" t="s">
        <v>305</v>
      </c>
      <c r="V183" s="141" t="s">
        <v>305</v>
      </c>
      <c r="W183" s="64" t="s">
        <v>305</v>
      </c>
      <c r="X183" s="64" t="s">
        <v>305</v>
      </c>
      <c r="Y183" s="63">
        <v>34</v>
      </c>
      <c r="Z183" s="141">
        <v>36</v>
      </c>
      <c r="AA183" s="141">
        <v>28.5</v>
      </c>
      <c r="AB183" s="64"/>
      <c r="AC183" s="64"/>
      <c r="AD183" s="64"/>
      <c r="AE183" s="64"/>
      <c r="AF183" s="64"/>
      <c r="AG183" s="64"/>
      <c r="AH183" s="64" t="s">
        <v>359</v>
      </c>
      <c r="AI183" s="64" t="s">
        <v>359</v>
      </c>
      <c r="AJ183" s="64" t="s">
        <v>359</v>
      </c>
      <c r="AK183" s="64" t="s">
        <v>359</v>
      </c>
      <c r="AL183" s="64" t="s">
        <v>359</v>
      </c>
      <c r="AM183" s="64" t="s">
        <v>359</v>
      </c>
      <c r="AN183" s="64">
        <v>0</v>
      </c>
      <c r="AO183" s="64">
        <v>0</v>
      </c>
      <c r="AP183" s="210" t="s">
        <v>317</v>
      </c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1"/>
      <c r="BC183" s="11"/>
      <c r="BD183" s="11"/>
    </row>
    <row r="184" spans="2:56" x14ac:dyDescent="0.25">
      <c r="B184" s="177" t="s">
        <v>429</v>
      </c>
      <c r="C184" s="208" t="s">
        <v>253</v>
      </c>
      <c r="D184" s="210" t="s">
        <v>451</v>
      </c>
      <c r="E184" s="43"/>
      <c r="F184" s="43">
        <v>12</v>
      </c>
      <c r="G184" s="65">
        <f t="shared" si="15"/>
        <v>-12</v>
      </c>
      <c r="H184" s="65" t="e">
        <f>(VLOOKUP(B184,'[1]New Ratings'!$A$3:$I$195,5,FALSE))</f>
        <v>#N/A</v>
      </c>
      <c r="I184" s="43" t="s">
        <v>1</v>
      </c>
      <c r="J184" s="36" t="s">
        <v>305</v>
      </c>
      <c r="K184" s="64" t="s">
        <v>305</v>
      </c>
      <c r="L184" s="141" t="s">
        <v>305</v>
      </c>
      <c r="M184" s="64" t="s">
        <v>305</v>
      </c>
      <c r="N184" s="141"/>
      <c r="O184" s="64"/>
      <c r="P184" s="141" t="s">
        <v>305</v>
      </c>
      <c r="Q184" s="58" t="s">
        <v>305</v>
      </c>
      <c r="R184" s="64" t="s">
        <v>305</v>
      </c>
      <c r="S184" s="64"/>
      <c r="T184" s="141"/>
      <c r="U184" s="64" t="s">
        <v>305</v>
      </c>
      <c r="V184" s="141" t="s">
        <v>305</v>
      </c>
      <c r="W184" s="64"/>
      <c r="X184" s="64"/>
      <c r="Y184" s="63" t="s">
        <v>305</v>
      </c>
      <c r="Z184" s="141" t="s">
        <v>305</v>
      </c>
      <c r="AA184" s="141" t="s">
        <v>305</v>
      </c>
      <c r="AB184" s="64"/>
      <c r="AC184" s="64"/>
      <c r="AD184" s="64"/>
      <c r="AE184" s="64"/>
      <c r="AF184" s="64"/>
      <c r="AG184" s="64"/>
      <c r="AH184" s="64" t="s">
        <v>359</v>
      </c>
      <c r="AI184" s="64" t="s">
        <v>359</v>
      </c>
      <c r="AJ184" s="64" t="s">
        <v>359</v>
      </c>
      <c r="AK184" s="64" t="s">
        <v>359</v>
      </c>
      <c r="AL184" s="64" t="s">
        <v>359</v>
      </c>
      <c r="AM184" s="64" t="s">
        <v>359</v>
      </c>
      <c r="AN184" s="64">
        <v>0</v>
      </c>
      <c r="AO184" s="64">
        <v>0</v>
      </c>
      <c r="AP184" s="210" t="s">
        <v>318</v>
      </c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1"/>
      <c r="BC184" s="11"/>
      <c r="BD184" s="11"/>
    </row>
    <row r="185" spans="2:56" x14ac:dyDescent="0.25">
      <c r="B185" s="177" t="s">
        <v>216</v>
      </c>
      <c r="C185" s="208" t="s">
        <v>6</v>
      </c>
      <c r="D185" s="210" t="s">
        <v>574</v>
      </c>
      <c r="E185" s="43"/>
      <c r="F185" s="43">
        <v>12</v>
      </c>
      <c r="G185" s="65">
        <f t="shared" si="15"/>
        <v>-12</v>
      </c>
      <c r="H185" s="65">
        <f>(VLOOKUP(B185,'[1]New Ratings'!$A$3:$I$195,5,FALSE))</f>
        <v>12</v>
      </c>
      <c r="I185" s="43" t="s">
        <v>16</v>
      </c>
      <c r="J185" s="36" t="s">
        <v>305</v>
      </c>
      <c r="K185" s="64" t="s">
        <v>305</v>
      </c>
      <c r="L185" s="141" t="s">
        <v>305</v>
      </c>
      <c r="M185" s="64" t="s">
        <v>305</v>
      </c>
      <c r="N185" s="141" t="s">
        <v>305</v>
      </c>
      <c r="O185" s="64">
        <v>23.14</v>
      </c>
      <c r="P185" s="141">
        <v>168</v>
      </c>
      <c r="Q185" s="58" t="s">
        <v>254</v>
      </c>
      <c r="R185" s="64">
        <v>76</v>
      </c>
      <c r="S185" s="64">
        <v>77</v>
      </c>
      <c r="T185" s="141">
        <v>-1</v>
      </c>
      <c r="U185" s="64">
        <v>143</v>
      </c>
      <c r="V185" s="141">
        <v>10.1</v>
      </c>
      <c r="W185" s="64">
        <v>7.9</v>
      </c>
      <c r="X185" s="64">
        <v>2.2000000000000002</v>
      </c>
      <c r="Y185" s="63">
        <v>36</v>
      </c>
      <c r="Z185" s="141">
        <v>30</v>
      </c>
      <c r="AA185" s="141">
        <v>33</v>
      </c>
      <c r="AB185" s="64" t="s">
        <v>259</v>
      </c>
      <c r="AC185" s="64" t="s">
        <v>303</v>
      </c>
      <c r="AD185" s="64" t="s">
        <v>432</v>
      </c>
      <c r="AE185" s="64" t="s">
        <v>259</v>
      </c>
      <c r="AF185" s="64" t="s">
        <v>432</v>
      </c>
      <c r="AG185" s="64" t="s">
        <v>432</v>
      </c>
      <c r="AH185" s="64">
        <v>3</v>
      </c>
      <c r="AI185" s="64">
        <v>7</v>
      </c>
      <c r="AJ185" s="64">
        <v>4</v>
      </c>
      <c r="AK185" s="64">
        <v>3</v>
      </c>
      <c r="AL185" s="64">
        <v>4</v>
      </c>
      <c r="AM185" s="64">
        <v>4</v>
      </c>
      <c r="AN185" s="64">
        <v>4.666666666666667</v>
      </c>
      <c r="AO185" s="64">
        <v>3.6666666666666665</v>
      </c>
      <c r="AP185" s="210" t="s">
        <v>317</v>
      </c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1"/>
      <c r="BC185" s="11"/>
      <c r="BD185" s="11"/>
    </row>
    <row r="186" spans="2:56" x14ac:dyDescent="0.25">
      <c r="B186" s="177" t="s">
        <v>341</v>
      </c>
      <c r="C186" s="208" t="s">
        <v>172</v>
      </c>
      <c r="D186" s="210" t="s">
        <v>575</v>
      </c>
      <c r="E186" s="43"/>
      <c r="F186" s="43">
        <v>10</v>
      </c>
      <c r="G186" s="65">
        <f t="shared" si="15"/>
        <v>-10</v>
      </c>
      <c r="H186" s="65">
        <f>(VLOOKUP(B186,'[1]New Ratings'!$A$3:$I$195,5,FALSE))</f>
        <v>10</v>
      </c>
      <c r="I186" s="43" t="s">
        <v>1</v>
      </c>
      <c r="J186" s="36" t="s">
        <v>363</v>
      </c>
      <c r="K186" s="64" t="s">
        <v>363</v>
      </c>
      <c r="L186" s="141" t="s">
        <v>49</v>
      </c>
      <c r="M186" s="64" t="s">
        <v>305</v>
      </c>
      <c r="N186" s="141" t="s">
        <v>305</v>
      </c>
      <c r="O186" s="64">
        <v>21.35</v>
      </c>
      <c r="P186" s="141">
        <v>173</v>
      </c>
      <c r="Q186" s="58" t="s">
        <v>305</v>
      </c>
      <c r="R186" s="64" t="s">
        <v>305</v>
      </c>
      <c r="S186" s="64" t="s">
        <v>305</v>
      </c>
      <c r="T186" s="141" t="s">
        <v>305</v>
      </c>
      <c r="U186" s="64" t="s">
        <v>305</v>
      </c>
      <c r="V186" s="141" t="s">
        <v>305</v>
      </c>
      <c r="W186" s="64" t="s">
        <v>305</v>
      </c>
      <c r="X186" s="64" t="s">
        <v>305</v>
      </c>
      <c r="Y186" s="63">
        <v>66</v>
      </c>
      <c r="Z186" s="141">
        <v>37</v>
      </c>
      <c r="AA186" s="141">
        <v>31</v>
      </c>
      <c r="AB186" s="64" t="s">
        <v>348</v>
      </c>
      <c r="AC186" s="64" t="s">
        <v>348</v>
      </c>
      <c r="AD186" s="64" t="s">
        <v>348</v>
      </c>
      <c r="AE186" s="64" t="s">
        <v>323</v>
      </c>
      <c r="AF186" s="64" t="s">
        <v>348</v>
      </c>
      <c r="AG186" s="64" t="s">
        <v>323</v>
      </c>
      <c r="AH186" s="64">
        <v>6</v>
      </c>
      <c r="AI186" s="64">
        <v>6</v>
      </c>
      <c r="AJ186" s="64">
        <v>6</v>
      </c>
      <c r="AK186" s="64">
        <v>5</v>
      </c>
      <c r="AL186" s="64">
        <v>6</v>
      </c>
      <c r="AM186" s="64">
        <v>5</v>
      </c>
      <c r="AN186" s="64">
        <v>6</v>
      </c>
      <c r="AO186" s="64">
        <v>5.333333333333333</v>
      </c>
      <c r="AP186" s="210" t="s">
        <v>252</v>
      </c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1"/>
      <c r="BC186" s="11"/>
      <c r="BD186" s="11"/>
    </row>
    <row r="187" spans="2:56" x14ac:dyDescent="0.25">
      <c r="B187" s="177" t="s">
        <v>217</v>
      </c>
      <c r="C187" s="208" t="s">
        <v>276</v>
      </c>
      <c r="D187" s="210" t="s">
        <v>576</v>
      </c>
      <c r="E187" s="43"/>
      <c r="F187" s="43">
        <v>11</v>
      </c>
      <c r="G187" s="65">
        <f t="shared" si="15"/>
        <v>-11</v>
      </c>
      <c r="H187" s="65">
        <f>(VLOOKUP(B187,'[1]New Ratings'!$A$3:$I$195,5,FALSE))</f>
        <v>11</v>
      </c>
      <c r="I187" s="43" t="s">
        <v>1</v>
      </c>
      <c r="J187" s="36" t="s">
        <v>305</v>
      </c>
      <c r="K187" s="64" t="s">
        <v>305</v>
      </c>
      <c r="L187" s="141" t="s">
        <v>305</v>
      </c>
      <c r="M187" s="64" t="s">
        <v>305</v>
      </c>
      <c r="N187" s="141" t="s">
        <v>305</v>
      </c>
      <c r="O187" s="64">
        <v>34.17</v>
      </c>
      <c r="P187" s="141">
        <v>107</v>
      </c>
      <c r="Q187" s="58" t="s">
        <v>305</v>
      </c>
      <c r="R187" s="64" t="s">
        <v>305</v>
      </c>
      <c r="S187" s="64" t="s">
        <v>305</v>
      </c>
      <c r="T187" s="141" t="s">
        <v>305</v>
      </c>
      <c r="U187" s="64">
        <v>86</v>
      </c>
      <c r="V187" s="141">
        <v>28.6</v>
      </c>
      <c r="W187" s="64">
        <v>29.7</v>
      </c>
      <c r="X187" s="64">
        <v>-1.1000000000000001</v>
      </c>
      <c r="Y187" s="63" t="s">
        <v>305</v>
      </c>
      <c r="Z187" s="141" t="s">
        <v>305</v>
      </c>
      <c r="AA187" s="141" t="s">
        <v>305</v>
      </c>
      <c r="AB187" s="64"/>
      <c r="AC187" s="64"/>
      <c r="AD187" s="64"/>
      <c r="AE187" s="64"/>
      <c r="AF187" s="64"/>
      <c r="AG187" s="64"/>
      <c r="AH187" s="64" t="s">
        <v>359</v>
      </c>
      <c r="AI187" s="64" t="s">
        <v>359</v>
      </c>
      <c r="AJ187" s="64" t="s">
        <v>359</v>
      </c>
      <c r="AK187" s="64" t="s">
        <v>359</v>
      </c>
      <c r="AL187" s="64" t="s">
        <v>359</v>
      </c>
      <c r="AM187" s="64" t="s">
        <v>359</v>
      </c>
      <c r="AN187" s="64">
        <v>0</v>
      </c>
      <c r="AO187" s="64">
        <v>0</v>
      </c>
      <c r="AP187" s="210" t="s">
        <v>443</v>
      </c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1"/>
      <c r="BC187" s="11"/>
      <c r="BD187" s="11"/>
    </row>
    <row r="188" spans="2:56" x14ac:dyDescent="0.25">
      <c r="B188" s="177" t="s">
        <v>220</v>
      </c>
      <c r="C188" s="208" t="s">
        <v>65</v>
      </c>
      <c r="D188" s="210" t="s">
        <v>578</v>
      </c>
      <c r="E188" s="43"/>
      <c r="F188" s="43">
        <v>11</v>
      </c>
      <c r="G188" s="65">
        <f t="shared" si="15"/>
        <v>-11</v>
      </c>
      <c r="H188" s="65">
        <f>(VLOOKUP(B188,'[1]New Ratings'!$A$3:$I$195,5,FALSE))</f>
        <v>11</v>
      </c>
      <c r="I188" s="43" t="s">
        <v>16</v>
      </c>
      <c r="J188" s="36" t="s">
        <v>305</v>
      </c>
      <c r="K188" s="64" t="s">
        <v>305</v>
      </c>
      <c r="L188" s="141" t="s">
        <v>305</v>
      </c>
      <c r="M188" s="64" t="s">
        <v>305</v>
      </c>
      <c r="N188" s="141" t="s">
        <v>305</v>
      </c>
      <c r="O188" s="64">
        <v>35.94</v>
      </c>
      <c r="P188" s="141">
        <v>102</v>
      </c>
      <c r="Q188" s="58" t="s">
        <v>254</v>
      </c>
      <c r="R188" s="64">
        <v>65</v>
      </c>
      <c r="S188" s="64">
        <v>68</v>
      </c>
      <c r="T188" s="141">
        <v>-3</v>
      </c>
      <c r="U188" s="64">
        <v>97</v>
      </c>
      <c r="V188" s="141">
        <v>25</v>
      </c>
      <c r="W188" s="64">
        <v>23.2</v>
      </c>
      <c r="X188" s="64">
        <v>1.8</v>
      </c>
      <c r="Y188" s="63">
        <v>65</v>
      </c>
      <c r="Z188" s="141">
        <v>38</v>
      </c>
      <c r="AA188" s="141">
        <v>40</v>
      </c>
      <c r="AB188" s="64" t="s">
        <v>323</v>
      </c>
      <c r="AC188" s="64" t="s">
        <v>323</v>
      </c>
      <c r="AD188" s="64" t="s">
        <v>323</v>
      </c>
      <c r="AE188" s="64" t="s">
        <v>303</v>
      </c>
      <c r="AF188" s="64" t="s">
        <v>348</v>
      </c>
      <c r="AG188" s="64" t="s">
        <v>348</v>
      </c>
      <c r="AH188" s="64">
        <v>5</v>
      </c>
      <c r="AI188" s="64">
        <v>5</v>
      </c>
      <c r="AJ188" s="64">
        <v>5</v>
      </c>
      <c r="AK188" s="64">
        <v>7</v>
      </c>
      <c r="AL188" s="64">
        <v>6</v>
      </c>
      <c r="AM188" s="64">
        <v>6</v>
      </c>
      <c r="AN188" s="64">
        <v>5</v>
      </c>
      <c r="AO188" s="64">
        <v>6.333333333333333</v>
      </c>
      <c r="AP188" s="210" t="s">
        <v>318</v>
      </c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1"/>
      <c r="BC188" s="11"/>
      <c r="BD188" s="11"/>
    </row>
    <row r="189" spans="2:56" x14ac:dyDescent="0.25">
      <c r="B189" s="177" t="s">
        <v>223</v>
      </c>
      <c r="C189" s="208" t="s">
        <v>275</v>
      </c>
      <c r="D189" s="210" t="s">
        <v>580</v>
      </c>
      <c r="E189" s="43"/>
      <c r="F189" s="43">
        <v>11</v>
      </c>
      <c r="G189" s="65">
        <f t="shared" si="15"/>
        <v>-11</v>
      </c>
      <c r="H189" s="65">
        <f>(VLOOKUP(B189,'[1]New Ratings'!$A$3:$I$195,5,FALSE))</f>
        <v>11</v>
      </c>
      <c r="I189" s="43" t="s">
        <v>1</v>
      </c>
      <c r="J189" s="36" t="s">
        <v>305</v>
      </c>
      <c r="K189" s="64" t="s">
        <v>305</v>
      </c>
      <c r="L189" s="141" t="s">
        <v>305</v>
      </c>
      <c r="M189" s="64" t="s">
        <v>305</v>
      </c>
      <c r="N189" s="141" t="s">
        <v>305</v>
      </c>
      <c r="O189" s="64">
        <v>23.86</v>
      </c>
      <c r="P189" s="141">
        <v>165</v>
      </c>
      <c r="Q189" s="58" t="s">
        <v>305</v>
      </c>
      <c r="R189" s="64" t="s">
        <v>305</v>
      </c>
      <c r="S189" s="64" t="s">
        <v>305</v>
      </c>
      <c r="T189" s="141" t="s">
        <v>305</v>
      </c>
      <c r="U189" s="64">
        <v>134</v>
      </c>
      <c r="V189" s="141">
        <v>12.3</v>
      </c>
      <c r="W189" s="64">
        <v>12.9</v>
      </c>
      <c r="X189" s="64">
        <v>-0.6</v>
      </c>
      <c r="Y189" s="63" t="s">
        <v>305</v>
      </c>
      <c r="Z189" s="141" t="s">
        <v>305</v>
      </c>
      <c r="AA189" s="141" t="s">
        <v>305</v>
      </c>
      <c r="AB189" s="64"/>
      <c r="AC189" s="64"/>
      <c r="AD189" s="64"/>
      <c r="AE189" s="64"/>
      <c r="AF189" s="64"/>
      <c r="AG189" s="64"/>
      <c r="AH189" s="64" t="s">
        <v>359</v>
      </c>
      <c r="AI189" s="64" t="s">
        <v>359</v>
      </c>
      <c r="AJ189" s="64" t="s">
        <v>359</v>
      </c>
      <c r="AK189" s="64" t="s">
        <v>359</v>
      </c>
      <c r="AL189" s="64" t="s">
        <v>359</v>
      </c>
      <c r="AM189" s="64" t="s">
        <v>359</v>
      </c>
      <c r="AN189" s="64">
        <v>0</v>
      </c>
      <c r="AO189" s="64">
        <v>0</v>
      </c>
      <c r="AP189" s="210" t="s">
        <v>252</v>
      </c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1"/>
      <c r="BC189" s="11"/>
      <c r="BD189" s="11"/>
    </row>
    <row r="190" spans="2:56" x14ac:dyDescent="0.25">
      <c r="B190" s="177" t="s">
        <v>224</v>
      </c>
      <c r="C190" s="208" t="s">
        <v>129</v>
      </c>
      <c r="D190" s="210" t="s">
        <v>581</v>
      </c>
      <c r="E190" s="43"/>
      <c r="F190" s="43">
        <v>11</v>
      </c>
      <c r="G190" s="65">
        <f t="shared" si="15"/>
        <v>-11</v>
      </c>
      <c r="H190" s="65">
        <f>(VLOOKUP(B190,'[1]New Ratings'!$A$3:$I$195,5,FALSE))</f>
        <v>11</v>
      </c>
      <c r="I190" s="43" t="s">
        <v>1</v>
      </c>
      <c r="J190" s="36" t="s">
        <v>305</v>
      </c>
      <c r="K190" s="64" t="s">
        <v>305</v>
      </c>
      <c r="L190" s="141" t="s">
        <v>305</v>
      </c>
      <c r="M190" s="64" t="s">
        <v>305</v>
      </c>
      <c r="N190" s="141" t="s">
        <v>305</v>
      </c>
      <c r="O190" s="64">
        <v>31.6</v>
      </c>
      <c r="P190" s="141">
        <v>121</v>
      </c>
      <c r="Q190" s="58" t="s">
        <v>259</v>
      </c>
      <c r="R190" s="64">
        <v>52</v>
      </c>
      <c r="S190" s="64">
        <v>56</v>
      </c>
      <c r="T190" s="141">
        <v>-4</v>
      </c>
      <c r="U190" s="64">
        <v>105</v>
      </c>
      <c r="V190" s="141">
        <v>20.100000000000001</v>
      </c>
      <c r="W190" s="64">
        <v>19.100000000000001</v>
      </c>
      <c r="X190" s="64">
        <v>1</v>
      </c>
      <c r="Y190" s="63">
        <v>62</v>
      </c>
      <c r="Z190" s="141">
        <v>22</v>
      </c>
      <c r="AA190" s="141">
        <v>34.5</v>
      </c>
      <c r="AB190" s="64"/>
      <c r="AC190" s="64"/>
      <c r="AD190" s="64"/>
      <c r="AE190" s="64"/>
      <c r="AF190" s="64"/>
      <c r="AG190" s="64"/>
      <c r="AH190" s="64" t="s">
        <v>359</v>
      </c>
      <c r="AI190" s="64" t="s">
        <v>359</v>
      </c>
      <c r="AJ190" s="64" t="s">
        <v>359</v>
      </c>
      <c r="AK190" s="64" t="s">
        <v>359</v>
      </c>
      <c r="AL190" s="64" t="s">
        <v>359</v>
      </c>
      <c r="AM190" s="64" t="s">
        <v>359</v>
      </c>
      <c r="AN190" s="64">
        <v>0</v>
      </c>
      <c r="AO190" s="64">
        <v>0</v>
      </c>
      <c r="AP190" s="210" t="s">
        <v>317</v>
      </c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1"/>
      <c r="BC190" s="11"/>
      <c r="BD190" s="11"/>
    </row>
    <row r="191" spans="2:56" x14ac:dyDescent="0.25">
      <c r="B191" s="177" t="s">
        <v>227</v>
      </c>
      <c r="C191" s="208" t="s">
        <v>33</v>
      </c>
      <c r="D191" s="210" t="s">
        <v>465</v>
      </c>
      <c r="E191" s="43"/>
      <c r="F191" s="43">
        <v>11</v>
      </c>
      <c r="G191" s="65">
        <f t="shared" si="15"/>
        <v>-11</v>
      </c>
      <c r="H191" s="65">
        <f>(VLOOKUP(B191,'[1]New Ratings'!$A$3:$I$195,5,FALSE))</f>
        <v>11</v>
      </c>
      <c r="I191" s="43" t="s">
        <v>1</v>
      </c>
      <c r="J191" s="36" t="s">
        <v>305</v>
      </c>
      <c r="K191" s="64" t="s">
        <v>305</v>
      </c>
      <c r="L191" s="141" t="s">
        <v>305</v>
      </c>
      <c r="M191" s="64" t="s">
        <v>305</v>
      </c>
      <c r="N191" s="141" t="s">
        <v>305</v>
      </c>
      <c r="O191" s="64">
        <v>28.93</v>
      </c>
      <c r="P191" s="141">
        <v>137</v>
      </c>
      <c r="Q191" s="58" t="s">
        <v>305</v>
      </c>
      <c r="R191" s="64" t="s">
        <v>305</v>
      </c>
      <c r="S191" s="64" t="s">
        <v>305</v>
      </c>
      <c r="T191" s="141" t="s">
        <v>305</v>
      </c>
      <c r="U191" s="64">
        <v>119</v>
      </c>
      <c r="V191" s="141">
        <v>16.899999999999999</v>
      </c>
      <c r="W191" s="64">
        <v>17.399999999999999</v>
      </c>
      <c r="X191" s="64">
        <v>-0.5</v>
      </c>
      <c r="Y191" s="63">
        <v>55</v>
      </c>
      <c r="Z191" s="141">
        <v>34</v>
      </c>
      <c r="AA191" s="141">
        <v>34</v>
      </c>
      <c r="AB191" s="64"/>
      <c r="AC191" s="64"/>
      <c r="AD191" s="64"/>
      <c r="AE191" s="64"/>
      <c r="AF191" s="64"/>
      <c r="AG191" s="64"/>
      <c r="AH191" s="64" t="s">
        <v>359</v>
      </c>
      <c r="AI191" s="64" t="s">
        <v>359</v>
      </c>
      <c r="AJ191" s="64" t="s">
        <v>359</v>
      </c>
      <c r="AK191" s="64" t="s">
        <v>359</v>
      </c>
      <c r="AL191" s="64" t="s">
        <v>359</v>
      </c>
      <c r="AM191" s="64" t="s">
        <v>359</v>
      </c>
      <c r="AN191" s="64">
        <v>0</v>
      </c>
      <c r="AO191" s="64">
        <v>0</v>
      </c>
      <c r="AP191" s="210" t="s">
        <v>420</v>
      </c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1"/>
      <c r="BC191" s="11"/>
      <c r="BD191" s="11"/>
    </row>
    <row r="192" spans="2:56" x14ac:dyDescent="0.25">
      <c r="B192" s="177" t="s">
        <v>228</v>
      </c>
      <c r="C192" s="208" t="s">
        <v>229</v>
      </c>
      <c r="D192" s="210" t="s">
        <v>621</v>
      </c>
      <c r="E192" s="43"/>
      <c r="F192" s="43">
        <v>11</v>
      </c>
      <c r="G192" s="65">
        <f t="shared" si="15"/>
        <v>-11</v>
      </c>
      <c r="H192" s="65">
        <f>(VLOOKUP(B192,'[1]New Ratings'!$A$3:$I$195,5,FALSE))</f>
        <v>11</v>
      </c>
      <c r="I192" s="43" t="s">
        <v>1</v>
      </c>
      <c r="J192" s="36" t="s">
        <v>305</v>
      </c>
      <c r="K192" s="64" t="s">
        <v>305</v>
      </c>
      <c r="L192" s="141" t="s">
        <v>305</v>
      </c>
      <c r="M192" s="64" t="s">
        <v>305</v>
      </c>
      <c r="N192" s="141" t="s">
        <v>305</v>
      </c>
      <c r="O192" s="64">
        <v>22.87</v>
      </c>
      <c r="P192" s="141">
        <v>169</v>
      </c>
      <c r="Q192" s="58" t="s">
        <v>305</v>
      </c>
      <c r="R192" s="64" t="s">
        <v>305</v>
      </c>
      <c r="S192" s="64" t="s">
        <v>305</v>
      </c>
      <c r="T192" s="141" t="s">
        <v>305</v>
      </c>
      <c r="U192" s="64" t="s">
        <v>305</v>
      </c>
      <c r="V192" s="141" t="s">
        <v>305</v>
      </c>
      <c r="W192" s="64" t="s">
        <v>305</v>
      </c>
      <c r="X192" s="64" t="s">
        <v>305</v>
      </c>
      <c r="Y192" s="63" t="s">
        <v>305</v>
      </c>
      <c r="Z192" s="141" t="s">
        <v>305</v>
      </c>
      <c r="AA192" s="141" t="s">
        <v>305</v>
      </c>
      <c r="AB192" s="64"/>
      <c r="AC192" s="64"/>
      <c r="AD192" s="64"/>
      <c r="AE192" s="64"/>
      <c r="AF192" s="64"/>
      <c r="AG192" s="64"/>
      <c r="AH192" s="64" t="s">
        <v>359</v>
      </c>
      <c r="AI192" s="64" t="s">
        <v>359</v>
      </c>
      <c r="AJ192" s="64" t="s">
        <v>359</v>
      </c>
      <c r="AK192" s="64" t="s">
        <v>359</v>
      </c>
      <c r="AL192" s="64" t="s">
        <v>359</v>
      </c>
      <c r="AM192" s="64" t="s">
        <v>359</v>
      </c>
      <c r="AN192" s="64">
        <v>0</v>
      </c>
      <c r="AO192" s="64">
        <v>0</v>
      </c>
      <c r="AP192" s="210" t="s">
        <v>442</v>
      </c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1"/>
      <c r="BC192" s="11"/>
      <c r="BD192" s="11"/>
    </row>
    <row r="193" spans="2:90" x14ac:dyDescent="0.25">
      <c r="B193" s="177" t="s">
        <v>233</v>
      </c>
      <c r="C193" s="208" t="s">
        <v>256</v>
      </c>
      <c r="D193" s="210" t="s">
        <v>586</v>
      </c>
      <c r="E193" s="43"/>
      <c r="F193" s="43">
        <v>11</v>
      </c>
      <c r="G193" s="65">
        <f t="shared" si="15"/>
        <v>-11</v>
      </c>
      <c r="H193" s="65">
        <f>(VLOOKUP(B193,'[1]New Ratings'!$A$3:$I$195,5,FALSE))</f>
        <v>10</v>
      </c>
      <c r="I193" s="43" t="s">
        <v>1</v>
      </c>
      <c r="J193" s="36" t="s">
        <v>312</v>
      </c>
      <c r="K193" s="64" t="s">
        <v>312</v>
      </c>
      <c r="L193" s="141" t="s">
        <v>13</v>
      </c>
      <c r="M193" s="64" t="s">
        <v>660</v>
      </c>
      <c r="N193" s="141" t="s">
        <v>660</v>
      </c>
      <c r="O193" s="64">
        <v>25.96</v>
      </c>
      <c r="P193" s="141">
        <v>155</v>
      </c>
      <c r="Q193" s="58" t="s">
        <v>305</v>
      </c>
      <c r="R193" s="64" t="s">
        <v>305</v>
      </c>
      <c r="S193" s="64" t="s">
        <v>305</v>
      </c>
      <c r="T193" s="141" t="s">
        <v>305</v>
      </c>
      <c r="U193" s="64">
        <v>113</v>
      </c>
      <c r="V193" s="141">
        <v>18</v>
      </c>
      <c r="W193" s="64">
        <v>17.100000000000001</v>
      </c>
      <c r="X193" s="64">
        <v>0.89999999999999858</v>
      </c>
      <c r="Y193" s="63" t="s">
        <v>305</v>
      </c>
      <c r="Z193" s="141" t="s">
        <v>305</v>
      </c>
      <c r="AA193" s="141" t="s">
        <v>305</v>
      </c>
      <c r="AB193" s="64"/>
      <c r="AC193" s="64"/>
      <c r="AD193" s="64"/>
      <c r="AE193" s="64"/>
      <c r="AF193" s="64"/>
      <c r="AG193" s="64"/>
      <c r="AH193" s="64" t="s">
        <v>359</v>
      </c>
      <c r="AI193" s="64" t="s">
        <v>359</v>
      </c>
      <c r="AJ193" s="64" t="s">
        <v>359</v>
      </c>
      <c r="AK193" s="64" t="s">
        <v>359</v>
      </c>
      <c r="AL193" s="64" t="s">
        <v>359</v>
      </c>
      <c r="AM193" s="64" t="s">
        <v>359</v>
      </c>
      <c r="AN193" s="64">
        <v>0</v>
      </c>
      <c r="AO193" s="64">
        <v>0</v>
      </c>
      <c r="AP193" s="210" t="s">
        <v>252</v>
      </c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1"/>
      <c r="BC193" s="11"/>
      <c r="BD193" s="11"/>
    </row>
    <row r="194" spans="2:90" x14ac:dyDescent="0.25">
      <c r="B194" s="177" t="s">
        <v>409</v>
      </c>
      <c r="C194" s="208" t="s">
        <v>9</v>
      </c>
      <c r="D194" s="210" t="s">
        <v>454</v>
      </c>
      <c r="E194" s="43"/>
      <c r="F194" s="43">
        <v>12</v>
      </c>
      <c r="G194" s="65">
        <f t="shared" si="15"/>
        <v>-12</v>
      </c>
      <c r="H194" s="65" t="e">
        <f>(VLOOKUP(B194,'[1]New Ratings'!$A$3:$I$195,5,FALSE))</f>
        <v>#N/A</v>
      </c>
      <c r="I194" s="43" t="s">
        <v>16</v>
      </c>
      <c r="J194" s="36" t="s">
        <v>305</v>
      </c>
      <c r="K194" s="64" t="s">
        <v>305</v>
      </c>
      <c r="L194" s="141" t="s">
        <v>305</v>
      </c>
      <c r="M194" s="64" t="s">
        <v>305</v>
      </c>
      <c r="N194" s="141"/>
      <c r="O194" s="64"/>
      <c r="P194" s="141" t="s">
        <v>305</v>
      </c>
      <c r="Q194" s="58" t="s">
        <v>305</v>
      </c>
      <c r="R194" s="64" t="s">
        <v>305</v>
      </c>
      <c r="S194" s="64"/>
      <c r="T194" s="141"/>
      <c r="U194" s="64" t="s">
        <v>305</v>
      </c>
      <c r="V194" s="141" t="s">
        <v>305</v>
      </c>
      <c r="W194" s="64"/>
      <c r="X194" s="64"/>
      <c r="Y194" s="63" t="s">
        <v>305</v>
      </c>
      <c r="Z194" s="141" t="s">
        <v>305</v>
      </c>
      <c r="AA194" s="141" t="s">
        <v>305</v>
      </c>
      <c r="AB194" s="64"/>
      <c r="AC194" s="64"/>
      <c r="AD194" s="64"/>
      <c r="AE194" s="64"/>
      <c r="AF194" s="64"/>
      <c r="AG194" s="64"/>
      <c r="AH194" s="64" t="s">
        <v>359</v>
      </c>
      <c r="AI194" s="64" t="s">
        <v>359</v>
      </c>
      <c r="AJ194" s="64" t="s">
        <v>359</v>
      </c>
      <c r="AK194" s="64" t="s">
        <v>359</v>
      </c>
      <c r="AL194" s="64" t="s">
        <v>359</v>
      </c>
      <c r="AM194" s="64" t="s">
        <v>359</v>
      </c>
      <c r="AN194" s="64">
        <v>0</v>
      </c>
      <c r="AO194" s="64">
        <v>0</v>
      </c>
      <c r="AP194" s="210" t="s">
        <v>431</v>
      </c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1"/>
      <c r="BC194" s="11"/>
      <c r="BD194" s="11"/>
    </row>
    <row r="195" spans="2:90" x14ac:dyDescent="0.25">
      <c r="B195" s="177" t="s">
        <v>235</v>
      </c>
      <c r="C195" s="208" t="s">
        <v>338</v>
      </c>
      <c r="D195" s="210" t="s">
        <v>588</v>
      </c>
      <c r="E195" s="43">
        <v>11</v>
      </c>
      <c r="F195" s="43">
        <v>11</v>
      </c>
      <c r="G195" s="65">
        <f t="shared" si="15"/>
        <v>0</v>
      </c>
      <c r="H195" s="65">
        <f>(VLOOKUP(B195,'[1]New Ratings'!$A$3:$I$195,5,FALSE))</f>
        <v>12</v>
      </c>
      <c r="I195" s="43" t="s">
        <v>1</v>
      </c>
      <c r="J195" s="36" t="s">
        <v>356</v>
      </c>
      <c r="K195" s="64" t="s">
        <v>356</v>
      </c>
      <c r="L195" s="141" t="s">
        <v>13</v>
      </c>
      <c r="M195" s="64" t="s">
        <v>305</v>
      </c>
      <c r="N195" s="141" t="s">
        <v>305</v>
      </c>
      <c r="O195" s="64">
        <v>31.57</v>
      </c>
      <c r="P195" s="141">
        <v>122</v>
      </c>
      <c r="Q195" s="58" t="s">
        <v>254</v>
      </c>
      <c r="R195" s="64">
        <v>61</v>
      </c>
      <c r="S195" s="64">
        <v>64</v>
      </c>
      <c r="T195" s="141">
        <v>-3</v>
      </c>
      <c r="U195" s="64">
        <v>117</v>
      </c>
      <c r="V195" s="141">
        <v>17.2</v>
      </c>
      <c r="W195" s="64">
        <v>18.100000000000001</v>
      </c>
      <c r="X195" s="64">
        <v>-0.90000000000000213</v>
      </c>
      <c r="Y195" s="63">
        <v>55</v>
      </c>
      <c r="Z195" s="141">
        <v>39</v>
      </c>
      <c r="AA195" s="141">
        <v>34.5</v>
      </c>
      <c r="AB195" s="64" t="s">
        <v>434</v>
      </c>
      <c r="AC195" s="64" t="s">
        <v>348</v>
      </c>
      <c r="AD195" s="64" t="s">
        <v>433</v>
      </c>
      <c r="AE195" s="64" t="s">
        <v>432</v>
      </c>
      <c r="AF195" s="64" t="s">
        <v>259</v>
      </c>
      <c r="AG195" s="64" t="s">
        <v>259</v>
      </c>
      <c r="AH195" s="64">
        <v>1</v>
      </c>
      <c r="AI195" s="64">
        <v>6</v>
      </c>
      <c r="AJ195" s="64">
        <v>2</v>
      </c>
      <c r="AK195" s="64">
        <v>4</v>
      </c>
      <c r="AL195" s="64">
        <v>3</v>
      </c>
      <c r="AM195" s="64">
        <v>3</v>
      </c>
      <c r="AN195" s="64">
        <v>3</v>
      </c>
      <c r="AO195" s="64">
        <v>3.3333333333333335</v>
      </c>
      <c r="AP195" s="210" t="s">
        <v>252</v>
      </c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1"/>
      <c r="BC195" s="11"/>
      <c r="BD195" s="11"/>
    </row>
    <row r="196" spans="2:90" x14ac:dyDescent="0.25">
      <c r="B196" s="177" t="s">
        <v>241</v>
      </c>
      <c r="C196" s="208" t="s">
        <v>277</v>
      </c>
      <c r="D196" s="210" t="s">
        <v>592</v>
      </c>
      <c r="E196" s="43">
        <v>11</v>
      </c>
      <c r="F196" s="43">
        <v>11</v>
      </c>
      <c r="G196" s="65">
        <f t="shared" si="15"/>
        <v>0</v>
      </c>
      <c r="H196" s="65">
        <f>(VLOOKUP(B196,'[1]New Ratings'!$A$3:$I$195,5,FALSE))</f>
        <v>11</v>
      </c>
      <c r="I196" s="43" t="s">
        <v>1</v>
      </c>
      <c r="J196" s="36" t="s">
        <v>305</v>
      </c>
      <c r="K196" s="64" t="s">
        <v>305</v>
      </c>
      <c r="L196" s="141" t="s">
        <v>305</v>
      </c>
      <c r="M196" s="64" t="s">
        <v>305</v>
      </c>
      <c r="N196" s="141" t="s">
        <v>305</v>
      </c>
      <c r="O196" s="64">
        <v>32.57</v>
      </c>
      <c r="P196" s="141">
        <v>116</v>
      </c>
      <c r="Q196" s="58" t="s">
        <v>670</v>
      </c>
      <c r="R196" s="64">
        <v>81</v>
      </c>
      <c r="S196" s="64">
        <v>81</v>
      </c>
      <c r="T196" s="141">
        <v>0</v>
      </c>
      <c r="U196" s="64">
        <v>107</v>
      </c>
      <c r="V196" s="141">
        <v>19.2</v>
      </c>
      <c r="W196" s="64">
        <v>18</v>
      </c>
      <c r="X196" s="64">
        <v>1.2</v>
      </c>
      <c r="Y196" s="63" t="s">
        <v>305</v>
      </c>
      <c r="Z196" s="141" t="s">
        <v>305</v>
      </c>
      <c r="AA196" s="141" t="s">
        <v>305</v>
      </c>
      <c r="AB196" s="64"/>
      <c r="AC196" s="64"/>
      <c r="AD196" s="64"/>
      <c r="AE196" s="64"/>
      <c r="AF196" s="64"/>
      <c r="AG196" s="64"/>
      <c r="AH196" s="64" t="s">
        <v>359</v>
      </c>
      <c r="AI196" s="64" t="s">
        <v>359</v>
      </c>
      <c r="AJ196" s="64" t="s">
        <v>359</v>
      </c>
      <c r="AK196" s="64" t="s">
        <v>359</v>
      </c>
      <c r="AL196" s="64" t="s">
        <v>359</v>
      </c>
      <c r="AM196" s="64" t="s">
        <v>359</v>
      </c>
      <c r="AN196" s="64">
        <v>0</v>
      </c>
      <c r="AO196" s="64">
        <v>0</v>
      </c>
      <c r="AP196" s="210" t="s">
        <v>252</v>
      </c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1"/>
      <c r="BC196" s="11"/>
      <c r="BD196" s="11"/>
    </row>
    <row r="197" spans="2:90" x14ac:dyDescent="0.25">
      <c r="B197" s="177" t="s">
        <v>242</v>
      </c>
      <c r="C197" s="208" t="s">
        <v>243</v>
      </c>
      <c r="D197" s="210" t="s">
        <v>593</v>
      </c>
      <c r="E197" s="43"/>
      <c r="F197" s="43">
        <v>11</v>
      </c>
      <c r="G197" s="65">
        <f t="shared" si="15"/>
        <v>-11</v>
      </c>
      <c r="H197" s="65">
        <f>(VLOOKUP(B197,'[1]New Ratings'!$A$3:$I$195,5,FALSE))</f>
        <v>11</v>
      </c>
      <c r="I197" s="43" t="s">
        <v>16</v>
      </c>
      <c r="J197" s="36" t="s">
        <v>305</v>
      </c>
      <c r="K197" s="64" t="s">
        <v>305</v>
      </c>
      <c r="L197" s="141" t="s">
        <v>305</v>
      </c>
      <c r="M197" s="64" t="s">
        <v>305</v>
      </c>
      <c r="N197" s="141" t="s">
        <v>305</v>
      </c>
      <c r="O197" s="64">
        <v>33.369999999999997</v>
      </c>
      <c r="P197" s="141">
        <v>110</v>
      </c>
      <c r="Q197" s="58" t="s">
        <v>305</v>
      </c>
      <c r="R197" s="64" t="s">
        <v>305</v>
      </c>
      <c r="S197" s="64" t="s">
        <v>305</v>
      </c>
      <c r="T197" s="141" t="s">
        <v>305</v>
      </c>
      <c r="U197" s="64" t="s">
        <v>305</v>
      </c>
      <c r="V197" s="141" t="s">
        <v>305</v>
      </c>
      <c r="W197" s="64" t="s">
        <v>305</v>
      </c>
      <c r="X197" s="64" t="s">
        <v>305</v>
      </c>
      <c r="Y197" s="63" t="s">
        <v>305</v>
      </c>
      <c r="Z197" s="141" t="s">
        <v>305</v>
      </c>
      <c r="AA197" s="141" t="s">
        <v>305</v>
      </c>
      <c r="AB197" s="64"/>
      <c r="AC197" s="64"/>
      <c r="AD197" s="64"/>
      <c r="AE197" s="64"/>
      <c r="AF197" s="64"/>
      <c r="AG197" s="64"/>
      <c r="AH197" s="64" t="s">
        <v>359</v>
      </c>
      <c r="AI197" s="64" t="s">
        <v>359</v>
      </c>
      <c r="AJ197" s="64" t="s">
        <v>359</v>
      </c>
      <c r="AK197" s="64" t="s">
        <v>359</v>
      </c>
      <c r="AL197" s="64" t="s">
        <v>359</v>
      </c>
      <c r="AM197" s="64" t="s">
        <v>359</v>
      </c>
      <c r="AN197" s="64">
        <v>0</v>
      </c>
      <c r="AO197" s="64">
        <v>0</v>
      </c>
      <c r="AP197" s="210" t="s">
        <v>442</v>
      </c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1"/>
      <c r="BC197" s="11"/>
      <c r="BD197" s="11"/>
    </row>
    <row r="198" spans="2:90" x14ac:dyDescent="0.25">
      <c r="B198" s="177" t="s">
        <v>248</v>
      </c>
      <c r="C198" s="208" t="s">
        <v>117</v>
      </c>
      <c r="D198" s="210" t="s">
        <v>596</v>
      </c>
      <c r="E198" s="43"/>
      <c r="F198" s="43">
        <v>11</v>
      </c>
      <c r="G198" s="65">
        <f t="shared" si="15"/>
        <v>-11</v>
      </c>
      <c r="H198" s="65">
        <f>(VLOOKUP(B198,'[1]New Ratings'!$A$3:$I$195,5,FALSE))</f>
        <v>12</v>
      </c>
      <c r="I198" s="43" t="s">
        <v>1</v>
      </c>
      <c r="J198" s="36" t="s">
        <v>305</v>
      </c>
      <c r="K198" s="64" t="s">
        <v>305</v>
      </c>
      <c r="L198" s="141" t="s">
        <v>305</v>
      </c>
      <c r="M198" s="64" t="s">
        <v>305</v>
      </c>
      <c r="N198" s="141" t="s">
        <v>305</v>
      </c>
      <c r="O198" s="64">
        <v>32.200000000000003</v>
      </c>
      <c r="P198" s="141">
        <v>117</v>
      </c>
      <c r="Q198" s="58" t="s">
        <v>259</v>
      </c>
      <c r="R198" s="64">
        <v>47</v>
      </c>
      <c r="S198" s="64">
        <v>43</v>
      </c>
      <c r="T198" s="141">
        <v>4</v>
      </c>
      <c r="U198" s="64" t="s">
        <v>305</v>
      </c>
      <c r="V198" s="141" t="s">
        <v>305</v>
      </c>
      <c r="W198" s="64" t="s">
        <v>305</v>
      </c>
      <c r="X198" s="64" t="s">
        <v>305</v>
      </c>
      <c r="Y198" s="63">
        <v>61</v>
      </c>
      <c r="Z198" s="141">
        <v>31</v>
      </c>
      <c r="AA198" s="141">
        <v>35.5</v>
      </c>
      <c r="AB198" s="64"/>
      <c r="AC198" s="64"/>
      <c r="AD198" s="64"/>
      <c r="AE198" s="64"/>
      <c r="AF198" s="64"/>
      <c r="AG198" s="64"/>
      <c r="AH198" s="64" t="s">
        <v>359</v>
      </c>
      <c r="AI198" s="64" t="s">
        <v>359</v>
      </c>
      <c r="AJ198" s="64" t="s">
        <v>359</v>
      </c>
      <c r="AK198" s="64" t="s">
        <v>359</v>
      </c>
      <c r="AL198" s="64" t="s">
        <v>359</v>
      </c>
      <c r="AM198" s="64" t="s">
        <v>359</v>
      </c>
      <c r="AN198" s="64">
        <v>0</v>
      </c>
      <c r="AO198" s="64">
        <v>0</v>
      </c>
      <c r="AP198" s="210" t="s">
        <v>317</v>
      </c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1"/>
      <c r="BC198" s="11"/>
      <c r="BD198" s="11"/>
    </row>
    <row r="199" spans="2:90" x14ac:dyDescent="0.25">
      <c r="B199" s="177" t="s">
        <v>314</v>
      </c>
      <c r="C199" s="208" t="s">
        <v>347</v>
      </c>
      <c r="D199" s="210" t="s">
        <v>622</v>
      </c>
      <c r="E199" s="43"/>
      <c r="F199" s="43">
        <v>12</v>
      </c>
      <c r="G199" s="65">
        <f t="shared" si="15"/>
        <v>-12</v>
      </c>
      <c r="H199" s="65">
        <f>(VLOOKUP(B199,'[1]New Ratings'!$A$3:$I$195,5,FALSE))</f>
        <v>12</v>
      </c>
      <c r="I199" s="43" t="s">
        <v>16</v>
      </c>
      <c r="J199" s="36" t="s">
        <v>305</v>
      </c>
      <c r="K199" s="64" t="s">
        <v>305</v>
      </c>
      <c r="L199" s="141" t="s">
        <v>305</v>
      </c>
      <c r="M199" s="64" t="s">
        <v>305</v>
      </c>
      <c r="N199" s="141" t="s">
        <v>305</v>
      </c>
      <c r="O199" s="64">
        <v>17.88</v>
      </c>
      <c r="P199" s="141">
        <v>178</v>
      </c>
      <c r="Q199" s="58" t="s">
        <v>670</v>
      </c>
      <c r="R199" s="64">
        <v>81</v>
      </c>
      <c r="S199" s="64">
        <v>95</v>
      </c>
      <c r="T199" s="141">
        <v>-14</v>
      </c>
      <c r="U199" s="64">
        <v>141</v>
      </c>
      <c r="V199" s="141">
        <v>10.7</v>
      </c>
      <c r="W199" s="64">
        <v>7.3</v>
      </c>
      <c r="X199" s="64">
        <v>3.4</v>
      </c>
      <c r="Y199" s="63">
        <v>52</v>
      </c>
      <c r="Z199" s="141">
        <v>16</v>
      </c>
      <c r="AA199" s="141">
        <v>27.5</v>
      </c>
      <c r="AB199" s="64"/>
      <c r="AC199" s="64"/>
      <c r="AD199" s="64"/>
      <c r="AE199" s="64"/>
      <c r="AF199" s="64"/>
      <c r="AG199" s="64"/>
      <c r="AH199" s="64" t="s">
        <v>359</v>
      </c>
      <c r="AI199" s="64" t="s">
        <v>359</v>
      </c>
      <c r="AJ199" s="64" t="s">
        <v>359</v>
      </c>
      <c r="AK199" s="64" t="s">
        <v>359</v>
      </c>
      <c r="AL199" s="64" t="s">
        <v>359</v>
      </c>
      <c r="AM199" s="64" t="s">
        <v>359</v>
      </c>
      <c r="AN199" s="64">
        <v>0</v>
      </c>
      <c r="AO199" s="64">
        <v>0</v>
      </c>
      <c r="AP199" s="210" t="s">
        <v>319</v>
      </c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1"/>
      <c r="BC199" s="11"/>
      <c r="BD199" s="11"/>
    </row>
    <row r="200" spans="2:90" x14ac:dyDescent="0.25">
      <c r="B200" s="177" t="s">
        <v>249</v>
      </c>
      <c r="C200" s="208" t="s">
        <v>148</v>
      </c>
      <c r="D200" s="210" t="s">
        <v>597</v>
      </c>
      <c r="E200" s="43"/>
      <c r="F200" s="43">
        <v>11</v>
      </c>
      <c r="G200" s="65">
        <f t="shared" si="15"/>
        <v>-11</v>
      </c>
      <c r="H200" s="65">
        <f>(VLOOKUP(B200,'[1]New Ratings'!$A$3:$I$195,5,FALSE))</f>
        <v>11</v>
      </c>
      <c r="I200" s="43" t="s">
        <v>1</v>
      </c>
      <c r="J200" s="36" t="s">
        <v>305</v>
      </c>
      <c r="K200" s="64" t="s">
        <v>305</v>
      </c>
      <c r="L200" s="141" t="s">
        <v>305</v>
      </c>
      <c r="M200" s="64" t="s">
        <v>305</v>
      </c>
      <c r="N200" s="141" t="s">
        <v>305</v>
      </c>
      <c r="O200" s="64">
        <v>27.45</v>
      </c>
      <c r="P200" s="141">
        <v>147</v>
      </c>
      <c r="Q200" s="58" t="s">
        <v>254</v>
      </c>
      <c r="R200" s="64">
        <v>65</v>
      </c>
      <c r="S200" s="64">
        <v>68</v>
      </c>
      <c r="T200" s="141">
        <v>-3</v>
      </c>
      <c r="U200" s="64">
        <v>124</v>
      </c>
      <c r="V200" s="141">
        <v>16.100000000000001</v>
      </c>
      <c r="W200" s="64">
        <v>15.1</v>
      </c>
      <c r="X200" s="64">
        <v>1</v>
      </c>
      <c r="Y200" s="63">
        <v>67</v>
      </c>
      <c r="Z200" s="141">
        <v>24.5</v>
      </c>
      <c r="AA200" s="141">
        <v>27.5</v>
      </c>
      <c r="AB200" s="64" t="s">
        <v>259</v>
      </c>
      <c r="AC200" s="64" t="s">
        <v>348</v>
      </c>
      <c r="AD200" s="64" t="s">
        <v>432</v>
      </c>
      <c r="AE200" s="64" t="s">
        <v>259</v>
      </c>
      <c r="AF200" s="64" t="s">
        <v>348</v>
      </c>
      <c r="AG200" s="64" t="s">
        <v>432</v>
      </c>
      <c r="AH200" s="64">
        <v>3</v>
      </c>
      <c r="AI200" s="64">
        <v>6</v>
      </c>
      <c r="AJ200" s="64">
        <v>4</v>
      </c>
      <c r="AK200" s="64">
        <v>3</v>
      </c>
      <c r="AL200" s="64">
        <v>6</v>
      </c>
      <c r="AM200" s="64">
        <v>4</v>
      </c>
      <c r="AN200" s="64">
        <v>4.333333333333333</v>
      </c>
      <c r="AO200" s="64">
        <v>4.333333333333333</v>
      </c>
      <c r="AP200" s="210" t="s">
        <v>317</v>
      </c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1"/>
      <c r="BC200" s="11"/>
      <c r="BD200" s="11"/>
    </row>
    <row r="201" spans="2:90" x14ac:dyDescent="0.25">
      <c r="B201" s="202" t="s">
        <v>250</v>
      </c>
      <c r="C201" s="215" t="s">
        <v>9</v>
      </c>
      <c r="D201" s="216" t="s">
        <v>598</v>
      </c>
      <c r="E201" s="61"/>
      <c r="F201" s="61">
        <v>12</v>
      </c>
      <c r="G201" s="35">
        <f t="shared" si="15"/>
        <v>-12</v>
      </c>
      <c r="H201" s="35">
        <f>(VLOOKUP(B201,'[1]New Ratings'!$A$3:$I$195,5,FALSE))</f>
        <v>12</v>
      </c>
      <c r="I201" s="61" t="s">
        <v>1</v>
      </c>
      <c r="J201" s="59" t="s">
        <v>305</v>
      </c>
      <c r="K201" s="9" t="s">
        <v>305</v>
      </c>
      <c r="L201" s="142" t="s">
        <v>305</v>
      </c>
      <c r="M201" s="9" t="s">
        <v>305</v>
      </c>
      <c r="N201" s="142" t="s">
        <v>305</v>
      </c>
      <c r="O201" s="9">
        <v>28.6</v>
      </c>
      <c r="P201" s="142">
        <v>141</v>
      </c>
      <c r="Q201" s="60" t="s">
        <v>254</v>
      </c>
      <c r="R201" s="9">
        <v>80</v>
      </c>
      <c r="S201" s="9">
        <v>80</v>
      </c>
      <c r="T201" s="142">
        <v>0</v>
      </c>
      <c r="U201" s="9">
        <v>122</v>
      </c>
      <c r="V201" s="142">
        <v>16.2</v>
      </c>
      <c r="W201" s="9">
        <v>24.1</v>
      </c>
      <c r="X201" s="9">
        <v>-7.9</v>
      </c>
      <c r="Y201" s="41">
        <v>43</v>
      </c>
      <c r="Z201" s="142">
        <v>23</v>
      </c>
      <c r="AA201" s="142">
        <v>15</v>
      </c>
      <c r="AB201" s="9" t="s">
        <v>259</v>
      </c>
      <c r="AC201" s="9" t="s">
        <v>432</v>
      </c>
      <c r="AD201" s="9" t="s">
        <v>259</v>
      </c>
      <c r="AE201" s="9" t="s">
        <v>259</v>
      </c>
      <c r="AF201" s="9" t="s">
        <v>432</v>
      </c>
      <c r="AG201" s="9" t="s">
        <v>259</v>
      </c>
      <c r="AH201" s="9">
        <v>3</v>
      </c>
      <c r="AI201" s="9">
        <v>4</v>
      </c>
      <c r="AJ201" s="9">
        <v>3</v>
      </c>
      <c r="AK201" s="9">
        <v>3</v>
      </c>
      <c r="AL201" s="9">
        <v>4</v>
      </c>
      <c r="AM201" s="9">
        <v>3</v>
      </c>
      <c r="AN201" s="9">
        <v>3.3333333333333335</v>
      </c>
      <c r="AO201" s="9">
        <v>3.3333333333333335</v>
      </c>
      <c r="AP201" s="216" t="s">
        <v>318</v>
      </c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1"/>
      <c r="BC201" s="11"/>
      <c r="BD201" s="11"/>
    </row>
    <row r="202" spans="2:90" x14ac:dyDescent="0.25">
      <c r="B202" s="12"/>
      <c r="E202" s="16"/>
      <c r="F202" s="16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6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4"/>
      <c r="AP202" s="14"/>
      <c r="AQ202" s="14"/>
      <c r="AR202" s="14"/>
      <c r="AS202" s="14"/>
      <c r="AT202" s="14"/>
      <c r="AU202" s="14"/>
      <c r="AV202" s="14"/>
      <c r="AW202" s="14"/>
      <c r="AX202" s="14"/>
      <c r="AY202" s="14"/>
      <c r="AZ202" s="14"/>
      <c r="BA202" s="14"/>
      <c r="BB202" s="16"/>
      <c r="BC202" s="16"/>
      <c r="BD202" s="16"/>
    </row>
    <row r="203" spans="2:90" x14ac:dyDescent="0.25">
      <c r="B203" s="12"/>
      <c r="E203" s="16"/>
      <c r="F203" s="16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6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4"/>
      <c r="AP203" s="14"/>
      <c r="AQ203" s="14"/>
      <c r="AR203" s="14"/>
      <c r="AS203" s="14"/>
      <c r="AT203" s="14"/>
      <c r="AU203" s="14"/>
      <c r="AV203" s="14"/>
      <c r="AW203" s="14"/>
      <c r="AX203" s="14"/>
      <c r="AY203" s="14"/>
      <c r="AZ203" s="14"/>
      <c r="BA203" s="14"/>
      <c r="BB203" s="16"/>
      <c r="BC203" s="16"/>
      <c r="BD203" s="16"/>
      <c r="BE203" s="199"/>
      <c r="BF203" s="199"/>
      <c r="BG203" s="199"/>
      <c r="BH203" s="199"/>
      <c r="BI203" s="199"/>
      <c r="BJ203" s="199"/>
      <c r="BK203" s="199"/>
      <c r="BL203" s="199"/>
      <c r="BM203" s="199"/>
      <c r="BN203" s="199"/>
      <c r="BO203" s="199"/>
      <c r="BP203" s="199"/>
      <c r="BQ203" s="199"/>
      <c r="BR203" s="199"/>
      <c r="BS203" s="199"/>
      <c r="BT203" s="199"/>
      <c r="BU203" s="199"/>
      <c r="BV203" s="199"/>
      <c r="BW203" s="199"/>
      <c r="BX203" s="199"/>
      <c r="BY203" s="199"/>
      <c r="BZ203" s="199"/>
      <c r="CA203" s="199"/>
      <c r="CB203" s="199"/>
      <c r="CC203" s="199"/>
      <c r="CD203" s="199"/>
      <c r="CE203" s="199"/>
      <c r="CF203" s="199"/>
      <c r="CG203" s="199"/>
      <c r="CH203" s="199"/>
      <c r="CI203" s="199"/>
      <c r="CJ203" s="199"/>
      <c r="CK203" s="199"/>
      <c r="CL203" s="199"/>
    </row>
    <row r="204" spans="2:90" x14ac:dyDescent="0.25">
      <c r="B204" s="12"/>
      <c r="E204" s="16"/>
      <c r="F204" s="16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6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4"/>
      <c r="AP204" s="14"/>
      <c r="AQ204" s="14"/>
      <c r="AR204" s="14"/>
      <c r="AS204" s="14"/>
      <c r="AT204" s="14"/>
      <c r="AU204" s="14"/>
      <c r="AV204" s="14"/>
      <c r="AW204" s="14"/>
      <c r="AX204" s="14"/>
      <c r="AY204" s="14"/>
      <c r="AZ204" s="14"/>
      <c r="BA204" s="14"/>
      <c r="BB204" s="16"/>
      <c r="BC204" s="16"/>
      <c r="BD204" s="16"/>
      <c r="BE204" s="199"/>
      <c r="BF204" s="199"/>
      <c r="BG204" s="199"/>
      <c r="BH204" s="199"/>
      <c r="BI204" s="199"/>
      <c r="BJ204" s="199"/>
      <c r="BK204" s="199"/>
      <c r="BL204" s="199"/>
      <c r="BM204" s="199"/>
      <c r="BN204" s="199"/>
      <c r="BO204" s="199"/>
      <c r="BP204" s="199"/>
      <c r="BQ204" s="199"/>
      <c r="BR204" s="199"/>
      <c r="BS204" s="199"/>
      <c r="BT204" s="199"/>
      <c r="BU204" s="199"/>
      <c r="BV204" s="199"/>
      <c r="BW204" s="199"/>
      <c r="BX204" s="199"/>
      <c r="BY204" s="199"/>
      <c r="BZ204" s="199"/>
      <c r="CA204" s="199"/>
      <c r="CB204" s="199"/>
      <c r="CC204" s="199"/>
      <c r="CD204" s="199"/>
      <c r="CE204" s="199"/>
      <c r="CF204" s="199"/>
      <c r="CG204" s="199"/>
      <c r="CH204" s="199"/>
      <c r="CI204" s="199"/>
      <c r="CJ204" s="199"/>
      <c r="CK204" s="199"/>
      <c r="CL204" s="199"/>
    </row>
    <row r="205" spans="2:90" x14ac:dyDescent="0.25">
      <c r="B205" s="12"/>
      <c r="E205" s="16"/>
      <c r="F205" s="16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6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4"/>
      <c r="AP205" s="14"/>
      <c r="AQ205" s="14"/>
      <c r="AR205" s="14"/>
      <c r="AS205" s="14"/>
      <c r="AT205" s="14"/>
      <c r="AU205" s="14"/>
      <c r="AV205" s="14"/>
      <c r="AW205" s="14"/>
      <c r="AX205" s="14"/>
      <c r="AY205" s="14"/>
      <c r="AZ205" s="14"/>
      <c r="BA205" s="14"/>
      <c r="BB205" s="16"/>
      <c r="BC205" s="16"/>
      <c r="BD205" s="16"/>
      <c r="BE205" s="199"/>
      <c r="BF205" s="199"/>
      <c r="BG205" s="199"/>
      <c r="BH205" s="199"/>
      <c r="BI205" s="199"/>
      <c r="BJ205" s="199"/>
      <c r="BK205" s="199"/>
      <c r="BL205" s="199"/>
      <c r="BM205" s="199"/>
      <c r="BN205" s="199"/>
      <c r="BO205" s="199"/>
      <c r="BP205" s="199"/>
      <c r="BQ205" s="199"/>
      <c r="BR205" s="199"/>
      <c r="BS205" s="199"/>
      <c r="BT205" s="199"/>
      <c r="BU205" s="199"/>
      <c r="BV205" s="199"/>
      <c r="BW205" s="199"/>
      <c r="BX205" s="199"/>
      <c r="BY205" s="199"/>
      <c r="BZ205" s="199"/>
      <c r="CA205" s="199"/>
      <c r="CB205" s="199"/>
      <c r="CC205" s="199"/>
      <c r="CD205" s="199"/>
      <c r="CE205" s="199"/>
      <c r="CF205" s="199"/>
      <c r="CG205" s="199"/>
      <c r="CH205" s="199"/>
      <c r="CI205" s="199"/>
      <c r="CJ205" s="199"/>
      <c r="CK205" s="199"/>
      <c r="CL205" s="199"/>
    </row>
    <row r="206" spans="2:90" x14ac:dyDescent="0.25">
      <c r="B206" s="12"/>
      <c r="E206" s="16"/>
      <c r="F206" s="16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6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4"/>
      <c r="AP206" s="14"/>
      <c r="AQ206" s="14"/>
      <c r="AR206" s="14"/>
      <c r="AS206" s="14"/>
      <c r="AT206" s="14"/>
      <c r="AU206" s="14"/>
      <c r="AV206" s="14"/>
      <c r="AW206" s="14"/>
      <c r="AX206" s="14"/>
      <c r="AY206" s="14"/>
      <c r="AZ206" s="14"/>
      <c r="BA206" s="14"/>
      <c r="BB206" s="16"/>
      <c r="BC206" s="16"/>
      <c r="BD206" s="16"/>
      <c r="BE206" s="199"/>
      <c r="BF206" s="199"/>
      <c r="BG206" s="199"/>
      <c r="BH206" s="199"/>
      <c r="BI206" s="199"/>
      <c r="BJ206" s="199"/>
      <c r="BK206" s="199"/>
      <c r="BL206" s="199"/>
      <c r="BM206" s="199"/>
      <c r="BN206" s="199"/>
      <c r="BO206" s="199"/>
      <c r="BP206" s="199"/>
      <c r="BQ206" s="199"/>
      <c r="BR206" s="199"/>
      <c r="BS206" s="199"/>
      <c r="BT206" s="199"/>
      <c r="BU206" s="199"/>
      <c r="BV206" s="199"/>
      <c r="BW206" s="199"/>
      <c r="BX206" s="199"/>
      <c r="BY206" s="199"/>
      <c r="BZ206" s="199"/>
      <c r="CA206" s="199"/>
      <c r="CB206" s="199"/>
      <c r="CC206" s="199"/>
      <c r="CD206" s="199"/>
      <c r="CE206" s="199"/>
      <c r="CF206" s="199"/>
      <c r="CG206" s="199"/>
      <c r="CH206" s="199"/>
      <c r="CI206" s="199"/>
      <c r="CJ206" s="199"/>
      <c r="CK206" s="199"/>
      <c r="CL206" s="199"/>
    </row>
    <row r="207" spans="2:90" x14ac:dyDescent="0.25">
      <c r="B207" s="12"/>
      <c r="E207" s="16"/>
      <c r="F207" s="16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6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4"/>
      <c r="AP207" s="14"/>
      <c r="AQ207" s="14"/>
      <c r="AR207" s="14"/>
      <c r="AS207" s="14"/>
      <c r="AT207" s="14"/>
      <c r="AU207" s="14"/>
      <c r="AV207" s="14"/>
      <c r="AW207" s="14"/>
      <c r="AX207" s="14"/>
      <c r="AY207" s="14"/>
      <c r="AZ207" s="14"/>
      <c r="BA207" s="14"/>
      <c r="BB207" s="16"/>
      <c r="BC207" s="16"/>
      <c r="BD207" s="16"/>
      <c r="BE207" s="199"/>
      <c r="BF207" s="199"/>
      <c r="BG207" s="199"/>
      <c r="BH207" s="199"/>
      <c r="BI207" s="199"/>
      <c r="BJ207" s="199"/>
      <c r="BK207" s="199"/>
      <c r="BL207" s="199"/>
      <c r="BM207" s="199"/>
      <c r="BN207" s="199"/>
      <c r="BO207" s="199"/>
      <c r="BP207" s="199"/>
      <c r="BQ207" s="199"/>
      <c r="BR207" s="199"/>
      <c r="BS207" s="199"/>
      <c r="BT207" s="199"/>
      <c r="BU207" s="199"/>
      <c r="BV207" s="199"/>
      <c r="BW207" s="199"/>
      <c r="BX207" s="199"/>
      <c r="BY207" s="199"/>
      <c r="BZ207" s="199"/>
      <c r="CA207" s="199"/>
      <c r="CB207" s="199"/>
      <c r="CC207" s="199"/>
      <c r="CD207" s="199"/>
      <c r="CE207" s="199"/>
      <c r="CF207" s="199"/>
      <c r="CG207" s="199"/>
      <c r="CH207" s="199"/>
      <c r="CI207" s="199"/>
      <c r="CJ207" s="199"/>
      <c r="CK207" s="199"/>
      <c r="CL207" s="199"/>
    </row>
    <row r="208" spans="2:90" x14ac:dyDescent="0.25">
      <c r="B208" s="12"/>
      <c r="E208" s="16"/>
      <c r="F208" s="16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6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4"/>
      <c r="AP208" s="14"/>
      <c r="AQ208" s="14"/>
      <c r="AR208" s="14"/>
      <c r="AS208" s="14"/>
      <c r="AT208" s="14"/>
      <c r="AU208" s="14"/>
      <c r="AV208" s="14"/>
      <c r="AW208" s="14"/>
      <c r="AX208" s="14"/>
      <c r="AY208" s="14"/>
      <c r="AZ208" s="14"/>
      <c r="BA208" s="14"/>
      <c r="BB208" s="16"/>
      <c r="BC208" s="16"/>
      <c r="BD208" s="16"/>
      <c r="BE208" s="199"/>
      <c r="BF208" s="199"/>
      <c r="BG208" s="199"/>
      <c r="BH208" s="199"/>
      <c r="BI208" s="199"/>
      <c r="BJ208" s="199"/>
      <c r="BK208" s="199"/>
      <c r="BL208" s="199"/>
      <c r="BM208" s="199"/>
      <c r="BN208" s="199"/>
      <c r="BO208" s="199"/>
      <c r="BP208" s="199"/>
      <c r="BQ208" s="199"/>
      <c r="BR208" s="199"/>
      <c r="BS208" s="199"/>
      <c r="BT208" s="199"/>
      <c r="BU208" s="199"/>
      <c r="BV208" s="199"/>
      <c r="BW208" s="199"/>
      <c r="BX208" s="199"/>
      <c r="BY208" s="199"/>
      <c r="BZ208" s="199"/>
      <c r="CA208" s="199"/>
      <c r="CB208" s="199"/>
      <c r="CC208" s="199"/>
      <c r="CD208" s="199"/>
      <c r="CE208" s="199"/>
      <c r="CF208" s="199"/>
      <c r="CG208" s="199"/>
      <c r="CH208" s="199"/>
      <c r="CI208" s="199"/>
      <c r="CJ208" s="199"/>
      <c r="CK208" s="199"/>
      <c r="CL208" s="199"/>
    </row>
    <row r="209" spans="2:90" x14ac:dyDescent="0.25">
      <c r="B209" s="12"/>
      <c r="E209" s="16"/>
      <c r="F209" s="16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6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4"/>
      <c r="AP209" s="14"/>
      <c r="AQ209" s="14"/>
      <c r="AR209" s="14"/>
      <c r="AS209" s="14"/>
      <c r="AT209" s="14"/>
      <c r="AU209" s="14"/>
      <c r="AV209" s="14"/>
      <c r="AW209" s="14"/>
      <c r="AX209" s="14"/>
      <c r="AY209" s="14"/>
      <c r="AZ209" s="14"/>
      <c r="BA209" s="14"/>
      <c r="BB209" s="16"/>
      <c r="BC209" s="16"/>
      <c r="BD209" s="16"/>
      <c r="BE209" s="199"/>
      <c r="BF209" s="199"/>
      <c r="BG209" s="199"/>
      <c r="BH209" s="199"/>
      <c r="BI209" s="199"/>
      <c r="BJ209" s="199"/>
      <c r="BK209" s="199"/>
      <c r="BL209" s="199"/>
      <c r="BM209" s="199"/>
      <c r="BN209" s="199"/>
      <c r="BO209" s="199"/>
      <c r="BP209" s="199"/>
      <c r="BQ209" s="199"/>
      <c r="BR209" s="199"/>
      <c r="BS209" s="199"/>
      <c r="BT209" s="199"/>
      <c r="BU209" s="199"/>
      <c r="BV209" s="199"/>
      <c r="BW209" s="199"/>
      <c r="BX209" s="199"/>
      <c r="BY209" s="199"/>
      <c r="BZ209" s="199"/>
      <c r="CA209" s="199"/>
      <c r="CB209" s="199"/>
      <c r="CC209" s="199"/>
      <c r="CD209" s="199"/>
      <c r="CE209" s="199"/>
      <c r="CF209" s="199"/>
      <c r="CG209" s="199"/>
      <c r="CH209" s="199"/>
      <c r="CI209" s="199"/>
      <c r="CJ209" s="199"/>
      <c r="CK209" s="199"/>
      <c r="CL209" s="199"/>
    </row>
    <row r="210" spans="2:90" x14ac:dyDescent="0.25">
      <c r="E210" s="11"/>
      <c r="F210" s="11"/>
      <c r="I210" s="1"/>
      <c r="J210" s="1"/>
      <c r="K210" s="1"/>
      <c r="L210" s="1"/>
      <c r="M210" s="1"/>
      <c r="N210" s="1"/>
      <c r="O210" s="1"/>
      <c r="P210" s="1"/>
      <c r="Q210" s="1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1"/>
      <c r="BC210" s="11"/>
      <c r="BD210" s="11"/>
    </row>
    <row r="211" spans="2:90" x14ac:dyDescent="0.25">
      <c r="E211" s="11"/>
      <c r="F211" s="11"/>
      <c r="I211" s="1"/>
      <c r="J211" s="1"/>
      <c r="K211" s="1"/>
      <c r="L211" s="1"/>
      <c r="M211" s="1"/>
      <c r="N211" s="1"/>
      <c r="O211" s="1"/>
      <c r="P211" s="1"/>
      <c r="Q211" s="1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1"/>
      <c r="BC211" s="11"/>
      <c r="BD211" s="11"/>
    </row>
    <row r="212" spans="2:90" x14ac:dyDescent="0.25">
      <c r="E212" s="11"/>
      <c r="F212" s="11"/>
      <c r="I212" s="1"/>
      <c r="J212" s="1"/>
      <c r="K212" s="1"/>
      <c r="L212" s="1"/>
      <c r="M212" s="1"/>
      <c r="N212" s="1"/>
      <c r="O212" s="1"/>
      <c r="P212" s="1"/>
      <c r="Q212" s="1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1"/>
      <c r="BC212" s="11"/>
      <c r="BD212" s="11"/>
    </row>
    <row r="213" spans="2:90" x14ac:dyDescent="0.25">
      <c r="E213" s="11"/>
      <c r="F213" s="11"/>
      <c r="I213" s="1"/>
      <c r="J213" s="1"/>
      <c r="K213" s="1"/>
      <c r="L213" s="1"/>
      <c r="M213" s="1"/>
      <c r="N213" s="1"/>
      <c r="O213" s="1"/>
      <c r="P213" s="1"/>
      <c r="Q213" s="1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1"/>
      <c r="BC213" s="11"/>
      <c r="BD213" s="11"/>
    </row>
    <row r="214" spans="2:90" x14ac:dyDescent="0.25">
      <c r="E214" s="11"/>
      <c r="F214" s="11"/>
      <c r="I214" s="1"/>
      <c r="J214" s="1"/>
      <c r="K214" s="1"/>
      <c r="L214" s="1"/>
      <c r="M214" s="1"/>
      <c r="N214" s="1"/>
      <c r="O214" s="1"/>
      <c r="P214" s="1"/>
      <c r="Q214" s="1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1"/>
      <c r="BC214" s="11"/>
      <c r="BD214" s="11"/>
    </row>
    <row r="215" spans="2:90" x14ac:dyDescent="0.25">
      <c r="E215" s="11"/>
      <c r="F215" s="11"/>
      <c r="I215" s="1"/>
      <c r="J215" s="1"/>
      <c r="K215" s="1"/>
      <c r="L215" s="1"/>
      <c r="M215" s="1"/>
      <c r="N215" s="1"/>
      <c r="O215" s="1"/>
      <c r="P215" s="1"/>
      <c r="Q215" s="1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1"/>
      <c r="BC215" s="11"/>
      <c r="BD215" s="11"/>
    </row>
    <row r="216" spans="2:90" x14ac:dyDescent="0.25">
      <c r="E216" s="11"/>
      <c r="F216" s="11"/>
      <c r="I216" s="1"/>
      <c r="J216" s="1"/>
      <c r="K216" s="1"/>
      <c r="L216" s="1"/>
      <c r="M216" s="1"/>
      <c r="N216" s="1"/>
      <c r="O216" s="1"/>
      <c r="P216" s="1"/>
      <c r="Q216" s="1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1"/>
      <c r="BC216" s="11"/>
      <c r="BD216" s="11"/>
    </row>
    <row r="217" spans="2:90" x14ac:dyDescent="0.25">
      <c r="E217" s="11"/>
      <c r="F217" s="11"/>
      <c r="I217" s="1"/>
      <c r="J217" s="1"/>
      <c r="K217" s="1"/>
      <c r="L217" s="1"/>
      <c r="M217" s="1"/>
      <c r="N217" s="1"/>
      <c r="O217" s="1"/>
      <c r="P217" s="1"/>
      <c r="Q217" s="1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1"/>
      <c r="BC217" s="11"/>
      <c r="BD217" s="11"/>
    </row>
    <row r="218" spans="2:90" x14ac:dyDescent="0.25">
      <c r="E218" s="11"/>
      <c r="F218" s="11"/>
      <c r="I218" s="1"/>
      <c r="J218" s="1"/>
      <c r="K218" s="1"/>
      <c r="L218" s="1"/>
      <c r="M218" s="1"/>
      <c r="N218" s="1"/>
      <c r="O218" s="1"/>
      <c r="P218" s="1"/>
      <c r="Q218" s="1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1"/>
      <c r="BC218" s="11"/>
      <c r="BD218" s="11"/>
    </row>
    <row r="219" spans="2:90" x14ac:dyDescent="0.25">
      <c r="E219" s="11"/>
      <c r="F219" s="11"/>
      <c r="I219" s="1"/>
      <c r="J219" s="1"/>
      <c r="K219" s="1"/>
      <c r="L219" s="1"/>
      <c r="M219" s="1"/>
      <c r="N219" s="1"/>
      <c r="O219" s="1"/>
      <c r="P219" s="1"/>
      <c r="Q219" s="1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1"/>
      <c r="BC219" s="11"/>
      <c r="BD219" s="11"/>
    </row>
    <row r="220" spans="2:90" x14ac:dyDescent="0.25">
      <c r="E220" s="11"/>
      <c r="F220" s="1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1"/>
      <c r="BC220" s="11"/>
      <c r="BD220" s="11"/>
    </row>
    <row r="221" spans="2:90" x14ac:dyDescent="0.25">
      <c r="E221" s="11"/>
      <c r="F221" s="1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1"/>
      <c r="BC221" s="11"/>
      <c r="BD221" s="11"/>
    </row>
    <row r="222" spans="2:90" x14ac:dyDescent="0.25">
      <c r="E222" s="11"/>
      <c r="F222" s="1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1"/>
      <c r="BC222" s="11"/>
      <c r="BD222" s="11"/>
    </row>
    <row r="223" spans="2:90" x14ac:dyDescent="0.25">
      <c r="E223" s="11"/>
      <c r="F223" s="1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1"/>
      <c r="BC223" s="11"/>
      <c r="BD223" s="11"/>
    </row>
    <row r="224" spans="2:90" x14ac:dyDescent="0.25">
      <c r="E224" s="11"/>
      <c r="F224" s="1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1"/>
      <c r="BC224" s="11"/>
      <c r="BD224" s="11"/>
    </row>
    <row r="225" spans="5:56" x14ac:dyDescent="0.25">
      <c r="E225" s="11"/>
      <c r="F225" s="1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1"/>
      <c r="BC225" s="11"/>
      <c r="BD225" s="11"/>
    </row>
    <row r="226" spans="5:56" x14ac:dyDescent="0.25">
      <c r="E226" s="11"/>
      <c r="F226" s="1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1"/>
      <c r="BC226" s="11"/>
      <c r="BD226" s="11"/>
    </row>
    <row r="227" spans="5:56" x14ac:dyDescent="0.25">
      <c r="E227" s="11"/>
      <c r="F227" s="1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1"/>
      <c r="BC227" s="11"/>
      <c r="BD227" s="11"/>
    </row>
    <row r="228" spans="5:56" x14ac:dyDescent="0.25">
      <c r="E228" s="11"/>
      <c r="F228" s="1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1"/>
      <c r="BC228" s="11"/>
      <c r="BD228" s="11"/>
    </row>
    <row r="229" spans="5:56" x14ac:dyDescent="0.25">
      <c r="E229" s="11"/>
      <c r="F229" s="1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1"/>
      <c r="BC229" s="11"/>
      <c r="BD229" s="11"/>
    </row>
    <row r="230" spans="5:56" x14ac:dyDescent="0.25">
      <c r="E230" s="11"/>
      <c r="F230" s="1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1"/>
      <c r="BC230" s="11"/>
      <c r="BD230" s="11"/>
    </row>
    <row r="231" spans="5:56" x14ac:dyDescent="0.25">
      <c r="E231" s="11"/>
      <c r="F231" s="1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1"/>
      <c r="BC231" s="11"/>
      <c r="BD231" s="11"/>
    </row>
    <row r="232" spans="5:56" x14ac:dyDescent="0.25">
      <c r="E232" s="11"/>
      <c r="F232" s="1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1"/>
      <c r="BC232" s="11"/>
      <c r="BD232" s="11"/>
    </row>
    <row r="233" spans="5:56" x14ac:dyDescent="0.25">
      <c r="E233" s="11"/>
      <c r="F233" s="1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1"/>
      <c r="BC233" s="11"/>
      <c r="BD233" s="11"/>
    </row>
    <row r="234" spans="5:56" x14ac:dyDescent="0.25">
      <c r="E234" s="11"/>
      <c r="F234" s="1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1"/>
      <c r="BC234" s="11"/>
      <c r="BD234" s="11"/>
    </row>
    <row r="235" spans="5:56" x14ac:dyDescent="0.25">
      <c r="E235" s="11"/>
      <c r="F235" s="1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1"/>
      <c r="BC235" s="11"/>
      <c r="BD235" s="11"/>
    </row>
    <row r="236" spans="5:56" x14ac:dyDescent="0.25">
      <c r="E236" s="11"/>
      <c r="F236" s="1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1"/>
      <c r="BC236" s="11"/>
      <c r="BD236" s="11"/>
    </row>
    <row r="237" spans="5:56" x14ac:dyDescent="0.25">
      <c r="E237" s="11"/>
      <c r="F237" s="1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1"/>
      <c r="BC237" s="11"/>
      <c r="BD237" s="11"/>
    </row>
    <row r="238" spans="5:56" x14ac:dyDescent="0.25">
      <c r="E238" s="11"/>
      <c r="F238" s="1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1"/>
      <c r="BC238" s="11"/>
      <c r="BD238" s="11"/>
    </row>
    <row r="239" spans="5:56" x14ac:dyDescent="0.25">
      <c r="E239" s="11"/>
      <c r="F239" s="1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1"/>
      <c r="BC239" s="11"/>
      <c r="BD239" s="11"/>
    </row>
    <row r="240" spans="5:56" x14ac:dyDescent="0.25">
      <c r="E240" s="11"/>
      <c r="F240" s="1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1"/>
      <c r="BC240" s="11"/>
      <c r="BD240" s="11"/>
    </row>
    <row r="241" spans="5:56" x14ac:dyDescent="0.25">
      <c r="E241" s="11"/>
      <c r="F241" s="1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1"/>
      <c r="BC241" s="11"/>
      <c r="BD241" s="11"/>
    </row>
    <row r="242" spans="5:56" x14ac:dyDescent="0.25">
      <c r="E242" s="11"/>
      <c r="F242" s="1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1"/>
      <c r="BC242" s="11"/>
      <c r="BD242" s="11"/>
    </row>
    <row r="243" spans="5:56" x14ac:dyDescent="0.25">
      <c r="E243" s="11"/>
      <c r="F243" s="1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1"/>
      <c r="BC243" s="11"/>
      <c r="BD243" s="11"/>
    </row>
    <row r="244" spans="5:56" x14ac:dyDescent="0.25">
      <c r="E244" s="11"/>
      <c r="F244" s="1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1"/>
      <c r="BC244" s="11"/>
      <c r="BD244" s="11"/>
    </row>
    <row r="245" spans="5:56" x14ac:dyDescent="0.25">
      <c r="E245" s="11"/>
      <c r="F245" s="1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1"/>
      <c r="BC245" s="11"/>
      <c r="BD245" s="11"/>
    </row>
    <row r="246" spans="5:56" x14ac:dyDescent="0.25">
      <c r="E246" s="11"/>
      <c r="F246" s="1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1"/>
      <c r="BC246" s="11"/>
      <c r="BD246" s="11"/>
    </row>
    <row r="247" spans="5:56" x14ac:dyDescent="0.25">
      <c r="E247" s="11"/>
      <c r="F247" s="1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1"/>
      <c r="BC247" s="11"/>
      <c r="BD247" s="11"/>
    </row>
    <row r="248" spans="5:56" x14ac:dyDescent="0.25">
      <c r="E248" s="11"/>
      <c r="F248" s="1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1"/>
      <c r="BC248" s="11"/>
      <c r="BD248" s="11"/>
    </row>
    <row r="249" spans="5:56" x14ac:dyDescent="0.25">
      <c r="E249" s="11"/>
      <c r="F249" s="1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1"/>
      <c r="BC249" s="11"/>
      <c r="BD249" s="11"/>
    </row>
    <row r="250" spans="5:56" x14ac:dyDescent="0.25">
      <c r="E250" s="11"/>
      <c r="F250" s="1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1"/>
      <c r="BC250" s="11"/>
      <c r="BD250" s="11"/>
    </row>
    <row r="251" spans="5:56" x14ac:dyDescent="0.25">
      <c r="E251" s="11"/>
      <c r="F251" s="1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1"/>
      <c r="BC251" s="11"/>
      <c r="BD251" s="11"/>
    </row>
    <row r="252" spans="5:56" x14ac:dyDescent="0.25">
      <c r="E252" s="11"/>
      <c r="F252" s="1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1"/>
      <c r="BC252" s="11"/>
      <c r="BD252" s="11"/>
    </row>
    <row r="253" spans="5:56" x14ac:dyDescent="0.25">
      <c r="E253" s="11"/>
      <c r="F253" s="1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1"/>
      <c r="BC253" s="11"/>
      <c r="BD253" s="11"/>
    </row>
    <row r="254" spans="5:56" x14ac:dyDescent="0.25">
      <c r="E254" s="11"/>
      <c r="F254" s="1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1"/>
      <c r="BC254" s="11"/>
      <c r="BD254" s="11"/>
    </row>
    <row r="255" spans="5:56" x14ac:dyDescent="0.25">
      <c r="E255" s="11"/>
      <c r="F255" s="1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1"/>
      <c r="BC255" s="11"/>
      <c r="BD255" s="11"/>
    </row>
    <row r="256" spans="5:56" x14ac:dyDescent="0.25">
      <c r="E256" s="11"/>
      <c r="F256" s="1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1"/>
      <c r="BC256" s="11"/>
      <c r="BD256" s="11"/>
    </row>
    <row r="257" spans="5:56" x14ac:dyDescent="0.25">
      <c r="E257" s="11"/>
      <c r="F257" s="1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1"/>
      <c r="BC257" s="11"/>
      <c r="BD257" s="11"/>
    </row>
    <row r="258" spans="5:56" x14ac:dyDescent="0.25">
      <c r="E258" s="11"/>
      <c r="F258" s="1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1"/>
      <c r="BC258" s="11"/>
      <c r="BD258" s="11"/>
    </row>
    <row r="259" spans="5:56" x14ac:dyDescent="0.25">
      <c r="E259" s="11"/>
      <c r="F259" s="1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1"/>
      <c r="BC259" s="11"/>
      <c r="BD259" s="11"/>
    </row>
    <row r="260" spans="5:56" x14ac:dyDescent="0.25">
      <c r="E260" s="11"/>
      <c r="F260" s="1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1"/>
      <c r="BC260" s="11"/>
      <c r="BD260" s="11"/>
    </row>
    <row r="261" spans="5:56" x14ac:dyDescent="0.25">
      <c r="E261" s="11"/>
      <c r="F261" s="1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1"/>
      <c r="BC261" s="11"/>
      <c r="BD261" s="11"/>
    </row>
    <row r="262" spans="5:56" x14ac:dyDescent="0.25">
      <c r="E262" s="11"/>
      <c r="F262" s="1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1"/>
      <c r="BC262" s="11"/>
      <c r="BD262" s="11"/>
    </row>
    <row r="263" spans="5:56" x14ac:dyDescent="0.25">
      <c r="E263" s="11"/>
      <c r="F263" s="1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1"/>
      <c r="BC263" s="11"/>
      <c r="BD263" s="11"/>
    </row>
    <row r="264" spans="5:56" x14ac:dyDescent="0.25">
      <c r="E264" s="11"/>
      <c r="F264" s="1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1"/>
      <c r="BC264" s="11"/>
      <c r="BD264" s="11"/>
    </row>
    <row r="265" spans="5:56" x14ac:dyDescent="0.25">
      <c r="E265" s="11"/>
      <c r="F265" s="1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1"/>
      <c r="BC265" s="11"/>
      <c r="BD265" s="11"/>
    </row>
    <row r="266" spans="5:56" x14ac:dyDescent="0.25">
      <c r="E266" s="11"/>
      <c r="F266" s="1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1"/>
      <c r="BC266" s="11"/>
      <c r="BD266" s="11"/>
    </row>
    <row r="267" spans="5:56" x14ac:dyDescent="0.25">
      <c r="E267" s="11"/>
      <c r="F267" s="1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1"/>
      <c r="BC267" s="11"/>
      <c r="BD267" s="11"/>
    </row>
    <row r="268" spans="5:56" x14ac:dyDescent="0.25">
      <c r="E268" s="11"/>
      <c r="F268" s="1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1"/>
      <c r="BC268" s="11"/>
      <c r="BD268" s="11"/>
    </row>
    <row r="269" spans="5:56" x14ac:dyDescent="0.25">
      <c r="E269" s="11"/>
      <c r="F269" s="1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1"/>
      <c r="BC269" s="11"/>
      <c r="BD269" s="11"/>
    </row>
    <row r="270" spans="5:56" x14ac:dyDescent="0.25">
      <c r="E270" s="11"/>
      <c r="F270" s="1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1"/>
      <c r="BC270" s="11"/>
      <c r="BD270" s="11"/>
    </row>
    <row r="271" spans="5:56" x14ac:dyDescent="0.25">
      <c r="E271" s="11"/>
      <c r="F271" s="1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1"/>
      <c r="BC271" s="11"/>
      <c r="BD271" s="11"/>
    </row>
    <row r="272" spans="5:56" x14ac:dyDescent="0.25">
      <c r="E272" s="11"/>
      <c r="F272" s="1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1"/>
      <c r="BC272" s="11"/>
      <c r="BD272" s="11"/>
    </row>
    <row r="273" spans="5:56" x14ac:dyDescent="0.25">
      <c r="E273" s="11"/>
      <c r="F273" s="1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1"/>
      <c r="BC273" s="11"/>
      <c r="BD273" s="11"/>
    </row>
    <row r="274" spans="5:56" x14ac:dyDescent="0.25">
      <c r="E274" s="11"/>
      <c r="F274" s="1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1"/>
      <c r="BC274" s="11"/>
      <c r="BD274" s="11"/>
    </row>
    <row r="275" spans="5:56" x14ac:dyDescent="0.25">
      <c r="E275" s="11"/>
      <c r="F275" s="1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1"/>
      <c r="BC275" s="11"/>
      <c r="BD275" s="11"/>
    </row>
    <row r="276" spans="5:56" x14ac:dyDescent="0.25">
      <c r="E276" s="11"/>
      <c r="F276" s="1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1"/>
      <c r="BC276" s="11"/>
      <c r="BD276" s="11"/>
    </row>
    <row r="277" spans="5:56" x14ac:dyDescent="0.25">
      <c r="E277" s="11"/>
      <c r="F277" s="1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1"/>
      <c r="BC277" s="11"/>
      <c r="BD277" s="11"/>
    </row>
    <row r="278" spans="5:56" x14ac:dyDescent="0.25">
      <c r="E278" s="11"/>
      <c r="F278" s="1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1"/>
      <c r="BC278" s="11"/>
      <c r="BD278" s="11"/>
    </row>
    <row r="279" spans="5:56" x14ac:dyDescent="0.25">
      <c r="E279" s="11"/>
      <c r="F279" s="1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1"/>
      <c r="BC279" s="11"/>
      <c r="BD279" s="11"/>
    </row>
    <row r="280" spans="5:56" x14ac:dyDescent="0.25">
      <c r="E280" s="11"/>
      <c r="F280" s="1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1"/>
      <c r="BC280" s="11"/>
      <c r="BD280" s="11"/>
    </row>
    <row r="281" spans="5:56" x14ac:dyDescent="0.25">
      <c r="E281" s="11"/>
      <c r="F281" s="1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1"/>
      <c r="BC281" s="11"/>
      <c r="BD281" s="11"/>
    </row>
    <row r="282" spans="5:56" x14ac:dyDescent="0.25">
      <c r="E282" s="11"/>
      <c r="F282" s="1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1"/>
      <c r="BC282" s="11"/>
      <c r="BD282" s="11"/>
    </row>
    <row r="283" spans="5:56" x14ac:dyDescent="0.25">
      <c r="E283" s="11"/>
      <c r="F283" s="1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1"/>
      <c r="BC283" s="11"/>
      <c r="BD283" s="11"/>
    </row>
    <row r="284" spans="5:56" x14ac:dyDescent="0.25">
      <c r="E284" s="11"/>
      <c r="F284" s="1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1"/>
      <c r="BC284" s="11"/>
      <c r="BD284" s="11"/>
    </row>
    <row r="285" spans="5:56" x14ac:dyDescent="0.25">
      <c r="E285" s="11"/>
      <c r="F285" s="1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1"/>
      <c r="BC285" s="11"/>
      <c r="BD285" s="11"/>
    </row>
    <row r="286" spans="5:56" x14ac:dyDescent="0.25">
      <c r="E286" s="11"/>
      <c r="F286" s="1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1"/>
      <c r="BC286" s="11"/>
      <c r="BD286" s="11"/>
    </row>
    <row r="287" spans="5:56" x14ac:dyDescent="0.25">
      <c r="E287" s="11"/>
      <c r="F287" s="1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1"/>
      <c r="BC287" s="11"/>
      <c r="BD287" s="11"/>
    </row>
    <row r="288" spans="5:56" x14ac:dyDescent="0.25">
      <c r="E288" s="11"/>
      <c r="F288" s="1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1"/>
      <c r="BC288" s="11"/>
      <c r="BD288" s="11"/>
    </row>
    <row r="289" spans="5:56" x14ac:dyDescent="0.25">
      <c r="E289" s="11"/>
      <c r="F289" s="1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1"/>
      <c r="BC289" s="11"/>
      <c r="BD289" s="11"/>
    </row>
    <row r="290" spans="5:56" x14ac:dyDescent="0.25">
      <c r="E290" s="11"/>
      <c r="F290" s="1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1"/>
      <c r="BC290" s="11"/>
      <c r="BD290" s="11"/>
    </row>
    <row r="291" spans="5:56" x14ac:dyDescent="0.25">
      <c r="E291" s="11"/>
      <c r="F291" s="1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1"/>
      <c r="BC291" s="11"/>
      <c r="BD291" s="11"/>
    </row>
    <row r="292" spans="5:56" x14ac:dyDescent="0.25">
      <c r="E292" s="11"/>
      <c r="F292" s="1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1"/>
      <c r="BC292" s="11"/>
      <c r="BD292" s="11"/>
    </row>
    <row r="293" spans="5:56" x14ac:dyDescent="0.25">
      <c r="E293" s="11"/>
      <c r="F293" s="1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1"/>
      <c r="BC293" s="11"/>
      <c r="BD293" s="11"/>
    </row>
    <row r="294" spans="5:56" x14ac:dyDescent="0.25">
      <c r="E294" s="11"/>
      <c r="F294" s="1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1"/>
      <c r="BC294" s="11"/>
      <c r="BD294" s="11"/>
    </row>
    <row r="295" spans="5:56" x14ac:dyDescent="0.25">
      <c r="E295" s="11"/>
      <c r="F295" s="1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1"/>
      <c r="BC295" s="11"/>
      <c r="BD295" s="11"/>
    </row>
    <row r="296" spans="5:56" x14ac:dyDescent="0.25">
      <c r="E296" s="11"/>
      <c r="F296" s="1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1"/>
      <c r="BC296" s="11"/>
      <c r="BD296" s="11"/>
    </row>
    <row r="297" spans="5:56" x14ac:dyDescent="0.25">
      <c r="E297" s="11"/>
      <c r="F297" s="1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1"/>
      <c r="BC297" s="11"/>
      <c r="BD297" s="11"/>
    </row>
    <row r="298" spans="5:56" x14ac:dyDescent="0.25">
      <c r="E298" s="11"/>
      <c r="F298" s="1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1"/>
      <c r="BC298" s="11"/>
      <c r="BD298" s="11"/>
    </row>
    <row r="299" spans="5:56" x14ac:dyDescent="0.25">
      <c r="E299" s="11"/>
      <c r="F299" s="1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1"/>
      <c r="BC299" s="11"/>
      <c r="BD299" s="11"/>
    </row>
    <row r="300" spans="5:56" x14ac:dyDescent="0.25">
      <c r="E300" s="11"/>
      <c r="F300" s="1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1"/>
      <c r="BC300" s="11"/>
      <c r="BD300" s="11"/>
    </row>
    <row r="301" spans="5:56" x14ac:dyDescent="0.25">
      <c r="E301" s="11"/>
      <c r="F301" s="1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1"/>
      <c r="BC301" s="11"/>
      <c r="BD301" s="11"/>
    </row>
    <row r="302" spans="5:56" x14ac:dyDescent="0.25">
      <c r="E302" s="11"/>
      <c r="F302" s="1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1"/>
      <c r="BC302" s="11"/>
      <c r="BD302" s="11"/>
    </row>
    <row r="303" spans="5:56" x14ac:dyDescent="0.25">
      <c r="E303" s="11"/>
      <c r="F303" s="1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1"/>
      <c r="BC303" s="11"/>
      <c r="BD303" s="11"/>
    </row>
    <row r="304" spans="5:56" x14ac:dyDescent="0.25">
      <c r="E304" s="11"/>
      <c r="F304" s="1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1"/>
      <c r="BC304" s="11"/>
      <c r="BD304" s="11"/>
    </row>
    <row r="305" spans="5:56" x14ac:dyDescent="0.25">
      <c r="E305" s="11"/>
      <c r="F305" s="1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1"/>
      <c r="BC305" s="11"/>
      <c r="BD305" s="11"/>
    </row>
    <row r="306" spans="5:56" x14ac:dyDescent="0.25">
      <c r="E306" s="11"/>
      <c r="F306" s="1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1"/>
      <c r="BC306" s="11"/>
      <c r="BD306" s="11"/>
    </row>
    <row r="307" spans="5:56" x14ac:dyDescent="0.25">
      <c r="E307" s="11"/>
      <c r="F307" s="1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1"/>
      <c r="BC307" s="11"/>
      <c r="BD307" s="11"/>
    </row>
    <row r="308" spans="5:56" x14ac:dyDescent="0.25">
      <c r="E308" s="11"/>
      <c r="F308" s="1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1"/>
      <c r="BC308" s="11"/>
      <c r="BD308" s="11"/>
    </row>
    <row r="309" spans="5:56" x14ac:dyDescent="0.25">
      <c r="E309" s="11"/>
      <c r="F309" s="1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1"/>
      <c r="BC309" s="11"/>
      <c r="BD309" s="11"/>
    </row>
    <row r="310" spans="5:56" x14ac:dyDescent="0.25">
      <c r="E310" s="11"/>
      <c r="F310" s="1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1"/>
      <c r="BC310" s="11"/>
      <c r="BD310" s="11"/>
    </row>
    <row r="311" spans="5:56" x14ac:dyDescent="0.25">
      <c r="E311" s="11"/>
      <c r="F311" s="1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1"/>
      <c r="BC311" s="11"/>
      <c r="BD311" s="11"/>
    </row>
    <row r="312" spans="5:56" x14ac:dyDescent="0.25">
      <c r="E312" s="11"/>
      <c r="F312" s="1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1"/>
      <c r="BC312" s="11"/>
      <c r="BD312" s="11"/>
    </row>
    <row r="313" spans="5:56" x14ac:dyDescent="0.25">
      <c r="E313" s="11"/>
      <c r="F313" s="1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1"/>
      <c r="BC313" s="11"/>
      <c r="BD313" s="11"/>
    </row>
    <row r="314" spans="5:56" x14ac:dyDescent="0.25">
      <c r="E314" s="11"/>
      <c r="F314" s="1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1"/>
      <c r="BC314" s="11"/>
      <c r="BD314" s="11"/>
    </row>
    <row r="315" spans="5:56" x14ac:dyDescent="0.25">
      <c r="E315" s="11"/>
      <c r="F315" s="1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1"/>
      <c r="BC315" s="11"/>
      <c r="BD315" s="11"/>
    </row>
    <row r="316" spans="5:56" x14ac:dyDescent="0.25">
      <c r="E316" s="11"/>
      <c r="F316" s="1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1"/>
      <c r="BC316" s="11"/>
      <c r="BD316" s="11"/>
    </row>
    <row r="317" spans="5:56" x14ac:dyDescent="0.25">
      <c r="E317" s="11"/>
      <c r="F317" s="1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1"/>
      <c r="BC317" s="11"/>
      <c r="BD317" s="11"/>
    </row>
    <row r="318" spans="5:56" x14ac:dyDescent="0.25">
      <c r="E318" s="11"/>
      <c r="F318" s="1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1"/>
      <c r="BC318" s="11"/>
      <c r="BD318" s="11"/>
    </row>
    <row r="319" spans="5:56" x14ac:dyDescent="0.25">
      <c r="E319" s="11"/>
      <c r="F319" s="1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1"/>
      <c r="BC319" s="11"/>
      <c r="BD319" s="11"/>
    </row>
    <row r="320" spans="5:56" x14ac:dyDescent="0.25">
      <c r="E320" s="11"/>
      <c r="F320" s="1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1"/>
      <c r="BC320" s="11"/>
      <c r="BD320" s="11"/>
    </row>
    <row r="321" spans="5:56" x14ac:dyDescent="0.25">
      <c r="E321" s="11"/>
      <c r="F321" s="1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1"/>
      <c r="BC321" s="11"/>
      <c r="BD321" s="11"/>
    </row>
    <row r="322" spans="5:56" x14ac:dyDescent="0.25">
      <c r="E322" s="11"/>
      <c r="F322" s="1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1"/>
      <c r="BC322" s="11"/>
      <c r="BD322" s="11"/>
    </row>
    <row r="323" spans="5:56" x14ac:dyDescent="0.25">
      <c r="E323" s="11"/>
      <c r="F323" s="1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1"/>
      <c r="BC323" s="11"/>
      <c r="BD323" s="11"/>
    </row>
    <row r="324" spans="5:56" x14ac:dyDescent="0.25">
      <c r="E324" s="11"/>
      <c r="F324" s="1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1"/>
      <c r="BC324" s="11"/>
      <c r="BD324" s="11"/>
    </row>
    <row r="325" spans="5:56" x14ac:dyDescent="0.25">
      <c r="E325" s="11"/>
      <c r="F325" s="1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1"/>
      <c r="BC325" s="11"/>
      <c r="BD325" s="11"/>
    </row>
    <row r="326" spans="5:56" x14ac:dyDescent="0.25">
      <c r="E326" s="11"/>
      <c r="F326" s="1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1"/>
      <c r="BC326" s="11"/>
      <c r="BD326" s="11"/>
    </row>
    <row r="327" spans="5:56" x14ac:dyDescent="0.25">
      <c r="E327" s="11"/>
      <c r="F327" s="1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1"/>
      <c r="BC327" s="11"/>
      <c r="BD327" s="11"/>
    </row>
    <row r="328" spans="5:56" x14ac:dyDescent="0.25">
      <c r="E328" s="11"/>
      <c r="F328" s="1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1"/>
      <c r="BC328" s="11"/>
      <c r="BD328" s="11"/>
    </row>
    <row r="329" spans="5:56" x14ac:dyDescent="0.25">
      <c r="E329" s="11"/>
      <c r="F329" s="1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1"/>
      <c r="BC329" s="11"/>
      <c r="BD329" s="11"/>
    </row>
    <row r="330" spans="5:56" x14ac:dyDescent="0.25">
      <c r="E330" s="11"/>
      <c r="F330" s="1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1"/>
      <c r="BC330" s="11"/>
      <c r="BD330" s="11"/>
    </row>
    <row r="331" spans="5:56" x14ac:dyDescent="0.25">
      <c r="E331" s="11"/>
      <c r="F331" s="1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1"/>
      <c r="BC331" s="11"/>
      <c r="BD331" s="11"/>
    </row>
    <row r="332" spans="5:56" x14ac:dyDescent="0.25">
      <c r="E332" s="11"/>
      <c r="F332" s="1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1"/>
      <c r="BC332" s="11"/>
      <c r="BD332" s="11"/>
    </row>
    <row r="333" spans="5:56" x14ac:dyDescent="0.25">
      <c r="E333" s="11"/>
      <c r="F333" s="1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1"/>
      <c r="BC333" s="11"/>
      <c r="BD333" s="11"/>
    </row>
    <row r="334" spans="5:56" x14ac:dyDescent="0.25">
      <c r="E334" s="11"/>
      <c r="F334" s="1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1"/>
      <c r="BC334" s="11"/>
      <c r="BD334" s="11"/>
    </row>
    <row r="335" spans="5:56" x14ac:dyDescent="0.25">
      <c r="E335" s="11"/>
      <c r="F335" s="1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1"/>
      <c r="BC335" s="11"/>
      <c r="BD335" s="11"/>
    </row>
    <row r="336" spans="5:56" x14ac:dyDescent="0.25">
      <c r="E336" s="11"/>
      <c r="F336" s="1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1"/>
      <c r="BC336" s="11"/>
      <c r="BD336" s="11"/>
    </row>
    <row r="337" spans="5:56" x14ac:dyDescent="0.25">
      <c r="E337" s="11"/>
      <c r="F337" s="1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1"/>
      <c r="BC337" s="11"/>
      <c r="BD337" s="11"/>
    </row>
    <row r="338" spans="5:56" x14ac:dyDescent="0.25">
      <c r="E338" s="11"/>
      <c r="F338" s="1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1"/>
      <c r="BC338" s="11"/>
      <c r="BD338" s="11"/>
    </row>
    <row r="339" spans="5:56" x14ac:dyDescent="0.25">
      <c r="E339" s="11"/>
      <c r="F339" s="1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1"/>
      <c r="BC339" s="11"/>
      <c r="BD339" s="11"/>
    </row>
    <row r="340" spans="5:56" x14ac:dyDescent="0.25">
      <c r="E340" s="11"/>
      <c r="F340" s="1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1"/>
      <c r="BC340" s="11"/>
      <c r="BD340" s="11"/>
    </row>
    <row r="341" spans="5:56" x14ac:dyDescent="0.25">
      <c r="E341" s="11"/>
      <c r="F341" s="1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1"/>
      <c r="BC341" s="11"/>
      <c r="BD341" s="11"/>
    </row>
    <row r="342" spans="5:56" x14ac:dyDescent="0.25">
      <c r="E342" s="11"/>
      <c r="F342" s="1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1"/>
      <c r="BC342" s="11"/>
      <c r="BD342" s="11"/>
    </row>
    <row r="343" spans="5:56" x14ac:dyDescent="0.25">
      <c r="E343" s="11"/>
      <c r="F343" s="1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1"/>
      <c r="BC343" s="11"/>
      <c r="BD343" s="11"/>
    </row>
    <row r="344" spans="5:56" x14ac:dyDescent="0.25">
      <c r="E344" s="11"/>
      <c r="F344" s="1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1"/>
      <c r="BC344" s="11"/>
      <c r="BD344" s="11"/>
    </row>
    <row r="345" spans="5:56" x14ac:dyDescent="0.25">
      <c r="E345" s="11"/>
      <c r="F345" s="1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1"/>
      <c r="BC345" s="11"/>
      <c r="BD345" s="11"/>
    </row>
    <row r="346" spans="5:56" x14ac:dyDescent="0.25">
      <c r="E346" s="11"/>
      <c r="F346" s="1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1"/>
      <c r="BC346" s="11"/>
      <c r="BD346" s="11"/>
    </row>
    <row r="347" spans="5:56" x14ac:dyDescent="0.25">
      <c r="E347" s="11"/>
      <c r="F347" s="1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1"/>
      <c r="BC347" s="11"/>
      <c r="BD347" s="11"/>
    </row>
    <row r="348" spans="5:56" x14ac:dyDescent="0.25">
      <c r="E348" s="11"/>
      <c r="F348" s="1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1"/>
      <c r="BC348" s="11"/>
      <c r="BD348" s="11"/>
    </row>
    <row r="349" spans="5:56" x14ac:dyDescent="0.25">
      <c r="E349" s="11"/>
      <c r="F349" s="1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1"/>
      <c r="BC349" s="11"/>
      <c r="BD349" s="11"/>
    </row>
    <row r="350" spans="5:56" x14ac:dyDescent="0.25">
      <c r="E350" s="11"/>
      <c r="F350" s="1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1"/>
      <c r="BC350" s="11"/>
      <c r="BD350" s="11"/>
    </row>
    <row r="351" spans="5:56" x14ac:dyDescent="0.25">
      <c r="E351" s="11"/>
      <c r="F351" s="1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1"/>
      <c r="BC351" s="11"/>
      <c r="BD351" s="11"/>
    </row>
    <row r="352" spans="5:56" x14ac:dyDescent="0.25">
      <c r="E352" s="11"/>
      <c r="F352" s="1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1"/>
      <c r="BC352" s="11"/>
      <c r="BD352" s="11"/>
    </row>
    <row r="353" spans="5:56" x14ac:dyDescent="0.25">
      <c r="E353" s="11"/>
      <c r="F353" s="1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1"/>
      <c r="BC353" s="11"/>
      <c r="BD353" s="11"/>
    </row>
    <row r="354" spans="5:56" x14ac:dyDescent="0.25">
      <c r="E354" s="11"/>
      <c r="F354" s="1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1"/>
      <c r="BC354" s="11"/>
      <c r="BD354" s="11"/>
    </row>
    <row r="355" spans="5:56" x14ac:dyDescent="0.25">
      <c r="E355" s="11"/>
      <c r="F355" s="1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1"/>
      <c r="BC355" s="11"/>
      <c r="BD355" s="11"/>
    </row>
    <row r="356" spans="5:56" x14ac:dyDescent="0.25">
      <c r="E356" s="11"/>
      <c r="F356" s="1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1"/>
      <c r="BC356" s="11"/>
      <c r="BD356" s="11"/>
    </row>
    <row r="357" spans="5:56" x14ac:dyDescent="0.25">
      <c r="E357" s="11"/>
      <c r="F357" s="1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1"/>
      <c r="BC357" s="11"/>
      <c r="BD357" s="11"/>
    </row>
    <row r="358" spans="5:56" x14ac:dyDescent="0.25">
      <c r="E358" s="11"/>
      <c r="F358" s="1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1"/>
      <c r="BC358" s="11"/>
      <c r="BD358" s="11"/>
    </row>
    <row r="359" spans="5:56" x14ac:dyDescent="0.25">
      <c r="E359" s="11"/>
      <c r="F359" s="1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1"/>
      <c r="BC359" s="11"/>
      <c r="BD359" s="11"/>
    </row>
    <row r="360" spans="5:56" x14ac:dyDescent="0.25">
      <c r="E360" s="11"/>
      <c r="F360" s="1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1"/>
      <c r="BC360" s="11"/>
      <c r="BD360" s="11"/>
    </row>
    <row r="361" spans="5:56" x14ac:dyDescent="0.25">
      <c r="E361" s="11"/>
      <c r="F361" s="1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1"/>
      <c r="BC361" s="11"/>
      <c r="BD361" s="11"/>
    </row>
    <row r="362" spans="5:56" x14ac:dyDescent="0.25">
      <c r="E362" s="11"/>
      <c r="F362" s="1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1"/>
      <c r="BC362" s="11"/>
      <c r="BD362" s="11"/>
    </row>
    <row r="363" spans="5:56" x14ac:dyDescent="0.25">
      <c r="E363" s="11"/>
      <c r="F363" s="1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1"/>
      <c r="BC363" s="11"/>
      <c r="BD363" s="11"/>
    </row>
    <row r="364" spans="5:56" x14ac:dyDescent="0.25">
      <c r="E364" s="11"/>
      <c r="F364" s="1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1"/>
      <c r="BC364" s="11"/>
      <c r="BD364" s="11"/>
    </row>
    <row r="365" spans="5:56" x14ac:dyDescent="0.25">
      <c r="E365" s="11"/>
      <c r="F365" s="1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1"/>
      <c r="BC365" s="11"/>
      <c r="BD365" s="11"/>
    </row>
    <row r="366" spans="5:56" x14ac:dyDescent="0.25">
      <c r="E366" s="11"/>
      <c r="F366" s="1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1"/>
      <c r="BC366" s="11"/>
      <c r="BD366" s="11"/>
    </row>
    <row r="367" spans="5:56" x14ac:dyDescent="0.25">
      <c r="E367" s="11"/>
      <c r="F367" s="1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1"/>
      <c r="BC367" s="11"/>
      <c r="BD367" s="11"/>
    </row>
    <row r="368" spans="5:56" x14ac:dyDescent="0.25">
      <c r="E368" s="11"/>
      <c r="F368" s="1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1"/>
      <c r="BC368" s="11"/>
      <c r="BD368" s="11"/>
    </row>
    <row r="369" spans="5:56" x14ac:dyDescent="0.25">
      <c r="E369" s="11"/>
      <c r="F369" s="1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1"/>
      <c r="BC369" s="11"/>
      <c r="BD369" s="11"/>
    </row>
    <row r="370" spans="5:56" x14ac:dyDescent="0.25">
      <c r="E370" s="11"/>
      <c r="F370" s="1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1"/>
      <c r="BC370" s="11"/>
      <c r="BD370" s="11"/>
    </row>
    <row r="371" spans="5:56" x14ac:dyDescent="0.25">
      <c r="E371" s="11"/>
      <c r="F371" s="1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1"/>
      <c r="BC371" s="11"/>
      <c r="BD371" s="11"/>
    </row>
    <row r="372" spans="5:56" x14ac:dyDescent="0.25">
      <c r="E372" s="11"/>
      <c r="F372" s="1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1"/>
      <c r="BC372" s="11"/>
      <c r="BD372" s="11"/>
    </row>
    <row r="373" spans="5:56" x14ac:dyDescent="0.25">
      <c r="E373" s="11"/>
      <c r="F373" s="1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1"/>
      <c r="BC373" s="11"/>
      <c r="BD373" s="11"/>
    </row>
    <row r="374" spans="5:56" x14ac:dyDescent="0.25">
      <c r="E374" s="11"/>
      <c r="F374" s="1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1"/>
      <c r="BC374" s="11"/>
      <c r="BD374" s="11"/>
    </row>
    <row r="375" spans="5:56" x14ac:dyDescent="0.25">
      <c r="E375" s="11"/>
      <c r="F375" s="1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1"/>
      <c r="BC375" s="11"/>
      <c r="BD375" s="11"/>
    </row>
    <row r="376" spans="5:56" x14ac:dyDescent="0.25">
      <c r="E376" s="11"/>
      <c r="F376" s="1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1"/>
      <c r="BC376" s="11"/>
      <c r="BD376" s="11"/>
    </row>
    <row r="377" spans="5:56" x14ac:dyDescent="0.25">
      <c r="E377" s="11"/>
      <c r="F377" s="1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1"/>
      <c r="BC377" s="11"/>
      <c r="BD377" s="11"/>
    </row>
    <row r="378" spans="5:56" x14ac:dyDescent="0.25">
      <c r="E378" s="11"/>
      <c r="F378" s="1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1"/>
      <c r="BC378" s="11"/>
      <c r="BD378" s="11"/>
    </row>
    <row r="379" spans="5:56" x14ac:dyDescent="0.25">
      <c r="E379" s="11"/>
      <c r="F379" s="1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1"/>
      <c r="BC379" s="11"/>
      <c r="BD379" s="11"/>
    </row>
    <row r="380" spans="5:56" x14ac:dyDescent="0.25">
      <c r="E380" s="11"/>
      <c r="F380" s="1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1"/>
      <c r="BC380" s="11"/>
      <c r="BD380" s="11"/>
    </row>
    <row r="381" spans="5:56" x14ac:dyDescent="0.25">
      <c r="E381" s="11"/>
      <c r="F381" s="1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1"/>
      <c r="BC381" s="11"/>
      <c r="BD381" s="11"/>
    </row>
    <row r="382" spans="5:56" x14ac:dyDescent="0.25">
      <c r="E382" s="11"/>
      <c r="F382" s="1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1"/>
      <c r="BC382" s="11"/>
      <c r="BD382" s="11"/>
    </row>
    <row r="383" spans="5:56" x14ac:dyDescent="0.25">
      <c r="E383" s="11"/>
      <c r="F383" s="1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1"/>
      <c r="BC383" s="11"/>
      <c r="BD383" s="11"/>
    </row>
    <row r="384" spans="5:56" x14ac:dyDescent="0.25">
      <c r="E384" s="11"/>
      <c r="F384" s="1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1"/>
      <c r="BC384" s="11"/>
      <c r="BD384" s="11"/>
    </row>
    <row r="385" spans="5:56" x14ac:dyDescent="0.25">
      <c r="E385" s="11"/>
      <c r="F385" s="1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1"/>
      <c r="BC385" s="11"/>
      <c r="BD385" s="11"/>
    </row>
    <row r="386" spans="5:56" x14ac:dyDescent="0.25">
      <c r="E386" s="11"/>
      <c r="F386" s="1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1"/>
      <c r="BC386" s="11"/>
      <c r="BD386" s="11"/>
    </row>
    <row r="387" spans="5:56" x14ac:dyDescent="0.25">
      <c r="E387" s="11"/>
      <c r="F387" s="1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1"/>
      <c r="BC387" s="11"/>
      <c r="BD387" s="11"/>
    </row>
    <row r="388" spans="5:56" x14ac:dyDescent="0.25">
      <c r="E388" s="11"/>
      <c r="F388" s="1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1"/>
      <c r="BC388" s="11"/>
      <c r="BD388" s="11"/>
    </row>
    <row r="389" spans="5:56" x14ac:dyDescent="0.25">
      <c r="E389" s="11"/>
      <c r="F389" s="1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1"/>
      <c r="BC389" s="11"/>
      <c r="BD389" s="11"/>
    </row>
    <row r="390" spans="5:56" x14ac:dyDescent="0.25">
      <c r="E390" s="11"/>
      <c r="F390" s="1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1"/>
      <c r="BC390" s="11"/>
      <c r="BD390" s="11"/>
    </row>
    <row r="391" spans="5:56" x14ac:dyDescent="0.25">
      <c r="E391" s="11"/>
      <c r="F391" s="1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1"/>
      <c r="BC391" s="11"/>
      <c r="BD391" s="11"/>
    </row>
    <row r="392" spans="5:56" x14ac:dyDescent="0.25">
      <c r="E392" s="11"/>
      <c r="F392" s="1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1"/>
      <c r="BC392" s="11"/>
      <c r="BD392" s="11"/>
    </row>
    <row r="393" spans="5:56" x14ac:dyDescent="0.25">
      <c r="E393" s="11"/>
      <c r="F393" s="1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1"/>
      <c r="BC393" s="11"/>
      <c r="BD393" s="11"/>
    </row>
    <row r="394" spans="5:56" x14ac:dyDescent="0.25">
      <c r="E394" s="11"/>
      <c r="F394" s="1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1"/>
      <c r="BC394" s="11"/>
      <c r="BD394" s="11"/>
    </row>
    <row r="395" spans="5:56" x14ac:dyDescent="0.25">
      <c r="E395" s="11"/>
      <c r="F395" s="1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1"/>
      <c r="BC395" s="11"/>
      <c r="BD395" s="11"/>
    </row>
    <row r="396" spans="5:56" x14ac:dyDescent="0.25">
      <c r="E396" s="11"/>
      <c r="F396" s="1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1"/>
      <c r="BC396" s="11"/>
      <c r="BD396" s="11"/>
    </row>
    <row r="397" spans="5:56" x14ac:dyDescent="0.25">
      <c r="E397" s="11"/>
      <c r="F397" s="1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1"/>
      <c r="BC397" s="11"/>
      <c r="BD397" s="11"/>
    </row>
    <row r="398" spans="5:56" x14ac:dyDescent="0.25">
      <c r="E398" s="11"/>
      <c r="F398" s="1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1"/>
      <c r="BC398" s="11"/>
      <c r="BD398" s="11"/>
    </row>
    <row r="399" spans="5:56" x14ac:dyDescent="0.25">
      <c r="E399" s="11"/>
      <c r="F399" s="1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1"/>
      <c r="BC399" s="11"/>
      <c r="BD399" s="11"/>
    </row>
    <row r="400" spans="5:56" x14ac:dyDescent="0.25">
      <c r="E400" s="11"/>
      <c r="F400" s="1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1"/>
      <c r="BC400" s="11"/>
      <c r="BD400" s="11"/>
    </row>
    <row r="401" spans="5:56" x14ac:dyDescent="0.25">
      <c r="E401" s="11"/>
      <c r="F401" s="1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1"/>
      <c r="BC401" s="11"/>
      <c r="BD401" s="11"/>
    </row>
    <row r="402" spans="5:56" x14ac:dyDescent="0.25">
      <c r="E402" s="11"/>
      <c r="F402" s="1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1"/>
      <c r="BC402" s="11"/>
      <c r="BD402" s="11"/>
    </row>
    <row r="403" spans="5:56" x14ac:dyDescent="0.25">
      <c r="E403" s="11"/>
      <c r="F403" s="1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1"/>
      <c r="BC403" s="11"/>
      <c r="BD403" s="11"/>
    </row>
    <row r="404" spans="5:56" x14ac:dyDescent="0.25">
      <c r="E404" s="11"/>
      <c r="F404" s="1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1"/>
      <c r="BC404" s="11"/>
      <c r="BD404" s="11"/>
    </row>
    <row r="405" spans="5:56" x14ac:dyDescent="0.25">
      <c r="E405" s="11"/>
      <c r="F405" s="1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1"/>
      <c r="BC405" s="11"/>
      <c r="BD405" s="11"/>
    </row>
    <row r="406" spans="5:56" x14ac:dyDescent="0.25">
      <c r="E406" s="11"/>
      <c r="F406" s="1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1"/>
      <c r="BC406" s="11"/>
      <c r="BD406" s="11"/>
    </row>
    <row r="407" spans="5:56" x14ac:dyDescent="0.25">
      <c r="E407" s="11"/>
      <c r="F407" s="1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1"/>
      <c r="BC407" s="11"/>
      <c r="BD407" s="11"/>
    </row>
    <row r="408" spans="5:56" x14ac:dyDescent="0.25">
      <c r="E408" s="11"/>
      <c r="F408" s="1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1"/>
      <c r="BC408" s="11"/>
      <c r="BD408" s="11"/>
    </row>
    <row r="409" spans="5:56" x14ac:dyDescent="0.25">
      <c r="E409" s="11"/>
      <c r="F409" s="1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1"/>
      <c r="BC409" s="11"/>
      <c r="BD409" s="11"/>
    </row>
    <row r="410" spans="5:56" x14ac:dyDescent="0.25">
      <c r="E410" s="11"/>
      <c r="F410" s="1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1"/>
      <c r="BC410" s="11"/>
      <c r="BD410" s="11"/>
    </row>
    <row r="411" spans="5:56" x14ac:dyDescent="0.25">
      <c r="E411" s="11"/>
      <c r="F411" s="1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1"/>
      <c r="BC411" s="11"/>
      <c r="BD411" s="11"/>
    </row>
    <row r="412" spans="5:56" x14ac:dyDescent="0.25">
      <c r="E412" s="11"/>
      <c r="F412" s="1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1"/>
      <c r="BC412" s="11"/>
      <c r="BD412" s="11"/>
    </row>
    <row r="413" spans="5:56" x14ac:dyDescent="0.25">
      <c r="E413" s="11"/>
      <c r="F413" s="1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1"/>
      <c r="BC413" s="11"/>
      <c r="BD413" s="11"/>
    </row>
    <row r="414" spans="5:56" x14ac:dyDescent="0.25">
      <c r="E414" s="11"/>
      <c r="F414" s="1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1"/>
      <c r="BC414" s="11"/>
      <c r="BD414" s="11"/>
    </row>
    <row r="415" spans="5:56" x14ac:dyDescent="0.25">
      <c r="E415" s="11"/>
      <c r="F415" s="1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1"/>
      <c r="BC415" s="11"/>
      <c r="BD415" s="11"/>
    </row>
    <row r="416" spans="5:56" x14ac:dyDescent="0.25">
      <c r="E416" s="11"/>
      <c r="F416" s="1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1"/>
      <c r="BC416" s="11"/>
      <c r="BD416" s="11"/>
    </row>
    <row r="417" spans="5:56" x14ac:dyDescent="0.25">
      <c r="E417" s="11"/>
      <c r="F417" s="1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1"/>
      <c r="BC417" s="11"/>
      <c r="BD417" s="11"/>
    </row>
    <row r="418" spans="5:56" x14ac:dyDescent="0.25">
      <c r="E418" s="11"/>
      <c r="F418" s="1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1"/>
      <c r="BC418" s="11"/>
      <c r="BD418" s="11"/>
    </row>
    <row r="419" spans="5:56" x14ac:dyDescent="0.25">
      <c r="E419" s="11"/>
      <c r="F419" s="1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1"/>
      <c r="BC419" s="11"/>
      <c r="BD419" s="11"/>
    </row>
    <row r="420" spans="5:56" x14ac:dyDescent="0.25">
      <c r="E420" s="11"/>
      <c r="F420" s="1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1"/>
      <c r="BC420" s="11"/>
      <c r="BD420" s="11"/>
    </row>
    <row r="421" spans="5:56" x14ac:dyDescent="0.25">
      <c r="E421" s="11"/>
      <c r="F421" s="1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1"/>
      <c r="BC421" s="11"/>
      <c r="BD421" s="11"/>
    </row>
    <row r="422" spans="5:56" x14ac:dyDescent="0.25">
      <c r="E422" s="11"/>
      <c r="F422" s="1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1"/>
      <c r="BC422" s="11"/>
      <c r="BD422" s="11"/>
    </row>
    <row r="423" spans="5:56" x14ac:dyDescent="0.25">
      <c r="E423" s="11"/>
      <c r="F423" s="1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1"/>
      <c r="BC423" s="11"/>
      <c r="BD423" s="11"/>
    </row>
    <row r="424" spans="5:56" x14ac:dyDescent="0.25">
      <c r="E424" s="11"/>
      <c r="F424" s="1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1"/>
      <c r="BC424" s="11"/>
      <c r="BD424" s="11"/>
    </row>
    <row r="425" spans="5:56" x14ac:dyDescent="0.25">
      <c r="E425" s="11"/>
      <c r="F425" s="1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1"/>
      <c r="BC425" s="11"/>
      <c r="BD425" s="11"/>
    </row>
    <row r="426" spans="5:56" x14ac:dyDescent="0.25">
      <c r="E426" s="11"/>
      <c r="F426" s="1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1"/>
      <c r="BC426" s="11"/>
      <c r="BD426" s="11"/>
    </row>
    <row r="427" spans="5:56" x14ac:dyDescent="0.25">
      <c r="E427" s="11"/>
      <c r="F427" s="1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1"/>
      <c r="BC427" s="11"/>
      <c r="BD427" s="11"/>
    </row>
    <row r="428" spans="5:56" x14ac:dyDescent="0.25">
      <c r="E428" s="11"/>
      <c r="F428" s="1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1"/>
      <c r="BC428" s="11"/>
      <c r="BD428" s="11"/>
    </row>
    <row r="429" spans="5:56" x14ac:dyDescent="0.25">
      <c r="E429" s="11"/>
      <c r="F429" s="1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1"/>
      <c r="BC429" s="11"/>
      <c r="BD429" s="11"/>
    </row>
    <row r="430" spans="5:56" x14ac:dyDescent="0.25">
      <c r="E430" s="11"/>
      <c r="F430" s="1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1"/>
      <c r="BC430" s="11"/>
      <c r="BD430" s="11"/>
    </row>
    <row r="431" spans="5:56" x14ac:dyDescent="0.25">
      <c r="E431" s="11"/>
      <c r="F431" s="1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1"/>
      <c r="BC431" s="11"/>
      <c r="BD431" s="11"/>
    </row>
    <row r="432" spans="5:56" x14ac:dyDescent="0.25">
      <c r="E432" s="11"/>
      <c r="F432" s="1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1"/>
      <c r="BC432" s="11"/>
      <c r="BD432" s="11"/>
    </row>
    <row r="433" spans="5:56" x14ac:dyDescent="0.25">
      <c r="E433" s="11"/>
      <c r="F433" s="1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1"/>
      <c r="BC433" s="11"/>
      <c r="BD433" s="11"/>
    </row>
    <row r="434" spans="5:56" x14ac:dyDescent="0.25">
      <c r="E434" s="11"/>
      <c r="F434" s="1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1"/>
      <c r="BC434" s="11"/>
      <c r="BD434" s="11"/>
    </row>
    <row r="435" spans="5:56" x14ac:dyDescent="0.25">
      <c r="E435" s="11"/>
      <c r="F435" s="1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1"/>
      <c r="BC435" s="11"/>
      <c r="BD435" s="11"/>
    </row>
    <row r="436" spans="5:56" x14ac:dyDescent="0.25">
      <c r="E436" s="11"/>
      <c r="F436" s="1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1"/>
      <c r="BC436" s="11"/>
      <c r="BD436" s="11"/>
    </row>
    <row r="437" spans="5:56" x14ac:dyDescent="0.25">
      <c r="E437" s="11"/>
      <c r="F437" s="1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1"/>
      <c r="BC437" s="11"/>
      <c r="BD437" s="11"/>
    </row>
    <row r="438" spans="5:56" x14ac:dyDescent="0.25">
      <c r="E438" s="11"/>
      <c r="F438" s="1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1"/>
      <c r="BC438" s="11"/>
      <c r="BD438" s="11"/>
    </row>
    <row r="439" spans="5:56" x14ac:dyDescent="0.25">
      <c r="E439" s="11"/>
      <c r="F439" s="1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1"/>
      <c r="BC439" s="11"/>
      <c r="BD439" s="11"/>
    </row>
    <row r="440" spans="5:56" x14ac:dyDescent="0.25">
      <c r="E440" s="11"/>
      <c r="F440" s="1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1"/>
      <c r="BC440" s="11"/>
      <c r="BD440" s="11"/>
    </row>
    <row r="441" spans="5:56" x14ac:dyDescent="0.25">
      <c r="E441" s="11"/>
      <c r="F441" s="1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1"/>
      <c r="BC441" s="11"/>
      <c r="BD441" s="11"/>
    </row>
    <row r="442" spans="5:56" x14ac:dyDescent="0.25">
      <c r="E442" s="11"/>
      <c r="F442" s="1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1"/>
      <c r="BC442" s="11"/>
      <c r="BD442" s="11"/>
    </row>
    <row r="443" spans="5:56" x14ac:dyDescent="0.25">
      <c r="E443" s="11"/>
      <c r="F443" s="1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1"/>
      <c r="BC443" s="11"/>
      <c r="BD443" s="11"/>
    </row>
    <row r="444" spans="5:56" x14ac:dyDescent="0.25">
      <c r="E444" s="11"/>
      <c r="F444" s="1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1"/>
      <c r="BC444" s="11"/>
      <c r="BD444" s="11"/>
    </row>
    <row r="445" spans="5:56" x14ac:dyDescent="0.25">
      <c r="E445" s="11"/>
      <c r="F445" s="1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1"/>
      <c r="BC445" s="11"/>
      <c r="BD445" s="11"/>
    </row>
    <row r="446" spans="5:56" x14ac:dyDescent="0.25">
      <c r="E446" s="11"/>
      <c r="F446" s="1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1"/>
      <c r="BC446" s="11"/>
      <c r="BD446" s="11"/>
    </row>
    <row r="447" spans="5:56" x14ac:dyDescent="0.25">
      <c r="E447" s="11"/>
      <c r="F447" s="1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1"/>
      <c r="BC447" s="11"/>
      <c r="BD447" s="11"/>
    </row>
    <row r="448" spans="5:56" x14ac:dyDescent="0.25">
      <c r="E448" s="11"/>
      <c r="F448" s="1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1"/>
      <c r="BC448" s="11"/>
      <c r="BD448" s="11"/>
    </row>
    <row r="449" spans="5:56" x14ac:dyDescent="0.25">
      <c r="E449" s="11"/>
      <c r="F449" s="1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1"/>
      <c r="BC449" s="11"/>
      <c r="BD449" s="11"/>
    </row>
    <row r="450" spans="5:56" x14ac:dyDescent="0.25">
      <c r="E450" s="11"/>
      <c r="F450" s="1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1"/>
      <c r="BC450" s="11"/>
      <c r="BD450" s="11"/>
    </row>
    <row r="451" spans="5:56" x14ac:dyDescent="0.25">
      <c r="E451" s="11"/>
      <c r="F451" s="1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1"/>
      <c r="BC451" s="11"/>
      <c r="BD451" s="11"/>
    </row>
    <row r="452" spans="5:56" x14ac:dyDescent="0.25">
      <c r="E452" s="11"/>
      <c r="F452" s="1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1"/>
      <c r="BC452" s="11"/>
      <c r="BD452" s="11"/>
    </row>
    <row r="453" spans="5:56" x14ac:dyDescent="0.25">
      <c r="E453" s="11"/>
      <c r="F453" s="1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1"/>
      <c r="BC453" s="11"/>
      <c r="BD453" s="11"/>
    </row>
    <row r="454" spans="5:56" x14ac:dyDescent="0.25">
      <c r="E454" s="11"/>
      <c r="F454" s="1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1"/>
      <c r="BC454" s="11"/>
      <c r="BD454" s="11"/>
    </row>
    <row r="455" spans="5:56" x14ac:dyDescent="0.25">
      <c r="E455" s="11"/>
      <c r="F455" s="1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1"/>
      <c r="BC455" s="11"/>
      <c r="BD455" s="11"/>
    </row>
    <row r="456" spans="5:56" x14ac:dyDescent="0.25">
      <c r="E456" s="11"/>
      <c r="F456" s="1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1"/>
      <c r="BC456" s="11"/>
      <c r="BD456" s="11"/>
    </row>
    <row r="457" spans="5:56" x14ac:dyDescent="0.25">
      <c r="E457" s="11"/>
      <c r="F457" s="1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1"/>
      <c r="BC457" s="11"/>
      <c r="BD457" s="11"/>
    </row>
    <row r="458" spans="5:56" x14ac:dyDescent="0.25">
      <c r="E458" s="11"/>
      <c r="F458" s="1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1"/>
      <c r="BC458" s="11"/>
      <c r="BD458" s="11"/>
    </row>
    <row r="459" spans="5:56" x14ac:dyDescent="0.25">
      <c r="E459" s="11"/>
      <c r="F459" s="1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1"/>
      <c r="BC459" s="11"/>
      <c r="BD459" s="11"/>
    </row>
    <row r="460" spans="5:56" x14ac:dyDescent="0.25">
      <c r="E460" s="11"/>
      <c r="F460" s="1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1"/>
      <c r="BC460" s="11"/>
      <c r="BD460" s="11"/>
    </row>
    <row r="461" spans="5:56" x14ac:dyDescent="0.25">
      <c r="E461" s="11"/>
      <c r="F461" s="1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1"/>
      <c r="BC461" s="11"/>
      <c r="BD461" s="11"/>
    </row>
    <row r="462" spans="5:56" x14ac:dyDescent="0.25">
      <c r="E462" s="11"/>
      <c r="F462" s="1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1"/>
      <c r="BC462" s="11"/>
      <c r="BD462" s="11"/>
    </row>
    <row r="463" spans="5:56" x14ac:dyDescent="0.25">
      <c r="E463" s="11"/>
      <c r="F463" s="1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1"/>
      <c r="BC463" s="11"/>
      <c r="BD463" s="11"/>
    </row>
    <row r="464" spans="5:56" x14ac:dyDescent="0.25">
      <c r="E464" s="11"/>
      <c r="F464" s="1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1"/>
      <c r="BC464" s="11"/>
      <c r="BD464" s="11"/>
    </row>
    <row r="465" spans="5:56" x14ac:dyDescent="0.25">
      <c r="E465" s="11"/>
      <c r="F465" s="1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1"/>
      <c r="BC465" s="11"/>
      <c r="BD465" s="11"/>
    </row>
    <row r="466" spans="5:56" x14ac:dyDescent="0.25">
      <c r="E466" s="11"/>
      <c r="F466" s="1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1"/>
      <c r="BC466" s="11"/>
      <c r="BD466" s="11"/>
    </row>
    <row r="467" spans="5:56" x14ac:dyDescent="0.25">
      <c r="E467" s="11"/>
      <c r="F467" s="1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1"/>
      <c r="BC467" s="11"/>
      <c r="BD467" s="11"/>
    </row>
    <row r="468" spans="5:56" x14ac:dyDescent="0.25">
      <c r="E468" s="11"/>
      <c r="F468" s="1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1"/>
      <c r="BC468" s="11"/>
      <c r="BD468" s="11"/>
    </row>
    <row r="469" spans="5:56" x14ac:dyDescent="0.25">
      <c r="E469" s="11"/>
      <c r="F469" s="1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1"/>
      <c r="BC469" s="11"/>
      <c r="BD469" s="11"/>
    </row>
    <row r="470" spans="5:56" x14ac:dyDescent="0.25">
      <c r="E470" s="11"/>
      <c r="F470" s="1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1"/>
      <c r="BC470" s="11"/>
      <c r="BD470" s="11"/>
    </row>
    <row r="471" spans="5:56" x14ac:dyDescent="0.25">
      <c r="E471" s="11"/>
      <c r="F471" s="1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1"/>
      <c r="BC471" s="11"/>
      <c r="BD471" s="11"/>
    </row>
    <row r="472" spans="5:56" x14ac:dyDescent="0.25">
      <c r="E472" s="11"/>
      <c r="F472" s="1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1"/>
      <c r="BC472" s="11"/>
      <c r="BD472" s="11"/>
    </row>
    <row r="473" spans="5:56" x14ac:dyDescent="0.25">
      <c r="E473" s="11"/>
      <c r="F473" s="1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1"/>
      <c r="BC473" s="11"/>
      <c r="BD473" s="11"/>
    </row>
    <row r="474" spans="5:56" x14ac:dyDescent="0.25">
      <c r="E474" s="11"/>
      <c r="F474" s="1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1"/>
      <c r="BC474" s="11"/>
      <c r="BD474" s="11"/>
    </row>
    <row r="475" spans="5:56" x14ac:dyDescent="0.25">
      <c r="E475" s="11"/>
      <c r="F475" s="1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1"/>
      <c r="BC475" s="11"/>
      <c r="BD475" s="11"/>
    </row>
    <row r="476" spans="5:56" x14ac:dyDescent="0.25">
      <c r="E476" s="11"/>
      <c r="F476" s="11"/>
      <c r="BB476" s="10"/>
      <c r="BC476" s="10"/>
      <c r="BD476" s="10"/>
    </row>
    <row r="477" spans="5:56" x14ac:dyDescent="0.25">
      <c r="E477" s="11"/>
      <c r="F477" s="11"/>
      <c r="BB477" s="10"/>
      <c r="BC477" s="10"/>
      <c r="BD477" s="10"/>
    </row>
    <row r="478" spans="5:56" x14ac:dyDescent="0.25">
      <c r="E478" s="11"/>
      <c r="F478" s="11"/>
      <c r="BB478" s="10"/>
      <c r="BC478" s="10"/>
      <c r="BD478" s="10"/>
    </row>
    <row r="479" spans="5:56" x14ac:dyDescent="0.25">
      <c r="E479" s="11"/>
      <c r="F479" s="11"/>
    </row>
    <row r="480" spans="5:56" x14ac:dyDescent="0.25">
      <c r="E480" s="11"/>
      <c r="F480" s="11"/>
    </row>
    <row r="481" spans="5:6" x14ac:dyDescent="0.25">
      <c r="E481" s="11"/>
      <c r="F481" s="11"/>
    </row>
    <row r="482" spans="5:6" x14ac:dyDescent="0.25">
      <c r="E482" s="11"/>
      <c r="F482" s="11"/>
    </row>
    <row r="483" spans="5:6" x14ac:dyDescent="0.25">
      <c r="E483" s="11"/>
      <c r="F483" s="11"/>
    </row>
    <row r="484" spans="5:6" x14ac:dyDescent="0.25">
      <c r="E484" s="11"/>
      <c r="F484" s="11"/>
    </row>
    <row r="485" spans="5:6" x14ac:dyDescent="0.25">
      <c r="E485" s="11"/>
      <c r="F485" s="11"/>
    </row>
    <row r="486" spans="5:6" x14ac:dyDescent="0.25">
      <c r="E486" s="11"/>
      <c r="F486" s="11"/>
    </row>
    <row r="487" spans="5:6" x14ac:dyDescent="0.25">
      <c r="E487" s="11"/>
      <c r="F487" s="11"/>
    </row>
    <row r="488" spans="5:6" x14ac:dyDescent="0.25">
      <c r="E488" s="11"/>
      <c r="F488" s="11"/>
    </row>
    <row r="489" spans="5:6" x14ac:dyDescent="0.25">
      <c r="E489" s="11"/>
      <c r="F489" s="11"/>
    </row>
    <row r="490" spans="5:6" x14ac:dyDescent="0.25">
      <c r="E490" s="11"/>
      <c r="F490" s="11"/>
    </row>
    <row r="491" spans="5:6" x14ac:dyDescent="0.25">
      <c r="E491" s="11"/>
      <c r="F491" s="11"/>
    </row>
    <row r="492" spans="5:6" x14ac:dyDescent="0.25">
      <c r="E492" s="11"/>
      <c r="F492" s="11"/>
    </row>
    <row r="493" spans="5:6" x14ac:dyDescent="0.25">
      <c r="E493" s="11"/>
      <c r="F493" s="11"/>
    </row>
    <row r="494" spans="5:6" x14ac:dyDescent="0.25">
      <c r="E494" s="11"/>
      <c r="F494" s="11"/>
    </row>
    <row r="495" spans="5:6" x14ac:dyDescent="0.25">
      <c r="E495" s="11"/>
      <c r="F495" s="11"/>
    </row>
    <row r="496" spans="5:6" x14ac:dyDescent="0.25">
      <c r="E496" s="11"/>
      <c r="F496" s="11"/>
    </row>
    <row r="497" spans="5:6" x14ac:dyDescent="0.25">
      <c r="E497" s="11"/>
      <c r="F497" s="11"/>
    </row>
    <row r="498" spans="5:6" x14ac:dyDescent="0.25">
      <c r="E498" s="11"/>
      <c r="F498" s="11"/>
    </row>
    <row r="499" spans="5:6" x14ac:dyDescent="0.25">
      <c r="E499" s="11"/>
      <c r="F499" s="11"/>
    </row>
    <row r="500" spans="5:6" x14ac:dyDescent="0.25">
      <c r="E500" s="11"/>
      <c r="F500" s="11"/>
    </row>
    <row r="501" spans="5:6" x14ac:dyDescent="0.25">
      <c r="E501" s="11"/>
      <c r="F501" s="11"/>
    </row>
    <row r="502" spans="5:6" x14ac:dyDescent="0.25">
      <c r="E502" s="11"/>
      <c r="F502" s="11"/>
    </row>
    <row r="503" spans="5:6" x14ac:dyDescent="0.25">
      <c r="E503" s="11"/>
      <c r="F503" s="11"/>
    </row>
    <row r="504" spans="5:6" x14ac:dyDescent="0.25">
      <c r="E504" s="11"/>
      <c r="F504" s="11"/>
    </row>
    <row r="505" spans="5:6" x14ac:dyDescent="0.25">
      <c r="E505" s="11"/>
      <c r="F505" s="11"/>
    </row>
    <row r="506" spans="5:6" x14ac:dyDescent="0.25">
      <c r="E506" s="11"/>
      <c r="F506" s="11"/>
    </row>
    <row r="507" spans="5:6" x14ac:dyDescent="0.25">
      <c r="E507" s="11"/>
      <c r="F507" s="11"/>
    </row>
    <row r="508" spans="5:6" x14ac:dyDescent="0.25">
      <c r="E508" s="11"/>
      <c r="F508" s="11"/>
    </row>
    <row r="509" spans="5:6" x14ac:dyDescent="0.25">
      <c r="E509" s="11"/>
      <c r="F509" s="11"/>
    </row>
    <row r="510" spans="5:6" x14ac:dyDescent="0.25">
      <c r="E510" s="11"/>
      <c r="F510" s="11"/>
    </row>
    <row r="511" spans="5:6" x14ac:dyDescent="0.25">
      <c r="E511" s="11"/>
      <c r="F511" s="11"/>
    </row>
    <row r="512" spans="5:6" x14ac:dyDescent="0.25">
      <c r="E512" s="11"/>
      <c r="F512" s="11"/>
    </row>
    <row r="513" spans="5:6" x14ac:dyDescent="0.25">
      <c r="E513" s="11"/>
      <c r="F513" s="11"/>
    </row>
    <row r="514" spans="5:6" x14ac:dyDescent="0.25">
      <c r="E514" s="11"/>
      <c r="F514" s="11"/>
    </row>
    <row r="515" spans="5:6" x14ac:dyDescent="0.25">
      <c r="E515" s="11"/>
      <c r="F515" s="11"/>
    </row>
    <row r="516" spans="5:6" x14ac:dyDescent="0.25">
      <c r="E516" s="11"/>
      <c r="F516" s="11"/>
    </row>
    <row r="517" spans="5:6" x14ac:dyDescent="0.25">
      <c r="E517" s="11"/>
      <c r="F517" s="11"/>
    </row>
    <row r="518" spans="5:6" x14ac:dyDescent="0.25">
      <c r="E518" s="11"/>
      <c r="F518" s="11"/>
    </row>
    <row r="519" spans="5:6" x14ac:dyDescent="0.25">
      <c r="E519" s="11"/>
      <c r="F519" s="11"/>
    </row>
    <row r="520" spans="5:6" x14ac:dyDescent="0.25">
      <c r="E520" s="11"/>
      <c r="F520" s="11"/>
    </row>
    <row r="521" spans="5:6" x14ac:dyDescent="0.25">
      <c r="E521" s="11"/>
      <c r="F521" s="11"/>
    </row>
    <row r="522" spans="5:6" x14ac:dyDescent="0.25">
      <c r="E522" s="11"/>
      <c r="F522" s="11"/>
    </row>
    <row r="523" spans="5:6" x14ac:dyDescent="0.25">
      <c r="E523" s="11"/>
      <c r="F523" s="11"/>
    </row>
    <row r="524" spans="5:6" x14ac:dyDescent="0.25">
      <c r="E524" s="11"/>
      <c r="F524" s="11"/>
    </row>
    <row r="525" spans="5:6" x14ac:dyDescent="0.25">
      <c r="E525" s="11"/>
      <c r="F525" s="11"/>
    </row>
    <row r="526" spans="5:6" x14ac:dyDescent="0.25">
      <c r="E526" s="11"/>
      <c r="F526" s="11"/>
    </row>
    <row r="527" spans="5:6" x14ac:dyDescent="0.25">
      <c r="E527" s="11"/>
      <c r="F527" s="11"/>
    </row>
    <row r="528" spans="5:6" x14ac:dyDescent="0.25">
      <c r="E528" s="11"/>
      <c r="F528" s="11"/>
    </row>
    <row r="529" spans="5:6" x14ac:dyDescent="0.25">
      <c r="E529" s="11"/>
      <c r="F529" s="11"/>
    </row>
    <row r="530" spans="5:6" x14ac:dyDescent="0.25">
      <c r="E530" s="11"/>
      <c r="F530" s="11"/>
    </row>
    <row r="531" spans="5:6" x14ac:dyDescent="0.25">
      <c r="E531" s="11"/>
      <c r="F531" s="11"/>
    </row>
    <row r="532" spans="5:6" x14ac:dyDescent="0.25">
      <c r="E532" s="11"/>
      <c r="F532" s="11"/>
    </row>
    <row r="533" spans="5:6" x14ac:dyDescent="0.25">
      <c r="E533" s="11"/>
      <c r="F533" s="11"/>
    </row>
    <row r="534" spans="5:6" x14ac:dyDescent="0.25">
      <c r="E534" s="11"/>
      <c r="F534" s="11"/>
    </row>
    <row r="535" spans="5:6" x14ac:dyDescent="0.25">
      <c r="E535" s="11"/>
      <c r="F535" s="11"/>
    </row>
    <row r="536" spans="5:6" x14ac:dyDescent="0.25">
      <c r="E536" s="11"/>
      <c r="F536" s="11"/>
    </row>
    <row r="537" spans="5:6" x14ac:dyDescent="0.25">
      <c r="E537" s="11"/>
      <c r="F537" s="11"/>
    </row>
    <row r="538" spans="5:6" x14ac:dyDescent="0.25">
      <c r="E538" s="11"/>
      <c r="F538" s="11"/>
    </row>
    <row r="539" spans="5:6" x14ac:dyDescent="0.25">
      <c r="E539" s="11"/>
      <c r="F539" s="11"/>
    </row>
    <row r="540" spans="5:6" x14ac:dyDescent="0.25">
      <c r="E540" s="11"/>
      <c r="F540" s="11"/>
    </row>
    <row r="541" spans="5:6" x14ac:dyDescent="0.25">
      <c r="E541" s="11"/>
      <c r="F541" s="11"/>
    </row>
    <row r="542" spans="5:6" x14ac:dyDescent="0.25">
      <c r="E542" s="11"/>
      <c r="F542" s="11"/>
    </row>
    <row r="543" spans="5:6" x14ac:dyDescent="0.25">
      <c r="E543" s="11"/>
      <c r="F543" s="11"/>
    </row>
    <row r="544" spans="5:6" x14ac:dyDescent="0.25">
      <c r="E544" s="11"/>
      <c r="F544" s="11"/>
    </row>
    <row r="545" spans="5:6" x14ac:dyDescent="0.25">
      <c r="E545" s="11"/>
      <c r="F545" s="11"/>
    </row>
    <row r="546" spans="5:6" x14ac:dyDescent="0.25">
      <c r="E546" s="11"/>
      <c r="F546" s="11"/>
    </row>
    <row r="547" spans="5:6" x14ac:dyDescent="0.25">
      <c r="E547" s="11"/>
      <c r="F547" s="11"/>
    </row>
    <row r="548" spans="5:6" x14ac:dyDescent="0.25">
      <c r="E548" s="11"/>
      <c r="F548" s="11"/>
    </row>
    <row r="549" spans="5:6" x14ac:dyDescent="0.25">
      <c r="E549" s="11"/>
      <c r="F549" s="11"/>
    </row>
    <row r="550" spans="5:6" x14ac:dyDescent="0.25">
      <c r="E550" s="11"/>
      <c r="F550" s="11"/>
    </row>
    <row r="551" spans="5:6" x14ac:dyDescent="0.25">
      <c r="E551" s="11"/>
      <c r="F551" s="11"/>
    </row>
    <row r="552" spans="5:6" x14ac:dyDescent="0.25">
      <c r="E552" s="11"/>
      <c r="F552" s="11"/>
    </row>
    <row r="553" spans="5:6" x14ac:dyDescent="0.25">
      <c r="E553" s="11"/>
      <c r="F553" s="11"/>
    </row>
    <row r="554" spans="5:6" x14ac:dyDescent="0.25">
      <c r="E554" s="11"/>
      <c r="F554" s="11"/>
    </row>
    <row r="555" spans="5:6" x14ac:dyDescent="0.25">
      <c r="E555" s="11"/>
      <c r="F555" s="11"/>
    </row>
    <row r="556" spans="5:6" x14ac:dyDescent="0.25">
      <c r="E556" s="11"/>
      <c r="F556" s="11"/>
    </row>
    <row r="557" spans="5:6" x14ac:dyDescent="0.25">
      <c r="E557" s="11"/>
      <c r="F557" s="11"/>
    </row>
    <row r="558" spans="5:6" x14ac:dyDescent="0.25">
      <c r="E558" s="11"/>
      <c r="F558" s="11"/>
    </row>
    <row r="559" spans="5:6" x14ac:dyDescent="0.25">
      <c r="E559" s="11"/>
      <c r="F559" s="11"/>
    </row>
    <row r="560" spans="5:6" x14ac:dyDescent="0.25">
      <c r="E560" s="11"/>
      <c r="F560" s="11"/>
    </row>
    <row r="561" spans="5:6" x14ac:dyDescent="0.25">
      <c r="E561" s="11"/>
      <c r="F561" s="11"/>
    </row>
    <row r="562" spans="5:6" x14ac:dyDescent="0.25">
      <c r="E562" s="11"/>
      <c r="F562" s="11"/>
    </row>
    <row r="563" spans="5:6" x14ac:dyDescent="0.25">
      <c r="E563" s="11"/>
      <c r="F563" s="11"/>
    </row>
    <row r="564" spans="5:6" x14ac:dyDescent="0.25">
      <c r="E564" s="11"/>
      <c r="F564" s="11"/>
    </row>
    <row r="565" spans="5:6" x14ac:dyDescent="0.25">
      <c r="E565" s="11"/>
      <c r="F565" s="11"/>
    </row>
    <row r="566" spans="5:6" x14ac:dyDescent="0.25">
      <c r="E566" s="11"/>
      <c r="F566" s="11"/>
    </row>
    <row r="567" spans="5:6" x14ac:dyDescent="0.25">
      <c r="E567" s="11"/>
      <c r="F567" s="11"/>
    </row>
    <row r="568" spans="5:6" x14ac:dyDescent="0.25">
      <c r="E568" s="11"/>
      <c r="F568" s="11"/>
    </row>
    <row r="569" spans="5:6" x14ac:dyDescent="0.25">
      <c r="E569" s="11"/>
      <c r="F569" s="11"/>
    </row>
    <row r="570" spans="5:6" x14ac:dyDescent="0.25">
      <c r="E570" s="11"/>
      <c r="F570" s="11"/>
    </row>
    <row r="571" spans="5:6" x14ac:dyDescent="0.25">
      <c r="E571" s="11"/>
      <c r="F571" s="11"/>
    </row>
    <row r="572" spans="5:6" x14ac:dyDescent="0.25">
      <c r="E572" s="11"/>
      <c r="F572" s="11"/>
    </row>
    <row r="573" spans="5:6" x14ac:dyDescent="0.25">
      <c r="E573" s="11"/>
      <c r="F573" s="11"/>
    </row>
    <row r="574" spans="5:6" x14ac:dyDescent="0.25">
      <c r="E574" s="11"/>
      <c r="F574" s="11"/>
    </row>
    <row r="575" spans="5:6" x14ac:dyDescent="0.25">
      <c r="E575" s="11"/>
      <c r="F575" s="11"/>
    </row>
    <row r="576" spans="5:6" x14ac:dyDescent="0.25">
      <c r="E576" s="11"/>
      <c r="F576" s="11"/>
    </row>
    <row r="577" spans="5:6" x14ac:dyDescent="0.25">
      <c r="E577" s="11"/>
      <c r="F577" s="11"/>
    </row>
    <row r="578" spans="5:6" x14ac:dyDescent="0.25">
      <c r="E578" s="11"/>
      <c r="F578" s="11"/>
    </row>
    <row r="579" spans="5:6" x14ac:dyDescent="0.25">
      <c r="E579" s="11"/>
      <c r="F579" s="11"/>
    </row>
    <row r="580" spans="5:6" x14ac:dyDescent="0.25">
      <c r="E580" s="11"/>
      <c r="F580" s="11"/>
    </row>
    <row r="581" spans="5:6" x14ac:dyDescent="0.25">
      <c r="E581" s="11"/>
      <c r="F581" s="11"/>
    </row>
    <row r="582" spans="5:6" x14ac:dyDescent="0.25">
      <c r="E582" s="11"/>
      <c r="F582" s="11"/>
    </row>
    <row r="583" spans="5:6" x14ac:dyDescent="0.25">
      <c r="E583" s="11"/>
      <c r="F583" s="11"/>
    </row>
    <row r="584" spans="5:6" x14ac:dyDescent="0.25">
      <c r="E584" s="11"/>
      <c r="F584" s="11"/>
    </row>
    <row r="585" spans="5:6" x14ac:dyDescent="0.25">
      <c r="E585" s="11"/>
      <c r="F585" s="11"/>
    </row>
    <row r="586" spans="5:6" x14ac:dyDescent="0.25">
      <c r="E586" s="11"/>
      <c r="F586" s="11"/>
    </row>
    <row r="587" spans="5:6" x14ac:dyDescent="0.25">
      <c r="E587" s="11"/>
      <c r="F587" s="11"/>
    </row>
    <row r="588" spans="5:6" x14ac:dyDescent="0.25">
      <c r="E588" s="11"/>
      <c r="F588" s="11"/>
    </row>
    <row r="589" spans="5:6" x14ac:dyDescent="0.25">
      <c r="E589" s="11"/>
      <c r="F589" s="11"/>
    </row>
    <row r="590" spans="5:6" x14ac:dyDescent="0.25">
      <c r="E590" s="11"/>
      <c r="F590" s="11"/>
    </row>
    <row r="591" spans="5:6" x14ac:dyDescent="0.25">
      <c r="E591" s="11"/>
      <c r="F591" s="11"/>
    </row>
    <row r="592" spans="5:6" x14ac:dyDescent="0.25">
      <c r="E592" s="11"/>
      <c r="F592" s="11"/>
    </row>
    <row r="593" spans="5:6" x14ac:dyDescent="0.25">
      <c r="E593" s="11"/>
      <c r="F593" s="11"/>
    </row>
    <row r="594" spans="5:6" x14ac:dyDescent="0.25">
      <c r="E594" s="11"/>
      <c r="F594" s="11"/>
    </row>
    <row r="595" spans="5:6" x14ac:dyDescent="0.25">
      <c r="E595" s="11"/>
      <c r="F595" s="11"/>
    </row>
    <row r="596" spans="5:6" x14ac:dyDescent="0.25">
      <c r="E596" s="11"/>
      <c r="F596" s="11"/>
    </row>
    <row r="597" spans="5:6" x14ac:dyDescent="0.25">
      <c r="E597" s="11"/>
      <c r="F597" s="11"/>
    </row>
    <row r="598" spans="5:6" x14ac:dyDescent="0.25">
      <c r="E598" s="11"/>
      <c r="F598" s="11"/>
    </row>
    <row r="599" spans="5:6" x14ac:dyDescent="0.25">
      <c r="E599" s="11"/>
      <c r="F599" s="11"/>
    </row>
    <row r="600" spans="5:6" x14ac:dyDescent="0.25">
      <c r="E600" s="11"/>
      <c r="F600" s="11"/>
    </row>
    <row r="601" spans="5:6" x14ac:dyDescent="0.25">
      <c r="E601" s="11"/>
      <c r="F601" s="11"/>
    </row>
    <row r="602" spans="5:6" x14ac:dyDescent="0.25">
      <c r="E602" s="11"/>
      <c r="F602" s="11"/>
    </row>
    <row r="603" spans="5:6" x14ac:dyDescent="0.25">
      <c r="E603" s="11"/>
      <c r="F603" s="11"/>
    </row>
    <row r="604" spans="5:6" x14ac:dyDescent="0.25">
      <c r="E604" s="11"/>
      <c r="F604" s="11"/>
    </row>
    <row r="605" spans="5:6" x14ac:dyDescent="0.25">
      <c r="E605" s="11"/>
      <c r="F605" s="11"/>
    </row>
    <row r="606" spans="5:6" x14ac:dyDescent="0.25">
      <c r="E606" s="11"/>
      <c r="F606" s="11"/>
    </row>
    <row r="607" spans="5:6" x14ac:dyDescent="0.25">
      <c r="E607" s="11"/>
      <c r="F607" s="11"/>
    </row>
    <row r="608" spans="5:6" x14ac:dyDescent="0.25">
      <c r="E608" s="11"/>
      <c r="F608" s="11"/>
    </row>
    <row r="609" spans="5:6" x14ac:dyDescent="0.25">
      <c r="E609" s="11"/>
      <c r="F609" s="11"/>
    </row>
    <row r="610" spans="5:6" x14ac:dyDescent="0.25">
      <c r="E610" s="11"/>
      <c r="F610" s="11"/>
    </row>
    <row r="611" spans="5:6" x14ac:dyDescent="0.25">
      <c r="E611" s="11"/>
      <c r="F611" s="11"/>
    </row>
    <row r="612" spans="5:6" x14ac:dyDescent="0.25">
      <c r="E612" s="11"/>
      <c r="F612" s="11"/>
    </row>
    <row r="613" spans="5:6" x14ac:dyDescent="0.25">
      <c r="E613" s="11"/>
      <c r="F613" s="11"/>
    </row>
    <row r="614" spans="5:6" x14ac:dyDescent="0.25">
      <c r="E614" s="11"/>
      <c r="F614" s="11"/>
    </row>
    <row r="615" spans="5:6" x14ac:dyDescent="0.25">
      <c r="E615" s="11"/>
      <c r="F615" s="11"/>
    </row>
    <row r="616" spans="5:6" x14ac:dyDescent="0.25">
      <c r="E616" s="11"/>
      <c r="F616" s="11"/>
    </row>
    <row r="617" spans="5:6" x14ac:dyDescent="0.25">
      <c r="E617" s="11"/>
      <c r="F617" s="11"/>
    </row>
    <row r="618" spans="5:6" x14ac:dyDescent="0.25">
      <c r="E618" s="11"/>
      <c r="F618" s="11"/>
    </row>
    <row r="619" spans="5:6" x14ac:dyDescent="0.25">
      <c r="E619" s="11"/>
      <c r="F619" s="11"/>
    </row>
    <row r="620" spans="5:6" x14ac:dyDescent="0.25">
      <c r="E620" s="11"/>
      <c r="F620" s="11"/>
    </row>
    <row r="621" spans="5:6" x14ac:dyDescent="0.25">
      <c r="E621" s="11"/>
      <c r="F621" s="11"/>
    </row>
    <row r="622" spans="5:6" x14ac:dyDescent="0.25">
      <c r="E622" s="11"/>
      <c r="F622" s="11"/>
    </row>
    <row r="623" spans="5:6" x14ac:dyDescent="0.25">
      <c r="E623" s="11"/>
      <c r="F623" s="11"/>
    </row>
    <row r="624" spans="5:6" x14ac:dyDescent="0.25">
      <c r="E624" s="11"/>
      <c r="F624" s="11"/>
    </row>
    <row r="625" spans="5:6" x14ac:dyDescent="0.25">
      <c r="E625" s="11"/>
      <c r="F625" s="11"/>
    </row>
    <row r="626" spans="5:6" x14ac:dyDescent="0.25">
      <c r="E626" s="11"/>
      <c r="F626" s="11"/>
    </row>
    <row r="627" spans="5:6" x14ac:dyDescent="0.25">
      <c r="E627" s="11"/>
      <c r="F627" s="11"/>
    </row>
    <row r="628" spans="5:6" x14ac:dyDescent="0.25">
      <c r="E628" s="11"/>
      <c r="F628" s="11"/>
    </row>
    <row r="629" spans="5:6" x14ac:dyDescent="0.25">
      <c r="E629" s="11"/>
      <c r="F629" s="11"/>
    </row>
    <row r="630" spans="5:6" x14ac:dyDescent="0.25">
      <c r="E630" s="11"/>
      <c r="F630" s="11"/>
    </row>
    <row r="631" spans="5:6" x14ac:dyDescent="0.25">
      <c r="E631" s="11"/>
      <c r="F631" s="11"/>
    </row>
    <row r="632" spans="5:6" x14ac:dyDescent="0.25">
      <c r="E632" s="11"/>
      <c r="F632" s="11"/>
    </row>
    <row r="633" spans="5:6" x14ac:dyDescent="0.25">
      <c r="E633" s="11"/>
      <c r="F633" s="11"/>
    </row>
    <row r="634" spans="5:6" x14ac:dyDescent="0.25">
      <c r="E634" s="11"/>
      <c r="F634" s="11"/>
    </row>
    <row r="635" spans="5:6" x14ac:dyDescent="0.25">
      <c r="E635" s="11"/>
      <c r="F635" s="11"/>
    </row>
    <row r="636" spans="5:6" x14ac:dyDescent="0.25">
      <c r="E636" s="11"/>
      <c r="F636" s="11"/>
    </row>
    <row r="637" spans="5:6" x14ac:dyDescent="0.25">
      <c r="E637" s="11"/>
      <c r="F637" s="11"/>
    </row>
    <row r="638" spans="5:6" x14ac:dyDescent="0.25">
      <c r="E638" s="11"/>
      <c r="F638" s="11"/>
    </row>
    <row r="639" spans="5:6" x14ac:dyDescent="0.25">
      <c r="E639" s="11"/>
      <c r="F639" s="11"/>
    </row>
    <row r="640" spans="5:6" x14ac:dyDescent="0.25">
      <c r="E640" s="11"/>
      <c r="F640" s="11"/>
    </row>
    <row r="641" spans="5:6" x14ac:dyDescent="0.25">
      <c r="E641" s="11"/>
      <c r="F641" s="11"/>
    </row>
    <row r="642" spans="5:6" x14ac:dyDescent="0.25">
      <c r="E642" s="11"/>
      <c r="F642" s="11"/>
    </row>
    <row r="643" spans="5:6" x14ac:dyDescent="0.25">
      <c r="E643" s="11"/>
      <c r="F643" s="11"/>
    </row>
    <row r="644" spans="5:6" x14ac:dyDescent="0.25">
      <c r="E644" s="11"/>
      <c r="F644" s="11"/>
    </row>
    <row r="645" spans="5:6" x14ac:dyDescent="0.25">
      <c r="E645" s="11"/>
      <c r="F645" s="11"/>
    </row>
    <row r="646" spans="5:6" x14ac:dyDescent="0.25">
      <c r="E646" s="11"/>
      <c r="F646" s="11"/>
    </row>
    <row r="647" spans="5:6" x14ac:dyDescent="0.25">
      <c r="E647" s="11"/>
      <c r="F647" s="11"/>
    </row>
    <row r="648" spans="5:6" x14ac:dyDescent="0.25">
      <c r="E648" s="11"/>
      <c r="F648" s="11"/>
    </row>
    <row r="649" spans="5:6" x14ac:dyDescent="0.25">
      <c r="E649" s="11"/>
      <c r="F649" s="11"/>
    </row>
    <row r="650" spans="5:6" x14ac:dyDescent="0.25">
      <c r="E650" s="11"/>
      <c r="F650" s="11"/>
    </row>
    <row r="651" spans="5:6" x14ac:dyDescent="0.25">
      <c r="E651" s="11"/>
      <c r="F651" s="11"/>
    </row>
    <row r="652" spans="5:6" x14ac:dyDescent="0.25">
      <c r="E652" s="11"/>
      <c r="F652" s="11"/>
    </row>
    <row r="653" spans="5:6" x14ac:dyDescent="0.25">
      <c r="E653" s="11"/>
      <c r="F653" s="11"/>
    </row>
    <row r="654" spans="5:6" x14ac:dyDescent="0.25">
      <c r="E654" s="11"/>
      <c r="F654" s="11"/>
    </row>
    <row r="655" spans="5:6" x14ac:dyDescent="0.25">
      <c r="E655" s="11"/>
      <c r="F655" s="11"/>
    </row>
    <row r="656" spans="5:6" x14ac:dyDescent="0.25">
      <c r="E656" s="11"/>
      <c r="F656" s="11"/>
    </row>
    <row r="657" spans="5:6" x14ac:dyDescent="0.25">
      <c r="E657" s="11"/>
      <c r="F657" s="11"/>
    </row>
    <row r="658" spans="5:6" x14ac:dyDescent="0.25">
      <c r="E658" s="11"/>
      <c r="F658" s="11"/>
    </row>
    <row r="659" spans="5:6" x14ac:dyDescent="0.25">
      <c r="E659" s="11"/>
      <c r="F659" s="11"/>
    </row>
    <row r="660" spans="5:6" x14ac:dyDescent="0.25">
      <c r="E660" s="11"/>
      <c r="F660" s="11"/>
    </row>
    <row r="661" spans="5:6" x14ac:dyDescent="0.25">
      <c r="E661" s="11"/>
      <c r="F661" s="11"/>
    </row>
    <row r="662" spans="5:6" x14ac:dyDescent="0.25">
      <c r="E662" s="11"/>
      <c r="F662" s="11"/>
    </row>
    <row r="663" spans="5:6" x14ac:dyDescent="0.25">
      <c r="E663" s="11"/>
      <c r="F663" s="11"/>
    </row>
    <row r="664" spans="5:6" x14ac:dyDescent="0.25">
      <c r="E664" s="11"/>
      <c r="F664" s="11"/>
    </row>
    <row r="665" spans="5:6" x14ac:dyDescent="0.25">
      <c r="E665" s="11"/>
      <c r="F665" s="11"/>
    </row>
    <row r="666" spans="5:6" x14ac:dyDescent="0.25">
      <c r="E666" s="11"/>
      <c r="F666" s="11"/>
    </row>
    <row r="667" spans="5:6" x14ac:dyDescent="0.25">
      <c r="E667" s="11"/>
      <c r="F667" s="11"/>
    </row>
    <row r="668" spans="5:6" x14ac:dyDescent="0.25">
      <c r="E668" s="11"/>
      <c r="F668" s="11"/>
    </row>
    <row r="669" spans="5:6" x14ac:dyDescent="0.25">
      <c r="E669" s="11"/>
      <c r="F669" s="11"/>
    </row>
    <row r="670" spans="5:6" x14ac:dyDescent="0.25">
      <c r="E670" s="11"/>
      <c r="F670" s="11"/>
    </row>
    <row r="671" spans="5:6" x14ac:dyDescent="0.25">
      <c r="E671" s="11"/>
      <c r="F671" s="11"/>
    </row>
    <row r="672" spans="5:6" x14ac:dyDescent="0.25">
      <c r="E672" s="11"/>
      <c r="F672" s="11"/>
    </row>
    <row r="673" spans="5:6" x14ac:dyDescent="0.25">
      <c r="E673" s="11"/>
      <c r="F673" s="11"/>
    </row>
    <row r="674" spans="5:6" x14ac:dyDescent="0.25">
      <c r="E674" s="11"/>
      <c r="F674" s="11"/>
    </row>
    <row r="675" spans="5:6" x14ac:dyDescent="0.25">
      <c r="E675" s="11"/>
      <c r="F675" s="11"/>
    </row>
    <row r="676" spans="5:6" x14ac:dyDescent="0.25">
      <c r="E676" s="11"/>
      <c r="F676" s="11"/>
    </row>
    <row r="677" spans="5:6" x14ac:dyDescent="0.25">
      <c r="E677" s="11"/>
      <c r="F677" s="11"/>
    </row>
    <row r="678" spans="5:6" x14ac:dyDescent="0.25">
      <c r="E678" s="11"/>
      <c r="F678" s="11"/>
    </row>
    <row r="679" spans="5:6" x14ac:dyDescent="0.25">
      <c r="E679" s="11"/>
      <c r="F679" s="11"/>
    </row>
    <row r="680" spans="5:6" x14ac:dyDescent="0.25">
      <c r="E680" s="11"/>
      <c r="F680" s="11"/>
    </row>
    <row r="681" spans="5:6" x14ac:dyDescent="0.25">
      <c r="E681" s="11"/>
      <c r="F681" s="11"/>
    </row>
    <row r="682" spans="5:6" x14ac:dyDescent="0.25">
      <c r="E682" s="11"/>
      <c r="F682" s="11"/>
    </row>
    <row r="683" spans="5:6" x14ac:dyDescent="0.25">
      <c r="E683" s="11"/>
      <c r="F683" s="11"/>
    </row>
    <row r="684" spans="5:6" x14ac:dyDescent="0.25">
      <c r="E684" s="11"/>
      <c r="F684" s="11"/>
    </row>
    <row r="685" spans="5:6" x14ac:dyDescent="0.25">
      <c r="E685" s="11"/>
      <c r="F685" s="11"/>
    </row>
    <row r="686" spans="5:6" x14ac:dyDescent="0.25">
      <c r="E686" s="11"/>
      <c r="F686" s="11"/>
    </row>
    <row r="687" spans="5:6" x14ac:dyDescent="0.25">
      <c r="E687" s="11"/>
      <c r="F687" s="11"/>
    </row>
    <row r="688" spans="5:6" x14ac:dyDescent="0.25">
      <c r="E688" s="11"/>
      <c r="F688" s="11"/>
    </row>
    <row r="689" spans="5:6" x14ac:dyDescent="0.25">
      <c r="E689" s="11"/>
      <c r="F689" s="11"/>
    </row>
    <row r="690" spans="5:6" x14ac:dyDescent="0.25">
      <c r="E690" s="11"/>
      <c r="F690" s="11"/>
    </row>
    <row r="691" spans="5:6" x14ac:dyDescent="0.25">
      <c r="E691" s="11"/>
      <c r="F691" s="11"/>
    </row>
    <row r="692" spans="5:6" x14ac:dyDescent="0.25">
      <c r="E692" s="11"/>
      <c r="F692" s="11"/>
    </row>
    <row r="693" spans="5:6" x14ac:dyDescent="0.25">
      <c r="E693" s="11"/>
      <c r="F693" s="11"/>
    </row>
    <row r="694" spans="5:6" x14ac:dyDescent="0.25">
      <c r="E694" s="11"/>
      <c r="F694" s="11"/>
    </row>
    <row r="695" spans="5:6" x14ac:dyDescent="0.25">
      <c r="E695" s="11"/>
      <c r="F695" s="11"/>
    </row>
    <row r="696" spans="5:6" x14ac:dyDescent="0.25">
      <c r="E696" s="11"/>
      <c r="F696" s="11"/>
    </row>
    <row r="697" spans="5:6" x14ac:dyDescent="0.25">
      <c r="E697" s="11"/>
      <c r="F697" s="11"/>
    </row>
    <row r="698" spans="5:6" x14ac:dyDescent="0.25">
      <c r="E698" s="11"/>
      <c r="F698" s="11"/>
    </row>
    <row r="699" spans="5:6" x14ac:dyDescent="0.25">
      <c r="E699" s="11"/>
      <c r="F699" s="11"/>
    </row>
    <row r="700" spans="5:6" x14ac:dyDescent="0.25">
      <c r="E700" s="11"/>
      <c r="F700" s="11"/>
    </row>
    <row r="701" spans="5:6" x14ac:dyDescent="0.25">
      <c r="E701" s="11"/>
      <c r="F701" s="11"/>
    </row>
    <row r="702" spans="5:6" x14ac:dyDescent="0.25">
      <c r="E702" s="11"/>
      <c r="F702" s="11"/>
    </row>
    <row r="703" spans="5:6" x14ac:dyDescent="0.25">
      <c r="E703" s="11"/>
      <c r="F703" s="11"/>
    </row>
    <row r="704" spans="5:6" x14ac:dyDescent="0.25">
      <c r="E704" s="11"/>
      <c r="F704" s="11"/>
    </row>
    <row r="705" spans="5:6" x14ac:dyDescent="0.25">
      <c r="E705" s="11"/>
      <c r="F705" s="11"/>
    </row>
    <row r="706" spans="5:6" x14ac:dyDescent="0.25">
      <c r="E706" s="11"/>
      <c r="F706" s="11"/>
    </row>
    <row r="707" spans="5:6" x14ac:dyDescent="0.25">
      <c r="E707" s="11"/>
      <c r="F707" s="11"/>
    </row>
    <row r="708" spans="5:6" x14ac:dyDescent="0.25">
      <c r="E708" s="11"/>
      <c r="F708" s="11"/>
    </row>
    <row r="709" spans="5:6" x14ac:dyDescent="0.25">
      <c r="E709" s="11"/>
      <c r="F709" s="11"/>
    </row>
    <row r="710" spans="5:6" x14ac:dyDescent="0.25">
      <c r="E710" s="11"/>
      <c r="F710" s="11"/>
    </row>
    <row r="711" spans="5:6" x14ac:dyDescent="0.25">
      <c r="E711" s="11"/>
      <c r="F711" s="11"/>
    </row>
    <row r="712" spans="5:6" x14ac:dyDescent="0.25">
      <c r="E712" s="11"/>
      <c r="F712" s="11"/>
    </row>
    <row r="713" spans="5:6" x14ac:dyDescent="0.25">
      <c r="E713" s="11"/>
      <c r="F713" s="11"/>
    </row>
    <row r="714" spans="5:6" x14ac:dyDescent="0.25">
      <c r="E714" s="11"/>
      <c r="F714" s="11"/>
    </row>
    <row r="715" spans="5:6" x14ac:dyDescent="0.25">
      <c r="E715" s="11"/>
      <c r="F715" s="11"/>
    </row>
    <row r="716" spans="5:6" x14ac:dyDescent="0.25">
      <c r="E716" s="11"/>
      <c r="F716" s="11"/>
    </row>
    <row r="717" spans="5:6" x14ac:dyDescent="0.25">
      <c r="E717" s="11"/>
      <c r="F717" s="11"/>
    </row>
    <row r="718" spans="5:6" x14ac:dyDescent="0.25">
      <c r="E718" s="11"/>
      <c r="F718" s="11"/>
    </row>
    <row r="719" spans="5:6" x14ac:dyDescent="0.25">
      <c r="E719" s="11"/>
      <c r="F719" s="11"/>
    </row>
    <row r="720" spans="5:6" x14ac:dyDescent="0.25">
      <c r="E720" s="11"/>
      <c r="F720" s="11"/>
    </row>
    <row r="721" spans="5:6" x14ac:dyDescent="0.25">
      <c r="E721" s="11"/>
      <c r="F721" s="11"/>
    </row>
    <row r="722" spans="5:6" x14ac:dyDescent="0.25">
      <c r="E722" s="11"/>
      <c r="F722" s="11"/>
    </row>
    <row r="723" spans="5:6" x14ac:dyDescent="0.25">
      <c r="E723" s="11"/>
      <c r="F723" s="11"/>
    </row>
    <row r="724" spans="5:6" x14ac:dyDescent="0.25">
      <c r="E724" s="11"/>
      <c r="F724" s="11"/>
    </row>
    <row r="725" spans="5:6" x14ac:dyDescent="0.25">
      <c r="E725" s="11"/>
      <c r="F725" s="11"/>
    </row>
    <row r="726" spans="5:6" x14ac:dyDescent="0.25">
      <c r="E726" s="11"/>
      <c r="F726" s="11"/>
    </row>
    <row r="727" spans="5:6" x14ac:dyDescent="0.25">
      <c r="E727" s="11"/>
      <c r="F727" s="11"/>
    </row>
    <row r="728" spans="5:6" x14ac:dyDescent="0.25">
      <c r="E728" s="11"/>
      <c r="F728" s="11"/>
    </row>
    <row r="729" spans="5:6" x14ac:dyDescent="0.25">
      <c r="E729" s="11"/>
      <c r="F729" s="11"/>
    </row>
    <row r="730" spans="5:6" x14ac:dyDescent="0.25">
      <c r="E730" s="11"/>
      <c r="F730" s="11"/>
    </row>
    <row r="731" spans="5:6" x14ac:dyDescent="0.25">
      <c r="E731" s="11"/>
      <c r="F731" s="11"/>
    </row>
    <row r="732" spans="5:6" x14ac:dyDescent="0.25">
      <c r="E732" s="11"/>
      <c r="F732" s="11"/>
    </row>
    <row r="733" spans="5:6" x14ac:dyDescent="0.25">
      <c r="E733" s="11"/>
      <c r="F733" s="11"/>
    </row>
    <row r="734" spans="5:6" x14ac:dyDescent="0.25">
      <c r="E734" s="11"/>
      <c r="F734" s="11"/>
    </row>
    <row r="735" spans="5:6" x14ac:dyDescent="0.25">
      <c r="E735" s="11"/>
      <c r="F735" s="11"/>
    </row>
    <row r="736" spans="5:6" x14ac:dyDescent="0.25">
      <c r="E736" s="11"/>
      <c r="F736" s="11"/>
    </row>
    <row r="737" spans="5:6" x14ac:dyDescent="0.25">
      <c r="E737" s="11"/>
      <c r="F737" s="11"/>
    </row>
    <row r="738" spans="5:6" x14ac:dyDescent="0.25">
      <c r="E738" s="11"/>
      <c r="F738" s="11"/>
    </row>
    <row r="739" spans="5:6" x14ac:dyDescent="0.25">
      <c r="E739" s="11"/>
      <c r="F739" s="11"/>
    </row>
    <row r="740" spans="5:6" x14ac:dyDescent="0.25">
      <c r="E740" s="11"/>
      <c r="F740" s="11"/>
    </row>
    <row r="741" spans="5:6" x14ac:dyDescent="0.25">
      <c r="E741" s="11"/>
      <c r="F741" s="11"/>
    </row>
    <row r="742" spans="5:6" x14ac:dyDescent="0.25">
      <c r="E742" s="11"/>
      <c r="F742" s="11"/>
    </row>
    <row r="743" spans="5:6" x14ac:dyDescent="0.25">
      <c r="E743" s="11"/>
      <c r="F743" s="11"/>
    </row>
    <row r="744" spans="5:6" x14ac:dyDescent="0.25">
      <c r="E744" s="11"/>
      <c r="F744" s="11"/>
    </row>
    <row r="745" spans="5:6" x14ac:dyDescent="0.25">
      <c r="E745" s="11"/>
      <c r="F745" s="11"/>
    </row>
    <row r="746" spans="5:6" x14ac:dyDescent="0.25">
      <c r="E746" s="11"/>
      <c r="F746" s="11"/>
    </row>
    <row r="747" spans="5:6" x14ac:dyDescent="0.25">
      <c r="E747" s="11"/>
      <c r="F747" s="11"/>
    </row>
    <row r="748" spans="5:6" x14ac:dyDescent="0.25">
      <c r="E748" s="11"/>
      <c r="F748" s="11"/>
    </row>
    <row r="749" spans="5:6" x14ac:dyDescent="0.25">
      <c r="E749" s="11"/>
      <c r="F749" s="11"/>
    </row>
    <row r="750" spans="5:6" x14ac:dyDescent="0.25">
      <c r="E750" s="11"/>
      <c r="F750" s="11"/>
    </row>
    <row r="751" spans="5:6" x14ac:dyDescent="0.25">
      <c r="E751" s="11"/>
      <c r="F751" s="11"/>
    </row>
    <row r="752" spans="5:6" x14ac:dyDescent="0.25">
      <c r="E752" s="11"/>
      <c r="F752" s="11"/>
    </row>
    <row r="753" spans="5:6" x14ac:dyDescent="0.25">
      <c r="E753" s="11"/>
      <c r="F753" s="11"/>
    </row>
    <row r="754" spans="5:6" x14ac:dyDescent="0.25">
      <c r="E754" s="11"/>
      <c r="F754" s="11"/>
    </row>
    <row r="755" spans="5:6" x14ac:dyDescent="0.25">
      <c r="E755" s="11"/>
      <c r="F755" s="11"/>
    </row>
    <row r="756" spans="5:6" x14ac:dyDescent="0.25">
      <c r="E756" s="11"/>
      <c r="F756" s="11"/>
    </row>
    <row r="757" spans="5:6" x14ac:dyDescent="0.25">
      <c r="E757" s="11"/>
      <c r="F757" s="11"/>
    </row>
    <row r="758" spans="5:6" x14ac:dyDescent="0.25">
      <c r="E758" s="11"/>
      <c r="F758" s="11"/>
    </row>
    <row r="759" spans="5:6" x14ac:dyDescent="0.25">
      <c r="E759" s="11"/>
      <c r="F759" s="11"/>
    </row>
    <row r="760" spans="5:6" x14ac:dyDescent="0.25">
      <c r="E760" s="11"/>
      <c r="F760" s="11"/>
    </row>
    <row r="761" spans="5:6" x14ac:dyDescent="0.25">
      <c r="E761" s="11"/>
      <c r="F761" s="11"/>
    </row>
    <row r="762" spans="5:6" x14ac:dyDescent="0.25">
      <c r="E762" s="11"/>
      <c r="F762" s="11"/>
    </row>
    <row r="763" spans="5:6" x14ac:dyDescent="0.25">
      <c r="E763" s="11"/>
      <c r="F763" s="11"/>
    </row>
    <row r="764" spans="5:6" x14ac:dyDescent="0.25">
      <c r="E764" s="11"/>
      <c r="F764" s="11"/>
    </row>
    <row r="765" spans="5:6" x14ac:dyDescent="0.25">
      <c r="E765" s="11"/>
      <c r="F765" s="11"/>
    </row>
    <row r="766" spans="5:6" x14ac:dyDescent="0.25">
      <c r="E766" s="11"/>
      <c r="F766" s="11"/>
    </row>
    <row r="767" spans="5:6" x14ac:dyDescent="0.25">
      <c r="E767" s="11"/>
      <c r="F767" s="11"/>
    </row>
    <row r="768" spans="5:6" x14ac:dyDescent="0.25">
      <c r="E768" s="11"/>
      <c r="F768" s="11"/>
    </row>
    <row r="769" spans="5:6" x14ac:dyDescent="0.25">
      <c r="E769" s="11"/>
      <c r="F769" s="11"/>
    </row>
    <row r="770" spans="5:6" x14ac:dyDescent="0.25">
      <c r="E770" s="11"/>
      <c r="F770" s="11"/>
    </row>
    <row r="771" spans="5:6" x14ac:dyDescent="0.25">
      <c r="E771" s="11"/>
      <c r="F771" s="11"/>
    </row>
    <row r="772" spans="5:6" x14ac:dyDescent="0.25">
      <c r="E772" s="11"/>
      <c r="F772" s="11"/>
    </row>
    <row r="773" spans="5:6" x14ac:dyDescent="0.25">
      <c r="E773" s="11"/>
      <c r="F773" s="11"/>
    </row>
    <row r="774" spans="5:6" x14ac:dyDescent="0.25">
      <c r="E774" s="11"/>
      <c r="F774" s="11"/>
    </row>
    <row r="775" spans="5:6" x14ac:dyDescent="0.25">
      <c r="E775" s="11"/>
      <c r="F775" s="11"/>
    </row>
    <row r="776" spans="5:6" x14ac:dyDescent="0.25">
      <c r="E776" s="11"/>
      <c r="F776" s="11"/>
    </row>
    <row r="777" spans="5:6" x14ac:dyDescent="0.25">
      <c r="E777" s="11"/>
      <c r="F777" s="11"/>
    </row>
    <row r="778" spans="5:6" x14ac:dyDescent="0.25">
      <c r="E778" s="11"/>
      <c r="F778" s="11"/>
    </row>
    <row r="779" spans="5:6" x14ac:dyDescent="0.25">
      <c r="E779" s="11"/>
      <c r="F779" s="11"/>
    </row>
    <row r="780" spans="5:6" x14ac:dyDescent="0.25">
      <c r="E780" s="11"/>
      <c r="F780" s="11"/>
    </row>
    <row r="781" spans="5:6" x14ac:dyDescent="0.25">
      <c r="E781" s="11"/>
      <c r="F781" s="11"/>
    </row>
    <row r="782" spans="5:6" x14ac:dyDescent="0.25">
      <c r="E782" s="11"/>
      <c r="F782" s="11"/>
    </row>
    <row r="783" spans="5:6" x14ac:dyDescent="0.25">
      <c r="E783" s="11"/>
      <c r="F783" s="11"/>
    </row>
    <row r="784" spans="5:6" x14ac:dyDescent="0.25">
      <c r="E784" s="11"/>
      <c r="F784" s="11"/>
    </row>
    <row r="785" spans="5:6" x14ac:dyDescent="0.25">
      <c r="E785" s="11"/>
      <c r="F785" s="11"/>
    </row>
    <row r="786" spans="5:6" x14ac:dyDescent="0.25">
      <c r="E786" s="11"/>
      <c r="F786" s="11"/>
    </row>
    <row r="787" spans="5:6" x14ac:dyDescent="0.25">
      <c r="E787" s="11"/>
      <c r="F787" s="11"/>
    </row>
    <row r="788" spans="5:6" x14ac:dyDescent="0.25">
      <c r="E788" s="11"/>
      <c r="F788" s="11"/>
    </row>
    <row r="789" spans="5:6" x14ac:dyDescent="0.25">
      <c r="E789" s="11"/>
      <c r="F789" s="11"/>
    </row>
    <row r="790" spans="5:6" x14ac:dyDescent="0.25">
      <c r="E790" s="11"/>
      <c r="F790" s="11"/>
    </row>
    <row r="791" spans="5:6" x14ac:dyDescent="0.25">
      <c r="E791" s="11"/>
      <c r="F791" s="11"/>
    </row>
    <row r="792" spans="5:6" x14ac:dyDescent="0.25">
      <c r="E792" s="11"/>
      <c r="F792" s="11"/>
    </row>
    <row r="793" spans="5:6" x14ac:dyDescent="0.25">
      <c r="E793" s="11"/>
      <c r="F793" s="11"/>
    </row>
    <row r="794" spans="5:6" x14ac:dyDescent="0.25">
      <c r="E794" s="11"/>
      <c r="F794" s="11"/>
    </row>
    <row r="795" spans="5:6" x14ac:dyDescent="0.25">
      <c r="E795" s="11"/>
      <c r="F795" s="11"/>
    </row>
    <row r="796" spans="5:6" x14ac:dyDescent="0.25">
      <c r="E796" s="11"/>
      <c r="F796" s="11"/>
    </row>
    <row r="797" spans="5:6" x14ac:dyDescent="0.25">
      <c r="E797" s="11"/>
      <c r="F797" s="11"/>
    </row>
    <row r="798" spans="5:6" x14ac:dyDescent="0.25">
      <c r="E798" s="11"/>
      <c r="F798" s="11"/>
    </row>
    <row r="799" spans="5:6" x14ac:dyDescent="0.25">
      <c r="E799" s="11"/>
      <c r="F799" s="11"/>
    </row>
    <row r="800" spans="5:6" x14ac:dyDescent="0.25">
      <c r="E800" s="11"/>
      <c r="F800" s="11"/>
    </row>
    <row r="801" spans="5:6" x14ac:dyDescent="0.25">
      <c r="E801" s="11"/>
      <c r="F801" s="11"/>
    </row>
    <row r="802" spans="5:6" x14ac:dyDescent="0.25">
      <c r="E802" s="11"/>
      <c r="F802" s="11"/>
    </row>
    <row r="803" spans="5:6" x14ac:dyDescent="0.25">
      <c r="E803" s="11"/>
      <c r="F803" s="11"/>
    </row>
    <row r="804" spans="5:6" x14ac:dyDescent="0.25">
      <c r="E804" s="11"/>
      <c r="F804" s="11"/>
    </row>
    <row r="805" spans="5:6" x14ac:dyDescent="0.25">
      <c r="E805" s="11"/>
      <c r="F805" s="11"/>
    </row>
    <row r="806" spans="5:6" x14ac:dyDescent="0.25">
      <c r="E806" s="11"/>
      <c r="F806" s="11"/>
    </row>
    <row r="807" spans="5:6" x14ac:dyDescent="0.25">
      <c r="E807" s="11"/>
      <c r="F807" s="11"/>
    </row>
    <row r="808" spans="5:6" x14ac:dyDescent="0.25">
      <c r="E808" s="11"/>
      <c r="F808" s="11"/>
    </row>
    <row r="809" spans="5:6" x14ac:dyDescent="0.25">
      <c r="E809" s="11"/>
      <c r="F809" s="11"/>
    </row>
    <row r="810" spans="5:6" x14ac:dyDescent="0.25">
      <c r="E810" s="11"/>
      <c r="F810" s="11"/>
    </row>
    <row r="811" spans="5:6" x14ac:dyDescent="0.25">
      <c r="E811" s="11"/>
      <c r="F811" s="11"/>
    </row>
    <row r="812" spans="5:6" x14ac:dyDescent="0.25">
      <c r="E812" s="11"/>
      <c r="F812" s="11"/>
    </row>
    <row r="813" spans="5:6" x14ac:dyDescent="0.25">
      <c r="E813" s="11"/>
      <c r="F813" s="11"/>
    </row>
    <row r="814" spans="5:6" x14ac:dyDescent="0.25">
      <c r="E814" s="11"/>
      <c r="F814" s="11"/>
    </row>
    <row r="815" spans="5:6" x14ac:dyDescent="0.25">
      <c r="E815" s="11"/>
      <c r="F815" s="11"/>
    </row>
    <row r="816" spans="5:6" x14ac:dyDescent="0.25">
      <c r="E816" s="11"/>
      <c r="F816" s="11"/>
    </row>
    <row r="817" spans="5:6" x14ac:dyDescent="0.25">
      <c r="E817" s="11"/>
      <c r="F817" s="11"/>
    </row>
    <row r="818" spans="5:6" x14ac:dyDescent="0.25">
      <c r="E818" s="11"/>
      <c r="F818" s="11"/>
    </row>
    <row r="819" spans="5:6" x14ac:dyDescent="0.25">
      <c r="E819" s="11"/>
      <c r="F819" s="11"/>
    </row>
    <row r="820" spans="5:6" x14ac:dyDescent="0.25">
      <c r="E820" s="11"/>
      <c r="F820" s="11"/>
    </row>
    <row r="821" spans="5:6" x14ac:dyDescent="0.25">
      <c r="E821" s="11"/>
      <c r="F821" s="11"/>
    </row>
    <row r="822" spans="5:6" x14ac:dyDescent="0.25">
      <c r="E822" s="11"/>
      <c r="F822" s="11"/>
    </row>
    <row r="823" spans="5:6" x14ac:dyDescent="0.25">
      <c r="E823" s="11"/>
      <c r="F823" s="11"/>
    </row>
    <row r="824" spans="5:6" x14ac:dyDescent="0.25">
      <c r="E824" s="11"/>
      <c r="F824" s="11"/>
    </row>
    <row r="825" spans="5:6" x14ac:dyDescent="0.25">
      <c r="E825" s="11"/>
      <c r="F825" s="11"/>
    </row>
    <row r="826" spans="5:6" x14ac:dyDescent="0.25">
      <c r="E826" s="11"/>
      <c r="F826" s="11"/>
    </row>
    <row r="827" spans="5:6" x14ac:dyDescent="0.25">
      <c r="E827" s="11"/>
      <c r="F827" s="11"/>
    </row>
    <row r="828" spans="5:6" x14ac:dyDescent="0.25">
      <c r="E828" s="11"/>
      <c r="F828" s="11"/>
    </row>
    <row r="829" spans="5:6" x14ac:dyDescent="0.25">
      <c r="E829" s="11"/>
      <c r="F829" s="11"/>
    </row>
    <row r="830" spans="5:6" x14ac:dyDescent="0.25">
      <c r="E830" s="11"/>
      <c r="F830" s="11"/>
    </row>
    <row r="831" spans="5:6" x14ac:dyDescent="0.25">
      <c r="E831" s="11"/>
      <c r="F831" s="11"/>
    </row>
    <row r="832" spans="5:6" x14ac:dyDescent="0.25">
      <c r="E832" s="11"/>
      <c r="F832" s="11"/>
    </row>
    <row r="833" spans="5:6" x14ac:dyDescent="0.25">
      <c r="E833" s="11"/>
      <c r="F833" s="11"/>
    </row>
    <row r="834" spans="5:6" x14ac:dyDescent="0.25">
      <c r="E834" s="11"/>
      <c r="F834" s="11"/>
    </row>
    <row r="835" spans="5:6" x14ac:dyDescent="0.25">
      <c r="E835" s="11"/>
      <c r="F835" s="11"/>
    </row>
    <row r="836" spans="5:6" x14ac:dyDescent="0.25">
      <c r="E836" s="11"/>
      <c r="F836" s="11"/>
    </row>
    <row r="837" spans="5:6" x14ac:dyDescent="0.25">
      <c r="E837" s="11"/>
      <c r="F837" s="11"/>
    </row>
    <row r="838" spans="5:6" x14ac:dyDescent="0.25">
      <c r="E838" s="11"/>
      <c r="F838" s="11"/>
    </row>
    <row r="839" spans="5:6" x14ac:dyDescent="0.25">
      <c r="E839" s="11"/>
      <c r="F839" s="11"/>
    </row>
    <row r="840" spans="5:6" x14ac:dyDescent="0.25">
      <c r="E840" s="11"/>
      <c r="F840" s="11"/>
    </row>
    <row r="841" spans="5:6" x14ac:dyDescent="0.25">
      <c r="E841" s="11"/>
      <c r="F841" s="11"/>
    </row>
    <row r="842" spans="5:6" x14ac:dyDescent="0.25">
      <c r="E842" s="11"/>
      <c r="F842" s="11"/>
    </row>
    <row r="843" spans="5:6" x14ac:dyDescent="0.25">
      <c r="E843" s="11"/>
      <c r="F843" s="11"/>
    </row>
    <row r="844" spans="5:6" x14ac:dyDescent="0.25">
      <c r="E844" s="11"/>
      <c r="F844" s="11"/>
    </row>
    <row r="845" spans="5:6" x14ac:dyDescent="0.25">
      <c r="E845" s="11"/>
      <c r="F845" s="11"/>
    </row>
    <row r="846" spans="5:6" x14ac:dyDescent="0.25">
      <c r="E846" s="11"/>
      <c r="F846" s="11"/>
    </row>
    <row r="847" spans="5:6" x14ac:dyDescent="0.25">
      <c r="E847" s="11"/>
      <c r="F847" s="11"/>
    </row>
    <row r="848" spans="5:6" x14ac:dyDescent="0.25">
      <c r="E848" s="11"/>
      <c r="F848" s="11"/>
    </row>
    <row r="849" spans="5:6" x14ac:dyDescent="0.25">
      <c r="E849" s="11"/>
      <c r="F849" s="11"/>
    </row>
    <row r="850" spans="5:6" x14ac:dyDescent="0.25">
      <c r="E850" s="11"/>
      <c r="F850" s="11"/>
    </row>
    <row r="851" spans="5:6" x14ac:dyDescent="0.25">
      <c r="E851" s="11"/>
      <c r="F851" s="11"/>
    </row>
    <row r="852" spans="5:6" x14ac:dyDescent="0.25">
      <c r="E852" s="11"/>
      <c r="F852" s="11"/>
    </row>
    <row r="853" spans="5:6" x14ac:dyDescent="0.25">
      <c r="E853" s="11"/>
      <c r="F853" s="11"/>
    </row>
    <row r="854" spans="5:6" x14ac:dyDescent="0.25">
      <c r="E854" s="11"/>
      <c r="F854" s="11"/>
    </row>
    <row r="855" spans="5:6" x14ac:dyDescent="0.25">
      <c r="E855" s="11"/>
      <c r="F855" s="11"/>
    </row>
    <row r="856" spans="5:6" x14ac:dyDescent="0.25">
      <c r="E856" s="11"/>
      <c r="F856" s="11"/>
    </row>
    <row r="857" spans="5:6" x14ac:dyDescent="0.25">
      <c r="E857" s="11"/>
      <c r="F857" s="11"/>
    </row>
    <row r="858" spans="5:6" x14ac:dyDescent="0.25">
      <c r="E858" s="11"/>
      <c r="F858" s="11"/>
    </row>
    <row r="859" spans="5:6" x14ac:dyDescent="0.25">
      <c r="E859" s="11"/>
      <c r="F859" s="11"/>
    </row>
    <row r="860" spans="5:6" x14ac:dyDescent="0.25">
      <c r="E860" s="11"/>
      <c r="F860" s="11"/>
    </row>
    <row r="861" spans="5:6" x14ac:dyDescent="0.25">
      <c r="E861" s="11"/>
      <c r="F861" s="11"/>
    </row>
    <row r="862" spans="5:6" x14ac:dyDescent="0.25">
      <c r="E862" s="11"/>
      <c r="F862" s="11"/>
    </row>
    <row r="863" spans="5:6" x14ac:dyDescent="0.25">
      <c r="E863" s="11"/>
      <c r="F863" s="11"/>
    </row>
    <row r="864" spans="5:6" x14ac:dyDescent="0.25">
      <c r="E864" s="11"/>
      <c r="F864" s="11"/>
    </row>
    <row r="865" spans="5:6" x14ac:dyDescent="0.25">
      <c r="E865" s="11"/>
      <c r="F865" s="11"/>
    </row>
    <row r="866" spans="5:6" x14ac:dyDescent="0.25">
      <c r="E866" s="11"/>
      <c r="F866" s="11"/>
    </row>
    <row r="867" spans="5:6" x14ac:dyDescent="0.25">
      <c r="E867" s="11"/>
      <c r="F867" s="11"/>
    </row>
    <row r="868" spans="5:6" x14ac:dyDescent="0.25">
      <c r="E868" s="11"/>
      <c r="F868" s="11"/>
    </row>
    <row r="869" spans="5:6" x14ac:dyDescent="0.25">
      <c r="E869" s="11"/>
      <c r="F869" s="11"/>
    </row>
    <row r="870" spans="5:6" x14ac:dyDescent="0.25">
      <c r="E870" s="11"/>
      <c r="F870" s="11"/>
    </row>
    <row r="871" spans="5:6" x14ac:dyDescent="0.25">
      <c r="E871" s="11"/>
      <c r="F871" s="11"/>
    </row>
    <row r="872" spans="5:6" x14ac:dyDescent="0.25">
      <c r="E872" s="11"/>
      <c r="F872" s="11"/>
    </row>
    <row r="873" spans="5:6" x14ac:dyDescent="0.25">
      <c r="E873" s="11"/>
      <c r="F873" s="11"/>
    </row>
    <row r="874" spans="5:6" x14ac:dyDescent="0.25">
      <c r="E874" s="11"/>
      <c r="F874" s="11"/>
    </row>
    <row r="875" spans="5:6" x14ac:dyDescent="0.25">
      <c r="E875" s="11"/>
      <c r="F875" s="11"/>
    </row>
    <row r="876" spans="5:6" x14ac:dyDescent="0.25">
      <c r="E876" s="11"/>
      <c r="F876" s="11"/>
    </row>
    <row r="877" spans="5:6" x14ac:dyDescent="0.25">
      <c r="E877" s="11"/>
      <c r="F877" s="11"/>
    </row>
    <row r="878" spans="5:6" x14ac:dyDescent="0.25">
      <c r="E878" s="11"/>
      <c r="F878" s="11"/>
    </row>
    <row r="879" spans="5:6" x14ac:dyDescent="0.25">
      <c r="E879" s="11"/>
      <c r="F879" s="11"/>
    </row>
    <row r="880" spans="5:6" x14ac:dyDescent="0.25">
      <c r="E880" s="11"/>
      <c r="F880" s="11"/>
    </row>
    <row r="881" spans="5:6" x14ac:dyDescent="0.25">
      <c r="E881" s="11"/>
      <c r="F881" s="11"/>
    </row>
    <row r="882" spans="5:6" x14ac:dyDescent="0.25">
      <c r="E882" s="11"/>
      <c r="F882" s="11"/>
    </row>
    <row r="883" spans="5:6" x14ac:dyDescent="0.25">
      <c r="E883" s="11"/>
      <c r="F883" s="11"/>
    </row>
    <row r="884" spans="5:6" x14ac:dyDescent="0.25">
      <c r="E884" s="11"/>
      <c r="F884" s="11"/>
    </row>
    <row r="885" spans="5:6" x14ac:dyDescent="0.25">
      <c r="E885" s="11"/>
      <c r="F885" s="11"/>
    </row>
    <row r="886" spans="5:6" x14ac:dyDescent="0.25">
      <c r="E886" s="11"/>
      <c r="F886" s="11"/>
    </row>
    <row r="887" spans="5:6" x14ac:dyDescent="0.25">
      <c r="E887" s="11"/>
      <c r="F887" s="11"/>
    </row>
    <row r="888" spans="5:6" x14ac:dyDescent="0.25">
      <c r="E888" s="11"/>
      <c r="F888" s="11"/>
    </row>
    <row r="889" spans="5:6" x14ac:dyDescent="0.25">
      <c r="E889" s="11"/>
      <c r="F889" s="11"/>
    </row>
    <row r="890" spans="5:6" x14ac:dyDescent="0.25">
      <c r="E890" s="11"/>
      <c r="F890" s="11"/>
    </row>
    <row r="891" spans="5:6" x14ac:dyDescent="0.25">
      <c r="E891" s="11"/>
      <c r="F891" s="11"/>
    </row>
    <row r="892" spans="5:6" x14ac:dyDescent="0.25">
      <c r="E892" s="11"/>
      <c r="F892" s="11"/>
    </row>
    <row r="893" spans="5:6" x14ac:dyDescent="0.25">
      <c r="E893" s="11"/>
      <c r="F893" s="11"/>
    </row>
    <row r="894" spans="5:6" x14ac:dyDescent="0.25">
      <c r="E894" s="11"/>
      <c r="F894" s="11"/>
    </row>
    <row r="895" spans="5:6" x14ac:dyDescent="0.25">
      <c r="E895" s="11"/>
      <c r="F895" s="11"/>
    </row>
    <row r="896" spans="5:6" x14ac:dyDescent="0.25">
      <c r="E896" s="11"/>
      <c r="F896" s="11"/>
    </row>
    <row r="897" spans="5:6" x14ac:dyDescent="0.25">
      <c r="E897" s="11"/>
      <c r="F897" s="11"/>
    </row>
    <row r="898" spans="5:6" x14ac:dyDescent="0.25">
      <c r="E898" s="11"/>
      <c r="F898" s="11"/>
    </row>
    <row r="899" spans="5:6" x14ac:dyDescent="0.25">
      <c r="E899" s="11"/>
      <c r="F899" s="11"/>
    </row>
    <row r="900" spans="5:6" x14ac:dyDescent="0.25">
      <c r="E900" s="11"/>
      <c r="F900" s="11"/>
    </row>
    <row r="901" spans="5:6" x14ac:dyDescent="0.25">
      <c r="E901" s="11"/>
      <c r="F901" s="11"/>
    </row>
    <row r="902" spans="5:6" x14ac:dyDescent="0.25">
      <c r="E902" s="11"/>
      <c r="F902" s="11"/>
    </row>
    <row r="903" spans="5:6" x14ac:dyDescent="0.25">
      <c r="E903" s="11"/>
      <c r="F903" s="11"/>
    </row>
    <row r="904" spans="5:6" x14ac:dyDescent="0.25">
      <c r="E904" s="11"/>
      <c r="F904" s="11"/>
    </row>
    <row r="905" spans="5:6" x14ac:dyDescent="0.25">
      <c r="E905" s="11"/>
      <c r="F905" s="11"/>
    </row>
    <row r="906" spans="5:6" x14ac:dyDescent="0.25">
      <c r="E906" s="11"/>
      <c r="F906" s="11"/>
    </row>
    <row r="907" spans="5:6" x14ac:dyDescent="0.25">
      <c r="E907" s="11"/>
      <c r="F907" s="11"/>
    </row>
    <row r="908" spans="5:6" x14ac:dyDescent="0.25">
      <c r="E908" s="11"/>
      <c r="F908" s="11"/>
    </row>
    <row r="909" spans="5:6" x14ac:dyDescent="0.25">
      <c r="E909" s="11"/>
      <c r="F909" s="11"/>
    </row>
    <row r="910" spans="5:6" x14ac:dyDescent="0.25">
      <c r="E910" s="11"/>
      <c r="F910" s="11"/>
    </row>
    <row r="911" spans="5:6" x14ac:dyDescent="0.25">
      <c r="E911" s="11"/>
      <c r="F911" s="11"/>
    </row>
    <row r="912" spans="5:6" x14ac:dyDescent="0.25">
      <c r="E912" s="11"/>
      <c r="F912" s="11"/>
    </row>
    <row r="913" spans="5:6" x14ac:dyDescent="0.25">
      <c r="E913" s="11"/>
      <c r="F913" s="11"/>
    </row>
    <row r="914" spans="5:6" x14ac:dyDescent="0.25">
      <c r="E914" s="11"/>
      <c r="F914" s="11"/>
    </row>
    <row r="915" spans="5:6" x14ac:dyDescent="0.25">
      <c r="E915" s="11"/>
      <c r="F915" s="11"/>
    </row>
    <row r="916" spans="5:6" x14ac:dyDescent="0.25">
      <c r="E916" s="11"/>
      <c r="F916" s="11"/>
    </row>
    <row r="917" spans="5:6" x14ac:dyDescent="0.25">
      <c r="E917" s="11"/>
      <c r="F917" s="11"/>
    </row>
    <row r="918" spans="5:6" x14ac:dyDescent="0.25">
      <c r="E918" s="11"/>
      <c r="F918" s="11"/>
    </row>
    <row r="919" spans="5:6" x14ac:dyDescent="0.25">
      <c r="E919" s="11"/>
      <c r="F919" s="11"/>
    </row>
    <row r="920" spans="5:6" x14ac:dyDescent="0.25">
      <c r="E920" s="11"/>
      <c r="F920" s="11"/>
    </row>
    <row r="921" spans="5:6" x14ac:dyDescent="0.25">
      <c r="E921" s="11"/>
      <c r="F921" s="11"/>
    </row>
    <row r="922" spans="5:6" x14ac:dyDescent="0.25">
      <c r="E922" s="11"/>
      <c r="F922" s="11"/>
    </row>
    <row r="923" spans="5:6" x14ac:dyDescent="0.25">
      <c r="E923" s="11"/>
      <c r="F923" s="11"/>
    </row>
    <row r="924" spans="5:6" x14ac:dyDescent="0.25">
      <c r="E924" s="11"/>
      <c r="F924" s="11"/>
    </row>
    <row r="925" spans="5:6" x14ac:dyDescent="0.25">
      <c r="E925" s="11"/>
      <c r="F925" s="11"/>
    </row>
    <row r="926" spans="5:6" x14ac:dyDescent="0.25">
      <c r="E926" s="11"/>
      <c r="F926" s="11"/>
    </row>
    <row r="927" spans="5:6" x14ac:dyDescent="0.25">
      <c r="E927" s="11"/>
      <c r="F927" s="11"/>
    </row>
    <row r="928" spans="5:6" x14ac:dyDescent="0.25">
      <c r="E928" s="11"/>
      <c r="F928" s="11"/>
    </row>
    <row r="929" spans="5:6" x14ac:dyDescent="0.25">
      <c r="E929" s="11"/>
      <c r="F929" s="11"/>
    </row>
    <row r="930" spans="5:6" x14ac:dyDescent="0.25">
      <c r="E930" s="11"/>
      <c r="F930" s="11"/>
    </row>
    <row r="931" spans="5:6" x14ac:dyDescent="0.25">
      <c r="E931" s="11"/>
      <c r="F931" s="11"/>
    </row>
    <row r="932" spans="5:6" x14ac:dyDescent="0.25">
      <c r="E932" s="11"/>
      <c r="F932" s="11"/>
    </row>
    <row r="933" spans="5:6" x14ac:dyDescent="0.25">
      <c r="E933" s="11"/>
      <c r="F933" s="11"/>
    </row>
    <row r="934" spans="5:6" x14ac:dyDescent="0.25">
      <c r="E934" s="11"/>
      <c r="F934" s="11"/>
    </row>
    <row r="935" spans="5:6" x14ac:dyDescent="0.25">
      <c r="E935" s="11"/>
      <c r="F935" s="11"/>
    </row>
    <row r="936" spans="5:6" x14ac:dyDescent="0.25">
      <c r="E936" s="11"/>
      <c r="F936" s="11"/>
    </row>
    <row r="937" spans="5:6" x14ac:dyDescent="0.25">
      <c r="E937" s="11"/>
      <c r="F937" s="11"/>
    </row>
    <row r="938" spans="5:6" x14ac:dyDescent="0.25">
      <c r="E938" s="11"/>
      <c r="F938" s="11"/>
    </row>
    <row r="939" spans="5:6" x14ac:dyDescent="0.25">
      <c r="E939" s="11"/>
      <c r="F939" s="11"/>
    </row>
    <row r="940" spans="5:6" x14ac:dyDescent="0.25">
      <c r="E940" s="11"/>
      <c r="F940" s="11"/>
    </row>
    <row r="941" spans="5:6" x14ac:dyDescent="0.25">
      <c r="E941" s="11"/>
      <c r="F941" s="11"/>
    </row>
    <row r="942" spans="5:6" x14ac:dyDescent="0.25">
      <c r="E942" s="11"/>
      <c r="F942" s="11"/>
    </row>
    <row r="943" spans="5:6" x14ac:dyDescent="0.25">
      <c r="E943" s="11"/>
      <c r="F943" s="11"/>
    </row>
    <row r="944" spans="5:6" x14ac:dyDescent="0.25">
      <c r="E944" s="11"/>
      <c r="F944" s="11"/>
    </row>
    <row r="945" spans="5:6" x14ac:dyDescent="0.25">
      <c r="E945" s="11"/>
      <c r="F945" s="11"/>
    </row>
    <row r="946" spans="5:6" x14ac:dyDescent="0.25">
      <c r="E946" s="11"/>
      <c r="F946" s="11"/>
    </row>
    <row r="947" spans="5:6" x14ac:dyDescent="0.25">
      <c r="E947" s="11"/>
      <c r="F947" s="11"/>
    </row>
    <row r="948" spans="5:6" x14ac:dyDescent="0.25">
      <c r="E948" s="11"/>
      <c r="F948" s="11"/>
    </row>
    <row r="949" spans="5:6" x14ac:dyDescent="0.25">
      <c r="E949" s="11"/>
      <c r="F949" s="11"/>
    </row>
    <row r="950" spans="5:6" x14ac:dyDescent="0.25">
      <c r="E950" s="11"/>
      <c r="F950" s="11"/>
    </row>
    <row r="951" spans="5:6" x14ac:dyDescent="0.25">
      <c r="E951" s="11"/>
      <c r="F951" s="11"/>
    </row>
    <row r="952" spans="5:6" x14ac:dyDescent="0.25">
      <c r="E952" s="11"/>
      <c r="F952" s="11"/>
    </row>
    <row r="953" spans="5:6" x14ac:dyDescent="0.25">
      <c r="E953" s="11"/>
      <c r="F953" s="11"/>
    </row>
    <row r="954" spans="5:6" x14ac:dyDescent="0.25">
      <c r="E954" s="11"/>
      <c r="F954" s="11"/>
    </row>
    <row r="955" spans="5:6" x14ac:dyDescent="0.25">
      <c r="E955" s="11"/>
      <c r="F955" s="11"/>
    </row>
    <row r="956" spans="5:6" x14ac:dyDescent="0.25">
      <c r="E956" s="11"/>
      <c r="F956" s="11"/>
    </row>
    <row r="957" spans="5:6" x14ac:dyDescent="0.25">
      <c r="E957" s="11"/>
      <c r="F957" s="11"/>
    </row>
    <row r="958" spans="5:6" x14ac:dyDescent="0.25">
      <c r="E958" s="11"/>
      <c r="F958" s="11"/>
    </row>
    <row r="959" spans="5:6" x14ac:dyDescent="0.25">
      <c r="E959" s="11"/>
      <c r="F959" s="11"/>
    </row>
    <row r="960" spans="5:6" x14ac:dyDescent="0.25">
      <c r="E960" s="11"/>
      <c r="F960" s="11"/>
    </row>
    <row r="961" spans="5:6" x14ac:dyDescent="0.25">
      <c r="E961" s="11"/>
      <c r="F961" s="11"/>
    </row>
    <row r="962" spans="5:6" x14ac:dyDescent="0.25">
      <c r="E962" s="11"/>
      <c r="F962" s="11"/>
    </row>
    <row r="963" spans="5:6" x14ac:dyDescent="0.25">
      <c r="E963" s="11"/>
      <c r="F963" s="11"/>
    </row>
    <row r="964" spans="5:6" x14ac:dyDescent="0.25">
      <c r="E964" s="11"/>
      <c r="F964" s="11"/>
    </row>
    <row r="965" spans="5:6" x14ac:dyDescent="0.25">
      <c r="E965" s="11"/>
      <c r="F965" s="11"/>
    </row>
    <row r="966" spans="5:6" x14ac:dyDescent="0.25">
      <c r="E966" s="11"/>
      <c r="F966" s="11"/>
    </row>
    <row r="967" spans="5:6" x14ac:dyDescent="0.25">
      <c r="E967" s="11"/>
      <c r="F967" s="11"/>
    </row>
    <row r="968" spans="5:6" x14ac:dyDescent="0.25">
      <c r="E968" s="11"/>
      <c r="F968" s="11"/>
    </row>
    <row r="969" spans="5:6" x14ac:dyDescent="0.25">
      <c r="E969" s="11"/>
      <c r="F969" s="11"/>
    </row>
    <row r="970" spans="5:6" x14ac:dyDescent="0.25">
      <c r="E970" s="11"/>
      <c r="F970" s="11"/>
    </row>
    <row r="971" spans="5:6" x14ac:dyDescent="0.25">
      <c r="E971" s="11"/>
      <c r="F971" s="11"/>
    </row>
    <row r="972" spans="5:6" x14ac:dyDescent="0.25">
      <c r="E972" s="11"/>
      <c r="F972" s="11"/>
    </row>
    <row r="973" spans="5:6" x14ac:dyDescent="0.25">
      <c r="E973" s="11"/>
      <c r="F973" s="11"/>
    </row>
    <row r="974" spans="5:6" x14ac:dyDescent="0.25">
      <c r="E974" s="11"/>
      <c r="F974" s="11"/>
    </row>
    <row r="975" spans="5:6" x14ac:dyDescent="0.25">
      <c r="E975" s="11"/>
      <c r="F975" s="11"/>
    </row>
    <row r="976" spans="5:6" x14ac:dyDescent="0.25">
      <c r="E976" s="11"/>
      <c r="F976" s="11"/>
    </row>
    <row r="977" spans="5:6" x14ac:dyDescent="0.25">
      <c r="E977" s="11"/>
      <c r="F977" s="11"/>
    </row>
    <row r="978" spans="5:6" x14ac:dyDescent="0.25">
      <c r="E978" s="11"/>
      <c r="F978" s="11"/>
    </row>
    <row r="979" spans="5:6" x14ac:dyDescent="0.25">
      <c r="E979" s="11"/>
      <c r="F979" s="11"/>
    </row>
    <row r="980" spans="5:6" x14ac:dyDescent="0.25">
      <c r="E980" s="11"/>
      <c r="F980" s="11"/>
    </row>
    <row r="981" spans="5:6" x14ac:dyDescent="0.25">
      <c r="E981" s="11"/>
      <c r="F981" s="11"/>
    </row>
    <row r="982" spans="5:6" x14ac:dyDescent="0.25">
      <c r="E982" s="11"/>
      <c r="F982" s="11"/>
    </row>
    <row r="983" spans="5:6" x14ac:dyDescent="0.25">
      <c r="E983" s="11"/>
      <c r="F983" s="11"/>
    </row>
    <row r="984" spans="5:6" x14ac:dyDescent="0.25">
      <c r="E984" s="11"/>
      <c r="F984" s="11"/>
    </row>
    <row r="985" spans="5:6" x14ac:dyDescent="0.25">
      <c r="E985" s="11"/>
      <c r="F985" s="11"/>
    </row>
    <row r="986" spans="5:6" x14ac:dyDescent="0.25">
      <c r="E986" s="11"/>
      <c r="F986" s="11"/>
    </row>
    <row r="987" spans="5:6" x14ac:dyDescent="0.25">
      <c r="E987" s="11"/>
      <c r="F987" s="11"/>
    </row>
    <row r="988" spans="5:6" x14ac:dyDescent="0.25">
      <c r="E988" s="11"/>
      <c r="F988" s="11"/>
    </row>
    <row r="989" spans="5:6" x14ac:dyDescent="0.25">
      <c r="E989" s="11"/>
      <c r="F989" s="11"/>
    </row>
    <row r="990" spans="5:6" x14ac:dyDescent="0.25">
      <c r="E990" s="11"/>
      <c r="F990" s="11"/>
    </row>
    <row r="991" spans="5:6" x14ac:dyDescent="0.25">
      <c r="E991" s="11"/>
      <c r="F991" s="11"/>
    </row>
    <row r="992" spans="5:6" x14ac:dyDescent="0.25">
      <c r="E992" s="11"/>
      <c r="F992" s="11"/>
    </row>
    <row r="993" spans="5:6" x14ac:dyDescent="0.25">
      <c r="E993" s="11"/>
      <c r="F993" s="11"/>
    </row>
    <row r="994" spans="5:6" x14ac:dyDescent="0.25">
      <c r="E994" s="11"/>
      <c r="F994" s="11"/>
    </row>
    <row r="995" spans="5:6" x14ac:dyDescent="0.25">
      <c r="E995" s="11"/>
      <c r="F995" s="11"/>
    </row>
    <row r="996" spans="5:6" x14ac:dyDescent="0.25">
      <c r="E996" s="11"/>
      <c r="F996" s="11"/>
    </row>
    <row r="997" spans="5:6" x14ac:dyDescent="0.25">
      <c r="E997" s="11"/>
      <c r="F997" s="11"/>
    </row>
    <row r="998" spans="5:6" x14ac:dyDescent="0.25">
      <c r="E998" s="11"/>
      <c r="F998" s="11"/>
    </row>
    <row r="999" spans="5:6" x14ac:dyDescent="0.25">
      <c r="E999" s="11"/>
      <c r="F999" s="11"/>
    </row>
    <row r="1000" spans="5:6" x14ac:dyDescent="0.25">
      <c r="E1000" s="11"/>
      <c r="F1000" s="11"/>
    </row>
    <row r="1001" spans="5:6" x14ac:dyDescent="0.25">
      <c r="E1001" s="11"/>
      <c r="F1001" s="11"/>
    </row>
    <row r="1002" spans="5:6" x14ac:dyDescent="0.25">
      <c r="E1002" s="11"/>
      <c r="F1002" s="11"/>
    </row>
    <row r="1003" spans="5:6" x14ac:dyDescent="0.25">
      <c r="E1003" s="11"/>
      <c r="F1003" s="11"/>
    </row>
    <row r="1004" spans="5:6" x14ac:dyDescent="0.25">
      <c r="E1004" s="11"/>
      <c r="F1004" s="11"/>
    </row>
  </sheetData>
  <mergeCells count="23">
    <mergeCell ref="O4:P4"/>
    <mergeCell ref="Y4:AA4"/>
    <mergeCell ref="Q4:R4"/>
    <mergeCell ref="U4:V4"/>
    <mergeCell ref="AB2:AM2"/>
    <mergeCell ref="Y2:AA2"/>
    <mergeCell ref="F2:F3"/>
    <mergeCell ref="G2:G3"/>
    <mergeCell ref="M2:N2"/>
    <mergeCell ref="Q2:T2"/>
    <mergeCell ref="U2:X2"/>
    <mergeCell ref="AB3:AD3"/>
    <mergeCell ref="O2:P2"/>
    <mergeCell ref="B5:AP5"/>
    <mergeCell ref="B65:AP65"/>
    <mergeCell ref="B107:AP107"/>
    <mergeCell ref="B1:AO1"/>
    <mergeCell ref="I2:I3"/>
    <mergeCell ref="AH3:AJ3"/>
    <mergeCell ref="AK3:AM3"/>
    <mergeCell ref="AN3:AO3"/>
    <mergeCell ref="AN2:AO2"/>
    <mergeCell ref="AE3:AG3"/>
  </mergeCells>
  <phoneticPr fontId="0" type="noConversion"/>
  <conditionalFormatting sqref="E6:E7 E13 E18 E21:E22 E50:E51 E30 E34 E39 E45 E54:E55 E60:E61 E28 E67 E72:E73 E82 E99 E86:E88 E94 E84 E105 E111 E127:E130 E134 E196 E163 E168 E174:E176">
    <cfRule type="cellIs" dxfId="13" priority="1" stopIfTrue="1" operator="greaterThan">
      <formula>H6</formula>
    </cfRule>
    <cfRule type="cellIs" dxfId="12" priority="2" stopIfTrue="1" operator="lessThan">
      <formula>H6</formula>
    </cfRule>
    <cfRule type="cellIs" priority="3" stopIfTrue="1" operator="equal">
      <formula>H6</formula>
    </cfRule>
  </conditionalFormatting>
  <conditionalFormatting sqref="E24 E32 E69 E74 E147 E195 E97">
    <cfRule type="cellIs" dxfId="11" priority="4" stopIfTrue="1" operator="greaterThan">
      <formula>F24</formula>
    </cfRule>
    <cfRule type="cellIs" dxfId="10" priority="5" stopIfTrue="1" operator="lessThan">
      <formula>F24</formula>
    </cfRule>
    <cfRule type="cellIs" priority="6" stopIfTrue="1" operator="equal">
      <formula>F24</formula>
    </cfRule>
  </conditionalFormatting>
  <conditionalFormatting sqref="E15:E16 E76">
    <cfRule type="cellIs" dxfId="9" priority="7" stopIfTrue="1" operator="greaterThan">
      <formula>H77</formula>
    </cfRule>
    <cfRule type="cellIs" dxfId="8" priority="8" stopIfTrue="1" operator="lessThan">
      <formula>H77</formula>
    </cfRule>
    <cfRule type="cellIs" priority="9" stopIfTrue="1" operator="equal">
      <formula>H77</formula>
    </cfRule>
  </conditionalFormatting>
  <pageMargins left="0.18" right="0.16" top="0.21" bottom="0.22" header="0.17" footer="0.18"/>
  <pageSetup scale="55" fitToWidth="2" orientation="portrait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BG1141"/>
  <sheetViews>
    <sheetView workbookViewId="0">
      <selection activeCell="B28" sqref="B28"/>
    </sheetView>
  </sheetViews>
  <sheetFormatPr defaultRowHeight="13.2" outlineLevelCol="1" x14ac:dyDescent="0.25"/>
  <cols>
    <col min="1" max="1" width="11.33203125" customWidth="1"/>
    <col min="2" max="2" width="19.88671875" style="7" customWidth="1"/>
    <col min="3" max="3" width="16.109375" style="12" customWidth="1"/>
    <col min="4" max="4" width="6.5546875" style="12" customWidth="1"/>
    <col min="5" max="5" width="9.33203125" style="8" customWidth="1"/>
    <col min="6" max="6" width="7.6640625" style="8" hidden="1" customWidth="1" outlineLevel="1"/>
    <col min="7" max="7" width="7" style="1" hidden="1" customWidth="1" outlineLevel="1"/>
    <col min="8" max="8" width="0.109375" style="1" hidden="1" customWidth="1" collapsed="1"/>
    <col min="9" max="9" width="6.33203125" customWidth="1"/>
    <col min="10" max="10" width="10.44140625" customWidth="1"/>
    <col min="11" max="11" width="9.33203125" hidden="1" customWidth="1" outlineLevel="1"/>
    <col min="12" max="12" width="9" customWidth="1" collapsed="1"/>
    <col min="13" max="13" width="9" hidden="1" customWidth="1" outlineLevel="1"/>
    <col min="14" max="14" width="8.33203125" customWidth="1" collapsed="1"/>
    <col min="15" max="15" width="7.6640625" customWidth="1"/>
    <col min="16" max="16" width="7" customWidth="1"/>
    <col min="17" max="17" width="7.44140625" customWidth="1"/>
    <col min="18" max="18" width="9.33203125" hidden="1" customWidth="1" outlineLevel="1"/>
    <col min="19" max="19" width="8.6640625" hidden="1" customWidth="1" outlineLevel="1"/>
    <col min="20" max="20" width="9.109375" customWidth="1" collapsed="1"/>
    <col min="21" max="21" width="7.5546875" customWidth="1"/>
    <col min="22" max="22" width="8" customWidth="1"/>
    <col min="23" max="23" width="10.88671875" hidden="1" customWidth="1" outlineLevel="1"/>
    <col min="24" max="24" width="8.5546875" customWidth="1" collapsed="1"/>
    <col min="25" max="25" width="5.44140625" customWidth="1"/>
    <col min="26" max="26" width="6.6640625" customWidth="1"/>
    <col min="27" max="27" width="6" customWidth="1"/>
    <col min="28" max="41" width="6" hidden="1" customWidth="1" outlineLevel="1"/>
    <col min="42" max="42" width="17.5546875" customWidth="1" collapsed="1"/>
    <col min="43" max="51" width="5.109375" customWidth="1"/>
    <col min="52" max="52" width="9.33203125" customWidth="1"/>
    <col min="53" max="53" width="8.6640625" customWidth="1"/>
    <col min="54" max="54" width="15.5546875" customWidth="1"/>
    <col min="55" max="55" width="15.109375" customWidth="1"/>
    <col min="56" max="56" width="15.33203125" customWidth="1"/>
  </cols>
  <sheetData>
    <row r="1" spans="1:42" ht="17.399999999999999" x14ac:dyDescent="0.3">
      <c r="B1" s="242" t="s">
        <v>659</v>
      </c>
      <c r="C1" s="243"/>
      <c r="D1" s="243"/>
      <c r="E1" s="243"/>
      <c r="F1" s="243"/>
      <c r="G1" s="243"/>
      <c r="H1" s="243"/>
      <c r="I1" s="243"/>
      <c r="J1" s="243"/>
      <c r="K1" s="243"/>
      <c r="L1" s="243"/>
      <c r="M1" s="243"/>
      <c r="N1" s="243"/>
      <c r="O1" s="243"/>
      <c r="P1" s="243"/>
      <c r="Q1" s="243"/>
      <c r="R1" s="243"/>
      <c r="S1" s="243"/>
      <c r="T1" s="243"/>
      <c r="U1" s="243"/>
      <c r="V1" s="243"/>
      <c r="W1" s="243"/>
      <c r="X1" s="243"/>
      <c r="Y1" s="243"/>
      <c r="Z1" s="243"/>
      <c r="AA1" s="243"/>
      <c r="AB1" s="243"/>
      <c r="AC1" s="243"/>
      <c r="AD1" s="243"/>
      <c r="AE1" s="243"/>
      <c r="AF1" s="243"/>
      <c r="AG1" s="243"/>
      <c r="AH1" s="243"/>
      <c r="AI1" s="243"/>
      <c r="AJ1" s="243"/>
      <c r="AK1" s="243"/>
      <c r="AL1" s="243"/>
      <c r="AM1" s="243"/>
      <c r="AN1" s="243"/>
      <c r="AO1" s="243"/>
    </row>
    <row r="2" spans="1:42" s="6" customFormat="1" ht="34.5" customHeight="1" x14ac:dyDescent="0.25">
      <c r="B2" s="114" t="s">
        <v>355</v>
      </c>
      <c r="C2" s="80" t="s">
        <v>668</v>
      </c>
      <c r="D2" s="73" t="s">
        <v>669</v>
      </c>
      <c r="E2" s="171" t="s">
        <v>666</v>
      </c>
      <c r="F2" s="258" t="s">
        <v>630</v>
      </c>
      <c r="G2" s="260" t="s">
        <v>445</v>
      </c>
      <c r="H2" s="115"/>
      <c r="I2" s="244" t="s">
        <v>354</v>
      </c>
      <c r="J2" s="62" t="s">
        <v>631</v>
      </c>
      <c r="K2" s="78" t="s">
        <v>648</v>
      </c>
      <c r="L2" s="143" t="s">
        <v>629</v>
      </c>
      <c r="M2" s="251" t="s">
        <v>349</v>
      </c>
      <c r="N2" s="262"/>
      <c r="O2" s="263" t="s">
        <v>637</v>
      </c>
      <c r="P2" s="268"/>
      <c r="Q2" s="263" t="s">
        <v>292</v>
      </c>
      <c r="R2" s="264"/>
      <c r="S2" s="264"/>
      <c r="T2" s="265"/>
      <c r="U2" s="266" t="s">
        <v>633</v>
      </c>
      <c r="V2" s="267"/>
      <c r="W2" s="267"/>
      <c r="X2" s="268"/>
      <c r="Y2" s="255" t="s">
        <v>638</v>
      </c>
      <c r="Z2" s="256"/>
      <c r="AA2" s="257"/>
      <c r="AB2" s="253"/>
      <c r="AC2" s="253"/>
      <c r="AD2" s="253"/>
      <c r="AE2" s="253"/>
      <c r="AF2" s="253"/>
      <c r="AG2" s="253"/>
      <c r="AH2" s="253"/>
      <c r="AI2" s="253"/>
      <c r="AJ2" s="253"/>
      <c r="AK2" s="253"/>
      <c r="AL2" s="253"/>
      <c r="AM2" s="254"/>
      <c r="AN2" s="251" t="s">
        <v>644</v>
      </c>
      <c r="AO2" s="262"/>
      <c r="AP2" s="80" t="s">
        <v>316</v>
      </c>
    </row>
    <row r="3" spans="1:42" s="4" customFormat="1" ht="28.5" customHeight="1" x14ac:dyDescent="0.25">
      <c r="B3" s="93"/>
      <c r="C3" s="145"/>
      <c r="D3" s="84"/>
      <c r="E3" s="91"/>
      <c r="F3" s="259"/>
      <c r="G3" s="261"/>
      <c r="H3" s="116"/>
      <c r="I3" s="245"/>
      <c r="J3" s="89"/>
      <c r="K3" s="90"/>
      <c r="L3" s="144"/>
      <c r="M3" s="81"/>
      <c r="N3" s="82"/>
      <c r="O3" s="126" t="s">
        <v>641</v>
      </c>
      <c r="P3" s="126" t="s">
        <v>632</v>
      </c>
      <c r="Q3" s="127" t="s">
        <v>639</v>
      </c>
      <c r="R3" s="126" t="s">
        <v>640</v>
      </c>
      <c r="S3" s="126" t="s">
        <v>291</v>
      </c>
      <c r="T3" s="128" t="s">
        <v>445</v>
      </c>
      <c r="U3" s="129" t="s">
        <v>634</v>
      </c>
      <c r="V3" s="127" t="s">
        <v>291</v>
      </c>
      <c r="W3" s="127" t="s">
        <v>657</v>
      </c>
      <c r="X3" s="136" t="s">
        <v>315</v>
      </c>
      <c r="Y3" s="83" t="s">
        <v>635</v>
      </c>
      <c r="Z3" s="83" t="s">
        <v>340</v>
      </c>
      <c r="AA3" s="83" t="s">
        <v>636</v>
      </c>
      <c r="AB3" s="246" t="s">
        <v>332</v>
      </c>
      <c r="AC3" s="247"/>
      <c r="AD3" s="247"/>
      <c r="AE3" s="247" t="s">
        <v>331</v>
      </c>
      <c r="AF3" s="247"/>
      <c r="AG3" s="248"/>
      <c r="AH3" s="246" t="s">
        <v>332</v>
      </c>
      <c r="AI3" s="247"/>
      <c r="AJ3" s="247"/>
      <c r="AK3" s="247" t="s">
        <v>331</v>
      </c>
      <c r="AL3" s="247"/>
      <c r="AM3" s="248"/>
      <c r="AN3" s="249" t="s">
        <v>336</v>
      </c>
      <c r="AO3" s="274"/>
      <c r="AP3" s="79" t="s">
        <v>642</v>
      </c>
    </row>
    <row r="4" spans="1:42" s="33" customFormat="1" ht="13.5" customHeight="1" x14ac:dyDescent="0.25">
      <c r="A4"/>
      <c r="B4" s="75"/>
      <c r="C4" s="146"/>
      <c r="D4" s="112"/>
      <c r="E4" s="92">
        <v>37012</v>
      </c>
      <c r="F4" s="121">
        <v>36891</v>
      </c>
      <c r="G4" s="122"/>
      <c r="H4" s="122"/>
      <c r="I4" s="123"/>
      <c r="J4" s="152">
        <v>37013</v>
      </c>
      <c r="K4" s="111">
        <v>36861</v>
      </c>
      <c r="L4" s="86">
        <v>37012</v>
      </c>
      <c r="M4" s="121">
        <v>36882</v>
      </c>
      <c r="N4" s="92">
        <v>37012</v>
      </c>
      <c r="O4" s="275">
        <v>36951</v>
      </c>
      <c r="P4" s="276"/>
      <c r="Q4" s="278" t="s">
        <v>649</v>
      </c>
      <c r="R4" s="279"/>
      <c r="S4" s="130" t="s">
        <v>650</v>
      </c>
      <c r="T4" s="122"/>
      <c r="U4" s="275">
        <v>36951</v>
      </c>
      <c r="V4" s="276"/>
      <c r="W4" s="88"/>
      <c r="X4" s="125"/>
      <c r="Y4" s="275">
        <v>36951</v>
      </c>
      <c r="Z4" s="277"/>
      <c r="AA4" s="276"/>
      <c r="AB4" s="37" t="s">
        <v>333</v>
      </c>
      <c r="AC4" s="38" t="s">
        <v>334</v>
      </c>
      <c r="AD4" s="38" t="s">
        <v>335</v>
      </c>
      <c r="AE4" s="38" t="s">
        <v>333</v>
      </c>
      <c r="AF4" s="38" t="s">
        <v>334</v>
      </c>
      <c r="AG4" s="39" t="s">
        <v>335</v>
      </c>
      <c r="AH4" s="37" t="s">
        <v>333</v>
      </c>
      <c r="AI4" s="38" t="s">
        <v>334</v>
      </c>
      <c r="AJ4" s="39" t="s">
        <v>335</v>
      </c>
      <c r="AK4" s="38" t="s">
        <v>333</v>
      </c>
      <c r="AL4" s="38" t="s">
        <v>334</v>
      </c>
      <c r="AM4" s="39" t="s">
        <v>335</v>
      </c>
      <c r="AN4" s="37" t="s">
        <v>332</v>
      </c>
      <c r="AO4" s="124" t="s">
        <v>331</v>
      </c>
      <c r="AP4" s="87">
        <v>37012</v>
      </c>
    </row>
    <row r="5" spans="1:42" s="54" customFormat="1" ht="13.5" customHeight="1" x14ac:dyDescent="0.25">
      <c r="A5"/>
      <c r="B5" s="74"/>
      <c r="C5" s="147"/>
      <c r="D5" s="85"/>
      <c r="E5" s="137"/>
      <c r="F5" s="95"/>
      <c r="G5" s="96"/>
      <c r="H5" s="96"/>
      <c r="I5" s="97"/>
      <c r="J5" s="98"/>
      <c r="K5" s="99"/>
      <c r="L5" s="137"/>
      <c r="M5" s="113"/>
      <c r="N5" s="168"/>
      <c r="O5" s="102"/>
      <c r="P5" s="100"/>
      <c r="Q5" s="94"/>
      <c r="R5" s="101"/>
      <c r="S5" s="101"/>
      <c r="T5" s="140"/>
      <c r="U5" s="102"/>
      <c r="V5" s="138"/>
      <c r="W5" s="103"/>
      <c r="X5" s="96"/>
      <c r="Y5" s="101"/>
      <c r="Z5" s="139"/>
      <c r="AA5" s="104"/>
      <c r="AB5" s="104"/>
      <c r="AC5" s="104"/>
      <c r="AD5" s="104"/>
      <c r="AE5" s="104"/>
      <c r="AF5" s="104"/>
      <c r="AG5" s="104"/>
      <c r="AH5" s="101"/>
      <c r="AI5" s="101"/>
      <c r="AJ5" s="104"/>
      <c r="AK5" s="101"/>
      <c r="AL5" s="101"/>
      <c r="AM5" s="104"/>
      <c r="AN5" s="104"/>
      <c r="AO5" s="104"/>
      <c r="AP5" s="105"/>
    </row>
    <row r="6" spans="1:42" x14ac:dyDescent="0.25">
      <c r="B6" s="174" t="s">
        <v>0</v>
      </c>
      <c r="C6" s="148" t="s">
        <v>2</v>
      </c>
      <c r="D6" s="5" t="s">
        <v>446</v>
      </c>
      <c r="E6" s="118"/>
      <c r="F6" s="118">
        <v>12</v>
      </c>
      <c r="G6" s="30">
        <f t="shared" ref="G6:G37" si="0">+E6-F6</f>
        <v>-12</v>
      </c>
      <c r="H6" s="117">
        <f>(VLOOKUP(B6,'[1]New Ratings'!$A$3:$I$195,5,FALSE))</f>
        <v>12</v>
      </c>
      <c r="I6" s="43" t="s">
        <v>16</v>
      </c>
      <c r="J6" s="36" t="s">
        <v>305</v>
      </c>
      <c r="K6" s="36" t="s">
        <v>305</v>
      </c>
      <c r="L6" s="43" t="s">
        <v>305</v>
      </c>
      <c r="M6" s="36" t="s">
        <v>305</v>
      </c>
      <c r="N6" s="58" t="s">
        <v>305</v>
      </c>
      <c r="O6" s="55">
        <v>4.55</v>
      </c>
      <c r="P6" s="69">
        <v>184</v>
      </c>
      <c r="Q6" s="63" t="str">
        <f>IF(AND(R6&lt;=20,R6&lt;&gt;0),"A",IF(R6&lt;=40,"B",IF(R6&lt;=60,"C",IF(R6&lt;=80,"D",IF(R6&lt;=100,"E","*")))))</f>
        <v>*</v>
      </c>
      <c r="R6" s="58" t="s">
        <v>305</v>
      </c>
      <c r="S6" s="64" t="s">
        <v>305</v>
      </c>
      <c r="T6" s="141" t="str">
        <f t="shared" ref="T6:T38" si="1">IF(R6="*","*",R6-S6)</f>
        <v>*</v>
      </c>
      <c r="U6" s="36">
        <v>145</v>
      </c>
      <c r="V6" s="43">
        <v>7.8</v>
      </c>
      <c r="W6" s="64">
        <v>6.5</v>
      </c>
      <c r="X6" s="65">
        <f t="shared" ref="X6:X38" si="2">IF(V6="*","*",V6-W6)</f>
        <v>1.2999999999999998</v>
      </c>
      <c r="Y6" s="36" t="s">
        <v>305</v>
      </c>
      <c r="Z6" s="43" t="s">
        <v>305</v>
      </c>
      <c r="AA6" s="47" t="s">
        <v>305</v>
      </c>
      <c r="AB6" s="47"/>
      <c r="AC6" s="47"/>
      <c r="AD6" s="47"/>
      <c r="AE6" s="47"/>
      <c r="AF6" s="47"/>
      <c r="AG6" s="47"/>
      <c r="AH6" s="58"/>
      <c r="AI6" s="58" t="s">
        <v>359</v>
      </c>
      <c r="AJ6" s="47"/>
      <c r="AK6" s="58"/>
      <c r="AL6" s="58"/>
      <c r="AM6" s="47"/>
      <c r="AN6" s="108">
        <f>SUM(AH6:AJ6)/3</f>
        <v>0</v>
      </c>
      <c r="AO6" s="108">
        <f>SUM(AI6:AK6)/3</f>
        <v>0</v>
      </c>
      <c r="AP6" s="28" t="s">
        <v>317</v>
      </c>
    </row>
    <row r="7" spans="1:42" x14ac:dyDescent="0.25">
      <c r="B7" s="174" t="s">
        <v>3</v>
      </c>
      <c r="C7" s="148" t="s">
        <v>4</v>
      </c>
      <c r="D7" s="5" t="s">
        <v>447</v>
      </c>
      <c r="E7" s="118"/>
      <c r="F7" s="118">
        <v>11</v>
      </c>
      <c r="G7" s="30">
        <f t="shared" si="0"/>
        <v>-11</v>
      </c>
      <c r="H7" s="117">
        <f>(VLOOKUP(B7,'[1]New Ratings'!$A$3:$I$195,5,FALSE))</f>
        <v>11</v>
      </c>
      <c r="I7" s="43" t="s">
        <v>1</v>
      </c>
      <c r="J7" s="36" t="s">
        <v>305</v>
      </c>
      <c r="K7" s="36" t="s">
        <v>305</v>
      </c>
      <c r="L7" s="43" t="s">
        <v>305</v>
      </c>
      <c r="M7" s="36" t="s">
        <v>305</v>
      </c>
      <c r="N7" s="58" t="s">
        <v>305</v>
      </c>
      <c r="O7" s="55">
        <v>31.05</v>
      </c>
      <c r="P7" s="69">
        <v>125</v>
      </c>
      <c r="Q7" s="63" t="str">
        <f t="shared" ref="Q7:Q31" si="3">IF(AND(R7&lt;=20,R7&lt;&gt;0),"A",IF(R7&lt;=40,"B",IF(R7&lt;=60,"C",IF(R7&lt;=80,"D",IF(R7&lt;=100,"E","*")))))</f>
        <v>*</v>
      </c>
      <c r="R7" s="58" t="s">
        <v>305</v>
      </c>
      <c r="S7" s="64" t="s">
        <v>305</v>
      </c>
      <c r="T7" s="141" t="str">
        <f t="shared" si="1"/>
        <v>*</v>
      </c>
      <c r="U7" s="36">
        <v>128</v>
      </c>
      <c r="V7" s="43">
        <v>14.9</v>
      </c>
      <c r="W7" s="64">
        <v>15.8</v>
      </c>
      <c r="X7" s="65">
        <f t="shared" si="2"/>
        <v>-0.90000000000000036</v>
      </c>
      <c r="Y7" s="36">
        <v>59</v>
      </c>
      <c r="Z7" s="43">
        <v>33</v>
      </c>
      <c r="AA7" s="47">
        <v>32.5</v>
      </c>
      <c r="AB7" s="47"/>
      <c r="AC7" s="47"/>
      <c r="AD7" s="47"/>
      <c r="AE7" s="47"/>
      <c r="AF7" s="47"/>
      <c r="AG7" s="47"/>
      <c r="AH7" s="58"/>
      <c r="AI7" s="58" t="s">
        <v>359</v>
      </c>
      <c r="AJ7" s="47"/>
      <c r="AK7" s="58"/>
      <c r="AL7" s="58"/>
      <c r="AM7" s="47"/>
      <c r="AN7" s="108">
        <f>SUM(AH7:AJ7)/3</f>
        <v>0</v>
      </c>
      <c r="AO7" s="108">
        <f>SUM(AI7:AK7)/3</f>
        <v>0</v>
      </c>
      <c r="AP7" s="28" t="s">
        <v>317</v>
      </c>
    </row>
    <row r="8" spans="1:42" x14ac:dyDescent="0.25">
      <c r="B8" s="174" t="s">
        <v>5</v>
      </c>
      <c r="C8" s="148" t="s">
        <v>6</v>
      </c>
      <c r="D8" s="5" t="s">
        <v>448</v>
      </c>
      <c r="E8" s="118"/>
      <c r="F8" s="118">
        <v>11</v>
      </c>
      <c r="G8" s="30">
        <f t="shared" si="0"/>
        <v>-11</v>
      </c>
      <c r="H8" s="117">
        <f>(VLOOKUP(B8,'[1]New Ratings'!$A$3:$I$195,5,FALSE))</f>
        <v>11</v>
      </c>
      <c r="I8" s="43" t="s">
        <v>1</v>
      </c>
      <c r="J8" s="36" t="s">
        <v>305</v>
      </c>
      <c r="K8" s="36" t="s">
        <v>305</v>
      </c>
      <c r="L8" s="43" t="s">
        <v>305</v>
      </c>
      <c r="M8" s="36" t="s">
        <v>305</v>
      </c>
      <c r="N8" s="58" t="s">
        <v>305</v>
      </c>
      <c r="O8" s="55">
        <v>40.450000000000003</v>
      </c>
      <c r="P8" s="69">
        <v>85</v>
      </c>
      <c r="Q8" s="63" t="str">
        <f t="shared" si="3"/>
        <v>C</v>
      </c>
      <c r="R8" s="58">
        <v>45</v>
      </c>
      <c r="S8" s="64">
        <v>48</v>
      </c>
      <c r="T8" s="141">
        <f t="shared" si="1"/>
        <v>-3</v>
      </c>
      <c r="U8" s="36">
        <v>80</v>
      </c>
      <c r="V8" s="43">
        <v>31.6</v>
      </c>
      <c r="W8" s="64">
        <v>33.1</v>
      </c>
      <c r="X8" s="65">
        <f t="shared" si="2"/>
        <v>-1.5</v>
      </c>
      <c r="Y8" s="36">
        <v>41</v>
      </c>
      <c r="Z8" s="43">
        <v>38.5</v>
      </c>
      <c r="AA8" s="47">
        <v>41</v>
      </c>
      <c r="AB8" s="47" t="s">
        <v>323</v>
      </c>
      <c r="AC8" s="47" t="s">
        <v>348</v>
      </c>
      <c r="AD8" s="47" t="s">
        <v>432</v>
      </c>
      <c r="AE8" s="47" t="s">
        <v>323</v>
      </c>
      <c r="AF8" s="47" t="s">
        <v>348</v>
      </c>
      <c r="AG8" s="47" t="s">
        <v>323</v>
      </c>
      <c r="AH8" s="58">
        <f>IF(ISERROR(VLOOKUP(AB8,Methodology!$H$26:$I$37,2,FALSE)),"",VLOOKUP(AB8,Methodology!$H$26:$I$37,2,FALSE))</f>
        <v>5</v>
      </c>
      <c r="AI8" s="58">
        <f>IF(ISERROR(VLOOKUP(AC8,Methodology!$H$26:$I$37,2,FALSE)),"",VLOOKUP(AC8,Methodology!$H$26:$I$37,2,FALSE))</f>
        <v>6</v>
      </c>
      <c r="AJ8" s="47">
        <f>IF(ISERROR(VLOOKUP(AD8,Methodology!$H$26:$I$37,2,FALSE)),"",VLOOKUP(AD8,Methodology!$H$26:$I$37,2,FALSE))</f>
        <v>4</v>
      </c>
      <c r="AK8" s="58">
        <f>IF(ISERROR(VLOOKUP(AE8,Methodology!$H$26:$I$37,2,FALSE)),"",VLOOKUP(AE8,Methodology!$H$26:$I$37,2,FALSE))</f>
        <v>5</v>
      </c>
      <c r="AL8" s="58">
        <f>IF(ISERROR(VLOOKUP(AF8,Methodology!$H$26:$I$37,2,FALSE)),"",VLOOKUP(AF8,Methodology!$H$26:$I$37,2,FALSE))</f>
        <v>6</v>
      </c>
      <c r="AM8" s="47">
        <f>IF(ISERROR(VLOOKUP(AG8,Methodology!$H$26:$I$37,2,FALSE)),"",VLOOKUP(AG8,Methodology!$H$26:$I$37,2,FALSE))</f>
        <v>5</v>
      </c>
      <c r="AN8" s="108">
        <f>SUM(AH8:AJ8)/3</f>
        <v>5</v>
      </c>
      <c r="AO8" s="108">
        <f>SUM(AK8:AM8)/3</f>
        <v>5.333333333333333</v>
      </c>
      <c r="AP8" s="28" t="s">
        <v>252</v>
      </c>
    </row>
    <row r="9" spans="1:42" x14ac:dyDescent="0.25">
      <c r="B9" s="177" t="s">
        <v>410</v>
      </c>
      <c r="C9" s="148" t="s">
        <v>213</v>
      </c>
      <c r="D9" s="5" t="s">
        <v>449</v>
      </c>
      <c r="E9" s="118"/>
      <c r="F9" s="118">
        <v>12</v>
      </c>
      <c r="G9" s="30">
        <f t="shared" si="0"/>
        <v>-12</v>
      </c>
      <c r="H9" s="117" t="e">
        <f>(VLOOKUP(B9,'[1]New Ratings'!$A$3:$I$195,5,FALSE))</f>
        <v>#N/A</v>
      </c>
      <c r="I9" s="43" t="s">
        <v>16</v>
      </c>
      <c r="J9" s="36"/>
      <c r="K9" s="36"/>
      <c r="L9" s="43" t="s">
        <v>305</v>
      </c>
      <c r="M9" s="36"/>
      <c r="N9" s="58"/>
      <c r="O9" s="55"/>
      <c r="P9" s="69" t="s">
        <v>305</v>
      </c>
      <c r="Q9" s="63" t="str">
        <f t="shared" si="3"/>
        <v>*</v>
      </c>
      <c r="R9" s="58" t="s">
        <v>305</v>
      </c>
      <c r="S9" s="64"/>
      <c r="T9" s="141"/>
      <c r="U9" s="36" t="s">
        <v>305</v>
      </c>
      <c r="V9" s="43" t="s">
        <v>305</v>
      </c>
      <c r="W9" s="64" t="s">
        <v>305</v>
      </c>
      <c r="X9" s="65"/>
      <c r="Y9" s="36" t="s">
        <v>305</v>
      </c>
      <c r="Z9" s="43" t="s">
        <v>305</v>
      </c>
      <c r="AA9" s="47" t="s">
        <v>305</v>
      </c>
      <c r="AB9" s="47"/>
      <c r="AC9" s="47"/>
      <c r="AD9" s="47"/>
      <c r="AE9" s="47"/>
      <c r="AF9" s="47"/>
      <c r="AG9" s="47"/>
      <c r="AH9" s="58" t="str">
        <f>IF(ISERROR(VLOOKUP(AB9,Methodology!$H$26:$I$37,2,FALSE)),"",VLOOKUP(AB9,Methodology!$H$26:$I$37,2,FALSE))</f>
        <v/>
      </c>
      <c r="AI9" s="58" t="str">
        <f>IF(ISERROR(VLOOKUP(AC9,Methodology!$H$26:$I$37,2,FALSE)),"",VLOOKUP(AC9,Methodology!$H$26:$I$37,2,FALSE))</f>
        <v/>
      </c>
      <c r="AJ9" s="47" t="str">
        <f>IF(ISERROR(VLOOKUP(AD9,Methodology!$H$26:$I$37,2,FALSE)),"",VLOOKUP(AD9,Methodology!$H$26:$I$37,2,FALSE))</f>
        <v/>
      </c>
      <c r="AK9" s="58" t="str">
        <f>IF(ISERROR(VLOOKUP(AE9,Methodology!$H$26:$I$37,2,FALSE)),"",VLOOKUP(AE9,Methodology!$H$26:$I$37,2,FALSE))</f>
        <v/>
      </c>
      <c r="AL9" s="58" t="str">
        <f>IF(ISERROR(VLOOKUP(AF9,Methodology!$H$26:$I$37,2,FALSE)),"",VLOOKUP(AF9,Methodology!$H$26:$I$37,2,FALSE))</f>
        <v/>
      </c>
      <c r="AM9" s="47" t="str">
        <f>IF(ISERROR(VLOOKUP(AG9,Methodology!$H$26:$I$37,2,FALSE)),"",VLOOKUP(AG9,Methodology!$H$26:$I$37,2,FALSE))</f>
        <v/>
      </c>
      <c r="AN9" s="108">
        <f t="shared" ref="AN9:AN16" si="4">SUM(AH9:AJ9)/3</f>
        <v>0</v>
      </c>
      <c r="AO9" s="108">
        <f t="shared" ref="AO9:AO14" si="5">SUM(AK9:AM9)/3</f>
        <v>0</v>
      </c>
      <c r="AP9" s="28" t="s">
        <v>420</v>
      </c>
    </row>
    <row r="10" spans="1:42" x14ac:dyDescent="0.25">
      <c r="B10" s="174" t="s">
        <v>7</v>
      </c>
      <c r="C10" s="148" t="s">
        <v>345</v>
      </c>
      <c r="D10" s="5" t="s">
        <v>450</v>
      </c>
      <c r="E10" s="118"/>
      <c r="F10" s="118">
        <v>12</v>
      </c>
      <c r="G10" s="30">
        <f t="shared" si="0"/>
        <v>-12</v>
      </c>
      <c r="H10" s="117">
        <f>(VLOOKUP(B10,'[1]New Ratings'!$A$3:$I$195,5,FALSE))</f>
        <v>12</v>
      </c>
      <c r="I10" s="43" t="s">
        <v>1</v>
      </c>
      <c r="J10" s="36" t="s">
        <v>305</v>
      </c>
      <c r="K10" s="36" t="s">
        <v>305</v>
      </c>
      <c r="L10" s="43" t="s">
        <v>305</v>
      </c>
      <c r="M10" s="36" t="s">
        <v>305</v>
      </c>
      <c r="N10" s="58" t="s">
        <v>305</v>
      </c>
      <c r="O10" s="55">
        <v>25.13</v>
      </c>
      <c r="P10" s="69">
        <v>159</v>
      </c>
      <c r="Q10" s="63" t="str">
        <f t="shared" si="3"/>
        <v>D</v>
      </c>
      <c r="R10" s="58">
        <v>79</v>
      </c>
      <c r="S10" s="64">
        <v>80</v>
      </c>
      <c r="T10" s="141">
        <f t="shared" si="1"/>
        <v>-1</v>
      </c>
      <c r="U10" s="36">
        <v>133</v>
      </c>
      <c r="V10" s="43">
        <v>12.6</v>
      </c>
      <c r="W10" s="64">
        <v>11.9</v>
      </c>
      <c r="X10" s="65">
        <f t="shared" si="2"/>
        <v>0.69999999999999929</v>
      </c>
      <c r="Y10" s="36">
        <v>47</v>
      </c>
      <c r="Z10" s="43">
        <v>24</v>
      </c>
      <c r="AA10" s="47">
        <v>26.5</v>
      </c>
      <c r="AB10" s="47" t="s">
        <v>348</v>
      </c>
      <c r="AC10" s="47" t="s">
        <v>323</v>
      </c>
      <c r="AD10" s="47" t="s">
        <v>432</v>
      </c>
      <c r="AE10" s="47" t="s">
        <v>432</v>
      </c>
      <c r="AF10" s="47" t="s">
        <v>323</v>
      </c>
      <c r="AG10" s="47" t="s">
        <v>259</v>
      </c>
      <c r="AH10" s="58">
        <f>IF(ISERROR(VLOOKUP(AB10,Methodology!$H$26:$I$37,2,FALSE)),"",VLOOKUP(AB10,Methodology!$H$26:$I$37,2,FALSE))</f>
        <v>6</v>
      </c>
      <c r="AI10" s="58">
        <f>IF(ISERROR(VLOOKUP(AC10,Methodology!$H$26:$I$37,2,FALSE)),"",VLOOKUP(AC10,Methodology!$H$26:$I$37,2,FALSE))</f>
        <v>5</v>
      </c>
      <c r="AJ10" s="47">
        <f>IF(ISERROR(VLOOKUP(AD10,Methodology!$H$26:$I$37,2,FALSE)),"",VLOOKUP(AD10,Methodology!$H$26:$I$37,2,FALSE))</f>
        <v>4</v>
      </c>
      <c r="AK10" s="58">
        <f>IF(ISERROR(VLOOKUP(AE10,Methodology!$H$26:$I$37,2,FALSE)),"",VLOOKUP(AE10,Methodology!$H$26:$I$37,2,FALSE))</f>
        <v>4</v>
      </c>
      <c r="AL10" s="58">
        <f>IF(ISERROR(VLOOKUP(AF10,Methodology!$H$26:$I$37,2,FALSE)),"",VLOOKUP(AF10,Methodology!$H$26:$I$37,2,FALSE))</f>
        <v>5</v>
      </c>
      <c r="AM10" s="47">
        <f>IF(ISERROR(VLOOKUP(AG10,Methodology!$H$26:$I$37,2,FALSE)),"",VLOOKUP(AG10,Methodology!$H$26:$I$37,2,FALSE))</f>
        <v>3</v>
      </c>
      <c r="AN10" s="108">
        <f t="shared" si="4"/>
        <v>5</v>
      </c>
      <c r="AO10" s="108">
        <f t="shared" si="5"/>
        <v>4</v>
      </c>
      <c r="AP10" s="49" t="s">
        <v>317</v>
      </c>
    </row>
    <row r="11" spans="1:42" x14ac:dyDescent="0.25">
      <c r="B11" s="76" t="s">
        <v>8</v>
      </c>
      <c r="C11" s="148" t="s">
        <v>253</v>
      </c>
      <c r="D11" s="5" t="s">
        <v>451</v>
      </c>
      <c r="E11" s="118"/>
      <c r="F11" s="118">
        <v>9</v>
      </c>
      <c r="G11" s="30">
        <f t="shared" si="0"/>
        <v>-9</v>
      </c>
      <c r="H11" s="117">
        <f>(VLOOKUP(B11,'[1]New Ratings'!$A$3:$I$195,5,FALSE))</f>
        <v>9</v>
      </c>
      <c r="I11" s="43" t="s">
        <v>1</v>
      </c>
      <c r="J11" s="36" t="s">
        <v>305</v>
      </c>
      <c r="K11" s="36" t="s">
        <v>305</v>
      </c>
      <c r="L11" s="43" t="s">
        <v>305</v>
      </c>
      <c r="M11" s="36" t="s">
        <v>305</v>
      </c>
      <c r="N11" s="58" t="s">
        <v>305</v>
      </c>
      <c r="O11" s="55">
        <v>23.61</v>
      </c>
      <c r="P11" s="69">
        <v>166</v>
      </c>
      <c r="Q11" s="63" t="str">
        <f t="shared" si="3"/>
        <v>*</v>
      </c>
      <c r="R11" s="58" t="s">
        <v>305</v>
      </c>
      <c r="S11" s="64" t="s">
        <v>305</v>
      </c>
      <c r="T11" s="141" t="str">
        <f t="shared" si="1"/>
        <v>*</v>
      </c>
      <c r="U11" s="36" t="s">
        <v>305</v>
      </c>
      <c r="V11" s="43" t="s">
        <v>305</v>
      </c>
      <c r="W11" s="64" t="s">
        <v>305</v>
      </c>
      <c r="X11" s="65" t="str">
        <f t="shared" si="2"/>
        <v>*</v>
      </c>
      <c r="Y11" s="36" t="s">
        <v>305</v>
      </c>
      <c r="Z11" s="43" t="s">
        <v>305</v>
      </c>
      <c r="AA11" s="47" t="s">
        <v>305</v>
      </c>
      <c r="AB11" s="47"/>
      <c r="AC11" s="47"/>
      <c r="AD11" s="47"/>
      <c r="AE11" s="47"/>
      <c r="AF11" s="47"/>
      <c r="AG11" s="47"/>
      <c r="AH11" s="58" t="str">
        <f>IF(ISERROR(VLOOKUP(AB11,Methodology!$H$26:$I$37,2,FALSE)),"",VLOOKUP(AB11,Methodology!$H$26:$I$37,2,FALSE))</f>
        <v/>
      </c>
      <c r="AI11" s="58" t="str">
        <f>IF(ISERROR(VLOOKUP(AC11,Methodology!$H$26:$I$37,2,FALSE)),"",VLOOKUP(AC11,Methodology!$H$26:$I$37,2,FALSE))</f>
        <v/>
      </c>
      <c r="AJ11" s="47" t="str">
        <f>IF(ISERROR(VLOOKUP(AD11,Methodology!$H$26:$I$37,2,FALSE)),"",VLOOKUP(AD11,Methodology!$H$26:$I$37,2,FALSE))</f>
        <v/>
      </c>
      <c r="AK11" s="58" t="str">
        <f>IF(ISERROR(VLOOKUP(AE11,Methodology!$H$26:$I$37,2,FALSE)),"",VLOOKUP(AE11,Methodology!$H$26:$I$37,2,FALSE))</f>
        <v/>
      </c>
      <c r="AL11" s="58" t="str">
        <f>IF(ISERROR(VLOOKUP(AF11,Methodology!$H$26:$I$37,2,FALSE)),"",VLOOKUP(AF11,Methodology!$H$26:$I$37,2,FALSE))</f>
        <v/>
      </c>
      <c r="AM11" s="47" t="str">
        <f>IF(ISERROR(VLOOKUP(AG11,Methodology!$H$26:$I$37,2,FALSE)),"",VLOOKUP(AG11,Methodology!$H$26:$I$37,2,FALSE))</f>
        <v/>
      </c>
      <c r="AN11" s="108">
        <f t="shared" si="4"/>
        <v>0</v>
      </c>
      <c r="AO11" s="108">
        <f t="shared" si="5"/>
        <v>0</v>
      </c>
      <c r="AP11" s="28" t="s">
        <v>318</v>
      </c>
    </row>
    <row r="12" spans="1:42" x14ac:dyDescent="0.25">
      <c r="B12" s="74" t="s">
        <v>10</v>
      </c>
      <c r="C12" s="149" t="s">
        <v>11</v>
      </c>
      <c r="D12" s="26" t="s">
        <v>452</v>
      </c>
      <c r="E12" s="118">
        <v>9</v>
      </c>
      <c r="F12" s="118">
        <v>9</v>
      </c>
      <c r="G12" s="30">
        <f t="shared" si="0"/>
        <v>0</v>
      </c>
      <c r="H12" s="117">
        <f>(VLOOKUP(B12,'[1]New Ratings'!$A$3:$I$195,5,FALSE))</f>
        <v>9</v>
      </c>
      <c r="I12" s="43" t="s">
        <v>1</v>
      </c>
      <c r="J12" s="172" t="s">
        <v>351</v>
      </c>
      <c r="K12" s="36" t="s">
        <v>12</v>
      </c>
      <c r="L12" s="43" t="s">
        <v>49</v>
      </c>
      <c r="M12" s="36" t="s">
        <v>302</v>
      </c>
      <c r="N12" s="58" t="s">
        <v>303</v>
      </c>
      <c r="O12" s="55">
        <v>53.18</v>
      </c>
      <c r="P12" s="69">
        <v>66</v>
      </c>
      <c r="Q12" s="63" t="str">
        <f t="shared" si="3"/>
        <v>C</v>
      </c>
      <c r="R12" s="58">
        <v>50</v>
      </c>
      <c r="S12" s="64">
        <v>53</v>
      </c>
      <c r="T12" s="141">
        <f t="shared" si="1"/>
        <v>-3</v>
      </c>
      <c r="U12" s="36">
        <v>68</v>
      </c>
      <c r="V12" s="43">
        <v>39.799999999999997</v>
      </c>
      <c r="W12" s="64">
        <v>45.8</v>
      </c>
      <c r="X12" s="65">
        <f t="shared" si="2"/>
        <v>-6</v>
      </c>
      <c r="Y12" s="36">
        <v>72</v>
      </c>
      <c r="Z12" s="43">
        <v>28.5</v>
      </c>
      <c r="AA12" s="47">
        <v>38</v>
      </c>
      <c r="AB12" s="47" t="s">
        <v>303</v>
      </c>
      <c r="AC12" s="47" t="s">
        <v>303</v>
      </c>
      <c r="AD12" s="47" t="s">
        <v>323</v>
      </c>
      <c r="AE12" s="47" t="s">
        <v>303</v>
      </c>
      <c r="AF12" s="47" t="s">
        <v>348</v>
      </c>
      <c r="AG12" s="47" t="s">
        <v>303</v>
      </c>
      <c r="AH12" s="58">
        <f>IF(ISERROR(VLOOKUP(AB12,Methodology!$H$26:$I$37,2,FALSE)),"",VLOOKUP(AB12,Methodology!$H$26:$I$37,2,FALSE))</f>
        <v>7</v>
      </c>
      <c r="AI12" s="58">
        <f>IF(ISERROR(VLOOKUP(AC12,Methodology!$H$26:$I$37,2,FALSE)),"",VLOOKUP(AC12,Methodology!$H$26:$I$37,2,FALSE))</f>
        <v>7</v>
      </c>
      <c r="AJ12" s="47">
        <f>IF(ISERROR(VLOOKUP(AD12,Methodology!$H$26:$I$37,2,FALSE)),"",VLOOKUP(AD12,Methodology!$H$26:$I$37,2,FALSE))</f>
        <v>5</v>
      </c>
      <c r="AK12" s="58">
        <f>IF(ISERROR(VLOOKUP(AE12,Methodology!$H$26:$I$37,2,FALSE)),"",VLOOKUP(AE12,Methodology!$H$26:$I$37,2,FALSE))</f>
        <v>7</v>
      </c>
      <c r="AL12" s="58">
        <f>IF(ISERROR(VLOOKUP(AF12,Methodology!$H$26:$I$37,2,FALSE)),"",VLOOKUP(AF12,Methodology!$H$26:$I$37,2,FALSE))</f>
        <v>6</v>
      </c>
      <c r="AM12" s="47">
        <f>IF(ISERROR(VLOOKUP(AG12,Methodology!$H$26:$I$37,2,FALSE)),"",VLOOKUP(AG12,Methodology!$H$26:$I$37,2,FALSE))</f>
        <v>7</v>
      </c>
      <c r="AN12" s="108">
        <f t="shared" si="4"/>
        <v>6.333333333333333</v>
      </c>
      <c r="AO12" s="108">
        <f t="shared" si="5"/>
        <v>6.666666666666667</v>
      </c>
      <c r="AP12" s="28" t="s">
        <v>318</v>
      </c>
    </row>
    <row r="13" spans="1:42" x14ac:dyDescent="0.25">
      <c r="B13" s="174" t="s">
        <v>14</v>
      </c>
      <c r="C13" s="149" t="s">
        <v>255</v>
      </c>
      <c r="D13" s="26" t="s">
        <v>453</v>
      </c>
      <c r="E13" s="118"/>
      <c r="F13" s="118">
        <v>11</v>
      </c>
      <c r="G13" s="30">
        <f t="shared" si="0"/>
        <v>-11</v>
      </c>
      <c r="H13" s="117">
        <f>(VLOOKUP(B13,'[1]New Ratings'!$A$3:$I$195,5,FALSE))</f>
        <v>11</v>
      </c>
      <c r="I13" s="43" t="s">
        <v>1</v>
      </c>
      <c r="J13" s="36" t="s">
        <v>305</v>
      </c>
      <c r="K13" s="36" t="s">
        <v>305</v>
      </c>
      <c r="L13" s="43"/>
      <c r="M13" s="36" t="s">
        <v>305</v>
      </c>
      <c r="N13" s="58" t="s">
        <v>305</v>
      </c>
      <c r="O13" s="55">
        <v>32.770000000000003</v>
      </c>
      <c r="P13" s="69">
        <v>114</v>
      </c>
      <c r="Q13" s="63" t="str">
        <f t="shared" si="3"/>
        <v>*</v>
      </c>
      <c r="R13" s="58" t="s">
        <v>305</v>
      </c>
      <c r="S13" s="64" t="s">
        <v>305</v>
      </c>
      <c r="T13" s="141" t="str">
        <f t="shared" si="1"/>
        <v>*</v>
      </c>
      <c r="U13" s="36" t="s">
        <v>305</v>
      </c>
      <c r="V13" s="43" t="s">
        <v>305</v>
      </c>
      <c r="W13" s="64" t="s">
        <v>305</v>
      </c>
      <c r="X13" s="65" t="str">
        <f t="shared" si="2"/>
        <v>*</v>
      </c>
      <c r="Y13" s="36">
        <v>55</v>
      </c>
      <c r="Z13" s="43">
        <v>31.5</v>
      </c>
      <c r="AA13" s="47">
        <v>31.5</v>
      </c>
      <c r="AB13" s="47"/>
      <c r="AC13" s="47"/>
      <c r="AD13" s="47"/>
      <c r="AE13" s="47"/>
      <c r="AF13" s="47"/>
      <c r="AG13" s="47"/>
      <c r="AH13" s="58" t="str">
        <f>IF(ISERROR(VLOOKUP(AB13,Methodology!$H$26:$I$37,2,FALSE)),"",VLOOKUP(AB13,Methodology!$H$26:$I$37,2,FALSE))</f>
        <v/>
      </c>
      <c r="AI13" s="58" t="str">
        <f>IF(ISERROR(VLOOKUP(AC13,Methodology!$H$26:$I$37,2,FALSE)),"",VLOOKUP(AC13,Methodology!$H$26:$I$37,2,FALSE))</f>
        <v/>
      </c>
      <c r="AJ13" s="47" t="str">
        <f>IF(ISERROR(VLOOKUP(AD13,Methodology!$H$26:$I$37,2,FALSE)),"",VLOOKUP(AD13,Methodology!$H$26:$I$37,2,FALSE))</f>
        <v/>
      </c>
      <c r="AK13" s="58" t="str">
        <f>IF(ISERROR(VLOOKUP(AE13,Methodology!$H$26:$I$37,2,FALSE)),"",VLOOKUP(AE13,Methodology!$H$26:$I$37,2,FALSE))</f>
        <v/>
      </c>
      <c r="AL13" s="58" t="str">
        <f>IF(ISERROR(VLOOKUP(AF13,Methodology!$H$26:$I$37,2,FALSE)),"",VLOOKUP(AF13,Methodology!$H$26:$I$37,2,FALSE))</f>
        <v/>
      </c>
      <c r="AM13" s="47" t="str">
        <f>IF(ISERROR(VLOOKUP(AG13,Methodology!$H$26:$I$37,2,FALSE)),"",VLOOKUP(AG13,Methodology!$H$26:$I$37,2,FALSE))</f>
        <v/>
      </c>
      <c r="AN13" s="108">
        <f t="shared" si="4"/>
        <v>0</v>
      </c>
      <c r="AO13" s="108">
        <f t="shared" si="5"/>
        <v>0</v>
      </c>
      <c r="AP13" s="28" t="s">
        <v>317</v>
      </c>
    </row>
    <row r="14" spans="1:42" x14ac:dyDescent="0.25">
      <c r="B14" s="74" t="s">
        <v>15</v>
      </c>
      <c r="C14" s="149" t="s">
        <v>9</v>
      </c>
      <c r="D14" s="26" t="s">
        <v>454</v>
      </c>
      <c r="E14" s="118">
        <v>1</v>
      </c>
      <c r="F14" s="118">
        <v>1</v>
      </c>
      <c r="G14" s="30">
        <f t="shared" si="0"/>
        <v>0</v>
      </c>
      <c r="H14" s="117">
        <f>(VLOOKUP(B14,'[1]New Ratings'!$A$3:$I$195,5,FALSE))</f>
        <v>1</v>
      </c>
      <c r="I14" s="43" t="s">
        <v>16</v>
      </c>
      <c r="J14" s="36" t="s">
        <v>48</v>
      </c>
      <c r="K14" s="36" t="s">
        <v>48</v>
      </c>
      <c r="L14" s="43" t="s">
        <v>13</v>
      </c>
      <c r="M14" s="36" t="s">
        <v>295</v>
      </c>
      <c r="N14" s="58" t="s">
        <v>295</v>
      </c>
      <c r="O14" s="55">
        <v>87.77</v>
      </c>
      <c r="P14" s="69">
        <v>19</v>
      </c>
      <c r="Q14" s="63" t="str">
        <f t="shared" si="3"/>
        <v>B</v>
      </c>
      <c r="R14" s="58">
        <v>26</v>
      </c>
      <c r="S14" s="64">
        <v>27</v>
      </c>
      <c r="T14" s="141">
        <f t="shared" si="1"/>
        <v>-1</v>
      </c>
      <c r="U14" s="36">
        <v>21</v>
      </c>
      <c r="V14" s="43">
        <v>79</v>
      </c>
      <c r="W14" s="64">
        <v>82.1</v>
      </c>
      <c r="X14" s="65">
        <f t="shared" si="2"/>
        <v>-3.0999999999999943</v>
      </c>
      <c r="Y14" s="36">
        <v>87.5</v>
      </c>
      <c r="Z14" s="43">
        <v>33</v>
      </c>
      <c r="AA14" s="47">
        <v>39.5</v>
      </c>
      <c r="AB14" s="47" t="s">
        <v>348</v>
      </c>
      <c r="AC14" s="47" t="s">
        <v>303</v>
      </c>
      <c r="AD14" s="47" t="s">
        <v>303</v>
      </c>
      <c r="AE14" s="47" t="s">
        <v>300</v>
      </c>
      <c r="AF14" s="47" t="s">
        <v>300</v>
      </c>
      <c r="AG14" s="47" t="s">
        <v>300</v>
      </c>
      <c r="AH14" s="58">
        <f>IF(ISERROR(VLOOKUP(AB14,Methodology!$H$26:$I$37,2,FALSE)),"",VLOOKUP(AB14,Methodology!$H$26:$I$37,2,FALSE))</f>
        <v>6</v>
      </c>
      <c r="AI14" s="58">
        <f>IF(ISERROR(VLOOKUP(AC14,Methodology!$H$26:$I$37,2,FALSE)),"",VLOOKUP(AC14,Methodology!$H$26:$I$37,2,FALSE))</f>
        <v>7</v>
      </c>
      <c r="AJ14" s="47">
        <f>IF(ISERROR(VLOOKUP(AD14,Methodology!$H$26:$I$37,2,FALSE)),"",VLOOKUP(AD14,Methodology!$H$26:$I$37,2,FALSE))</f>
        <v>7</v>
      </c>
      <c r="AK14" s="58">
        <f>IF(ISERROR(VLOOKUP(AE14,Methodology!$H$26:$I$37,2,FALSE)),"",VLOOKUP(AE14,Methodology!$H$26:$I$37,2,FALSE))</f>
        <v>9</v>
      </c>
      <c r="AL14" s="58">
        <f>IF(ISERROR(VLOOKUP(AF14,Methodology!$H$26:$I$37,2,FALSE)),"",VLOOKUP(AF14,Methodology!$H$26:$I$37,2,FALSE))</f>
        <v>9</v>
      </c>
      <c r="AM14" s="47">
        <f>IF(ISERROR(VLOOKUP(AG14,Methodology!$H$26:$I$37,2,FALSE)),"",VLOOKUP(AG14,Methodology!$H$26:$I$37,2,FALSE))</f>
        <v>9</v>
      </c>
      <c r="AN14" s="108">
        <f t="shared" si="4"/>
        <v>6.666666666666667</v>
      </c>
      <c r="AO14" s="108">
        <f t="shared" si="5"/>
        <v>9</v>
      </c>
      <c r="AP14" s="28" t="s">
        <v>317</v>
      </c>
    </row>
    <row r="15" spans="1:42" x14ac:dyDescent="0.25">
      <c r="B15" s="74" t="s">
        <v>18</v>
      </c>
      <c r="C15" s="149" t="s">
        <v>404</v>
      </c>
      <c r="D15" s="26" t="s">
        <v>455</v>
      </c>
      <c r="E15" s="118">
        <v>1</v>
      </c>
      <c r="F15" s="118">
        <v>1</v>
      </c>
      <c r="G15" s="30">
        <f t="shared" si="0"/>
        <v>0</v>
      </c>
      <c r="H15" s="117">
        <f>(VLOOKUP(B15,'[1]New Ratings'!$A$3:$I$195,5,FALSE))</f>
        <v>1</v>
      </c>
      <c r="I15" s="43" t="s">
        <v>16</v>
      </c>
      <c r="J15" s="36" t="s">
        <v>20</v>
      </c>
      <c r="K15" s="36" t="s">
        <v>20</v>
      </c>
      <c r="L15" s="43" t="s">
        <v>13</v>
      </c>
      <c r="M15" s="36" t="s">
        <v>293</v>
      </c>
      <c r="N15" s="58" t="s">
        <v>293</v>
      </c>
      <c r="O15" s="55">
        <v>93.81</v>
      </c>
      <c r="P15" s="69">
        <v>10</v>
      </c>
      <c r="Q15" s="63" t="str">
        <f>IF(AND(R15&lt;=20,R15&lt;&gt;0),"A",IF(R15&lt;=40,"B",IF(R15&lt;=60,"C",IF(R15&lt;=80,"D",IF(R15&lt;=100,"E","*")))))</f>
        <v>*</v>
      </c>
      <c r="R15" s="58" t="s">
        <v>305</v>
      </c>
      <c r="S15" s="64" t="s">
        <v>305</v>
      </c>
      <c r="T15" s="141" t="str">
        <f t="shared" si="1"/>
        <v>*</v>
      </c>
      <c r="U15" s="36">
        <v>9</v>
      </c>
      <c r="V15" s="43">
        <v>89.5</v>
      </c>
      <c r="W15" s="64">
        <v>87.1</v>
      </c>
      <c r="X15" s="65">
        <f t="shared" si="2"/>
        <v>2.4000000000000057</v>
      </c>
      <c r="Y15" s="36">
        <v>85.5</v>
      </c>
      <c r="Z15" s="43">
        <v>42</v>
      </c>
      <c r="AA15" s="47">
        <v>40.5</v>
      </c>
      <c r="AB15" s="47" t="s">
        <v>297</v>
      </c>
      <c r="AC15" s="47" t="s">
        <v>300</v>
      </c>
      <c r="AD15" s="47" t="s">
        <v>300</v>
      </c>
      <c r="AE15" s="47" t="s">
        <v>300</v>
      </c>
      <c r="AF15" s="47" t="s">
        <v>300</v>
      </c>
      <c r="AG15" s="47" t="s">
        <v>298</v>
      </c>
      <c r="AH15" s="58">
        <f>IF(ISERROR(VLOOKUP(AB15,Methodology!$H$26:$I$37,2,FALSE)),"",VLOOKUP(AB15,Methodology!$H$26:$I$37,2,FALSE))</f>
        <v>10</v>
      </c>
      <c r="AI15" s="58">
        <f>IF(ISERROR(VLOOKUP(AC15,Methodology!$H$26:$I$37,2,FALSE)),"",VLOOKUP(AC15,Methodology!$H$26:$I$37,2,FALSE))</f>
        <v>9</v>
      </c>
      <c r="AJ15" s="47">
        <f>IF(ISERROR(VLOOKUP(AD15,Methodology!$H$26:$I$37,2,FALSE)),"",VLOOKUP(AD15,Methodology!$H$26:$I$37,2,FALSE))</f>
        <v>9</v>
      </c>
      <c r="AK15" s="58">
        <f>IF(ISERROR(VLOOKUP(AE15,Methodology!$H$26:$I$37,2,FALSE)),"",VLOOKUP(AE15,Methodology!$H$26:$I$37,2,FALSE))</f>
        <v>9</v>
      </c>
      <c r="AL15" s="58">
        <f>IF(ISERROR(VLOOKUP(AF15,Methodology!$H$26:$I$37,2,FALSE)),"",VLOOKUP(AF15,Methodology!$H$26:$I$37,2,FALSE))</f>
        <v>9</v>
      </c>
      <c r="AM15" s="47">
        <f>IF(ISERROR(VLOOKUP(AG15,Methodology!$H$26:$I$37,2,FALSE)),"",VLOOKUP(AG15,Methodology!$H$26:$I$37,2,FALSE))</f>
        <v>8</v>
      </c>
      <c r="AN15" s="108">
        <f t="shared" si="4"/>
        <v>9.3333333333333339</v>
      </c>
      <c r="AO15" s="108">
        <f>SUM(AK15:AM15)/3</f>
        <v>8.6666666666666661</v>
      </c>
      <c r="AP15" s="28" t="s">
        <v>420</v>
      </c>
    </row>
    <row r="16" spans="1:42" x14ac:dyDescent="0.25">
      <c r="B16" s="174" t="s">
        <v>21</v>
      </c>
      <c r="C16" s="149" t="s">
        <v>256</v>
      </c>
      <c r="D16" s="26" t="s">
        <v>456</v>
      </c>
      <c r="E16" s="118"/>
      <c r="F16" s="118">
        <v>11</v>
      </c>
      <c r="G16" s="30">
        <f t="shared" si="0"/>
        <v>-11</v>
      </c>
      <c r="H16" s="117">
        <f>(VLOOKUP(B16,'[1]New Ratings'!$A$3:$I$195,5,FALSE))</f>
        <v>11</v>
      </c>
      <c r="I16" s="43" t="s">
        <v>1</v>
      </c>
      <c r="J16" s="36" t="s">
        <v>305</v>
      </c>
      <c r="K16" s="36" t="s">
        <v>305</v>
      </c>
      <c r="L16" s="43" t="s">
        <v>305</v>
      </c>
      <c r="M16" s="36" t="s">
        <v>303</v>
      </c>
      <c r="N16" s="58" t="s">
        <v>305</v>
      </c>
      <c r="O16" s="55">
        <v>37.71</v>
      </c>
      <c r="P16" s="69">
        <v>96</v>
      </c>
      <c r="Q16" s="63" t="str">
        <f t="shared" si="3"/>
        <v>C</v>
      </c>
      <c r="R16" s="58">
        <v>52</v>
      </c>
      <c r="S16" s="64">
        <v>52</v>
      </c>
      <c r="T16" s="141">
        <f t="shared" si="1"/>
        <v>0</v>
      </c>
      <c r="U16" s="36" t="s">
        <v>305</v>
      </c>
      <c r="V16" s="43" t="s">
        <v>305</v>
      </c>
      <c r="W16" s="64" t="s">
        <v>305</v>
      </c>
      <c r="X16" s="65" t="str">
        <f t="shared" si="2"/>
        <v>*</v>
      </c>
      <c r="Y16" s="36">
        <v>59</v>
      </c>
      <c r="Z16" s="43">
        <v>36.5</v>
      </c>
      <c r="AA16" s="47">
        <v>31.5</v>
      </c>
      <c r="AB16" s="47" t="s">
        <v>323</v>
      </c>
      <c r="AC16" s="47" t="s">
        <v>348</v>
      </c>
      <c r="AD16" s="47" t="s">
        <v>323</v>
      </c>
      <c r="AE16" s="47" t="s">
        <v>323</v>
      </c>
      <c r="AF16" s="47" t="s">
        <v>323</v>
      </c>
      <c r="AG16" s="47" t="s">
        <v>323</v>
      </c>
      <c r="AH16" s="58">
        <f>IF(ISERROR(VLOOKUP(AB16,Methodology!$H$26:$I$37,2,FALSE)),"",VLOOKUP(AB16,Methodology!$H$26:$I$37,2,FALSE))</f>
        <v>5</v>
      </c>
      <c r="AI16" s="58">
        <f>IF(ISERROR(VLOOKUP(AC16,Methodology!$H$26:$I$37,2,FALSE)),"",VLOOKUP(AC16,Methodology!$H$26:$I$37,2,FALSE))</f>
        <v>6</v>
      </c>
      <c r="AJ16" s="47">
        <f>IF(ISERROR(VLOOKUP(AD16,Methodology!$H$26:$I$37,2,FALSE)),"",VLOOKUP(AD16,Methodology!$H$26:$I$37,2,FALSE))</f>
        <v>5</v>
      </c>
      <c r="AK16" s="58">
        <f>IF(ISERROR(VLOOKUP(AE16,Methodology!$H$26:$I$37,2,FALSE)),"",VLOOKUP(AE16,Methodology!$H$26:$I$37,2,FALSE))</f>
        <v>5</v>
      </c>
      <c r="AL16" s="58">
        <f>IF(ISERROR(VLOOKUP(AF16,Methodology!$H$26:$I$37,2,FALSE)),"",VLOOKUP(AF16,Methodology!$H$26:$I$37,2,FALSE))</f>
        <v>5</v>
      </c>
      <c r="AM16" s="47">
        <f>IF(ISERROR(VLOOKUP(AG16,Methodology!$H$26:$I$37,2,FALSE)),"",VLOOKUP(AG16,Methodology!$H$26:$I$37,2,FALSE))</f>
        <v>5</v>
      </c>
      <c r="AN16" s="108">
        <f t="shared" si="4"/>
        <v>5.333333333333333</v>
      </c>
      <c r="AO16" s="108">
        <f t="shared" ref="AO16:AO35" si="6">SUM(AK16:AM16)/3</f>
        <v>5</v>
      </c>
      <c r="AP16" s="49" t="s">
        <v>321</v>
      </c>
    </row>
    <row r="17" spans="2:42" x14ac:dyDescent="0.25">
      <c r="B17" s="74" t="s">
        <v>22</v>
      </c>
      <c r="C17" s="149" t="s">
        <v>9</v>
      </c>
      <c r="D17" s="26" t="s">
        <v>457</v>
      </c>
      <c r="E17" s="118"/>
      <c r="F17" s="118">
        <v>3</v>
      </c>
      <c r="G17" s="30">
        <f t="shared" si="0"/>
        <v>-3</v>
      </c>
      <c r="H17" s="117">
        <f>(VLOOKUP(B17,'[1]New Ratings'!$A$3:$I$195,5,FALSE))</f>
        <v>4</v>
      </c>
      <c r="I17" s="43" t="s">
        <v>1</v>
      </c>
      <c r="J17" s="36" t="s">
        <v>343</v>
      </c>
      <c r="K17" s="36" t="s">
        <v>343</v>
      </c>
      <c r="L17" s="43" t="s">
        <v>305</v>
      </c>
      <c r="M17" s="36" t="s">
        <v>305</v>
      </c>
      <c r="N17" s="58" t="s">
        <v>305</v>
      </c>
      <c r="O17" s="55">
        <v>65.55</v>
      </c>
      <c r="P17" s="69">
        <v>40</v>
      </c>
      <c r="Q17" s="63" t="str">
        <f>IF(AND(R17&lt;=20,R17&lt;&gt;0),"A",IF(R17&lt;=40,"B",IF(R17&lt;=60,"C",IF(R17&lt;=80,"D",IF(R17&lt;=100,"E","*")))))</f>
        <v>*</v>
      </c>
      <c r="R17" s="58" t="s">
        <v>305</v>
      </c>
      <c r="S17" s="64" t="s">
        <v>305</v>
      </c>
      <c r="T17" s="141" t="str">
        <f t="shared" si="1"/>
        <v>*</v>
      </c>
      <c r="U17" s="36">
        <v>32</v>
      </c>
      <c r="V17" s="43">
        <v>62.7</v>
      </c>
      <c r="W17" s="64">
        <v>70.7</v>
      </c>
      <c r="X17" s="65">
        <f t="shared" si="2"/>
        <v>-8</v>
      </c>
      <c r="Y17" s="36">
        <v>82</v>
      </c>
      <c r="Z17" s="43">
        <v>31</v>
      </c>
      <c r="AA17" s="47">
        <v>35.5</v>
      </c>
      <c r="AB17" s="47"/>
      <c r="AC17" s="47"/>
      <c r="AD17" s="47"/>
      <c r="AE17" s="47"/>
      <c r="AF17" s="47"/>
      <c r="AG17" s="47"/>
      <c r="AH17" s="58" t="str">
        <f>IF(ISERROR(VLOOKUP(AB17,Methodology!$H$26:$I$37,2,FALSE)),"",VLOOKUP(AB17,Methodology!$H$26:$I$37,2,FALSE))</f>
        <v/>
      </c>
      <c r="AI17" s="58" t="str">
        <f>IF(ISERROR(VLOOKUP(AC17,Methodology!$H$26:$I$37,2,FALSE)),"",VLOOKUP(AC17,Methodology!$H$26:$I$37,2,FALSE))</f>
        <v/>
      </c>
      <c r="AJ17" s="47" t="str">
        <f>IF(ISERROR(VLOOKUP(AD17,Methodology!$H$26:$I$37,2,FALSE)),"",VLOOKUP(AD17,Methodology!$H$26:$I$37,2,FALSE))</f>
        <v/>
      </c>
      <c r="AK17" s="58" t="str">
        <f>IF(ISERROR(VLOOKUP(AE17,Methodology!$H$26:$I$37,2,FALSE)),"",VLOOKUP(AE17,Methodology!$H$26:$I$37,2,FALSE))</f>
        <v/>
      </c>
      <c r="AL17" s="58" t="str">
        <f>IF(ISERROR(VLOOKUP(AF17,Methodology!$H$26:$I$37,2,FALSE)),"",VLOOKUP(AF17,Methodology!$H$26:$I$37,2,FALSE))</f>
        <v/>
      </c>
      <c r="AM17" s="47" t="str">
        <f>IF(ISERROR(VLOOKUP(AG17,Methodology!$H$26:$I$37,2,FALSE)),"",VLOOKUP(AG17,Methodology!$H$26:$I$37,2,FALSE))</f>
        <v/>
      </c>
      <c r="AN17" s="108">
        <f t="shared" ref="AN17:AN36" si="7">SUM(AH17:AJ17)/3</f>
        <v>0</v>
      </c>
      <c r="AO17" s="108">
        <f t="shared" si="6"/>
        <v>0</v>
      </c>
      <c r="AP17" s="28" t="s">
        <v>318</v>
      </c>
    </row>
    <row r="18" spans="2:42" x14ac:dyDescent="0.25">
      <c r="B18" s="74" t="s">
        <v>23</v>
      </c>
      <c r="C18" s="149" t="s">
        <v>6</v>
      </c>
      <c r="D18" s="26" t="s">
        <v>458</v>
      </c>
      <c r="E18" s="118"/>
      <c r="F18" s="118">
        <v>4</v>
      </c>
      <c r="G18" s="30">
        <f t="shared" si="0"/>
        <v>-4</v>
      </c>
      <c r="H18" s="117">
        <f>(VLOOKUP(B18,'[1]New Ratings'!$A$3:$I$195,5,FALSE))</f>
        <v>4</v>
      </c>
      <c r="I18" s="43" t="s">
        <v>1</v>
      </c>
      <c r="J18" s="36" t="s">
        <v>308</v>
      </c>
      <c r="K18" s="36" t="s">
        <v>308</v>
      </c>
      <c r="L18" s="43" t="s">
        <v>305</v>
      </c>
      <c r="M18" s="36" t="s">
        <v>301</v>
      </c>
      <c r="N18" s="58" t="s">
        <v>301</v>
      </c>
      <c r="O18" s="55">
        <v>67.23</v>
      </c>
      <c r="P18" s="69">
        <v>38</v>
      </c>
      <c r="Q18" s="63" t="str">
        <f t="shared" si="3"/>
        <v>B</v>
      </c>
      <c r="R18" s="58">
        <v>33</v>
      </c>
      <c r="S18" s="64">
        <v>35</v>
      </c>
      <c r="T18" s="141">
        <f t="shared" si="1"/>
        <v>-2</v>
      </c>
      <c r="U18" s="36">
        <v>45</v>
      </c>
      <c r="V18" s="43">
        <v>55.7</v>
      </c>
      <c r="W18" s="64">
        <v>54.6</v>
      </c>
      <c r="X18" s="65">
        <f t="shared" si="2"/>
        <v>1.1000000000000014</v>
      </c>
      <c r="Y18" s="36">
        <v>66</v>
      </c>
      <c r="Z18" s="43">
        <v>43.5</v>
      </c>
      <c r="AA18" s="47">
        <v>37.5</v>
      </c>
      <c r="AB18" s="47"/>
      <c r="AC18" s="47"/>
      <c r="AD18" s="47"/>
      <c r="AE18" s="47"/>
      <c r="AF18" s="47"/>
      <c r="AG18" s="47"/>
      <c r="AH18" s="58" t="str">
        <f>IF(ISERROR(VLOOKUP(AB18,Methodology!$H$26:$I$37,2,FALSE)),"",VLOOKUP(AB18,Methodology!$H$26:$I$37,2,FALSE))</f>
        <v/>
      </c>
      <c r="AI18" s="58" t="str">
        <f>IF(ISERROR(VLOOKUP(AC18,Methodology!$H$26:$I$37,2,FALSE)),"",VLOOKUP(AC18,Methodology!$H$26:$I$37,2,FALSE))</f>
        <v/>
      </c>
      <c r="AJ18" s="47" t="str">
        <f>IF(ISERROR(VLOOKUP(AD18,Methodology!$H$26:$I$37,2,FALSE)),"",VLOOKUP(AD18,Methodology!$H$26:$I$37,2,FALSE))</f>
        <v/>
      </c>
      <c r="AK18" s="58" t="str">
        <f>IF(ISERROR(VLOOKUP(AE18,Methodology!$H$26:$I$37,2,FALSE)),"",VLOOKUP(AE18,Methodology!$H$26:$I$37,2,FALSE))</f>
        <v/>
      </c>
      <c r="AL18" s="58" t="str">
        <f>IF(ISERROR(VLOOKUP(AF18,Methodology!$H$26:$I$37,2,FALSE)),"",VLOOKUP(AF18,Methodology!$H$26:$I$37,2,FALSE))</f>
        <v/>
      </c>
      <c r="AM18" s="47" t="str">
        <f>IF(ISERROR(VLOOKUP(AG18,Methodology!$H$26:$I$37,2,FALSE)),"",VLOOKUP(AG18,Methodology!$H$26:$I$37,2,FALSE))</f>
        <v/>
      </c>
      <c r="AN18" s="108">
        <f t="shared" si="7"/>
        <v>0</v>
      </c>
      <c r="AO18" s="108">
        <f t="shared" si="6"/>
        <v>0</v>
      </c>
      <c r="AP18" s="49" t="s">
        <v>320</v>
      </c>
    </row>
    <row r="19" spans="2:42" x14ac:dyDescent="0.25">
      <c r="B19" s="174" t="s">
        <v>24</v>
      </c>
      <c r="C19" s="149" t="s">
        <v>25</v>
      </c>
      <c r="D19" s="26" t="s">
        <v>459</v>
      </c>
      <c r="E19" s="118"/>
      <c r="F19" s="118">
        <v>11</v>
      </c>
      <c r="G19" s="30">
        <f t="shared" si="0"/>
        <v>-11</v>
      </c>
      <c r="H19" s="117">
        <f>(VLOOKUP(B19,'[1]New Ratings'!$A$3:$I$195,5,FALSE))</f>
        <v>11</v>
      </c>
      <c r="I19" s="43" t="s">
        <v>1</v>
      </c>
      <c r="J19" s="36" t="s">
        <v>305</v>
      </c>
      <c r="K19" s="36" t="s">
        <v>305</v>
      </c>
      <c r="L19" s="43" t="s">
        <v>305</v>
      </c>
      <c r="M19" s="36" t="s">
        <v>305</v>
      </c>
      <c r="N19" s="58" t="s">
        <v>305</v>
      </c>
      <c r="O19" s="55">
        <v>35.020000000000003</v>
      </c>
      <c r="P19" s="69">
        <v>105</v>
      </c>
      <c r="Q19" s="63" t="str">
        <f t="shared" si="3"/>
        <v>C</v>
      </c>
      <c r="R19" s="58">
        <v>57</v>
      </c>
      <c r="S19" s="64">
        <v>60</v>
      </c>
      <c r="T19" s="141">
        <f t="shared" si="1"/>
        <v>-3</v>
      </c>
      <c r="U19" s="36">
        <v>91</v>
      </c>
      <c r="V19" s="43">
        <v>27.4</v>
      </c>
      <c r="W19" s="64">
        <v>28.4</v>
      </c>
      <c r="X19" s="65">
        <f t="shared" si="2"/>
        <v>-1</v>
      </c>
      <c r="Y19" s="36">
        <v>53.5</v>
      </c>
      <c r="Z19" s="43">
        <v>36</v>
      </c>
      <c r="AA19" s="47">
        <v>33.5</v>
      </c>
      <c r="AB19" s="47" t="s">
        <v>348</v>
      </c>
      <c r="AC19" s="47" t="s">
        <v>348</v>
      </c>
      <c r="AD19" s="47" t="s">
        <v>348</v>
      </c>
      <c r="AE19" s="47" t="s">
        <v>348</v>
      </c>
      <c r="AF19" s="47" t="s">
        <v>432</v>
      </c>
      <c r="AG19" s="47" t="s">
        <v>323</v>
      </c>
      <c r="AH19" s="58">
        <f>IF(ISERROR(VLOOKUP(AB19,Methodology!$H$26:$I$37,2,FALSE)),"",VLOOKUP(AB19,Methodology!$H$26:$I$37,2,FALSE))</f>
        <v>6</v>
      </c>
      <c r="AI19" s="58">
        <f>IF(ISERROR(VLOOKUP(AC19,Methodology!$H$26:$I$37,2,FALSE)),"",VLOOKUP(AC19,Methodology!$H$26:$I$37,2,FALSE))</f>
        <v>6</v>
      </c>
      <c r="AJ19" s="47">
        <f>IF(ISERROR(VLOOKUP(AD19,Methodology!$H$26:$I$37,2,FALSE)),"",VLOOKUP(AD19,Methodology!$H$26:$I$37,2,FALSE))</f>
        <v>6</v>
      </c>
      <c r="AK19" s="58">
        <f>IF(ISERROR(VLOOKUP(AE19,Methodology!$H$26:$I$37,2,FALSE)),"",VLOOKUP(AE19,Methodology!$H$26:$I$37,2,FALSE))</f>
        <v>6</v>
      </c>
      <c r="AL19" s="58">
        <f>IF(ISERROR(VLOOKUP(AF19,Methodology!$H$26:$I$37,2,FALSE)),"",VLOOKUP(AF19,Methodology!$H$26:$I$37,2,FALSE))</f>
        <v>4</v>
      </c>
      <c r="AM19" s="47">
        <f>IF(ISERROR(VLOOKUP(AG19,Methodology!$H$26:$I$37,2,FALSE)),"",VLOOKUP(AG19,Methodology!$H$26:$I$37,2,FALSE))</f>
        <v>5</v>
      </c>
      <c r="AN19" s="108">
        <f t="shared" si="7"/>
        <v>6</v>
      </c>
      <c r="AO19" s="108">
        <f t="shared" si="6"/>
        <v>5</v>
      </c>
      <c r="AP19" s="28" t="s">
        <v>321</v>
      </c>
    </row>
    <row r="20" spans="2:42" x14ac:dyDescent="0.25">
      <c r="B20" s="74" t="s">
        <v>26</v>
      </c>
      <c r="C20" s="149" t="s">
        <v>9</v>
      </c>
      <c r="D20" s="26" t="s">
        <v>460</v>
      </c>
      <c r="E20" s="118"/>
      <c r="F20" s="118">
        <v>4</v>
      </c>
      <c r="G20" s="30">
        <f t="shared" si="0"/>
        <v>-4</v>
      </c>
      <c r="H20" s="117">
        <f>(VLOOKUP(B20,'[1]New Ratings'!$A$3:$I$195,5,FALSE))</f>
        <v>5</v>
      </c>
      <c r="I20" s="43" t="s">
        <v>1</v>
      </c>
      <c r="J20" s="36" t="s">
        <v>262</v>
      </c>
      <c r="K20" s="36" t="s">
        <v>262</v>
      </c>
      <c r="L20" s="43" t="s">
        <v>13</v>
      </c>
      <c r="M20" s="36" t="s">
        <v>305</v>
      </c>
      <c r="N20" s="58" t="s">
        <v>305</v>
      </c>
      <c r="O20" s="55">
        <v>54.53</v>
      </c>
      <c r="P20" s="69">
        <v>59</v>
      </c>
      <c r="Q20" s="63" t="str">
        <f t="shared" si="3"/>
        <v>*</v>
      </c>
      <c r="R20" s="58" t="s">
        <v>305</v>
      </c>
      <c r="S20" s="64" t="s">
        <v>305</v>
      </c>
      <c r="T20" s="141" t="str">
        <f t="shared" si="1"/>
        <v>*</v>
      </c>
      <c r="U20" s="36">
        <v>46</v>
      </c>
      <c r="V20" s="43">
        <v>53.5</v>
      </c>
      <c r="W20" s="64">
        <v>54.6</v>
      </c>
      <c r="X20" s="65">
        <f t="shared" si="2"/>
        <v>-1.1000000000000014</v>
      </c>
      <c r="Y20" s="36" t="s">
        <v>305</v>
      </c>
      <c r="Z20" s="43" t="s">
        <v>305</v>
      </c>
      <c r="AA20" s="47" t="s">
        <v>305</v>
      </c>
      <c r="AB20" s="47"/>
      <c r="AC20" s="47"/>
      <c r="AD20" s="47"/>
      <c r="AE20" s="47"/>
      <c r="AF20" s="47"/>
      <c r="AG20" s="47"/>
      <c r="AH20" s="58" t="str">
        <f>IF(ISERROR(VLOOKUP(AB20,Methodology!$H$26:$I$37,2,FALSE)),"",VLOOKUP(AB20,Methodology!$H$26:$I$37,2,FALSE))</f>
        <v/>
      </c>
      <c r="AI20" s="58" t="str">
        <f>IF(ISERROR(VLOOKUP(AC20,Methodology!$H$26:$I$37,2,FALSE)),"",VLOOKUP(AC20,Methodology!$H$26:$I$37,2,FALSE))</f>
        <v/>
      </c>
      <c r="AJ20" s="47" t="str">
        <f>IF(ISERROR(VLOOKUP(AD20,Methodology!$H$26:$I$37,2,FALSE)),"",VLOOKUP(AD20,Methodology!$H$26:$I$37,2,FALSE))</f>
        <v/>
      </c>
      <c r="AK20" s="58" t="str">
        <f>IF(ISERROR(VLOOKUP(AE20,Methodology!$H$26:$I$37,2,FALSE)),"",VLOOKUP(AE20,Methodology!$H$26:$I$37,2,FALSE))</f>
        <v/>
      </c>
      <c r="AL20" s="58" t="str">
        <f>IF(ISERROR(VLOOKUP(AF20,Methodology!$H$26:$I$37,2,FALSE)),"",VLOOKUP(AF20,Methodology!$H$26:$I$37,2,FALSE))</f>
        <v/>
      </c>
      <c r="AM20" s="47" t="str">
        <f>IF(ISERROR(VLOOKUP(AG20,Methodology!$H$26:$I$37,2,FALSE)),"",VLOOKUP(AG20,Methodology!$H$26:$I$37,2,FALSE))</f>
        <v/>
      </c>
      <c r="AN20" s="108">
        <f t="shared" si="7"/>
        <v>0</v>
      </c>
      <c r="AO20" s="108">
        <f t="shared" si="6"/>
        <v>0</v>
      </c>
      <c r="AP20" s="28" t="s">
        <v>318</v>
      </c>
    </row>
    <row r="21" spans="2:42" x14ac:dyDescent="0.25">
      <c r="B21" s="174" t="s">
        <v>27</v>
      </c>
      <c r="C21" s="150" t="s">
        <v>436</v>
      </c>
      <c r="D21" s="42" t="s">
        <v>461</v>
      </c>
      <c r="E21" s="118"/>
      <c r="F21" s="118">
        <v>12</v>
      </c>
      <c r="G21" s="30">
        <f t="shared" si="0"/>
        <v>-12</v>
      </c>
      <c r="H21" s="117">
        <f>(VLOOKUP(B21,'[1]New Ratings'!$A$3:$I$195,5,FALSE))</f>
        <v>12</v>
      </c>
      <c r="I21" s="43" t="s">
        <v>16</v>
      </c>
      <c r="J21" s="36" t="s">
        <v>305</v>
      </c>
      <c r="K21" s="36" t="s">
        <v>305</v>
      </c>
      <c r="L21" s="43" t="s">
        <v>305</v>
      </c>
      <c r="M21" s="36" t="s">
        <v>305</v>
      </c>
      <c r="N21" s="58" t="s">
        <v>305</v>
      </c>
      <c r="O21" s="55">
        <v>30.13</v>
      </c>
      <c r="P21" s="69">
        <v>131</v>
      </c>
      <c r="Q21" s="63" t="str">
        <f t="shared" si="3"/>
        <v>*</v>
      </c>
      <c r="R21" s="58" t="s">
        <v>305</v>
      </c>
      <c r="S21" s="64" t="s">
        <v>305</v>
      </c>
      <c r="T21" s="141" t="str">
        <f t="shared" si="1"/>
        <v>*</v>
      </c>
      <c r="U21" s="36">
        <v>130</v>
      </c>
      <c r="V21" s="43">
        <v>14</v>
      </c>
      <c r="W21" s="64">
        <v>14.4</v>
      </c>
      <c r="X21" s="65">
        <f t="shared" si="2"/>
        <v>-0.40000000000000036</v>
      </c>
      <c r="Y21" s="36">
        <v>56</v>
      </c>
      <c r="Z21" s="43">
        <v>33</v>
      </c>
      <c r="AA21" s="47">
        <v>29</v>
      </c>
      <c r="AB21" s="47"/>
      <c r="AC21" s="47"/>
      <c r="AD21" s="47"/>
      <c r="AE21" s="47"/>
      <c r="AF21" s="47"/>
      <c r="AG21" s="47"/>
      <c r="AH21" s="58" t="str">
        <f>IF(ISERROR(VLOOKUP(AB21,Methodology!$H$26:$I$37,2,FALSE)),"",VLOOKUP(AB21,Methodology!$H$26:$I$37,2,FALSE))</f>
        <v/>
      </c>
      <c r="AI21" s="58" t="str">
        <f>IF(ISERROR(VLOOKUP(AC21,Methodology!$H$26:$I$37,2,FALSE)),"",VLOOKUP(AC21,Methodology!$H$26:$I$37,2,FALSE))</f>
        <v/>
      </c>
      <c r="AJ21" s="47" t="str">
        <f>IF(ISERROR(VLOOKUP(AD21,Methodology!$H$26:$I$37,2,FALSE)),"",VLOOKUP(AD21,Methodology!$H$26:$I$37,2,FALSE))</f>
        <v/>
      </c>
      <c r="AK21" s="58" t="str">
        <f>IF(ISERROR(VLOOKUP(AE21,Methodology!$H$26:$I$37,2,FALSE)),"",VLOOKUP(AE21,Methodology!$H$26:$I$37,2,FALSE))</f>
        <v/>
      </c>
      <c r="AL21" s="58" t="str">
        <f>IF(ISERROR(VLOOKUP(AF21,Methodology!$H$26:$I$37,2,FALSE)),"",VLOOKUP(AF21,Methodology!$H$26:$I$37,2,FALSE))</f>
        <v/>
      </c>
      <c r="AM21" s="47" t="str">
        <f>IF(ISERROR(VLOOKUP(AG21,Methodology!$H$26:$I$37,2,FALSE)),"",VLOOKUP(AG21,Methodology!$H$26:$I$37,2,FALSE))</f>
        <v/>
      </c>
      <c r="AN21" s="108">
        <f t="shared" si="7"/>
        <v>0</v>
      </c>
      <c r="AO21" s="108">
        <f t="shared" si="6"/>
        <v>0</v>
      </c>
      <c r="AP21" s="28" t="s">
        <v>252</v>
      </c>
    </row>
    <row r="22" spans="2:42" x14ac:dyDescent="0.25">
      <c r="B22" s="74" t="s">
        <v>28</v>
      </c>
      <c r="C22" s="149" t="s">
        <v>394</v>
      </c>
      <c r="D22" s="26" t="s">
        <v>462</v>
      </c>
      <c r="E22" s="118"/>
      <c r="F22" s="118">
        <v>1</v>
      </c>
      <c r="G22" s="30">
        <f t="shared" si="0"/>
        <v>-1</v>
      </c>
      <c r="H22" s="117">
        <f>(VLOOKUP(B22,'[1]New Ratings'!$A$3:$I$195,5,FALSE))</f>
        <v>1</v>
      </c>
      <c r="I22" s="43" t="s">
        <v>16</v>
      </c>
      <c r="J22" s="36" t="s">
        <v>30</v>
      </c>
      <c r="K22" s="36" t="s">
        <v>30</v>
      </c>
      <c r="L22" s="43" t="s">
        <v>13</v>
      </c>
      <c r="M22" s="36" t="s">
        <v>296</v>
      </c>
      <c r="N22" s="58" t="s">
        <v>296</v>
      </c>
      <c r="O22" s="55">
        <v>86.54</v>
      </c>
      <c r="P22" s="69">
        <v>20</v>
      </c>
      <c r="Q22" s="63" t="str">
        <f t="shared" si="3"/>
        <v>B</v>
      </c>
      <c r="R22" s="58">
        <v>25</v>
      </c>
      <c r="S22" s="64">
        <v>25</v>
      </c>
      <c r="T22" s="141">
        <f t="shared" si="1"/>
        <v>0</v>
      </c>
      <c r="U22" s="36">
        <v>14</v>
      </c>
      <c r="V22" s="43">
        <v>86.9</v>
      </c>
      <c r="W22" s="64">
        <v>83.1</v>
      </c>
      <c r="X22" s="65">
        <f t="shared" si="2"/>
        <v>3.8000000000000114</v>
      </c>
      <c r="Y22" s="36">
        <v>82</v>
      </c>
      <c r="Z22" s="43">
        <v>38.5</v>
      </c>
      <c r="AA22" s="47">
        <v>43.5</v>
      </c>
      <c r="AB22" s="47" t="s">
        <v>297</v>
      </c>
      <c r="AC22" s="47" t="s">
        <v>300</v>
      </c>
      <c r="AD22" s="47" t="s">
        <v>300</v>
      </c>
      <c r="AE22" s="47" t="s">
        <v>300</v>
      </c>
      <c r="AF22" s="47" t="s">
        <v>300</v>
      </c>
      <c r="AG22" s="47" t="s">
        <v>300</v>
      </c>
      <c r="AH22" s="58">
        <f>IF(ISERROR(VLOOKUP(AB22,Methodology!$H$26:$I$37,2,FALSE)),"",VLOOKUP(AB22,Methodology!$H$26:$I$37,2,FALSE))</f>
        <v>10</v>
      </c>
      <c r="AI22" s="58">
        <f>IF(ISERROR(VLOOKUP(AC22,Methodology!$H$26:$I$37,2,FALSE)),"",VLOOKUP(AC22,Methodology!$H$26:$I$37,2,FALSE))</f>
        <v>9</v>
      </c>
      <c r="AJ22" s="47">
        <f>IF(ISERROR(VLOOKUP(AD22,Methodology!$H$26:$I$37,2,FALSE)),"",VLOOKUP(AD22,Methodology!$H$26:$I$37,2,FALSE))</f>
        <v>9</v>
      </c>
      <c r="AK22" s="58">
        <f>IF(ISERROR(VLOOKUP(AE22,Methodology!$H$26:$I$37,2,FALSE)),"",VLOOKUP(AE22,Methodology!$H$26:$I$37,2,FALSE))</f>
        <v>9</v>
      </c>
      <c r="AL22" s="58">
        <f>IF(ISERROR(VLOOKUP(AF22,Methodology!$H$26:$I$37,2,FALSE)),"",VLOOKUP(AF22,Methodology!$H$26:$I$37,2,FALSE))</f>
        <v>9</v>
      </c>
      <c r="AM22" s="47">
        <f>IF(ISERROR(VLOOKUP(AG22,Methodology!$H$26:$I$37,2,FALSE)),"",VLOOKUP(AG22,Methodology!$H$26:$I$37,2,FALSE))</f>
        <v>9</v>
      </c>
      <c r="AN22" s="108">
        <f t="shared" si="7"/>
        <v>9.3333333333333339</v>
      </c>
      <c r="AO22" s="108">
        <f t="shared" si="6"/>
        <v>9</v>
      </c>
      <c r="AP22" s="28" t="s">
        <v>420</v>
      </c>
    </row>
    <row r="23" spans="2:42" x14ac:dyDescent="0.25">
      <c r="B23" s="74" t="s">
        <v>31</v>
      </c>
      <c r="C23" s="149" t="s">
        <v>9</v>
      </c>
      <c r="D23" s="26" t="s">
        <v>464</v>
      </c>
      <c r="E23" s="118"/>
      <c r="F23" s="118">
        <v>7</v>
      </c>
      <c r="G23" s="30">
        <f t="shared" si="0"/>
        <v>-7</v>
      </c>
      <c r="H23" s="117">
        <f>(VLOOKUP(B23,'[1]New Ratings'!$A$3:$I$195,5,FALSE))</f>
        <v>8</v>
      </c>
      <c r="I23" s="43" t="s">
        <v>1</v>
      </c>
      <c r="J23" s="131" t="s">
        <v>270</v>
      </c>
      <c r="K23" s="36" t="s">
        <v>309</v>
      </c>
      <c r="L23" s="43" t="s">
        <v>13</v>
      </c>
      <c r="M23" s="36" t="s">
        <v>305</v>
      </c>
      <c r="N23" s="58" t="s">
        <v>305</v>
      </c>
      <c r="O23" s="55">
        <v>40.74</v>
      </c>
      <c r="P23" s="69">
        <v>84</v>
      </c>
      <c r="Q23" s="63" t="str">
        <f>IF(AND(R23&lt;=20,R23&lt;&gt;0),"A",IF(R23&lt;=40,"B",IF(R23&lt;=60,"C",IF(R23&lt;=80,"D",IF(R23&lt;=100,"E","*")))))</f>
        <v>*</v>
      </c>
      <c r="R23" s="58" t="s">
        <v>305</v>
      </c>
      <c r="S23" s="64" t="s">
        <v>305</v>
      </c>
      <c r="T23" s="141" t="str">
        <f t="shared" si="1"/>
        <v>*</v>
      </c>
      <c r="U23" s="36" t="s">
        <v>305</v>
      </c>
      <c r="V23" s="43" t="s">
        <v>305</v>
      </c>
      <c r="W23" s="64" t="s">
        <v>305</v>
      </c>
      <c r="X23" s="65" t="str">
        <f t="shared" si="2"/>
        <v>*</v>
      </c>
      <c r="Y23" s="36" t="s">
        <v>305</v>
      </c>
      <c r="Z23" s="43" t="s">
        <v>305</v>
      </c>
      <c r="AA23" s="47" t="s">
        <v>305</v>
      </c>
      <c r="AB23" s="47"/>
      <c r="AC23" s="47"/>
      <c r="AD23" s="47"/>
      <c r="AE23" s="47"/>
      <c r="AF23" s="47"/>
      <c r="AG23" s="47"/>
      <c r="AH23" s="58" t="str">
        <f>IF(ISERROR(VLOOKUP(AB23,Methodology!$H$26:$I$37,2,FALSE)),"",VLOOKUP(AB23,Methodology!$H$26:$I$37,2,FALSE))</f>
        <v/>
      </c>
      <c r="AI23" s="58" t="str">
        <f>IF(ISERROR(VLOOKUP(AC23,Methodology!$H$26:$I$37,2,FALSE)),"",VLOOKUP(AC23,Methodology!$H$26:$I$37,2,FALSE))</f>
        <v/>
      </c>
      <c r="AJ23" s="47" t="str">
        <f>IF(ISERROR(VLOOKUP(AD23,Methodology!$H$26:$I$37,2,FALSE)),"",VLOOKUP(AD23,Methodology!$H$26:$I$37,2,FALSE))</f>
        <v/>
      </c>
      <c r="AK23" s="58" t="str">
        <f>IF(ISERROR(VLOOKUP(AE23,Methodology!$H$26:$I$37,2,FALSE)),"",VLOOKUP(AE23,Methodology!$H$26:$I$37,2,FALSE))</f>
        <v/>
      </c>
      <c r="AL23" s="58" t="str">
        <f>IF(ISERROR(VLOOKUP(AF23,Methodology!$H$26:$I$37,2,FALSE)),"",VLOOKUP(AF23,Methodology!$H$26:$I$37,2,FALSE))</f>
        <v/>
      </c>
      <c r="AM23" s="47" t="str">
        <f>IF(ISERROR(VLOOKUP(AG23,Methodology!$H$26:$I$37,2,FALSE)),"",VLOOKUP(AG23,Methodology!$H$26:$I$37,2,FALSE))</f>
        <v/>
      </c>
      <c r="AN23" s="108">
        <f t="shared" si="7"/>
        <v>0</v>
      </c>
      <c r="AO23" s="108">
        <f t="shared" si="6"/>
        <v>0</v>
      </c>
      <c r="AP23" s="28" t="s">
        <v>318</v>
      </c>
    </row>
    <row r="24" spans="2:42" x14ac:dyDescent="0.25">
      <c r="B24" s="174" t="s">
        <v>32</v>
      </c>
      <c r="C24" s="149" t="s">
        <v>33</v>
      </c>
      <c r="D24" s="26" t="s">
        <v>465</v>
      </c>
      <c r="E24" s="118"/>
      <c r="F24" s="118">
        <v>11</v>
      </c>
      <c r="G24" s="30">
        <f t="shared" si="0"/>
        <v>-11</v>
      </c>
      <c r="H24" s="117">
        <f>(VLOOKUP(B24,'[1]New Ratings'!$A$3:$I$195,5,FALSE))</f>
        <v>11</v>
      </c>
      <c r="I24" s="43" t="s">
        <v>1</v>
      </c>
      <c r="J24" s="36" t="s">
        <v>305</v>
      </c>
      <c r="K24" s="36" t="s">
        <v>305</v>
      </c>
      <c r="L24" s="43" t="s">
        <v>305</v>
      </c>
      <c r="M24" s="36" t="s">
        <v>305</v>
      </c>
      <c r="N24" s="58" t="s">
        <v>305</v>
      </c>
      <c r="O24" s="55">
        <v>26.66</v>
      </c>
      <c r="P24" s="69">
        <v>151</v>
      </c>
      <c r="Q24" s="63" t="str">
        <f t="shared" si="3"/>
        <v>*</v>
      </c>
      <c r="R24" s="58" t="s">
        <v>305</v>
      </c>
      <c r="S24" s="64" t="s">
        <v>305</v>
      </c>
      <c r="T24" s="141" t="str">
        <f t="shared" si="1"/>
        <v>*</v>
      </c>
      <c r="U24" s="36">
        <v>118</v>
      </c>
      <c r="V24" s="43">
        <v>17</v>
      </c>
      <c r="W24" s="64">
        <v>17</v>
      </c>
      <c r="X24" s="65">
        <f t="shared" si="2"/>
        <v>0</v>
      </c>
      <c r="Y24" s="36" t="s">
        <v>305</v>
      </c>
      <c r="Z24" s="43" t="s">
        <v>305</v>
      </c>
      <c r="AA24" s="47" t="s">
        <v>305</v>
      </c>
      <c r="AB24" s="47"/>
      <c r="AC24" s="47"/>
      <c r="AD24" s="47"/>
      <c r="AE24" s="47"/>
      <c r="AF24" s="47"/>
      <c r="AG24" s="47"/>
      <c r="AH24" s="58" t="str">
        <f>IF(ISERROR(VLOOKUP(AB24,Methodology!$H$26:$I$37,2,FALSE)),"",VLOOKUP(AB24,Methodology!$H$26:$I$37,2,FALSE))</f>
        <v/>
      </c>
      <c r="AI24" s="58" t="str">
        <f>IF(ISERROR(VLOOKUP(AC24,Methodology!$H$26:$I$37,2,FALSE)),"",VLOOKUP(AC24,Methodology!$H$26:$I$37,2,FALSE))</f>
        <v/>
      </c>
      <c r="AJ24" s="47" t="str">
        <f>IF(ISERROR(VLOOKUP(AD24,Methodology!$H$26:$I$37,2,FALSE)),"",VLOOKUP(AD24,Methodology!$H$26:$I$37,2,FALSE))</f>
        <v/>
      </c>
      <c r="AK24" s="58" t="str">
        <f>IF(ISERROR(VLOOKUP(AE24,Methodology!$H$26:$I$37,2,FALSE)),"",VLOOKUP(AE24,Methodology!$H$26:$I$37,2,FALSE))</f>
        <v/>
      </c>
      <c r="AL24" s="58" t="str">
        <f>IF(ISERROR(VLOOKUP(AF24,Methodology!$H$26:$I$37,2,FALSE)),"",VLOOKUP(AF24,Methodology!$H$26:$I$37,2,FALSE))</f>
        <v/>
      </c>
      <c r="AM24" s="47" t="str">
        <f>IF(ISERROR(VLOOKUP(AG24,Methodology!$H$26:$I$37,2,FALSE)),"",VLOOKUP(AG24,Methodology!$H$26:$I$37,2,FALSE))</f>
        <v/>
      </c>
      <c r="AN24" s="108">
        <f t="shared" si="7"/>
        <v>0</v>
      </c>
      <c r="AO24" s="108">
        <f t="shared" si="6"/>
        <v>0</v>
      </c>
      <c r="AP24" s="49" t="s">
        <v>420</v>
      </c>
    </row>
    <row r="25" spans="2:42" x14ac:dyDescent="0.25">
      <c r="B25" s="174" t="s">
        <v>34</v>
      </c>
      <c r="C25" s="149" t="s">
        <v>257</v>
      </c>
      <c r="D25" s="26" t="s">
        <v>466</v>
      </c>
      <c r="E25" s="118"/>
      <c r="F25" s="118">
        <v>11</v>
      </c>
      <c r="G25" s="30">
        <f t="shared" si="0"/>
        <v>-11</v>
      </c>
      <c r="H25" s="117">
        <f>(VLOOKUP(B25,'[1]New Ratings'!$A$3:$I$195,5,FALSE))</f>
        <v>11</v>
      </c>
      <c r="I25" s="43" t="s">
        <v>16</v>
      </c>
      <c r="J25" s="36" t="s">
        <v>305</v>
      </c>
      <c r="K25" s="36" t="s">
        <v>305</v>
      </c>
      <c r="L25" s="43" t="s">
        <v>305</v>
      </c>
      <c r="M25" s="36" t="s">
        <v>305</v>
      </c>
      <c r="N25" s="58" t="s">
        <v>305</v>
      </c>
      <c r="O25" s="55">
        <v>29.85</v>
      </c>
      <c r="P25" s="69">
        <v>135</v>
      </c>
      <c r="Q25" s="63" t="str">
        <f t="shared" si="3"/>
        <v>*</v>
      </c>
      <c r="R25" s="58" t="s">
        <v>305</v>
      </c>
      <c r="S25" s="64" t="s">
        <v>305</v>
      </c>
      <c r="T25" s="141" t="str">
        <f t="shared" si="1"/>
        <v>*</v>
      </c>
      <c r="U25" s="36" t="s">
        <v>305</v>
      </c>
      <c r="V25" s="43" t="s">
        <v>305</v>
      </c>
      <c r="W25" s="64" t="s">
        <v>305</v>
      </c>
      <c r="X25" s="65" t="str">
        <f t="shared" si="2"/>
        <v>*</v>
      </c>
      <c r="Y25" s="36" t="s">
        <v>305</v>
      </c>
      <c r="Z25" s="43" t="s">
        <v>305</v>
      </c>
      <c r="AA25" s="47" t="s">
        <v>305</v>
      </c>
      <c r="AB25" s="47"/>
      <c r="AC25" s="47"/>
      <c r="AD25" s="47"/>
      <c r="AE25" s="47"/>
      <c r="AF25" s="47"/>
      <c r="AG25" s="47"/>
      <c r="AH25" s="58" t="str">
        <f>IF(ISERROR(VLOOKUP(AB25,Methodology!$H$26:$I$37,2,FALSE)),"",VLOOKUP(AB25,Methodology!$H$26:$I$37,2,FALSE))</f>
        <v/>
      </c>
      <c r="AI25" s="58" t="str">
        <f>IF(ISERROR(VLOOKUP(AC25,Methodology!$H$26:$I$37,2,FALSE)),"",VLOOKUP(AC25,Methodology!$H$26:$I$37,2,FALSE))</f>
        <v/>
      </c>
      <c r="AJ25" s="47" t="str">
        <f>IF(ISERROR(VLOOKUP(AD25,Methodology!$H$26:$I$37,2,FALSE)),"",VLOOKUP(AD25,Methodology!$H$26:$I$37,2,FALSE))</f>
        <v/>
      </c>
      <c r="AK25" s="58" t="str">
        <f>IF(ISERROR(VLOOKUP(AE25,Methodology!$H$26:$I$37,2,FALSE)),"",VLOOKUP(AE25,Methodology!$H$26:$I$37,2,FALSE))</f>
        <v/>
      </c>
      <c r="AL25" s="58" t="str">
        <f>IF(ISERROR(VLOOKUP(AF25,Methodology!$H$26:$I$37,2,FALSE)),"",VLOOKUP(AF25,Methodology!$H$26:$I$37,2,FALSE))</f>
        <v/>
      </c>
      <c r="AM25" s="47" t="str">
        <f>IF(ISERROR(VLOOKUP(AG25,Methodology!$H$26:$I$37,2,FALSE)),"",VLOOKUP(AG25,Methodology!$H$26:$I$37,2,FALSE))</f>
        <v/>
      </c>
      <c r="AN25" s="108">
        <f t="shared" si="7"/>
        <v>0</v>
      </c>
      <c r="AO25" s="108">
        <f t="shared" si="6"/>
        <v>0</v>
      </c>
      <c r="AP25" s="40" t="s">
        <v>440</v>
      </c>
    </row>
    <row r="26" spans="2:42" x14ac:dyDescent="0.25">
      <c r="B26" s="74" t="s">
        <v>35</v>
      </c>
      <c r="C26" s="149" t="s">
        <v>258</v>
      </c>
      <c r="D26" s="26" t="s">
        <v>467</v>
      </c>
      <c r="E26" s="118">
        <v>9</v>
      </c>
      <c r="F26" s="118">
        <v>9</v>
      </c>
      <c r="G26" s="30">
        <f t="shared" si="0"/>
        <v>0</v>
      </c>
      <c r="H26" s="117">
        <f>(VLOOKUP(B26,'[1]New Ratings'!$A$3:$I$195,5,FALSE))</f>
        <v>8</v>
      </c>
      <c r="I26" s="43" t="s">
        <v>1</v>
      </c>
      <c r="J26" s="36" t="s">
        <v>260</v>
      </c>
      <c r="K26" s="36" t="s">
        <v>260</v>
      </c>
      <c r="L26" s="43" t="s">
        <v>13</v>
      </c>
      <c r="M26" s="36" t="s">
        <v>305</v>
      </c>
      <c r="N26" s="58" t="s">
        <v>305</v>
      </c>
      <c r="O26" s="55">
        <v>42.3</v>
      </c>
      <c r="P26" s="69">
        <v>81</v>
      </c>
      <c r="Q26" s="63" t="str">
        <f t="shared" si="3"/>
        <v>C</v>
      </c>
      <c r="R26" s="58">
        <v>52</v>
      </c>
      <c r="S26" s="64">
        <v>51</v>
      </c>
      <c r="T26" s="141">
        <f t="shared" si="1"/>
        <v>1</v>
      </c>
      <c r="U26" s="36">
        <v>84</v>
      </c>
      <c r="V26" s="43">
        <v>29</v>
      </c>
      <c r="W26" s="64">
        <v>28.6</v>
      </c>
      <c r="X26" s="65">
        <f t="shared" si="2"/>
        <v>0.39999999999999858</v>
      </c>
      <c r="Y26" s="36">
        <v>70</v>
      </c>
      <c r="Z26" s="43">
        <v>35</v>
      </c>
      <c r="AA26" s="47">
        <v>33</v>
      </c>
      <c r="AB26" s="47" t="s">
        <v>303</v>
      </c>
      <c r="AC26" s="47" t="s">
        <v>300</v>
      </c>
      <c r="AD26" s="47" t="s">
        <v>323</v>
      </c>
      <c r="AE26" s="47" t="s">
        <v>433</v>
      </c>
      <c r="AF26" s="47" t="s">
        <v>348</v>
      </c>
      <c r="AG26" s="47" t="s">
        <v>259</v>
      </c>
      <c r="AH26" s="58">
        <f>IF(ISERROR(VLOOKUP(AB26,Methodology!$H$26:$I$37,2,FALSE)),"",VLOOKUP(AB26,Methodology!$H$26:$I$37,2,FALSE))</f>
        <v>7</v>
      </c>
      <c r="AI26" s="58">
        <f>IF(ISERROR(VLOOKUP(AC26,Methodology!$H$26:$I$37,2,FALSE)),"",VLOOKUP(AC26,Methodology!$H$26:$I$37,2,FALSE))</f>
        <v>9</v>
      </c>
      <c r="AJ26" s="47">
        <f>IF(ISERROR(VLOOKUP(AD26,Methodology!$H$26:$I$37,2,FALSE)),"",VLOOKUP(AD26,Methodology!$H$26:$I$37,2,FALSE))</f>
        <v>5</v>
      </c>
      <c r="AK26" s="58">
        <f>IF(ISERROR(VLOOKUP(AE26,Methodology!$H$26:$I$37,2,FALSE)),"",VLOOKUP(AE26,Methodology!$H$26:$I$37,2,FALSE))</f>
        <v>2</v>
      </c>
      <c r="AL26" s="58">
        <f>IF(ISERROR(VLOOKUP(AF26,Methodology!$H$26:$I$37,2,FALSE)),"",VLOOKUP(AF26,Methodology!$H$26:$I$37,2,FALSE))</f>
        <v>6</v>
      </c>
      <c r="AM26" s="47">
        <f>IF(ISERROR(VLOOKUP(AG26,Methodology!$H$26:$I$37,2,FALSE)),"",VLOOKUP(AG26,Methodology!$H$26:$I$37,2,FALSE))</f>
        <v>3</v>
      </c>
      <c r="AN26" s="108">
        <f t="shared" si="7"/>
        <v>7</v>
      </c>
      <c r="AO26" s="108">
        <f t="shared" si="6"/>
        <v>3.6666666666666665</v>
      </c>
      <c r="AP26" s="28" t="s">
        <v>437</v>
      </c>
    </row>
    <row r="27" spans="2:42" x14ac:dyDescent="0.25">
      <c r="B27" s="175" t="s">
        <v>342</v>
      </c>
      <c r="C27" s="149" t="s">
        <v>419</v>
      </c>
      <c r="D27" s="26" t="s">
        <v>611</v>
      </c>
      <c r="E27" s="118"/>
      <c r="F27" s="118">
        <v>12</v>
      </c>
      <c r="G27" s="30">
        <f t="shared" si="0"/>
        <v>-12</v>
      </c>
      <c r="H27" s="117">
        <f>(VLOOKUP(B27,'[1]New Ratings'!$A$3:$I$195,5,FALSE))</f>
        <v>12</v>
      </c>
      <c r="I27" s="43" t="s">
        <v>1</v>
      </c>
      <c r="J27" s="36" t="s">
        <v>305</v>
      </c>
      <c r="K27" s="36" t="s">
        <v>305</v>
      </c>
      <c r="L27" s="43" t="s">
        <v>305</v>
      </c>
      <c r="M27" s="36" t="s">
        <v>305</v>
      </c>
      <c r="N27" s="58" t="s">
        <v>305</v>
      </c>
      <c r="O27" s="55">
        <v>31.13</v>
      </c>
      <c r="P27" s="69">
        <v>124</v>
      </c>
      <c r="Q27" s="63" t="str">
        <f t="shared" si="3"/>
        <v>*</v>
      </c>
      <c r="R27" s="58" t="s">
        <v>305</v>
      </c>
      <c r="S27" s="64" t="s">
        <v>305</v>
      </c>
      <c r="T27" s="141" t="str">
        <f t="shared" si="1"/>
        <v>*</v>
      </c>
      <c r="U27" s="36" t="s">
        <v>305</v>
      </c>
      <c r="V27" s="43" t="s">
        <v>305</v>
      </c>
      <c r="W27" s="64" t="s">
        <v>305</v>
      </c>
      <c r="X27" s="65" t="str">
        <f t="shared" si="2"/>
        <v>*</v>
      </c>
      <c r="Y27" s="36" t="s">
        <v>305</v>
      </c>
      <c r="Z27" s="43" t="s">
        <v>305</v>
      </c>
      <c r="AA27" s="47" t="s">
        <v>305</v>
      </c>
      <c r="AB27" s="47"/>
      <c r="AC27" s="47"/>
      <c r="AD27" s="47"/>
      <c r="AE27" s="47"/>
      <c r="AF27" s="47"/>
      <c r="AG27" s="47"/>
      <c r="AH27" s="58" t="str">
        <f>IF(ISERROR(VLOOKUP(AB27,Methodology!$H$26:$I$37,2,FALSE)),"",VLOOKUP(AB27,Methodology!$H$26:$I$37,2,FALSE))</f>
        <v/>
      </c>
      <c r="AI27" s="58" t="str">
        <f>IF(ISERROR(VLOOKUP(AC27,Methodology!$H$26:$I$37,2,FALSE)),"",VLOOKUP(AC27,Methodology!$H$26:$I$37,2,FALSE))</f>
        <v/>
      </c>
      <c r="AJ27" s="47" t="str">
        <f>IF(ISERROR(VLOOKUP(AD27,Methodology!$H$26:$I$37,2,FALSE)),"",VLOOKUP(AD27,Methodology!$H$26:$I$37,2,FALSE))</f>
        <v/>
      </c>
      <c r="AK27" s="58" t="str">
        <f>IF(ISERROR(VLOOKUP(AE27,Methodology!$H$26:$I$37,2,FALSE)),"",VLOOKUP(AE27,Methodology!$H$26:$I$37,2,FALSE))</f>
        <v/>
      </c>
      <c r="AL27" s="58" t="str">
        <f>IF(ISERROR(VLOOKUP(AF27,Methodology!$H$26:$I$37,2,FALSE)),"",VLOOKUP(AF27,Methodology!$H$26:$I$37,2,FALSE))</f>
        <v/>
      </c>
      <c r="AM27" s="47" t="str">
        <f>IF(ISERROR(VLOOKUP(AG27,Methodology!$H$26:$I$37,2,FALSE)),"",VLOOKUP(AG27,Methodology!$H$26:$I$37,2,FALSE))</f>
        <v/>
      </c>
      <c r="AN27" s="108">
        <f t="shared" si="7"/>
        <v>0</v>
      </c>
      <c r="AO27" s="108">
        <f t="shared" si="6"/>
        <v>0</v>
      </c>
      <c r="AP27" s="28" t="s">
        <v>322</v>
      </c>
    </row>
    <row r="28" spans="2:42" x14ac:dyDescent="0.25">
      <c r="B28" s="74" t="s">
        <v>36</v>
      </c>
      <c r="C28" s="149" t="s">
        <v>37</v>
      </c>
      <c r="D28" s="26" t="s">
        <v>468</v>
      </c>
      <c r="E28" s="118"/>
      <c r="F28" s="118">
        <v>9</v>
      </c>
      <c r="G28" s="30">
        <f t="shared" si="0"/>
        <v>-9</v>
      </c>
      <c r="H28" s="117">
        <f>(VLOOKUP(B28,'[1]New Ratings'!$A$3:$I$195,5,FALSE))</f>
        <v>9</v>
      </c>
      <c r="I28" s="43" t="s">
        <v>1</v>
      </c>
      <c r="J28" s="131" t="s">
        <v>154</v>
      </c>
      <c r="K28" s="36" t="s">
        <v>305</v>
      </c>
      <c r="L28" s="43" t="s">
        <v>13</v>
      </c>
      <c r="M28" s="36" t="s">
        <v>305</v>
      </c>
      <c r="N28" s="58" t="s">
        <v>305</v>
      </c>
      <c r="O28" s="55">
        <v>54.64</v>
      </c>
      <c r="P28" s="69">
        <v>58</v>
      </c>
      <c r="Q28" s="63" t="str">
        <f t="shared" si="3"/>
        <v>B</v>
      </c>
      <c r="R28" s="58">
        <v>27</v>
      </c>
      <c r="S28" s="64">
        <v>29</v>
      </c>
      <c r="T28" s="141">
        <f t="shared" si="1"/>
        <v>-2</v>
      </c>
      <c r="U28" s="36">
        <v>48</v>
      </c>
      <c r="V28" s="43">
        <v>52.4</v>
      </c>
      <c r="W28" s="64">
        <v>56.1</v>
      </c>
      <c r="X28" s="65">
        <f t="shared" si="2"/>
        <v>-3.7000000000000028</v>
      </c>
      <c r="Y28" s="36">
        <v>77</v>
      </c>
      <c r="Z28" s="43">
        <v>42.5</v>
      </c>
      <c r="AA28" s="47">
        <v>38.5</v>
      </c>
      <c r="AB28" s="47" t="s">
        <v>303</v>
      </c>
      <c r="AC28" s="47" t="s">
        <v>298</v>
      </c>
      <c r="AD28" s="47" t="s">
        <v>298</v>
      </c>
      <c r="AE28" s="47" t="s">
        <v>348</v>
      </c>
      <c r="AF28" s="47" t="s">
        <v>303</v>
      </c>
      <c r="AG28" s="47" t="s">
        <v>348</v>
      </c>
      <c r="AH28" s="58">
        <f>IF(ISERROR(VLOOKUP(AB28,Methodology!$H$26:$I$37,2,FALSE)),"",VLOOKUP(AB28,Methodology!$H$26:$I$37,2,FALSE))</f>
        <v>7</v>
      </c>
      <c r="AI28" s="58">
        <f>IF(ISERROR(VLOOKUP(AC28,Methodology!$H$26:$I$37,2,FALSE)),"",VLOOKUP(AC28,Methodology!$H$26:$I$37,2,FALSE))</f>
        <v>8</v>
      </c>
      <c r="AJ28" s="47">
        <f>IF(ISERROR(VLOOKUP(AD28,Methodology!$H$26:$I$37,2,FALSE)),"",VLOOKUP(AD28,Methodology!$H$26:$I$37,2,FALSE))</f>
        <v>8</v>
      </c>
      <c r="AK28" s="58">
        <f>IF(ISERROR(VLOOKUP(AE28,Methodology!$H$26:$I$37,2,FALSE)),"",VLOOKUP(AE28,Methodology!$H$26:$I$37,2,FALSE))</f>
        <v>6</v>
      </c>
      <c r="AL28" s="58">
        <f>IF(ISERROR(VLOOKUP(AF28,Methodology!$H$26:$I$37,2,FALSE)),"",VLOOKUP(AF28,Methodology!$H$26:$I$37,2,FALSE))</f>
        <v>7</v>
      </c>
      <c r="AM28" s="47">
        <f>IF(ISERROR(VLOOKUP(AG28,Methodology!$H$26:$I$37,2,FALSE)),"",VLOOKUP(AG28,Methodology!$H$26:$I$37,2,FALSE))</f>
        <v>6</v>
      </c>
      <c r="AN28" s="108">
        <f t="shared" si="7"/>
        <v>7.666666666666667</v>
      </c>
      <c r="AO28" s="108">
        <f t="shared" si="6"/>
        <v>6.333333333333333</v>
      </c>
      <c r="AP28" s="40" t="s">
        <v>439</v>
      </c>
    </row>
    <row r="29" spans="2:42" x14ac:dyDescent="0.25">
      <c r="B29" s="74" t="s">
        <v>38</v>
      </c>
      <c r="C29" s="149" t="s">
        <v>39</v>
      </c>
      <c r="D29" s="26" t="s">
        <v>469</v>
      </c>
      <c r="E29" s="172">
        <v>9</v>
      </c>
      <c r="F29" s="118">
        <v>8</v>
      </c>
      <c r="G29" s="30">
        <f t="shared" si="0"/>
        <v>1</v>
      </c>
      <c r="H29" s="117">
        <f>(VLOOKUP(B29,'[1]New Ratings'!$A$3:$I$195,5,FALSE))</f>
        <v>9</v>
      </c>
      <c r="I29" s="43" t="s">
        <v>1</v>
      </c>
      <c r="J29" s="172" t="s">
        <v>12</v>
      </c>
      <c r="K29" s="36" t="s">
        <v>260</v>
      </c>
      <c r="L29" s="43" t="s">
        <v>13</v>
      </c>
      <c r="M29" s="36" t="s">
        <v>304</v>
      </c>
      <c r="N29" s="58" t="s">
        <v>304</v>
      </c>
      <c r="O29" s="55">
        <v>53.37</v>
      </c>
      <c r="P29" s="69">
        <v>64</v>
      </c>
      <c r="Q29" s="63" t="str">
        <f t="shared" si="3"/>
        <v>C</v>
      </c>
      <c r="R29" s="58">
        <v>52</v>
      </c>
      <c r="S29" s="64">
        <v>56</v>
      </c>
      <c r="T29" s="141">
        <f t="shared" si="1"/>
        <v>-4</v>
      </c>
      <c r="U29" s="36">
        <v>63</v>
      </c>
      <c r="V29" s="43">
        <v>43.7</v>
      </c>
      <c r="W29" s="64">
        <v>45</v>
      </c>
      <c r="X29" s="65">
        <f t="shared" si="2"/>
        <v>-1.2999999999999972</v>
      </c>
      <c r="Y29" s="36">
        <v>62</v>
      </c>
      <c r="Z29" s="43">
        <v>29.5</v>
      </c>
      <c r="AA29" s="47">
        <v>35.5</v>
      </c>
      <c r="AB29" s="47" t="s">
        <v>432</v>
      </c>
      <c r="AC29" s="47" t="s">
        <v>303</v>
      </c>
      <c r="AD29" s="47" t="s">
        <v>348</v>
      </c>
      <c r="AE29" s="47" t="s">
        <v>348</v>
      </c>
      <c r="AF29" s="47" t="s">
        <v>303</v>
      </c>
      <c r="AG29" s="47" t="s">
        <v>348</v>
      </c>
      <c r="AH29" s="58">
        <f>IF(ISERROR(VLOOKUP(AB29,Methodology!$H$26:$I$37,2,FALSE)),"",VLOOKUP(AB29,Methodology!$H$26:$I$37,2,FALSE))</f>
        <v>4</v>
      </c>
      <c r="AI29" s="58">
        <f>IF(ISERROR(VLOOKUP(AC29,Methodology!$H$26:$I$37,2,FALSE)),"",VLOOKUP(AC29,Methodology!$H$26:$I$37,2,FALSE))</f>
        <v>7</v>
      </c>
      <c r="AJ29" s="47">
        <f>IF(ISERROR(VLOOKUP(AD29,Methodology!$H$26:$I$37,2,FALSE)),"",VLOOKUP(AD29,Methodology!$H$26:$I$37,2,FALSE))</f>
        <v>6</v>
      </c>
      <c r="AK29" s="58">
        <f>IF(ISERROR(VLOOKUP(AE29,Methodology!$H$26:$I$37,2,FALSE)),"",VLOOKUP(AE29,Methodology!$H$26:$I$37,2,FALSE))</f>
        <v>6</v>
      </c>
      <c r="AL29" s="58">
        <f>IF(ISERROR(VLOOKUP(AF29,Methodology!$H$26:$I$37,2,FALSE)),"",VLOOKUP(AF29,Methodology!$H$26:$I$37,2,FALSE))</f>
        <v>7</v>
      </c>
      <c r="AM29" s="47">
        <f>IF(ISERROR(VLOOKUP(AG29,Methodology!$H$26:$I$37,2,FALSE)),"",VLOOKUP(AG29,Methodology!$H$26:$I$37,2,FALSE))</f>
        <v>6</v>
      </c>
      <c r="AN29" s="108">
        <f t="shared" si="7"/>
        <v>5.666666666666667</v>
      </c>
      <c r="AO29" s="108">
        <f t="shared" si="6"/>
        <v>6.333333333333333</v>
      </c>
      <c r="AP29" s="28" t="s">
        <v>317</v>
      </c>
    </row>
    <row r="30" spans="2:42" x14ac:dyDescent="0.25">
      <c r="B30" s="76" t="s">
        <v>41</v>
      </c>
      <c r="C30" s="149" t="s">
        <v>366</v>
      </c>
      <c r="D30" s="26" t="s">
        <v>470</v>
      </c>
      <c r="E30" s="118"/>
      <c r="F30" s="118">
        <v>5</v>
      </c>
      <c r="G30" s="30">
        <f t="shared" si="0"/>
        <v>-5</v>
      </c>
      <c r="H30" s="117">
        <f>(VLOOKUP(B30,'[1]New Ratings'!$A$3:$I$195,5,FALSE))</f>
        <v>5</v>
      </c>
      <c r="I30" s="43" t="s">
        <v>16</v>
      </c>
      <c r="J30" s="36" t="s">
        <v>305</v>
      </c>
      <c r="K30" s="36" t="s">
        <v>305</v>
      </c>
      <c r="L30" s="43"/>
      <c r="M30" s="36" t="s">
        <v>305</v>
      </c>
      <c r="N30" s="58" t="s">
        <v>305</v>
      </c>
      <c r="O30" s="55">
        <v>67.099999999999994</v>
      </c>
      <c r="P30" s="69">
        <v>39</v>
      </c>
      <c r="Q30" s="63" t="str">
        <f t="shared" si="3"/>
        <v>*</v>
      </c>
      <c r="R30" s="58" t="s">
        <v>305</v>
      </c>
      <c r="S30" s="64" t="s">
        <v>305</v>
      </c>
      <c r="T30" s="141" t="str">
        <f t="shared" si="1"/>
        <v>*</v>
      </c>
      <c r="U30" s="36" t="s">
        <v>305</v>
      </c>
      <c r="V30" s="43" t="s">
        <v>305</v>
      </c>
      <c r="W30" s="64" t="s">
        <v>305</v>
      </c>
      <c r="X30" s="65" t="str">
        <f t="shared" si="2"/>
        <v>*</v>
      </c>
      <c r="Y30" s="36">
        <v>77</v>
      </c>
      <c r="Z30" s="43">
        <v>49</v>
      </c>
      <c r="AA30" s="47">
        <v>46.5</v>
      </c>
      <c r="AB30" s="47"/>
      <c r="AC30" s="47"/>
      <c r="AD30" s="47"/>
      <c r="AE30" s="47"/>
      <c r="AF30" s="47"/>
      <c r="AG30" s="47"/>
      <c r="AH30" s="58" t="str">
        <f>IF(ISERROR(VLOOKUP(AB30,Methodology!$H$26:$I$37,2,FALSE)),"",VLOOKUP(AB30,Methodology!$H$26:$I$37,2,FALSE))</f>
        <v/>
      </c>
      <c r="AI30" s="58" t="str">
        <f>IF(ISERROR(VLOOKUP(AC30,Methodology!$H$26:$I$37,2,FALSE)),"",VLOOKUP(AC30,Methodology!$H$26:$I$37,2,FALSE))</f>
        <v/>
      </c>
      <c r="AJ30" s="47" t="str">
        <f>IF(ISERROR(VLOOKUP(AD30,Methodology!$H$26:$I$37,2,FALSE)),"",VLOOKUP(AD30,Methodology!$H$26:$I$37,2,FALSE))</f>
        <v/>
      </c>
      <c r="AK30" s="58" t="str">
        <f>IF(ISERROR(VLOOKUP(AE30,Methodology!$H$26:$I$37,2,FALSE)),"",VLOOKUP(AE30,Methodology!$H$26:$I$37,2,FALSE))</f>
        <v/>
      </c>
      <c r="AL30" s="58" t="str">
        <f>IF(ISERROR(VLOOKUP(AF30,Methodology!$H$26:$I$37,2,FALSE)),"",VLOOKUP(AF30,Methodology!$H$26:$I$37,2,FALSE))</f>
        <v/>
      </c>
      <c r="AM30" s="47" t="str">
        <f>IF(ISERROR(VLOOKUP(AG30,Methodology!$H$26:$I$37,2,FALSE)),"",VLOOKUP(AG30,Methodology!$H$26:$I$37,2,FALSE))</f>
        <v/>
      </c>
      <c r="AN30" s="108">
        <f t="shared" si="7"/>
        <v>0</v>
      </c>
      <c r="AO30" s="108">
        <f t="shared" si="6"/>
        <v>0</v>
      </c>
      <c r="AP30" s="40" t="s">
        <v>441</v>
      </c>
    </row>
    <row r="31" spans="2:42" x14ac:dyDescent="0.25">
      <c r="B31" s="74" t="s">
        <v>42</v>
      </c>
      <c r="C31" s="149" t="s">
        <v>261</v>
      </c>
      <c r="D31" s="26" t="s">
        <v>471</v>
      </c>
      <c r="E31" s="118">
        <v>9</v>
      </c>
      <c r="F31" s="118">
        <v>9</v>
      </c>
      <c r="G31" s="30">
        <f t="shared" si="0"/>
        <v>0</v>
      </c>
      <c r="H31" s="117">
        <f>(VLOOKUP(B31,'[1]New Ratings'!$A$3:$I$195,5,FALSE))</f>
        <v>9</v>
      </c>
      <c r="I31" s="43" t="s">
        <v>1</v>
      </c>
      <c r="J31" s="36" t="s">
        <v>288</v>
      </c>
      <c r="K31" s="36" t="s">
        <v>288</v>
      </c>
      <c r="L31" s="43" t="s">
        <v>40</v>
      </c>
      <c r="M31" s="36" t="s">
        <v>303</v>
      </c>
      <c r="N31" s="58" t="s">
        <v>303</v>
      </c>
      <c r="O31" s="55">
        <v>46.32</v>
      </c>
      <c r="P31" s="69">
        <v>76</v>
      </c>
      <c r="Q31" s="63" t="str">
        <f t="shared" si="3"/>
        <v>C</v>
      </c>
      <c r="R31" s="58">
        <v>43</v>
      </c>
      <c r="S31" s="64">
        <v>45</v>
      </c>
      <c r="T31" s="141">
        <f t="shared" si="1"/>
        <v>-2</v>
      </c>
      <c r="U31" s="36">
        <v>74</v>
      </c>
      <c r="V31" s="43">
        <v>35</v>
      </c>
      <c r="W31" s="64">
        <v>37.1</v>
      </c>
      <c r="X31" s="65">
        <f t="shared" si="2"/>
        <v>-2.1000000000000014</v>
      </c>
      <c r="Y31" s="36">
        <v>65.5</v>
      </c>
      <c r="Z31" s="43">
        <v>35.5</v>
      </c>
      <c r="AA31" s="47">
        <v>35</v>
      </c>
      <c r="AB31" s="47" t="s">
        <v>300</v>
      </c>
      <c r="AC31" s="47" t="s">
        <v>297</v>
      </c>
      <c r="AD31" s="47" t="s">
        <v>297</v>
      </c>
      <c r="AE31" s="47" t="s">
        <v>303</v>
      </c>
      <c r="AF31" s="47" t="s">
        <v>300</v>
      </c>
      <c r="AG31" s="47" t="s">
        <v>303</v>
      </c>
      <c r="AH31" s="58">
        <f>IF(ISERROR(VLOOKUP(AB31,Methodology!$H$26:$I$37,2,FALSE)),"",VLOOKUP(AB31,Methodology!$H$26:$I$37,2,FALSE))</f>
        <v>9</v>
      </c>
      <c r="AI31" s="58">
        <f>IF(ISERROR(VLOOKUP(AC31,Methodology!$H$26:$I$37,2,FALSE)),"",VLOOKUP(AC31,Methodology!$H$26:$I$37,2,FALSE))</f>
        <v>10</v>
      </c>
      <c r="AJ31" s="47">
        <f>IF(ISERROR(VLOOKUP(AD31,Methodology!$H$26:$I$37,2,FALSE)),"",VLOOKUP(AD31,Methodology!$H$26:$I$37,2,FALSE))</f>
        <v>10</v>
      </c>
      <c r="AK31" s="58">
        <f>IF(ISERROR(VLOOKUP(AE31,Methodology!$H$26:$I$37,2,FALSE)),"",VLOOKUP(AE31,Methodology!$H$26:$I$37,2,FALSE))</f>
        <v>7</v>
      </c>
      <c r="AL31" s="58">
        <f>IF(ISERROR(VLOOKUP(AF31,Methodology!$H$26:$I$37,2,FALSE)),"",VLOOKUP(AF31,Methodology!$H$26:$I$37,2,FALSE))</f>
        <v>9</v>
      </c>
      <c r="AM31" s="47">
        <f>IF(ISERROR(VLOOKUP(AG31,Methodology!$H$26:$I$37,2,FALSE)),"",VLOOKUP(AG31,Methodology!$H$26:$I$37,2,FALSE))</f>
        <v>7</v>
      </c>
      <c r="AN31" s="108">
        <f t="shared" si="7"/>
        <v>9.6666666666666661</v>
      </c>
      <c r="AO31" s="108">
        <f t="shared" si="6"/>
        <v>7.666666666666667</v>
      </c>
      <c r="AP31" s="28" t="s">
        <v>322</v>
      </c>
    </row>
    <row r="32" spans="2:42" x14ac:dyDescent="0.25">
      <c r="B32" s="174" t="s">
        <v>43</v>
      </c>
      <c r="C32" s="149" t="s">
        <v>33</v>
      </c>
      <c r="D32" s="26" t="s">
        <v>465</v>
      </c>
      <c r="E32" s="118"/>
      <c r="F32" s="118">
        <v>12</v>
      </c>
      <c r="G32" s="30">
        <f t="shared" si="0"/>
        <v>-12</v>
      </c>
      <c r="H32" s="117">
        <f>(VLOOKUP(B32,'[1]New Ratings'!$A$3:$I$195,5,FALSE))</f>
        <v>12</v>
      </c>
      <c r="I32" s="43" t="s">
        <v>1</v>
      </c>
      <c r="J32" s="36" t="s">
        <v>305</v>
      </c>
      <c r="K32" s="36" t="s">
        <v>305</v>
      </c>
      <c r="L32" s="43" t="s">
        <v>305</v>
      </c>
      <c r="M32" s="36" t="s">
        <v>305</v>
      </c>
      <c r="N32" s="58" t="s">
        <v>305</v>
      </c>
      <c r="O32" s="55">
        <v>29.91</v>
      </c>
      <c r="P32" s="69">
        <v>133</v>
      </c>
      <c r="Q32" s="63" t="str">
        <f>IF(AND(R32&lt;=20,R32&lt;&gt;0),"A",IF(R32&lt;=40,"B",IF(R32&lt;=60,"C",IF(R32&lt;=80,"D",IF(R32&lt;=100,"E","*")))))</f>
        <v>*</v>
      </c>
      <c r="R32" s="58" t="s">
        <v>305</v>
      </c>
      <c r="S32" s="64" t="s">
        <v>305</v>
      </c>
      <c r="T32" s="141" t="str">
        <f t="shared" si="1"/>
        <v>*</v>
      </c>
      <c r="U32" s="36">
        <v>111</v>
      </c>
      <c r="V32" s="43">
        <v>18.399999999999999</v>
      </c>
      <c r="W32" s="64">
        <v>19.8</v>
      </c>
      <c r="X32" s="65">
        <f t="shared" si="2"/>
        <v>-1.4000000000000021</v>
      </c>
      <c r="Y32" s="36">
        <v>64</v>
      </c>
      <c r="Z32" s="43">
        <v>32</v>
      </c>
      <c r="AA32" s="47">
        <v>30</v>
      </c>
      <c r="AB32" s="47"/>
      <c r="AC32" s="47"/>
      <c r="AD32" s="47"/>
      <c r="AE32" s="47"/>
      <c r="AF32" s="47"/>
      <c r="AG32" s="47"/>
      <c r="AH32" s="58" t="str">
        <f>IF(ISERROR(VLOOKUP(AB32,Methodology!$H$26:$I$37,2,FALSE)),"",VLOOKUP(AB32,Methodology!$H$26:$I$37,2,FALSE))</f>
        <v/>
      </c>
      <c r="AI32" s="58" t="str">
        <f>IF(ISERROR(VLOOKUP(AC32,Methodology!$H$26:$I$37,2,FALSE)),"",VLOOKUP(AC32,Methodology!$H$26:$I$37,2,FALSE))</f>
        <v/>
      </c>
      <c r="AJ32" s="47" t="str">
        <f>IF(ISERROR(VLOOKUP(AD32,Methodology!$H$26:$I$37,2,FALSE)),"",VLOOKUP(AD32,Methodology!$H$26:$I$37,2,FALSE))</f>
        <v/>
      </c>
      <c r="AK32" s="58" t="str">
        <f>IF(ISERROR(VLOOKUP(AE32,Methodology!$H$26:$I$37,2,FALSE)),"",VLOOKUP(AE32,Methodology!$H$26:$I$37,2,FALSE))</f>
        <v/>
      </c>
      <c r="AL32" s="58" t="str">
        <f>IF(ISERROR(VLOOKUP(AF32,Methodology!$H$26:$I$37,2,FALSE)),"",VLOOKUP(AF32,Methodology!$H$26:$I$37,2,FALSE))</f>
        <v/>
      </c>
      <c r="AM32" s="47" t="str">
        <f>IF(ISERROR(VLOOKUP(AG32,Methodology!$H$26:$I$37,2,FALSE)),"",VLOOKUP(AG32,Methodology!$H$26:$I$37,2,FALSE))</f>
        <v/>
      </c>
      <c r="AN32" s="108">
        <f t="shared" si="7"/>
        <v>0</v>
      </c>
      <c r="AO32" s="108">
        <f t="shared" si="6"/>
        <v>0</v>
      </c>
      <c r="AP32" s="49" t="s">
        <v>420</v>
      </c>
    </row>
    <row r="33" spans="2:42" x14ac:dyDescent="0.25">
      <c r="B33" s="174" t="s">
        <v>411</v>
      </c>
      <c r="C33" s="149" t="s">
        <v>421</v>
      </c>
      <c r="D33" s="26" t="s">
        <v>465</v>
      </c>
      <c r="E33" s="118"/>
      <c r="F33" s="118">
        <v>11</v>
      </c>
      <c r="G33" s="30">
        <f t="shared" si="0"/>
        <v>-11</v>
      </c>
      <c r="H33" s="117" t="e">
        <f>(VLOOKUP(B33,'[1]New Ratings'!$A$3:$I$195,5,FALSE))</f>
        <v>#N/A</v>
      </c>
      <c r="I33" s="43" t="s">
        <v>16</v>
      </c>
      <c r="J33" s="36"/>
      <c r="K33" s="36"/>
      <c r="L33" s="43" t="s">
        <v>305</v>
      </c>
      <c r="M33" s="36"/>
      <c r="N33" s="58"/>
      <c r="O33" s="55">
        <v>26.96</v>
      </c>
      <c r="P33" s="69">
        <v>149</v>
      </c>
      <c r="Q33" s="63" t="str">
        <f>IF(AND(R33&lt;=20,R33&lt;&gt;0),"A",IF(R33&lt;=40,"B",IF(R33&lt;=60,"C",IF(R33&lt;=80,"D",IF(R33&lt;=100,"E","*")))))</f>
        <v>*</v>
      </c>
      <c r="R33" s="58" t="s">
        <v>305</v>
      </c>
      <c r="S33" s="64"/>
      <c r="T33" s="141"/>
      <c r="U33" s="36">
        <v>135</v>
      </c>
      <c r="V33" s="43">
        <v>12</v>
      </c>
      <c r="W33" s="64">
        <v>15.6</v>
      </c>
      <c r="X33" s="67">
        <v>6</v>
      </c>
      <c r="Y33" s="36"/>
      <c r="Z33" s="43"/>
      <c r="AA33" s="47"/>
      <c r="AB33" s="47"/>
      <c r="AC33" s="47"/>
      <c r="AD33" s="47"/>
      <c r="AE33" s="47"/>
      <c r="AF33" s="47"/>
      <c r="AG33" s="47"/>
      <c r="AH33" s="58" t="str">
        <f>IF(ISERROR(VLOOKUP(AB33,Methodology!$H$26:$I$37,2,FALSE)),"",VLOOKUP(AB33,Methodology!$H$26:$I$37,2,FALSE))</f>
        <v/>
      </c>
      <c r="AI33" s="58" t="str">
        <f>IF(ISERROR(VLOOKUP(AC33,Methodology!$H$26:$I$37,2,FALSE)),"",VLOOKUP(AC33,Methodology!$H$26:$I$37,2,FALSE))</f>
        <v/>
      </c>
      <c r="AJ33" s="47" t="str">
        <f>IF(ISERROR(VLOOKUP(AD33,Methodology!$H$26:$I$37,2,FALSE)),"",VLOOKUP(AD33,Methodology!$H$26:$I$37,2,FALSE))</f>
        <v/>
      </c>
      <c r="AK33" s="58" t="str">
        <f>IF(ISERROR(VLOOKUP(AE33,Methodology!$H$26:$I$37,2,FALSE)),"",VLOOKUP(AE33,Methodology!$H$26:$I$37,2,FALSE))</f>
        <v/>
      </c>
      <c r="AL33" s="58" t="str">
        <f>IF(ISERROR(VLOOKUP(AF33,Methodology!$H$26:$I$37,2,FALSE)),"",VLOOKUP(AF33,Methodology!$H$26:$I$37,2,FALSE))</f>
        <v/>
      </c>
      <c r="AM33" s="47" t="str">
        <f>IF(ISERROR(VLOOKUP(AG33,Methodology!$H$26:$I$37,2,FALSE)),"",VLOOKUP(AG33,Methodology!$H$26:$I$37,2,FALSE))</f>
        <v/>
      </c>
      <c r="AN33" s="108">
        <f t="shared" si="7"/>
        <v>0</v>
      </c>
      <c r="AO33" s="108">
        <f t="shared" si="6"/>
        <v>0</v>
      </c>
      <c r="AP33" s="49" t="s">
        <v>252</v>
      </c>
    </row>
    <row r="34" spans="2:42" x14ac:dyDescent="0.25">
      <c r="B34" s="174" t="s">
        <v>44</v>
      </c>
      <c r="C34" s="149" t="s">
        <v>45</v>
      </c>
      <c r="D34" s="26" t="s">
        <v>599</v>
      </c>
      <c r="E34" s="118"/>
      <c r="F34" s="118">
        <v>12</v>
      </c>
      <c r="G34" s="30">
        <f t="shared" si="0"/>
        <v>-12</v>
      </c>
      <c r="H34" s="117">
        <f>(VLOOKUP(B34,'[1]New Ratings'!$A$3:$I$195,5,FALSE))</f>
        <v>12</v>
      </c>
      <c r="I34" s="43" t="s">
        <v>1</v>
      </c>
      <c r="J34" s="36" t="s">
        <v>305</v>
      </c>
      <c r="K34" s="36" t="s">
        <v>305</v>
      </c>
      <c r="L34" s="43" t="s">
        <v>305</v>
      </c>
      <c r="M34" s="36" t="s">
        <v>305</v>
      </c>
      <c r="N34" s="58" t="s">
        <v>305</v>
      </c>
      <c r="O34" s="55">
        <v>25.61</v>
      </c>
      <c r="P34" s="69">
        <v>157</v>
      </c>
      <c r="Q34" s="63" t="str">
        <f t="shared" ref="Q34:Q69" si="8">IF(R34&lt;=20,"A",IF(R34&lt;=40,"B",IF(R34&lt;=60,"C",IF(R34&lt;=80,"D",IF(R34&lt;=100,"E","*")))))</f>
        <v>*</v>
      </c>
      <c r="R34" s="58" t="s">
        <v>305</v>
      </c>
      <c r="S34" s="64" t="s">
        <v>305</v>
      </c>
      <c r="T34" s="141" t="str">
        <f t="shared" si="1"/>
        <v>*</v>
      </c>
      <c r="U34" s="36" t="s">
        <v>305</v>
      </c>
      <c r="V34" s="43" t="s">
        <v>305</v>
      </c>
      <c r="W34" s="64" t="s">
        <v>305</v>
      </c>
      <c r="X34" s="65" t="str">
        <f t="shared" si="2"/>
        <v>*</v>
      </c>
      <c r="Y34" s="36" t="s">
        <v>305</v>
      </c>
      <c r="Z34" s="43" t="s">
        <v>305</v>
      </c>
      <c r="AA34" s="47" t="s">
        <v>305</v>
      </c>
      <c r="AB34" s="47"/>
      <c r="AC34" s="47"/>
      <c r="AD34" s="47"/>
      <c r="AE34" s="47"/>
      <c r="AF34" s="47"/>
      <c r="AG34" s="47"/>
      <c r="AH34" s="58" t="str">
        <f>IF(ISERROR(VLOOKUP(AB34,Methodology!$H$26:$I$37,2,FALSE)),"",VLOOKUP(AB34,Methodology!$H$26:$I$37,2,FALSE))</f>
        <v/>
      </c>
      <c r="AI34" s="58" t="str">
        <f>IF(ISERROR(VLOOKUP(AC34,Methodology!$H$26:$I$37,2,FALSE)),"",VLOOKUP(AC34,Methodology!$H$26:$I$37,2,FALSE))</f>
        <v/>
      </c>
      <c r="AJ34" s="47" t="str">
        <f>IF(ISERROR(VLOOKUP(AD34,Methodology!$H$26:$I$37,2,FALSE)),"",VLOOKUP(AD34,Methodology!$H$26:$I$37,2,FALSE))</f>
        <v/>
      </c>
      <c r="AK34" s="58" t="str">
        <f>IF(ISERROR(VLOOKUP(AE34,Methodology!$H$26:$I$37,2,FALSE)),"",VLOOKUP(AE34,Methodology!$H$26:$I$37,2,FALSE))</f>
        <v/>
      </c>
      <c r="AL34" s="58" t="str">
        <f>IF(ISERROR(VLOOKUP(AF34,Methodology!$H$26:$I$37,2,FALSE)),"",VLOOKUP(AF34,Methodology!$H$26:$I$37,2,FALSE))</f>
        <v/>
      </c>
      <c r="AM34" s="47" t="str">
        <f>IF(ISERROR(VLOOKUP(AG34,Methodology!$H$26:$I$37,2,FALSE)),"",VLOOKUP(AG34,Methodology!$H$26:$I$37,2,FALSE))</f>
        <v/>
      </c>
      <c r="AN34" s="108">
        <f t="shared" si="7"/>
        <v>0</v>
      </c>
      <c r="AO34" s="108">
        <f t="shared" si="6"/>
        <v>0</v>
      </c>
      <c r="AP34" s="49" t="s">
        <v>252</v>
      </c>
    </row>
    <row r="35" spans="2:42" x14ac:dyDescent="0.25">
      <c r="B35" s="174" t="s">
        <v>46</v>
      </c>
      <c r="C35" s="149" t="s">
        <v>33</v>
      </c>
      <c r="D35" s="26" t="s">
        <v>472</v>
      </c>
      <c r="E35" s="118"/>
      <c r="F35" s="118">
        <v>12</v>
      </c>
      <c r="G35" s="30">
        <f t="shared" si="0"/>
        <v>-12</v>
      </c>
      <c r="H35" s="117">
        <f>(VLOOKUP(B35,'[1]New Ratings'!$A$3:$I$195,5,FALSE))</f>
        <v>12</v>
      </c>
      <c r="I35" s="43" t="s">
        <v>1</v>
      </c>
      <c r="J35" s="36" t="s">
        <v>305</v>
      </c>
      <c r="K35" s="36" t="s">
        <v>305</v>
      </c>
      <c r="L35" s="43" t="s">
        <v>305</v>
      </c>
      <c r="M35" s="36" t="s">
        <v>305</v>
      </c>
      <c r="N35" s="58" t="s">
        <v>305</v>
      </c>
      <c r="O35" s="55">
        <v>30.89</v>
      </c>
      <c r="P35" s="69">
        <v>126</v>
      </c>
      <c r="Q35" s="63" t="str">
        <f t="shared" si="8"/>
        <v>C</v>
      </c>
      <c r="R35" s="58">
        <v>58</v>
      </c>
      <c r="S35" s="64">
        <v>62</v>
      </c>
      <c r="T35" s="141">
        <f t="shared" si="1"/>
        <v>-4</v>
      </c>
      <c r="U35" s="36">
        <v>123</v>
      </c>
      <c r="V35" s="43">
        <v>16.2</v>
      </c>
      <c r="W35" s="64">
        <v>16.3</v>
      </c>
      <c r="X35" s="65">
        <f t="shared" si="2"/>
        <v>-0.10000000000000142</v>
      </c>
      <c r="Y35" s="36">
        <v>57</v>
      </c>
      <c r="Z35" s="43">
        <v>31.5</v>
      </c>
      <c r="AA35" s="47">
        <v>38.5</v>
      </c>
      <c r="AB35" s="47" t="s">
        <v>432</v>
      </c>
      <c r="AC35" s="47" t="s">
        <v>348</v>
      </c>
      <c r="AD35" s="47" t="s">
        <v>259</v>
      </c>
      <c r="AE35" s="47" t="s">
        <v>259</v>
      </c>
      <c r="AF35" s="47" t="s">
        <v>259</v>
      </c>
      <c r="AG35" s="47" t="s">
        <v>433</v>
      </c>
      <c r="AH35" s="58">
        <f>IF(ISERROR(VLOOKUP(AB35,Methodology!$H$26:$I$37,2,FALSE)),"",VLOOKUP(AB35,Methodology!$H$26:$I$37,2,FALSE))</f>
        <v>4</v>
      </c>
      <c r="AI35" s="58">
        <f>IF(ISERROR(VLOOKUP(AC35,Methodology!$H$26:$I$37,2,FALSE)),"",VLOOKUP(AC35,Methodology!$H$26:$I$37,2,FALSE))</f>
        <v>6</v>
      </c>
      <c r="AJ35" s="47">
        <f>IF(ISERROR(VLOOKUP(AD35,Methodology!$H$26:$I$37,2,FALSE)),"",VLOOKUP(AD35,Methodology!$H$26:$I$37,2,FALSE))</f>
        <v>3</v>
      </c>
      <c r="AK35" s="58">
        <f>IF(ISERROR(VLOOKUP(AE35,Methodology!$H$26:$I$37,2,FALSE)),"",VLOOKUP(AE35,Methodology!$H$26:$I$37,2,FALSE))</f>
        <v>3</v>
      </c>
      <c r="AL35" s="58">
        <f>IF(ISERROR(VLOOKUP(AF35,Methodology!$H$26:$I$37,2,FALSE)),"",VLOOKUP(AF35,Methodology!$H$26:$I$37,2,FALSE))</f>
        <v>3</v>
      </c>
      <c r="AM35" s="47">
        <f>IF(ISERROR(VLOOKUP(AG35,Methodology!$H$26:$I$37,2,FALSE)),"",VLOOKUP(AG35,Methodology!$H$26:$I$37,2,FALSE))</f>
        <v>2</v>
      </c>
      <c r="AN35" s="108">
        <f t="shared" si="7"/>
        <v>4.333333333333333</v>
      </c>
      <c r="AO35" s="108">
        <f t="shared" si="6"/>
        <v>2.6666666666666665</v>
      </c>
      <c r="AP35" s="49" t="s">
        <v>420</v>
      </c>
    </row>
    <row r="36" spans="2:42" x14ac:dyDescent="0.25">
      <c r="B36" s="74" t="s">
        <v>47</v>
      </c>
      <c r="C36" s="149" t="s">
        <v>346</v>
      </c>
      <c r="D36" s="26" t="s">
        <v>473</v>
      </c>
      <c r="E36" s="118">
        <v>1</v>
      </c>
      <c r="F36" s="118">
        <v>1</v>
      </c>
      <c r="G36" s="30">
        <f t="shared" si="0"/>
        <v>0</v>
      </c>
      <c r="H36" s="117">
        <f>(VLOOKUP(B36,'[1]New Ratings'!$A$3:$I$195,5,FALSE))</f>
        <v>1</v>
      </c>
      <c r="I36" s="43" t="s">
        <v>16</v>
      </c>
      <c r="J36" s="36" t="s">
        <v>30</v>
      </c>
      <c r="K36" s="36" t="s">
        <v>30</v>
      </c>
      <c r="L36" s="43" t="s">
        <v>13</v>
      </c>
      <c r="M36" s="36" t="s">
        <v>295</v>
      </c>
      <c r="N36" s="58" t="s">
        <v>294</v>
      </c>
      <c r="O36" s="55">
        <v>90.95</v>
      </c>
      <c r="P36" s="69">
        <v>15</v>
      </c>
      <c r="Q36" s="63" t="str">
        <f t="shared" si="8"/>
        <v>A</v>
      </c>
      <c r="R36" s="58">
        <v>20</v>
      </c>
      <c r="S36" s="64">
        <v>20</v>
      </c>
      <c r="T36" s="141">
        <f t="shared" si="1"/>
        <v>0</v>
      </c>
      <c r="U36" s="36">
        <v>10</v>
      </c>
      <c r="V36" s="43">
        <v>88.2</v>
      </c>
      <c r="W36" s="64">
        <v>89.6</v>
      </c>
      <c r="X36" s="65">
        <f t="shared" si="2"/>
        <v>-1.3999999999999915</v>
      </c>
      <c r="Y36" s="36">
        <v>88</v>
      </c>
      <c r="Z36" s="43">
        <v>39</v>
      </c>
      <c r="AA36" s="47">
        <v>40.5</v>
      </c>
      <c r="AB36" s="47" t="s">
        <v>300</v>
      </c>
      <c r="AC36" s="47" t="s">
        <v>297</v>
      </c>
      <c r="AD36" s="47" t="s">
        <v>300</v>
      </c>
      <c r="AE36" s="47" t="s">
        <v>298</v>
      </c>
      <c r="AF36" s="47" t="s">
        <v>297</v>
      </c>
      <c r="AG36" s="47" t="s">
        <v>300</v>
      </c>
      <c r="AH36" s="58">
        <f>IF(ISERROR(VLOOKUP(AB36,Methodology!$H$26:$I$37,2,FALSE)),"",VLOOKUP(AB36,Methodology!$H$26:$I$37,2,FALSE))</f>
        <v>9</v>
      </c>
      <c r="AI36" s="58">
        <f>IF(ISERROR(VLOOKUP(AC36,Methodology!$H$26:$I$37,2,FALSE)),"",VLOOKUP(AC36,Methodology!$H$26:$I$37,2,FALSE))</f>
        <v>10</v>
      </c>
      <c r="AJ36" s="47">
        <f>IF(ISERROR(VLOOKUP(AD36,Methodology!$H$26:$I$37,2,FALSE)),"",VLOOKUP(AD36,Methodology!$H$26:$I$37,2,FALSE))</f>
        <v>9</v>
      </c>
      <c r="AK36" s="58">
        <f>IF(ISERROR(VLOOKUP(AE36,Methodology!$H$26:$I$37,2,FALSE)),"",VLOOKUP(AE36,Methodology!$H$26:$I$37,2,FALSE))</f>
        <v>8</v>
      </c>
      <c r="AL36" s="58">
        <f>IF(ISERROR(VLOOKUP(AF36,Methodology!$H$26:$I$37,2,FALSE)),"",VLOOKUP(AF36,Methodology!$H$26:$I$37,2,FALSE))</f>
        <v>10</v>
      </c>
      <c r="AM36" s="47">
        <f>IF(ISERROR(VLOOKUP(AG36,Methodology!$H$26:$I$37,2,FALSE)),"",VLOOKUP(AG36,Methodology!$H$26:$I$37,2,FALSE))</f>
        <v>9</v>
      </c>
      <c r="AN36" s="108">
        <f t="shared" si="7"/>
        <v>9.3333333333333339</v>
      </c>
      <c r="AO36" s="108">
        <f t="shared" ref="AO36:AO99" si="9">SUM(AK36:AM36)/3</f>
        <v>9</v>
      </c>
      <c r="AP36" s="49" t="s">
        <v>317</v>
      </c>
    </row>
    <row r="37" spans="2:42" x14ac:dyDescent="0.25">
      <c r="B37" s="174" t="s">
        <v>50</v>
      </c>
      <c r="C37" s="149" t="s">
        <v>51</v>
      </c>
      <c r="D37" s="26" t="s">
        <v>474</v>
      </c>
      <c r="E37" s="118"/>
      <c r="F37" s="118">
        <v>12</v>
      </c>
      <c r="G37" s="30">
        <f t="shared" si="0"/>
        <v>-12</v>
      </c>
      <c r="H37" s="117">
        <f>(VLOOKUP(B37,'[1]New Ratings'!$A$3:$I$195,5,FALSE))</f>
        <v>12</v>
      </c>
      <c r="I37" s="43" t="s">
        <v>1</v>
      </c>
      <c r="J37" s="36" t="s">
        <v>305</v>
      </c>
      <c r="K37" s="36" t="s">
        <v>305</v>
      </c>
      <c r="L37" s="43" t="s">
        <v>305</v>
      </c>
      <c r="M37" s="36" t="s">
        <v>305</v>
      </c>
      <c r="N37" s="58" t="s">
        <v>305</v>
      </c>
      <c r="O37" s="55">
        <v>31.88</v>
      </c>
      <c r="P37" s="69">
        <v>120</v>
      </c>
      <c r="Q37" s="63" t="str">
        <f t="shared" si="8"/>
        <v>*</v>
      </c>
      <c r="R37" s="58" t="s">
        <v>305</v>
      </c>
      <c r="S37" s="64" t="s">
        <v>305</v>
      </c>
      <c r="T37" s="141" t="str">
        <f t="shared" si="1"/>
        <v>*</v>
      </c>
      <c r="U37" s="36" t="s">
        <v>305</v>
      </c>
      <c r="V37" s="43" t="s">
        <v>305</v>
      </c>
      <c r="W37" s="64" t="s">
        <v>305</v>
      </c>
      <c r="X37" s="65" t="str">
        <f t="shared" si="2"/>
        <v>*</v>
      </c>
      <c r="Y37" s="36" t="s">
        <v>305</v>
      </c>
      <c r="Z37" s="43" t="s">
        <v>305</v>
      </c>
      <c r="AA37" s="47" t="s">
        <v>305</v>
      </c>
      <c r="AB37" s="47"/>
      <c r="AC37" s="47"/>
      <c r="AD37" s="47"/>
      <c r="AE37" s="47"/>
      <c r="AF37" s="47"/>
      <c r="AG37" s="47"/>
      <c r="AH37" s="58" t="str">
        <f>IF(ISERROR(VLOOKUP(AB37,Methodology!$H$26:$I$37,2,FALSE)),"",VLOOKUP(AB37,Methodology!$H$26:$I$37,2,FALSE))</f>
        <v/>
      </c>
      <c r="AI37" s="58" t="str">
        <f>IF(ISERROR(VLOOKUP(AC37,Methodology!$H$26:$I$37,2,FALSE)),"",VLOOKUP(AC37,Methodology!$H$26:$I$37,2,FALSE))</f>
        <v/>
      </c>
      <c r="AJ37" s="47" t="str">
        <f>IF(ISERROR(VLOOKUP(AD37,Methodology!$H$26:$I$37,2,FALSE)),"",VLOOKUP(AD37,Methodology!$H$26:$I$37,2,FALSE))</f>
        <v/>
      </c>
      <c r="AK37" s="58" t="str">
        <f>IF(ISERROR(VLOOKUP(AE37,Methodology!$H$26:$I$37,2,FALSE)),"",VLOOKUP(AE37,Methodology!$H$26:$I$37,2,FALSE))</f>
        <v/>
      </c>
      <c r="AL37" s="58" t="str">
        <f>IF(ISERROR(VLOOKUP(AF37,Methodology!$H$26:$I$37,2,FALSE)),"",VLOOKUP(AF37,Methodology!$H$26:$I$37,2,FALSE))</f>
        <v/>
      </c>
      <c r="AM37" s="47" t="str">
        <f>IF(ISERROR(VLOOKUP(AG37,Methodology!$H$26:$I$37,2,FALSE)),"",VLOOKUP(AG37,Methodology!$H$26:$I$37,2,FALSE))</f>
        <v/>
      </c>
      <c r="AN37" s="108">
        <f t="shared" ref="AN37:AN100" si="10">SUM(AH37:AJ37)/3</f>
        <v>0</v>
      </c>
      <c r="AO37" s="108">
        <f t="shared" si="9"/>
        <v>0</v>
      </c>
      <c r="AP37" s="50" t="s">
        <v>444</v>
      </c>
    </row>
    <row r="38" spans="2:42" x14ac:dyDescent="0.25">
      <c r="B38" s="175" t="s">
        <v>52</v>
      </c>
      <c r="C38" s="149" t="s">
        <v>33</v>
      </c>
      <c r="D38" s="26" t="s">
        <v>472</v>
      </c>
      <c r="E38" s="118"/>
      <c r="F38" s="118">
        <v>12</v>
      </c>
      <c r="G38" s="30">
        <f t="shared" ref="G38:G69" si="11">+E38-F38</f>
        <v>-12</v>
      </c>
      <c r="H38" s="117">
        <f>(VLOOKUP(B38,'[1]New Ratings'!$A$3:$I$195,5,FALSE))</f>
        <v>12</v>
      </c>
      <c r="I38" s="43" t="s">
        <v>1</v>
      </c>
      <c r="J38" s="36" t="s">
        <v>305</v>
      </c>
      <c r="K38" s="36" t="s">
        <v>305</v>
      </c>
      <c r="L38" s="43" t="s">
        <v>305</v>
      </c>
      <c r="M38" s="36" t="s">
        <v>305</v>
      </c>
      <c r="N38" s="58" t="s">
        <v>305</v>
      </c>
      <c r="O38" s="55">
        <v>24.79</v>
      </c>
      <c r="P38" s="69">
        <v>161</v>
      </c>
      <c r="Q38" s="63" t="str">
        <f t="shared" si="8"/>
        <v>*</v>
      </c>
      <c r="R38" s="58" t="s">
        <v>305</v>
      </c>
      <c r="S38" s="64" t="s">
        <v>305</v>
      </c>
      <c r="T38" s="141" t="str">
        <f t="shared" si="1"/>
        <v>*</v>
      </c>
      <c r="U38" s="36" t="s">
        <v>305</v>
      </c>
      <c r="V38" s="43" t="s">
        <v>305</v>
      </c>
      <c r="W38" s="64" t="s">
        <v>305</v>
      </c>
      <c r="X38" s="65" t="str">
        <f t="shared" si="2"/>
        <v>*</v>
      </c>
      <c r="Y38" s="36" t="s">
        <v>305</v>
      </c>
      <c r="Z38" s="43" t="s">
        <v>305</v>
      </c>
      <c r="AA38" s="47" t="s">
        <v>305</v>
      </c>
      <c r="AB38" s="47"/>
      <c r="AC38" s="47"/>
      <c r="AD38" s="47"/>
      <c r="AE38" s="47"/>
      <c r="AF38" s="47"/>
      <c r="AG38" s="47"/>
      <c r="AH38" s="58" t="str">
        <f>IF(ISERROR(VLOOKUP(AB38,Methodology!$H$26:$I$37,2,FALSE)),"",VLOOKUP(AB38,Methodology!$H$26:$I$37,2,FALSE))</f>
        <v/>
      </c>
      <c r="AI38" s="58" t="str">
        <f>IF(ISERROR(VLOOKUP(AC38,Methodology!$H$26:$I$37,2,FALSE)),"",VLOOKUP(AC38,Methodology!$H$26:$I$37,2,FALSE))</f>
        <v/>
      </c>
      <c r="AJ38" s="47" t="str">
        <f>IF(ISERROR(VLOOKUP(AD38,Methodology!$H$26:$I$37,2,FALSE)),"",VLOOKUP(AD38,Methodology!$H$26:$I$37,2,FALSE))</f>
        <v/>
      </c>
      <c r="AK38" s="58" t="str">
        <f>IF(ISERROR(VLOOKUP(AE38,Methodology!$H$26:$I$37,2,FALSE)),"",VLOOKUP(AE38,Methodology!$H$26:$I$37,2,FALSE))</f>
        <v/>
      </c>
      <c r="AL38" s="58" t="str">
        <f>IF(ISERROR(VLOOKUP(AF38,Methodology!$H$26:$I$37,2,FALSE)),"",VLOOKUP(AF38,Methodology!$H$26:$I$37,2,FALSE))</f>
        <v/>
      </c>
      <c r="AM38" s="47" t="str">
        <f>IF(ISERROR(VLOOKUP(AG38,Methodology!$H$26:$I$37,2,FALSE)),"",VLOOKUP(AG38,Methodology!$H$26:$I$37,2,FALSE))</f>
        <v/>
      </c>
      <c r="AN38" s="108">
        <f t="shared" si="10"/>
        <v>0</v>
      </c>
      <c r="AO38" s="108">
        <f t="shared" si="9"/>
        <v>0</v>
      </c>
      <c r="AP38" s="49" t="s">
        <v>420</v>
      </c>
    </row>
    <row r="39" spans="2:42" x14ac:dyDescent="0.25">
      <c r="B39" s="174" t="s">
        <v>53</v>
      </c>
      <c r="C39" s="149" t="s">
        <v>33</v>
      </c>
      <c r="D39" s="26" t="s">
        <v>472</v>
      </c>
      <c r="E39" s="118"/>
      <c r="F39" s="118">
        <v>12</v>
      </c>
      <c r="G39" s="30">
        <f t="shared" si="11"/>
        <v>-12</v>
      </c>
      <c r="H39" s="117">
        <f>(VLOOKUP(B39,'[1]New Ratings'!$A$3:$I$195,5,FALSE))</f>
        <v>12</v>
      </c>
      <c r="I39" s="43" t="s">
        <v>1</v>
      </c>
      <c r="J39" s="36" t="s">
        <v>305</v>
      </c>
      <c r="K39" s="36" t="s">
        <v>305</v>
      </c>
      <c r="L39" s="43" t="s">
        <v>305</v>
      </c>
      <c r="M39" s="36" t="s">
        <v>305</v>
      </c>
      <c r="N39" s="58" t="s">
        <v>305</v>
      </c>
      <c r="O39" s="55">
        <v>24.7</v>
      </c>
      <c r="P39" s="69">
        <v>162</v>
      </c>
      <c r="Q39" s="63" t="str">
        <f t="shared" si="8"/>
        <v>*</v>
      </c>
      <c r="R39" s="58" t="s">
        <v>305</v>
      </c>
      <c r="S39" s="64" t="s">
        <v>305</v>
      </c>
      <c r="T39" s="141" t="str">
        <f t="shared" ref="T39:T65" si="12">IF(R39="*","*",R39-S39)</f>
        <v>*</v>
      </c>
      <c r="U39" s="36">
        <v>126</v>
      </c>
      <c r="V39" s="43">
        <v>15.5</v>
      </c>
      <c r="W39" s="64">
        <v>13.9</v>
      </c>
      <c r="X39" s="65">
        <f t="shared" ref="X39:X72" si="13">IF(V39="*","*",V39-W39)</f>
        <v>1.5999999999999996</v>
      </c>
      <c r="Y39" s="36" t="s">
        <v>305</v>
      </c>
      <c r="Z39" s="43" t="s">
        <v>305</v>
      </c>
      <c r="AA39" s="47" t="s">
        <v>305</v>
      </c>
      <c r="AB39" s="47"/>
      <c r="AC39" s="47"/>
      <c r="AD39" s="47"/>
      <c r="AE39" s="47"/>
      <c r="AF39" s="47"/>
      <c r="AG39" s="47"/>
      <c r="AH39" s="58" t="str">
        <f>IF(ISERROR(VLOOKUP(AB39,Methodology!$H$26:$I$37,2,FALSE)),"",VLOOKUP(AB39,Methodology!$H$26:$I$37,2,FALSE))</f>
        <v/>
      </c>
      <c r="AI39" s="58" t="str">
        <f>IF(ISERROR(VLOOKUP(AC39,Methodology!$H$26:$I$37,2,FALSE)),"",VLOOKUP(AC39,Methodology!$H$26:$I$37,2,FALSE))</f>
        <v/>
      </c>
      <c r="AJ39" s="47" t="str">
        <f>IF(ISERROR(VLOOKUP(AD39,Methodology!$H$26:$I$37,2,FALSE)),"",VLOOKUP(AD39,Methodology!$H$26:$I$37,2,FALSE))</f>
        <v/>
      </c>
      <c r="AK39" s="58" t="str">
        <f>IF(ISERROR(VLOOKUP(AE39,Methodology!$H$26:$I$37,2,FALSE)),"",VLOOKUP(AE39,Methodology!$H$26:$I$37,2,FALSE))</f>
        <v/>
      </c>
      <c r="AL39" s="58" t="str">
        <f>IF(ISERROR(VLOOKUP(AF39,Methodology!$H$26:$I$37,2,FALSE)),"",VLOOKUP(AF39,Methodology!$H$26:$I$37,2,FALSE))</f>
        <v/>
      </c>
      <c r="AM39" s="47" t="str">
        <f>IF(ISERROR(VLOOKUP(AG39,Methodology!$H$26:$I$37,2,FALSE)),"",VLOOKUP(AG39,Methodology!$H$26:$I$37,2,FALSE))</f>
        <v/>
      </c>
      <c r="AN39" s="108">
        <f t="shared" si="10"/>
        <v>0</v>
      </c>
      <c r="AO39" s="108">
        <f t="shared" si="9"/>
        <v>0</v>
      </c>
      <c r="AP39" s="49" t="s">
        <v>420</v>
      </c>
    </row>
    <row r="40" spans="2:42" x14ac:dyDescent="0.25">
      <c r="B40" s="74" t="s">
        <v>54</v>
      </c>
      <c r="C40" s="149" t="s">
        <v>11</v>
      </c>
      <c r="D40" s="26" t="s">
        <v>475</v>
      </c>
      <c r="E40" s="118"/>
      <c r="F40" s="118">
        <v>4</v>
      </c>
      <c r="G40" s="30">
        <f t="shared" si="11"/>
        <v>-4</v>
      </c>
      <c r="H40" s="117">
        <f>(VLOOKUP(B40,'[1]New Ratings'!$A$3:$I$195,5,FALSE))</f>
        <v>4</v>
      </c>
      <c r="I40" s="43" t="s">
        <v>1</v>
      </c>
      <c r="J40" s="36" t="s">
        <v>280</v>
      </c>
      <c r="K40" s="36" t="s">
        <v>280</v>
      </c>
      <c r="L40" s="43" t="s">
        <v>13</v>
      </c>
      <c r="M40" s="36" t="s">
        <v>298</v>
      </c>
      <c r="N40" s="58" t="s">
        <v>298</v>
      </c>
      <c r="O40" s="55">
        <v>69.63</v>
      </c>
      <c r="P40" s="69">
        <v>36</v>
      </c>
      <c r="Q40" s="63" t="str">
        <f t="shared" si="8"/>
        <v>B</v>
      </c>
      <c r="R40" s="58">
        <v>26</v>
      </c>
      <c r="S40" s="64">
        <v>27</v>
      </c>
      <c r="T40" s="141">
        <f t="shared" si="12"/>
        <v>-1</v>
      </c>
      <c r="U40" s="36">
        <v>28</v>
      </c>
      <c r="V40" s="43">
        <v>65.7</v>
      </c>
      <c r="W40" s="64">
        <v>67.2</v>
      </c>
      <c r="X40" s="65">
        <f t="shared" si="13"/>
        <v>-1.5</v>
      </c>
      <c r="Y40" s="36">
        <v>74</v>
      </c>
      <c r="Z40" s="43">
        <v>37</v>
      </c>
      <c r="AA40" s="47">
        <v>37.5</v>
      </c>
      <c r="AB40" s="47" t="s">
        <v>303</v>
      </c>
      <c r="AC40" s="47" t="s">
        <v>303</v>
      </c>
      <c r="AD40" s="47" t="s">
        <v>303</v>
      </c>
      <c r="AE40" s="47" t="s">
        <v>348</v>
      </c>
      <c r="AF40" s="47" t="s">
        <v>348</v>
      </c>
      <c r="AG40" s="47" t="s">
        <v>348</v>
      </c>
      <c r="AH40" s="58">
        <f>IF(ISERROR(VLOOKUP(AB40,Methodology!$H$26:$I$37,2,FALSE)),"",VLOOKUP(AB40,Methodology!$H$26:$I$37,2,FALSE))</f>
        <v>7</v>
      </c>
      <c r="AI40" s="58">
        <f>IF(ISERROR(VLOOKUP(AC40,Methodology!$H$26:$I$37,2,FALSE)),"",VLOOKUP(AC40,Methodology!$H$26:$I$37,2,FALSE))</f>
        <v>7</v>
      </c>
      <c r="AJ40" s="47">
        <f>IF(ISERROR(VLOOKUP(AD40,Methodology!$H$26:$I$37,2,FALSE)),"",VLOOKUP(AD40,Methodology!$H$26:$I$37,2,FALSE))</f>
        <v>7</v>
      </c>
      <c r="AK40" s="58">
        <f>IF(ISERROR(VLOOKUP(AE40,Methodology!$H$26:$I$37,2,FALSE)),"",VLOOKUP(AE40,Methodology!$H$26:$I$37,2,FALSE))</f>
        <v>6</v>
      </c>
      <c r="AL40" s="58">
        <f>IF(ISERROR(VLOOKUP(AF40,Methodology!$H$26:$I$37,2,FALSE)),"",VLOOKUP(AF40,Methodology!$H$26:$I$37,2,FALSE))</f>
        <v>6</v>
      </c>
      <c r="AM40" s="47">
        <f>IF(ISERROR(VLOOKUP(AG40,Methodology!$H$26:$I$37,2,FALSE)),"",VLOOKUP(AG40,Methodology!$H$26:$I$37,2,FALSE))</f>
        <v>6</v>
      </c>
      <c r="AN40" s="108">
        <f t="shared" si="10"/>
        <v>7</v>
      </c>
      <c r="AO40" s="108">
        <f t="shared" si="9"/>
        <v>6</v>
      </c>
      <c r="AP40" s="49" t="s">
        <v>317</v>
      </c>
    </row>
    <row r="41" spans="2:42" x14ac:dyDescent="0.25">
      <c r="B41" s="74" t="s">
        <v>55</v>
      </c>
      <c r="C41" s="149" t="s">
        <v>352</v>
      </c>
      <c r="D41" s="26" t="s">
        <v>476</v>
      </c>
      <c r="E41" s="118">
        <v>7</v>
      </c>
      <c r="F41" s="118">
        <v>7</v>
      </c>
      <c r="G41" s="30">
        <f t="shared" si="11"/>
        <v>0</v>
      </c>
      <c r="H41" s="117">
        <f>(VLOOKUP(B41,'[1]New Ratings'!$A$3:$I$195,5,FALSE))</f>
        <v>7</v>
      </c>
      <c r="I41" s="43" t="s">
        <v>16</v>
      </c>
      <c r="J41" s="36" t="s">
        <v>56</v>
      </c>
      <c r="K41" s="36" t="s">
        <v>56</v>
      </c>
      <c r="L41" s="43" t="s">
        <v>13</v>
      </c>
      <c r="M41" s="36" t="s">
        <v>298</v>
      </c>
      <c r="N41" s="58" t="s">
        <v>298</v>
      </c>
      <c r="O41" s="55">
        <v>62.99</v>
      </c>
      <c r="P41" s="69">
        <v>46</v>
      </c>
      <c r="Q41" s="63" t="str">
        <f t="shared" si="8"/>
        <v>B</v>
      </c>
      <c r="R41" s="58">
        <v>40</v>
      </c>
      <c r="S41" s="64">
        <v>39</v>
      </c>
      <c r="T41" s="141">
        <f t="shared" si="12"/>
        <v>1</v>
      </c>
      <c r="U41" s="36">
        <v>40</v>
      </c>
      <c r="V41" s="43">
        <v>58.6</v>
      </c>
      <c r="W41" s="64">
        <v>60.6</v>
      </c>
      <c r="X41" s="65">
        <f t="shared" si="13"/>
        <v>-2</v>
      </c>
      <c r="Y41" s="36">
        <v>63</v>
      </c>
      <c r="Z41" s="43">
        <v>45.5</v>
      </c>
      <c r="AA41" s="47">
        <v>39</v>
      </c>
      <c r="AB41" s="47" t="s">
        <v>432</v>
      </c>
      <c r="AC41" s="47" t="s">
        <v>348</v>
      </c>
      <c r="AD41" s="47" t="s">
        <v>323</v>
      </c>
      <c r="AE41" s="47" t="s">
        <v>348</v>
      </c>
      <c r="AF41" s="47" t="s">
        <v>323</v>
      </c>
      <c r="AG41" s="47" t="s">
        <v>323</v>
      </c>
      <c r="AH41" s="58">
        <f>IF(ISERROR(VLOOKUP(AB41,Methodology!$H$26:$I$37,2,FALSE)),"",VLOOKUP(AB41,Methodology!$H$26:$I$37,2,FALSE))</f>
        <v>4</v>
      </c>
      <c r="AI41" s="58">
        <f>IF(ISERROR(VLOOKUP(AC41,Methodology!$H$26:$I$37,2,FALSE)),"",VLOOKUP(AC41,Methodology!$H$26:$I$37,2,FALSE))</f>
        <v>6</v>
      </c>
      <c r="AJ41" s="47">
        <f>IF(ISERROR(VLOOKUP(AD41,Methodology!$H$26:$I$37,2,FALSE)),"",VLOOKUP(AD41,Methodology!$H$26:$I$37,2,FALSE))</f>
        <v>5</v>
      </c>
      <c r="AK41" s="58">
        <f>IF(ISERROR(VLOOKUP(AE41,Methodology!$H$26:$I$37,2,FALSE)),"",VLOOKUP(AE41,Methodology!$H$26:$I$37,2,FALSE))</f>
        <v>6</v>
      </c>
      <c r="AL41" s="58">
        <f>IF(ISERROR(VLOOKUP(AF41,Methodology!$H$26:$I$37,2,FALSE)),"",VLOOKUP(AF41,Methodology!$H$26:$I$37,2,FALSE))</f>
        <v>5</v>
      </c>
      <c r="AM41" s="47">
        <f>IF(ISERROR(VLOOKUP(AG41,Methodology!$H$26:$I$37,2,FALSE)),"",VLOOKUP(AG41,Methodology!$H$26:$I$37,2,FALSE))</f>
        <v>5</v>
      </c>
      <c r="AN41" s="108">
        <f t="shared" si="10"/>
        <v>5</v>
      </c>
      <c r="AO41" s="108">
        <f t="shared" si="9"/>
        <v>5.333333333333333</v>
      </c>
      <c r="AP41" s="50" t="s">
        <v>439</v>
      </c>
    </row>
    <row r="42" spans="2:42" x14ac:dyDescent="0.25">
      <c r="B42" s="74" t="s">
        <v>57</v>
      </c>
      <c r="C42" s="149" t="s">
        <v>11</v>
      </c>
      <c r="D42" s="26" t="s">
        <v>477</v>
      </c>
      <c r="E42" s="118">
        <v>8</v>
      </c>
      <c r="F42" s="118">
        <v>8</v>
      </c>
      <c r="G42" s="30">
        <f t="shared" si="11"/>
        <v>0</v>
      </c>
      <c r="H42" s="117">
        <f>(VLOOKUP(B42,'[1]New Ratings'!$A$3:$I$195,5,FALSE))</f>
        <v>7</v>
      </c>
      <c r="I42" s="43" t="s">
        <v>1</v>
      </c>
      <c r="J42" s="36" t="s">
        <v>270</v>
      </c>
      <c r="K42" s="36" t="s">
        <v>270</v>
      </c>
      <c r="L42" s="43" t="s">
        <v>49</v>
      </c>
      <c r="M42" s="36" t="s">
        <v>206</v>
      </c>
      <c r="N42" s="58" t="s">
        <v>206</v>
      </c>
      <c r="O42" s="55">
        <v>50.84</v>
      </c>
      <c r="P42" s="69">
        <v>70</v>
      </c>
      <c r="Q42" s="63" t="str">
        <f t="shared" si="8"/>
        <v>C</v>
      </c>
      <c r="R42" s="58">
        <v>55</v>
      </c>
      <c r="S42" s="64">
        <v>54</v>
      </c>
      <c r="T42" s="141">
        <f t="shared" si="12"/>
        <v>1</v>
      </c>
      <c r="U42" s="36">
        <v>67</v>
      </c>
      <c r="V42" s="43">
        <v>40.5</v>
      </c>
      <c r="W42" s="64">
        <v>44</v>
      </c>
      <c r="X42" s="65">
        <f t="shared" si="13"/>
        <v>-3.5</v>
      </c>
      <c r="Y42" s="36">
        <v>46</v>
      </c>
      <c r="Z42" s="43">
        <v>37</v>
      </c>
      <c r="AA42" s="47">
        <v>34.5</v>
      </c>
      <c r="AB42" s="47" t="s">
        <v>298</v>
      </c>
      <c r="AC42" s="47" t="s">
        <v>348</v>
      </c>
      <c r="AD42" s="47" t="s">
        <v>323</v>
      </c>
      <c r="AE42" s="47" t="s">
        <v>259</v>
      </c>
      <c r="AF42" s="47" t="s">
        <v>323</v>
      </c>
      <c r="AG42" s="47" t="s">
        <v>432</v>
      </c>
      <c r="AH42" s="58">
        <f>IF(ISERROR(VLOOKUP(AB42,Methodology!$H$26:$I$37,2,FALSE)),"",VLOOKUP(AB42,Methodology!$H$26:$I$37,2,FALSE))</f>
        <v>8</v>
      </c>
      <c r="AI42" s="58">
        <f>IF(ISERROR(VLOOKUP(AC42,Methodology!$H$26:$I$37,2,FALSE)),"",VLOOKUP(AC42,Methodology!$H$26:$I$37,2,FALSE))</f>
        <v>6</v>
      </c>
      <c r="AJ42" s="47">
        <f>IF(ISERROR(VLOOKUP(AD42,Methodology!$H$26:$I$37,2,FALSE)),"",VLOOKUP(AD42,Methodology!$H$26:$I$37,2,FALSE))</f>
        <v>5</v>
      </c>
      <c r="AK42" s="58">
        <f>IF(ISERROR(VLOOKUP(AE42,Methodology!$H$26:$I$37,2,FALSE)),"",VLOOKUP(AE42,Methodology!$H$26:$I$37,2,FALSE))</f>
        <v>3</v>
      </c>
      <c r="AL42" s="58">
        <f>IF(ISERROR(VLOOKUP(AF42,Methodology!$H$26:$I$37,2,FALSE)),"",VLOOKUP(AF42,Methodology!$H$26:$I$37,2,FALSE))</f>
        <v>5</v>
      </c>
      <c r="AM42" s="47">
        <f>IF(ISERROR(VLOOKUP(AG42,Methodology!$H$26:$I$37,2,FALSE)),"",VLOOKUP(AG42,Methodology!$H$26:$I$37,2,FALSE))</f>
        <v>4</v>
      </c>
      <c r="AN42" s="108">
        <f t="shared" si="10"/>
        <v>6.333333333333333</v>
      </c>
      <c r="AO42" s="108">
        <f t="shared" si="9"/>
        <v>4</v>
      </c>
      <c r="AP42" s="49" t="s">
        <v>317</v>
      </c>
    </row>
    <row r="43" spans="2:42" x14ac:dyDescent="0.25">
      <c r="B43" s="174" t="s">
        <v>412</v>
      </c>
      <c r="C43" s="149" t="s">
        <v>422</v>
      </c>
      <c r="D43" s="26" t="s">
        <v>478</v>
      </c>
      <c r="E43" s="118"/>
      <c r="F43" s="118">
        <v>12</v>
      </c>
      <c r="G43" s="30">
        <f t="shared" si="11"/>
        <v>-12</v>
      </c>
      <c r="H43" s="117" t="e">
        <f>(VLOOKUP(B43,'[1]New Ratings'!$A$3:$I$195,5,FALSE))</f>
        <v>#N/A</v>
      </c>
      <c r="I43" s="43" t="s">
        <v>16</v>
      </c>
      <c r="J43" s="36"/>
      <c r="K43" s="36"/>
      <c r="L43" s="43" t="s">
        <v>305</v>
      </c>
      <c r="M43" s="36"/>
      <c r="N43" s="58"/>
      <c r="O43" s="55"/>
      <c r="P43" s="69" t="s">
        <v>305</v>
      </c>
      <c r="Q43" s="63" t="str">
        <f t="shared" si="8"/>
        <v>*</v>
      </c>
      <c r="R43" s="58" t="s">
        <v>305</v>
      </c>
      <c r="S43" s="64"/>
      <c r="T43" s="141"/>
      <c r="U43" s="36" t="s">
        <v>305</v>
      </c>
      <c r="V43" s="43" t="s">
        <v>305</v>
      </c>
      <c r="W43" s="64" t="s">
        <v>305</v>
      </c>
      <c r="X43" s="65"/>
      <c r="Y43" s="36" t="s">
        <v>305</v>
      </c>
      <c r="Z43" s="43" t="s">
        <v>305</v>
      </c>
      <c r="AA43" s="47" t="s">
        <v>305</v>
      </c>
      <c r="AB43" s="47"/>
      <c r="AC43" s="47"/>
      <c r="AD43" s="47"/>
      <c r="AE43" s="47"/>
      <c r="AF43" s="47"/>
      <c r="AG43" s="47"/>
      <c r="AH43" s="58" t="str">
        <f>IF(ISERROR(VLOOKUP(AB43,Methodology!$H$26:$I$37,2,FALSE)),"",VLOOKUP(AB43,Methodology!$H$26:$I$37,2,FALSE))</f>
        <v/>
      </c>
      <c r="AI43" s="58" t="str">
        <f>IF(ISERROR(VLOOKUP(AC43,Methodology!$H$26:$I$37,2,FALSE)),"",VLOOKUP(AC43,Methodology!$H$26:$I$37,2,FALSE))</f>
        <v/>
      </c>
      <c r="AJ43" s="47" t="str">
        <f>IF(ISERROR(VLOOKUP(AD43,Methodology!$H$26:$I$37,2,FALSE)),"",VLOOKUP(AD43,Methodology!$H$26:$I$37,2,FALSE))</f>
        <v/>
      </c>
      <c r="AK43" s="58" t="str">
        <f>IF(ISERROR(VLOOKUP(AE43,Methodology!$H$26:$I$37,2,FALSE)),"",VLOOKUP(AE43,Methodology!$H$26:$I$37,2,FALSE))</f>
        <v/>
      </c>
      <c r="AL43" s="58" t="str">
        <f>IF(ISERROR(VLOOKUP(AF43,Methodology!$H$26:$I$37,2,FALSE)),"",VLOOKUP(AF43,Methodology!$H$26:$I$37,2,FALSE))</f>
        <v/>
      </c>
      <c r="AM43" s="47" t="str">
        <f>IF(ISERROR(VLOOKUP(AG43,Methodology!$H$26:$I$37,2,FALSE)),"",VLOOKUP(AG43,Methodology!$H$26:$I$37,2,FALSE))</f>
        <v/>
      </c>
      <c r="AN43" s="108">
        <f t="shared" si="10"/>
        <v>0</v>
      </c>
      <c r="AO43" s="108">
        <f t="shared" si="9"/>
        <v>0</v>
      </c>
      <c r="AP43" s="49" t="s">
        <v>420</v>
      </c>
    </row>
    <row r="44" spans="2:42" x14ac:dyDescent="0.25">
      <c r="B44" s="174" t="s">
        <v>423</v>
      </c>
      <c r="C44" s="149" t="s">
        <v>33</v>
      </c>
      <c r="D44" s="26" t="s">
        <v>472</v>
      </c>
      <c r="E44" s="118"/>
      <c r="F44" s="118">
        <v>11</v>
      </c>
      <c r="G44" s="30">
        <f t="shared" si="11"/>
        <v>-11</v>
      </c>
      <c r="H44" s="117" t="e">
        <f>(VLOOKUP(B44,'[1]New Ratings'!$A$3:$I$195,5,FALSE))</f>
        <v>#N/A</v>
      </c>
      <c r="I44" s="43" t="s">
        <v>1</v>
      </c>
      <c r="J44" s="36" t="s">
        <v>305</v>
      </c>
      <c r="K44" s="36" t="s">
        <v>305</v>
      </c>
      <c r="L44" s="43" t="s">
        <v>305</v>
      </c>
      <c r="M44" s="36" t="s">
        <v>305</v>
      </c>
      <c r="N44" s="58" t="s">
        <v>305</v>
      </c>
      <c r="O44" s="55">
        <v>24.3</v>
      </c>
      <c r="P44" s="69">
        <v>163</v>
      </c>
      <c r="Q44" s="63" t="str">
        <f t="shared" si="8"/>
        <v>*</v>
      </c>
      <c r="R44" s="47" t="s">
        <v>305</v>
      </c>
      <c r="S44" s="64" t="s">
        <v>305</v>
      </c>
      <c r="T44" s="141" t="str">
        <f t="shared" si="12"/>
        <v>*</v>
      </c>
      <c r="U44" s="58">
        <v>139</v>
      </c>
      <c r="V44" s="43">
        <v>11</v>
      </c>
      <c r="W44" s="64">
        <v>11.1</v>
      </c>
      <c r="X44" s="65">
        <f t="shared" si="13"/>
        <v>-9.9999999999999645E-2</v>
      </c>
      <c r="Y44" s="36">
        <v>51</v>
      </c>
      <c r="Z44" s="43">
        <v>29.5</v>
      </c>
      <c r="AA44" s="47">
        <v>37.5</v>
      </c>
      <c r="AB44" s="47" t="s">
        <v>348</v>
      </c>
      <c r="AC44" s="47" t="s">
        <v>348</v>
      </c>
      <c r="AD44" s="47" t="s">
        <v>348</v>
      </c>
      <c r="AE44" s="47" t="s">
        <v>323</v>
      </c>
      <c r="AF44" s="47" t="s">
        <v>323</v>
      </c>
      <c r="AG44" s="47" t="s">
        <v>323</v>
      </c>
      <c r="AH44" s="58">
        <f>IF(ISERROR(VLOOKUP(AB44,Methodology!$H$26:$I$37,2,FALSE)),"",VLOOKUP(AB44,Methodology!$H$26:$I$37,2,FALSE))</f>
        <v>6</v>
      </c>
      <c r="AI44" s="58">
        <f>IF(ISERROR(VLOOKUP(AC44,Methodology!$H$26:$I$37,2,FALSE)),"",VLOOKUP(AC44,Methodology!$H$26:$I$37,2,FALSE))</f>
        <v>6</v>
      </c>
      <c r="AJ44" s="47">
        <f>IF(ISERROR(VLOOKUP(AD44,Methodology!$H$26:$I$37,2,FALSE)),"",VLOOKUP(AD44,Methodology!$H$26:$I$37,2,FALSE))</f>
        <v>6</v>
      </c>
      <c r="AK44" s="58">
        <f>IF(ISERROR(VLOOKUP(AE44,Methodology!$H$26:$I$37,2,FALSE)),"",VLOOKUP(AE44,Methodology!$H$26:$I$37,2,FALSE))</f>
        <v>5</v>
      </c>
      <c r="AL44" s="58">
        <f>IF(ISERROR(VLOOKUP(AF44,Methodology!$H$26:$I$37,2,FALSE)),"",VLOOKUP(AF44,Methodology!$H$26:$I$37,2,FALSE))</f>
        <v>5</v>
      </c>
      <c r="AM44" s="47">
        <f>IF(ISERROR(VLOOKUP(AG44,Methodology!$H$26:$I$37,2,FALSE)),"",VLOOKUP(AG44,Methodology!$H$26:$I$37,2,FALSE))</f>
        <v>5</v>
      </c>
      <c r="AN44" s="108">
        <f t="shared" si="10"/>
        <v>6</v>
      </c>
      <c r="AO44" s="108">
        <f t="shared" si="9"/>
        <v>5</v>
      </c>
      <c r="AP44" s="49" t="s">
        <v>420</v>
      </c>
    </row>
    <row r="45" spans="2:42" x14ac:dyDescent="0.25">
      <c r="B45" s="174" t="s">
        <v>628</v>
      </c>
      <c r="C45" s="149" t="s">
        <v>29</v>
      </c>
      <c r="D45" s="26" t="s">
        <v>612</v>
      </c>
      <c r="E45" s="118"/>
      <c r="F45" s="118">
        <v>11</v>
      </c>
      <c r="G45" s="30">
        <f t="shared" si="11"/>
        <v>-11</v>
      </c>
      <c r="H45" s="117" t="e">
        <f>(VLOOKUP(B45,'[1]New Ratings'!$A$3:$I$195,5,FALSE))</f>
        <v>#N/A</v>
      </c>
      <c r="I45" s="43" t="s">
        <v>1</v>
      </c>
      <c r="J45" s="36" t="s">
        <v>305</v>
      </c>
      <c r="K45" s="36" t="s">
        <v>305</v>
      </c>
      <c r="L45" s="43" t="s">
        <v>305</v>
      </c>
      <c r="M45" s="36" t="s">
        <v>305</v>
      </c>
      <c r="N45" s="58" t="s">
        <v>305</v>
      </c>
      <c r="O45" s="56">
        <v>7.72</v>
      </c>
      <c r="P45" s="69">
        <v>182</v>
      </c>
      <c r="Q45" s="63" t="str">
        <f t="shared" si="8"/>
        <v>E</v>
      </c>
      <c r="R45" s="58">
        <v>95</v>
      </c>
      <c r="S45" s="64">
        <v>95</v>
      </c>
      <c r="T45" s="141">
        <f>IF(R45="*","*",R45-S45)</f>
        <v>0</v>
      </c>
      <c r="U45" s="36">
        <v>142</v>
      </c>
      <c r="V45" s="43">
        <v>10.199999999999999</v>
      </c>
      <c r="W45" s="64">
        <v>8.8000000000000007</v>
      </c>
      <c r="X45" s="65" t="str">
        <f>("*")</f>
        <v>*</v>
      </c>
      <c r="Y45" s="36">
        <v>32</v>
      </c>
      <c r="Z45" s="43">
        <v>35</v>
      </c>
      <c r="AA45" s="47">
        <v>29.5</v>
      </c>
      <c r="AB45" s="47" t="s">
        <v>259</v>
      </c>
      <c r="AC45" s="47" t="s">
        <v>259</v>
      </c>
      <c r="AD45" s="47" t="s">
        <v>259</v>
      </c>
      <c r="AE45" s="47" t="s">
        <v>432</v>
      </c>
      <c r="AF45" s="47" t="s">
        <v>434</v>
      </c>
      <c r="AG45" s="47" t="s">
        <v>433</v>
      </c>
      <c r="AH45" s="58">
        <f>IF(ISERROR(VLOOKUP(AB45,Methodology!$H$26:$I$37,2,FALSE)),"",VLOOKUP(AB45,Methodology!$H$26:$I$37,2,FALSE))</f>
        <v>3</v>
      </c>
      <c r="AI45" s="58">
        <f>IF(ISERROR(VLOOKUP(AC45,Methodology!$H$26:$I$37,2,FALSE)),"",VLOOKUP(AC45,Methodology!$H$26:$I$37,2,FALSE))</f>
        <v>3</v>
      </c>
      <c r="AJ45" s="47">
        <f>IF(ISERROR(VLOOKUP(AD45,Methodology!$H$26:$I$37,2,FALSE)),"",VLOOKUP(AD45,Methodology!$H$26:$I$37,2,FALSE))</f>
        <v>3</v>
      </c>
      <c r="AK45" s="58">
        <f>IF(ISERROR(VLOOKUP(AE45,Methodology!$H$26:$I$37,2,FALSE)),"",VLOOKUP(AE45,Methodology!$H$26:$I$37,2,FALSE))</f>
        <v>4</v>
      </c>
      <c r="AL45" s="58">
        <f>IF(ISERROR(VLOOKUP(AF45,Methodology!$H$26:$I$37,2,FALSE)),"",VLOOKUP(AF45,Methodology!$H$26:$I$37,2,FALSE))</f>
        <v>1</v>
      </c>
      <c r="AM45" s="47">
        <f>IF(ISERROR(VLOOKUP(AG45,Methodology!$H$26:$I$37,2,FALSE)),"",VLOOKUP(AG45,Methodology!$H$26:$I$37,2,FALSE))</f>
        <v>2</v>
      </c>
      <c r="AN45" s="108">
        <f t="shared" si="10"/>
        <v>3</v>
      </c>
      <c r="AO45" s="108">
        <f t="shared" si="9"/>
        <v>2.3333333333333335</v>
      </c>
      <c r="AP45" s="49" t="s">
        <v>317</v>
      </c>
    </row>
    <row r="46" spans="2:42" x14ac:dyDescent="0.25">
      <c r="B46" s="74" t="s">
        <v>59</v>
      </c>
      <c r="C46" s="149" t="s">
        <v>60</v>
      </c>
      <c r="D46" s="26" t="s">
        <v>479</v>
      </c>
      <c r="E46" s="118"/>
      <c r="F46" s="118">
        <v>6</v>
      </c>
      <c r="G46" s="30">
        <f t="shared" si="11"/>
        <v>-6</v>
      </c>
      <c r="H46" s="117">
        <f>(VLOOKUP(B46,'[1]New Ratings'!$A$3:$I$195,5,FALSE))</f>
        <v>6</v>
      </c>
      <c r="I46" s="43" t="s">
        <v>1</v>
      </c>
      <c r="J46" s="36" t="s">
        <v>281</v>
      </c>
      <c r="K46" s="36" t="s">
        <v>281</v>
      </c>
      <c r="L46" s="43" t="s">
        <v>40</v>
      </c>
      <c r="M46" s="36" t="s">
        <v>302</v>
      </c>
      <c r="N46" s="58" t="s">
        <v>302</v>
      </c>
      <c r="O46" s="55">
        <v>53.67</v>
      </c>
      <c r="P46" s="69">
        <v>62</v>
      </c>
      <c r="Q46" s="63" t="str">
        <f t="shared" si="8"/>
        <v>C</v>
      </c>
      <c r="R46" s="58">
        <v>42</v>
      </c>
      <c r="S46" s="64">
        <v>42</v>
      </c>
      <c r="T46" s="141">
        <f t="shared" si="12"/>
        <v>0</v>
      </c>
      <c r="U46" s="36">
        <v>60</v>
      </c>
      <c r="V46" s="43">
        <v>44.4</v>
      </c>
      <c r="W46" s="64">
        <v>47.5</v>
      </c>
      <c r="X46" s="65">
        <f t="shared" si="13"/>
        <v>-3.1000000000000014</v>
      </c>
      <c r="Y46" s="36">
        <v>81</v>
      </c>
      <c r="Z46" s="43">
        <v>38</v>
      </c>
      <c r="AA46" s="47">
        <v>34</v>
      </c>
      <c r="AB46" s="47" t="s">
        <v>303</v>
      </c>
      <c r="AC46" s="47" t="s">
        <v>298</v>
      </c>
      <c r="AD46" s="47" t="s">
        <v>298</v>
      </c>
      <c r="AE46" s="47" t="s">
        <v>303</v>
      </c>
      <c r="AF46" s="47" t="s">
        <v>298</v>
      </c>
      <c r="AG46" s="47" t="s">
        <v>298</v>
      </c>
      <c r="AH46" s="58">
        <f>IF(ISERROR(VLOOKUP(AB46,Methodology!$H$26:$I$37,2,FALSE)),"",VLOOKUP(AB46,Methodology!$H$26:$I$37,2,FALSE))</f>
        <v>7</v>
      </c>
      <c r="AI46" s="58">
        <f>IF(ISERROR(VLOOKUP(AC46,Methodology!$H$26:$I$37,2,FALSE)),"",VLOOKUP(AC46,Methodology!$H$26:$I$37,2,FALSE))</f>
        <v>8</v>
      </c>
      <c r="AJ46" s="47">
        <f>IF(ISERROR(VLOOKUP(AD46,Methodology!$H$26:$I$37,2,FALSE)),"",VLOOKUP(AD46,Methodology!$H$26:$I$37,2,FALSE))</f>
        <v>8</v>
      </c>
      <c r="AK46" s="58">
        <f>IF(ISERROR(VLOOKUP(AE46,Methodology!$H$26:$I$37,2,FALSE)),"",VLOOKUP(AE46,Methodology!$H$26:$I$37,2,FALSE))</f>
        <v>7</v>
      </c>
      <c r="AL46" s="58">
        <f>IF(ISERROR(VLOOKUP(AF46,Methodology!$H$26:$I$37,2,FALSE)),"",VLOOKUP(AF46,Methodology!$H$26:$I$37,2,FALSE))</f>
        <v>8</v>
      </c>
      <c r="AM46" s="47">
        <f>IF(ISERROR(VLOOKUP(AG46,Methodology!$H$26:$I$37,2,FALSE)),"",VLOOKUP(AG46,Methodology!$H$26:$I$37,2,FALSE))</f>
        <v>8</v>
      </c>
      <c r="AN46" s="108">
        <f t="shared" si="10"/>
        <v>7.666666666666667</v>
      </c>
      <c r="AO46" s="108">
        <f t="shared" si="9"/>
        <v>7.666666666666667</v>
      </c>
      <c r="AP46" s="49" t="s">
        <v>437</v>
      </c>
    </row>
    <row r="47" spans="2:42" x14ac:dyDescent="0.25">
      <c r="B47" s="174" t="s">
        <v>358</v>
      </c>
      <c r="C47" s="149" t="s">
        <v>33</v>
      </c>
      <c r="D47" s="26" t="s">
        <v>472</v>
      </c>
      <c r="E47" s="118"/>
      <c r="F47" s="118">
        <v>11</v>
      </c>
      <c r="G47" s="30">
        <f t="shared" si="11"/>
        <v>-11</v>
      </c>
      <c r="H47" s="117" t="e">
        <f>(VLOOKUP(B47,'[1]New Ratings'!$A$3:$I$195,5,FALSE))</f>
        <v>#N/A</v>
      </c>
      <c r="I47" s="43" t="s">
        <v>16</v>
      </c>
      <c r="J47" s="36" t="s">
        <v>305</v>
      </c>
      <c r="K47" s="36" t="s">
        <v>305</v>
      </c>
      <c r="L47" s="43"/>
      <c r="M47" s="36" t="s">
        <v>305</v>
      </c>
      <c r="N47" s="58" t="s">
        <v>305</v>
      </c>
      <c r="O47" s="55">
        <v>30.08</v>
      </c>
      <c r="P47" s="69">
        <v>132</v>
      </c>
      <c r="Q47" s="63" t="str">
        <f t="shared" si="8"/>
        <v>D</v>
      </c>
      <c r="R47" s="58">
        <v>66</v>
      </c>
      <c r="S47" s="64">
        <v>65</v>
      </c>
      <c r="T47" s="141">
        <f t="shared" si="12"/>
        <v>1</v>
      </c>
      <c r="U47" s="36">
        <v>104</v>
      </c>
      <c r="V47" s="43">
        <v>21.7</v>
      </c>
      <c r="W47" s="64">
        <v>24.1</v>
      </c>
      <c r="X47" s="65">
        <f t="shared" si="13"/>
        <v>-2.4000000000000021</v>
      </c>
      <c r="Y47" s="36">
        <v>52</v>
      </c>
      <c r="Z47" s="43">
        <v>27</v>
      </c>
      <c r="AA47" s="47">
        <v>32.5</v>
      </c>
      <c r="AB47" s="47" t="s">
        <v>323</v>
      </c>
      <c r="AC47" s="47" t="s">
        <v>348</v>
      </c>
      <c r="AD47" s="47" t="s">
        <v>432</v>
      </c>
      <c r="AE47" s="47" t="s">
        <v>433</v>
      </c>
      <c r="AF47" s="47" t="s">
        <v>433</v>
      </c>
      <c r="AG47" s="47" t="s">
        <v>433</v>
      </c>
      <c r="AH47" s="58">
        <f>IF(ISERROR(VLOOKUP(AB47,Methodology!$H$26:$I$37,2,FALSE)),"",VLOOKUP(AB47,Methodology!$H$26:$I$37,2,FALSE))</f>
        <v>5</v>
      </c>
      <c r="AI47" s="58">
        <f>IF(ISERROR(VLOOKUP(AC47,Methodology!$H$26:$I$37,2,FALSE)),"",VLOOKUP(AC47,Methodology!$H$26:$I$37,2,FALSE))</f>
        <v>6</v>
      </c>
      <c r="AJ47" s="47">
        <f>IF(ISERROR(VLOOKUP(AD47,Methodology!$H$26:$I$37,2,FALSE)),"",VLOOKUP(AD47,Methodology!$H$26:$I$37,2,FALSE))</f>
        <v>4</v>
      </c>
      <c r="AK47" s="58">
        <f>IF(ISERROR(VLOOKUP(AE47,Methodology!$H$26:$I$37,2,FALSE)),"",VLOOKUP(AE47,Methodology!$H$26:$I$37,2,FALSE))</f>
        <v>2</v>
      </c>
      <c r="AL47" s="58">
        <f>IF(ISERROR(VLOOKUP(AF47,Methodology!$H$26:$I$37,2,FALSE)),"",VLOOKUP(AF47,Methodology!$H$26:$I$37,2,FALSE))</f>
        <v>2</v>
      </c>
      <c r="AM47" s="47">
        <f>IF(ISERROR(VLOOKUP(AG47,Methodology!$H$26:$I$37,2,FALSE)),"",VLOOKUP(AG47,Methodology!$H$26:$I$37,2,FALSE))</f>
        <v>2</v>
      </c>
      <c r="AN47" s="108">
        <f t="shared" si="10"/>
        <v>5</v>
      </c>
      <c r="AO47" s="108">
        <f t="shared" si="9"/>
        <v>2</v>
      </c>
      <c r="AP47" s="49" t="s">
        <v>420</v>
      </c>
    </row>
    <row r="48" spans="2:42" x14ac:dyDescent="0.25">
      <c r="B48" s="74" t="s">
        <v>61</v>
      </c>
      <c r="C48" s="149" t="s">
        <v>62</v>
      </c>
      <c r="D48" s="26" t="s">
        <v>480</v>
      </c>
      <c r="E48" s="118">
        <v>5</v>
      </c>
      <c r="F48" s="118">
        <v>5</v>
      </c>
      <c r="G48" s="30">
        <f t="shared" si="11"/>
        <v>0</v>
      </c>
      <c r="H48" s="117">
        <f>(VLOOKUP(B48,'[1]New Ratings'!$A$3:$I$195,5,FALSE))</f>
        <v>5</v>
      </c>
      <c r="I48" s="43" t="s">
        <v>1</v>
      </c>
      <c r="J48" s="36" t="s">
        <v>92</v>
      </c>
      <c r="K48" s="36" t="s">
        <v>92</v>
      </c>
      <c r="L48" s="43" t="s">
        <v>13</v>
      </c>
      <c r="M48" s="36" t="s">
        <v>206</v>
      </c>
      <c r="N48" s="58" t="s">
        <v>206</v>
      </c>
      <c r="O48" s="55">
        <v>55.52</v>
      </c>
      <c r="P48" s="69">
        <v>55</v>
      </c>
      <c r="Q48" s="63" t="str">
        <f t="shared" si="8"/>
        <v>C</v>
      </c>
      <c r="R48" s="58">
        <v>47</v>
      </c>
      <c r="S48" s="64">
        <v>54</v>
      </c>
      <c r="T48" s="141">
        <f t="shared" si="12"/>
        <v>-7</v>
      </c>
      <c r="U48" s="36">
        <v>65</v>
      </c>
      <c r="V48" s="43">
        <v>43.2</v>
      </c>
      <c r="W48" s="64">
        <v>45.8</v>
      </c>
      <c r="X48" s="65">
        <f t="shared" si="13"/>
        <v>-2.5999999999999943</v>
      </c>
      <c r="Y48" s="36">
        <v>71</v>
      </c>
      <c r="Z48" s="43">
        <v>37.5</v>
      </c>
      <c r="AA48" s="47">
        <v>36.5</v>
      </c>
      <c r="AB48" s="47"/>
      <c r="AC48" s="47"/>
      <c r="AD48" s="47"/>
      <c r="AE48" s="47"/>
      <c r="AF48" s="47"/>
      <c r="AG48" s="47"/>
      <c r="AH48" s="58" t="str">
        <f>IF(ISERROR(VLOOKUP(AB48,Methodology!$H$26:$I$37,2,FALSE)),"",VLOOKUP(AB48,Methodology!$H$26:$I$37,2,FALSE))</f>
        <v/>
      </c>
      <c r="AI48" s="58" t="str">
        <f>IF(ISERROR(VLOOKUP(AC48,Methodology!$H$26:$I$37,2,FALSE)),"",VLOOKUP(AC48,Methodology!$H$26:$I$37,2,FALSE))</f>
        <v/>
      </c>
      <c r="AJ48" s="47" t="str">
        <f>IF(ISERROR(VLOOKUP(AD48,Methodology!$H$26:$I$37,2,FALSE)),"",VLOOKUP(AD48,Methodology!$H$26:$I$37,2,FALSE))</f>
        <v/>
      </c>
      <c r="AK48" s="58" t="str">
        <f>IF(ISERROR(VLOOKUP(AE48,Methodology!$H$26:$I$37,2,FALSE)),"",VLOOKUP(AE48,Methodology!$H$26:$I$37,2,FALSE))</f>
        <v/>
      </c>
      <c r="AL48" s="58" t="str">
        <f>IF(ISERROR(VLOOKUP(AF48,Methodology!$H$26:$I$37,2,FALSE)),"",VLOOKUP(AF48,Methodology!$H$26:$I$37,2,FALSE))</f>
        <v/>
      </c>
      <c r="AM48" s="47" t="str">
        <f>IF(ISERROR(VLOOKUP(AG48,Methodology!$H$26:$I$37,2,FALSE)),"",VLOOKUP(AG48,Methodology!$H$26:$I$37,2,FALSE))</f>
        <v/>
      </c>
      <c r="AN48" s="108">
        <f t="shared" si="10"/>
        <v>0</v>
      </c>
      <c r="AO48" s="108">
        <f t="shared" si="9"/>
        <v>0</v>
      </c>
      <c r="AP48" s="49" t="s">
        <v>252</v>
      </c>
    </row>
    <row r="49" spans="1:42" x14ac:dyDescent="0.25">
      <c r="B49" s="174" t="s">
        <v>63</v>
      </c>
      <c r="C49" s="149" t="s">
        <v>11</v>
      </c>
      <c r="D49" s="26" t="s">
        <v>481</v>
      </c>
      <c r="E49" s="118"/>
      <c r="F49" s="118">
        <v>12</v>
      </c>
      <c r="G49" s="30">
        <f t="shared" si="11"/>
        <v>-12</v>
      </c>
      <c r="H49" s="117">
        <f>(VLOOKUP(B49,'[1]New Ratings'!$A$3:$I$195,5,FALSE))</f>
        <v>12</v>
      </c>
      <c r="I49" s="43" t="s">
        <v>16</v>
      </c>
      <c r="J49" s="36" t="s">
        <v>356</v>
      </c>
      <c r="K49" s="36" t="s">
        <v>356</v>
      </c>
      <c r="L49" s="43" t="s">
        <v>13</v>
      </c>
      <c r="M49" s="36" t="s">
        <v>305</v>
      </c>
      <c r="N49" s="58" t="s">
        <v>305</v>
      </c>
      <c r="O49" s="55">
        <v>10.93</v>
      </c>
      <c r="P49" s="69">
        <v>181</v>
      </c>
      <c r="Q49" s="63" t="str">
        <f t="shared" si="8"/>
        <v>D</v>
      </c>
      <c r="R49" s="58">
        <v>62</v>
      </c>
      <c r="S49" s="64">
        <v>64</v>
      </c>
      <c r="T49" s="141">
        <f t="shared" si="12"/>
        <v>-2</v>
      </c>
      <c r="U49" s="36">
        <v>131</v>
      </c>
      <c r="V49" s="43">
        <v>13.5</v>
      </c>
      <c r="W49" s="64">
        <v>14.1</v>
      </c>
      <c r="X49" s="65">
        <f t="shared" si="13"/>
        <v>-0.59999999999999964</v>
      </c>
      <c r="Y49" s="36">
        <v>60</v>
      </c>
      <c r="Z49" s="43">
        <v>31.5</v>
      </c>
      <c r="AA49" s="47">
        <v>34.5</v>
      </c>
      <c r="AB49" s="47" t="s">
        <v>259</v>
      </c>
      <c r="AC49" s="47" t="s">
        <v>433</v>
      </c>
      <c r="AD49" s="47" t="s">
        <v>259</v>
      </c>
      <c r="AE49" s="47" t="s">
        <v>432</v>
      </c>
      <c r="AF49" s="47" t="s">
        <v>432</v>
      </c>
      <c r="AG49" s="47" t="s">
        <v>259</v>
      </c>
      <c r="AH49" s="58">
        <f>IF(ISERROR(VLOOKUP(AB49,Methodology!$H$26:$I$37,2,FALSE)),"",VLOOKUP(AB49,Methodology!$H$26:$I$37,2,FALSE))</f>
        <v>3</v>
      </c>
      <c r="AI49" s="58">
        <f>IF(ISERROR(VLOOKUP(AC49,Methodology!$H$26:$I$37,2,FALSE)),"",VLOOKUP(AC49,Methodology!$H$26:$I$37,2,FALSE))</f>
        <v>2</v>
      </c>
      <c r="AJ49" s="47">
        <f>IF(ISERROR(VLOOKUP(AD49,Methodology!$H$26:$I$37,2,FALSE)),"",VLOOKUP(AD49,Methodology!$H$26:$I$37,2,FALSE))</f>
        <v>3</v>
      </c>
      <c r="AK49" s="58">
        <f>IF(ISERROR(VLOOKUP(AE49,Methodology!$H$26:$I$37,2,FALSE)),"",VLOOKUP(AE49,Methodology!$H$26:$I$37,2,FALSE))</f>
        <v>4</v>
      </c>
      <c r="AL49" s="58">
        <f>IF(ISERROR(VLOOKUP(AF49,Methodology!$H$26:$I$37,2,FALSE)),"",VLOOKUP(AF49,Methodology!$H$26:$I$37,2,FALSE))</f>
        <v>4</v>
      </c>
      <c r="AM49" s="47">
        <f>IF(ISERROR(VLOOKUP(AG49,Methodology!$H$26:$I$37,2,FALSE)),"",VLOOKUP(AG49,Methodology!$H$26:$I$37,2,FALSE))</f>
        <v>3</v>
      </c>
      <c r="AN49" s="108">
        <f t="shared" si="10"/>
        <v>2.6666666666666665</v>
      </c>
      <c r="AO49" s="108">
        <f t="shared" si="9"/>
        <v>3.6666666666666665</v>
      </c>
      <c r="AP49" s="49" t="s">
        <v>319</v>
      </c>
    </row>
    <row r="50" spans="1:42" x14ac:dyDescent="0.25">
      <c r="B50" s="74" t="s">
        <v>64</v>
      </c>
      <c r="C50" s="149" t="s">
        <v>424</v>
      </c>
      <c r="D50" s="26" t="s">
        <v>482</v>
      </c>
      <c r="E50" s="118">
        <v>3</v>
      </c>
      <c r="F50" s="118">
        <v>3</v>
      </c>
      <c r="G50" s="30">
        <f t="shared" si="11"/>
        <v>0</v>
      </c>
      <c r="H50" s="117">
        <f>(VLOOKUP(B50,'[1]New Ratings'!$A$3:$I$195,5,FALSE))</f>
        <v>3</v>
      </c>
      <c r="I50" s="43" t="s">
        <v>1</v>
      </c>
      <c r="J50" s="36" t="s">
        <v>154</v>
      </c>
      <c r="K50" s="36" t="s">
        <v>154</v>
      </c>
      <c r="L50" s="43" t="s">
        <v>13</v>
      </c>
      <c r="M50" s="36" t="s">
        <v>305</v>
      </c>
      <c r="N50" s="58" t="s">
        <v>305</v>
      </c>
      <c r="O50" s="55">
        <v>75.92</v>
      </c>
      <c r="P50" s="69">
        <v>30</v>
      </c>
      <c r="Q50" s="63" t="str">
        <f t="shared" si="8"/>
        <v>C</v>
      </c>
      <c r="R50" s="58">
        <v>43</v>
      </c>
      <c r="S50" s="64">
        <v>46</v>
      </c>
      <c r="T50" s="141">
        <f t="shared" si="12"/>
        <v>-3</v>
      </c>
      <c r="U50" s="36">
        <v>42</v>
      </c>
      <c r="V50" s="43">
        <v>57</v>
      </c>
      <c r="W50" s="64">
        <v>61.1</v>
      </c>
      <c r="X50" s="65">
        <f t="shared" si="13"/>
        <v>-4.1000000000000014</v>
      </c>
      <c r="Y50" s="36">
        <v>74</v>
      </c>
      <c r="Z50" s="43">
        <v>43</v>
      </c>
      <c r="AA50" s="47">
        <v>39.5</v>
      </c>
      <c r="AB50" s="47"/>
      <c r="AC50" s="47"/>
      <c r="AD50" s="47"/>
      <c r="AE50" s="47"/>
      <c r="AF50" s="47"/>
      <c r="AG50" s="47"/>
      <c r="AH50" s="58" t="str">
        <f>IF(ISERROR(VLOOKUP(AB50,Methodology!$H$26:$I$37,2,FALSE)),"",VLOOKUP(AB50,Methodology!$H$26:$I$37,2,FALSE))</f>
        <v/>
      </c>
      <c r="AI50" s="58" t="str">
        <f>IF(ISERROR(VLOOKUP(AC50,Methodology!$H$26:$I$37,2,FALSE)),"",VLOOKUP(AC50,Methodology!$H$26:$I$37,2,FALSE))</f>
        <v/>
      </c>
      <c r="AJ50" s="47" t="str">
        <f>IF(ISERROR(VLOOKUP(AD50,Methodology!$H$26:$I$37,2,FALSE)),"",VLOOKUP(AD50,Methodology!$H$26:$I$37,2,FALSE))</f>
        <v/>
      </c>
      <c r="AK50" s="58" t="str">
        <f>IF(ISERROR(VLOOKUP(AE50,Methodology!$H$26:$I$37,2,FALSE)),"",VLOOKUP(AE50,Methodology!$H$26:$I$37,2,FALSE))</f>
        <v/>
      </c>
      <c r="AL50" s="58" t="str">
        <f>IF(ISERROR(VLOOKUP(AF50,Methodology!$H$26:$I$37,2,FALSE)),"",VLOOKUP(AF50,Methodology!$H$26:$I$37,2,FALSE))</f>
        <v/>
      </c>
      <c r="AM50" s="47" t="str">
        <f>IF(ISERROR(VLOOKUP(AG50,Methodology!$H$26:$I$37,2,FALSE)),"",VLOOKUP(AG50,Methodology!$H$26:$I$37,2,FALSE))</f>
        <v/>
      </c>
      <c r="AN50" s="108">
        <f t="shared" si="10"/>
        <v>0</v>
      </c>
      <c r="AO50" s="108">
        <f t="shared" si="9"/>
        <v>0</v>
      </c>
      <c r="AP50" s="49" t="s">
        <v>420</v>
      </c>
    </row>
    <row r="51" spans="1:42" x14ac:dyDescent="0.25">
      <c r="B51" s="74" t="s">
        <v>66</v>
      </c>
      <c r="C51" s="149" t="s">
        <v>67</v>
      </c>
      <c r="D51" s="26" t="s">
        <v>483</v>
      </c>
      <c r="E51" s="118">
        <v>4</v>
      </c>
      <c r="F51" s="118">
        <v>4</v>
      </c>
      <c r="G51" s="30">
        <f t="shared" si="11"/>
        <v>0</v>
      </c>
      <c r="H51" s="117">
        <f>(VLOOKUP(B51,'[1]New Ratings'!$A$3:$I$195,5,FALSE))</f>
        <v>4</v>
      </c>
      <c r="I51" s="43" t="s">
        <v>1</v>
      </c>
      <c r="J51" s="36" t="s">
        <v>280</v>
      </c>
      <c r="K51" s="36" t="s">
        <v>280</v>
      </c>
      <c r="L51" s="43" t="s">
        <v>13</v>
      </c>
      <c r="M51" s="36" t="s">
        <v>350</v>
      </c>
      <c r="N51" s="58" t="s">
        <v>350</v>
      </c>
      <c r="O51" s="55">
        <v>64.2</v>
      </c>
      <c r="P51" s="69">
        <v>41</v>
      </c>
      <c r="Q51" s="63" t="str">
        <f t="shared" si="8"/>
        <v>B</v>
      </c>
      <c r="R51" s="58">
        <v>33</v>
      </c>
      <c r="S51" s="64">
        <v>32</v>
      </c>
      <c r="T51" s="141">
        <f t="shared" si="12"/>
        <v>1</v>
      </c>
      <c r="U51" s="36">
        <v>35</v>
      </c>
      <c r="V51" s="43">
        <v>60.7</v>
      </c>
      <c r="W51" s="64">
        <v>60.9</v>
      </c>
      <c r="X51" s="65">
        <f t="shared" si="13"/>
        <v>-0.19999999999999574</v>
      </c>
      <c r="Y51" s="36">
        <v>74</v>
      </c>
      <c r="Z51" s="43">
        <v>39</v>
      </c>
      <c r="AA51" s="47">
        <v>34.5</v>
      </c>
      <c r="AB51" s="47" t="s">
        <v>303</v>
      </c>
      <c r="AC51" s="47" t="s">
        <v>298</v>
      </c>
      <c r="AD51" s="47" t="s">
        <v>298</v>
      </c>
      <c r="AE51" s="47" t="s">
        <v>303</v>
      </c>
      <c r="AF51" s="47" t="s">
        <v>300</v>
      </c>
      <c r="AG51" s="47" t="s">
        <v>303</v>
      </c>
      <c r="AH51" s="58">
        <f>IF(ISERROR(VLOOKUP(AB51,Methodology!$H$26:$I$37,2,FALSE)),"",VLOOKUP(AB51,Methodology!$H$26:$I$37,2,FALSE))</f>
        <v>7</v>
      </c>
      <c r="AI51" s="58">
        <f>IF(ISERROR(VLOOKUP(AC51,Methodology!$H$26:$I$37,2,FALSE)),"",VLOOKUP(AC51,Methodology!$H$26:$I$37,2,FALSE))</f>
        <v>8</v>
      </c>
      <c r="AJ51" s="47">
        <f>IF(ISERROR(VLOOKUP(AD51,Methodology!$H$26:$I$37,2,FALSE)),"",VLOOKUP(AD51,Methodology!$H$26:$I$37,2,FALSE))</f>
        <v>8</v>
      </c>
      <c r="AK51" s="58">
        <f>IF(ISERROR(VLOOKUP(AE51,Methodology!$H$26:$I$37,2,FALSE)),"",VLOOKUP(AE51,Methodology!$H$26:$I$37,2,FALSE))</f>
        <v>7</v>
      </c>
      <c r="AL51" s="58">
        <f>IF(ISERROR(VLOOKUP(AF51,Methodology!$H$26:$I$37,2,FALSE)),"",VLOOKUP(AF51,Methodology!$H$26:$I$37,2,FALSE))</f>
        <v>9</v>
      </c>
      <c r="AM51" s="47">
        <f>IF(ISERROR(VLOOKUP(AG51,Methodology!$H$26:$I$37,2,FALSE)),"",VLOOKUP(AG51,Methodology!$H$26:$I$37,2,FALSE))</f>
        <v>7</v>
      </c>
      <c r="AN51" s="108">
        <f t="shared" si="10"/>
        <v>7.666666666666667</v>
      </c>
      <c r="AO51" s="108">
        <f t="shared" si="9"/>
        <v>7.666666666666667</v>
      </c>
      <c r="AP51" s="49" t="s">
        <v>252</v>
      </c>
    </row>
    <row r="52" spans="1:42" x14ac:dyDescent="0.25">
      <c r="B52" s="74" t="s">
        <v>68</v>
      </c>
      <c r="C52" s="149" t="s">
        <v>395</v>
      </c>
      <c r="D52" s="26" t="s">
        <v>484</v>
      </c>
      <c r="E52" s="118"/>
      <c r="F52" s="118">
        <v>1</v>
      </c>
      <c r="G52" s="30">
        <f t="shared" si="11"/>
        <v>-1</v>
      </c>
      <c r="H52" s="117">
        <f>(VLOOKUP(B52,'[1]New Ratings'!$A$3:$I$195,5,FALSE))</f>
        <v>1</v>
      </c>
      <c r="I52" s="43" t="s">
        <v>16</v>
      </c>
      <c r="J52" s="131" t="s">
        <v>20</v>
      </c>
      <c r="K52" s="36" t="s">
        <v>324</v>
      </c>
      <c r="L52" s="43" t="s">
        <v>13</v>
      </c>
      <c r="M52" s="36" t="s">
        <v>294</v>
      </c>
      <c r="N52" s="58" t="s">
        <v>294</v>
      </c>
      <c r="O52" s="55">
        <v>94.68</v>
      </c>
      <c r="P52" s="69">
        <v>4</v>
      </c>
      <c r="Q52" s="63" t="str">
        <f t="shared" si="8"/>
        <v>*</v>
      </c>
      <c r="R52" s="58" t="s">
        <v>305</v>
      </c>
      <c r="S52" s="64" t="s">
        <v>305</v>
      </c>
      <c r="T52" s="141" t="str">
        <f t="shared" si="12"/>
        <v>*</v>
      </c>
      <c r="U52" s="36">
        <v>11</v>
      </c>
      <c r="V52" s="43">
        <v>88.1</v>
      </c>
      <c r="W52" s="64">
        <v>88.9</v>
      </c>
      <c r="X52" s="65">
        <f t="shared" si="13"/>
        <v>-0.80000000000001137</v>
      </c>
      <c r="Y52" s="36">
        <v>92</v>
      </c>
      <c r="Z52" s="43">
        <v>41</v>
      </c>
      <c r="AA52" s="47">
        <v>43.5</v>
      </c>
      <c r="AB52" s="47" t="s">
        <v>297</v>
      </c>
      <c r="AC52" s="47" t="s">
        <v>303</v>
      </c>
      <c r="AD52" s="47" t="s">
        <v>297</v>
      </c>
      <c r="AE52" s="47" t="s">
        <v>300</v>
      </c>
      <c r="AF52" s="47" t="s">
        <v>298</v>
      </c>
      <c r="AG52" s="47" t="s">
        <v>300</v>
      </c>
      <c r="AH52" s="58">
        <f>IF(ISERROR(VLOOKUP(AB52,Methodology!$H$26:$I$37,2,FALSE)),"",VLOOKUP(AB52,Methodology!$H$26:$I$37,2,FALSE))</f>
        <v>10</v>
      </c>
      <c r="AI52" s="58">
        <f>IF(ISERROR(VLOOKUP(AC52,Methodology!$H$26:$I$37,2,FALSE)),"",VLOOKUP(AC52,Methodology!$H$26:$I$37,2,FALSE))</f>
        <v>7</v>
      </c>
      <c r="AJ52" s="47">
        <f>IF(ISERROR(VLOOKUP(AD52,Methodology!$H$26:$I$37,2,FALSE)),"",VLOOKUP(AD52,Methodology!$H$26:$I$37,2,FALSE))</f>
        <v>10</v>
      </c>
      <c r="AK52" s="58">
        <f>IF(ISERROR(VLOOKUP(AE52,Methodology!$H$26:$I$37,2,FALSE)),"",VLOOKUP(AE52,Methodology!$H$26:$I$37,2,FALSE))</f>
        <v>9</v>
      </c>
      <c r="AL52" s="58">
        <f>IF(ISERROR(VLOOKUP(AF52,Methodology!$H$26:$I$37,2,FALSE)),"",VLOOKUP(AF52,Methodology!$H$26:$I$37,2,FALSE))</f>
        <v>8</v>
      </c>
      <c r="AM52" s="47">
        <f>IF(ISERROR(VLOOKUP(AG52,Methodology!$H$26:$I$37,2,FALSE)),"",VLOOKUP(AG52,Methodology!$H$26:$I$37,2,FALSE))</f>
        <v>9</v>
      </c>
      <c r="AN52" s="108">
        <f t="shared" si="10"/>
        <v>9</v>
      </c>
      <c r="AO52" s="108">
        <f t="shared" si="9"/>
        <v>8.6666666666666661</v>
      </c>
      <c r="AP52" s="49" t="s">
        <v>420</v>
      </c>
    </row>
    <row r="53" spans="1:42" x14ac:dyDescent="0.25">
      <c r="B53" s="174" t="s">
        <v>69</v>
      </c>
      <c r="C53" s="149" t="s">
        <v>70</v>
      </c>
      <c r="D53" s="26" t="s">
        <v>485</v>
      </c>
      <c r="E53" s="118"/>
      <c r="F53" s="118">
        <v>12</v>
      </c>
      <c r="G53" s="30">
        <f t="shared" si="11"/>
        <v>-12</v>
      </c>
      <c r="H53" s="117">
        <f>(VLOOKUP(B53,'[1]New Ratings'!$A$3:$I$195,5,FALSE))</f>
        <v>12</v>
      </c>
      <c r="I53" s="43" t="s">
        <v>1</v>
      </c>
      <c r="J53" s="36" t="s">
        <v>305</v>
      </c>
      <c r="K53" s="36" t="s">
        <v>305</v>
      </c>
      <c r="L53" s="43" t="s">
        <v>305</v>
      </c>
      <c r="M53" s="36" t="s">
        <v>305</v>
      </c>
      <c r="N53" s="58" t="s">
        <v>305</v>
      </c>
      <c r="O53" s="55">
        <v>24.99</v>
      </c>
      <c r="P53" s="69">
        <v>160</v>
      </c>
      <c r="Q53" s="63" t="str">
        <f t="shared" si="8"/>
        <v>A</v>
      </c>
      <c r="R53" s="58">
        <v>10</v>
      </c>
      <c r="S53" s="64">
        <v>10</v>
      </c>
      <c r="T53" s="141">
        <f t="shared" si="12"/>
        <v>0</v>
      </c>
      <c r="U53" s="36" t="s">
        <v>305</v>
      </c>
      <c r="V53" s="43" t="s">
        <v>305</v>
      </c>
      <c r="W53" s="64" t="s">
        <v>305</v>
      </c>
      <c r="X53" s="65" t="str">
        <f t="shared" si="13"/>
        <v>*</v>
      </c>
      <c r="Y53" s="36" t="s">
        <v>305</v>
      </c>
      <c r="Z53" s="43" t="s">
        <v>305</v>
      </c>
      <c r="AA53" s="47" t="s">
        <v>305</v>
      </c>
      <c r="AB53" s="47"/>
      <c r="AC53" s="47"/>
      <c r="AD53" s="47"/>
      <c r="AE53" s="47"/>
      <c r="AF53" s="47"/>
      <c r="AG53" s="47"/>
      <c r="AH53" s="58" t="str">
        <f>IF(ISERROR(VLOOKUP(AB53,Methodology!$H$26:$I$37,2,FALSE)),"",VLOOKUP(AB53,Methodology!$H$26:$I$37,2,FALSE))</f>
        <v/>
      </c>
      <c r="AI53" s="58" t="str">
        <f>IF(ISERROR(VLOOKUP(AC53,Methodology!$H$26:$I$37,2,FALSE)),"",VLOOKUP(AC53,Methodology!$H$26:$I$37,2,FALSE))</f>
        <v/>
      </c>
      <c r="AJ53" s="47" t="str">
        <f>IF(ISERROR(VLOOKUP(AD53,Methodology!$H$26:$I$37,2,FALSE)),"",VLOOKUP(AD53,Methodology!$H$26:$I$37,2,FALSE))</f>
        <v/>
      </c>
      <c r="AK53" s="58" t="str">
        <f>IF(ISERROR(VLOOKUP(AE53,Methodology!$H$26:$I$37,2,FALSE)),"",VLOOKUP(AE53,Methodology!$H$26:$I$37,2,FALSE))</f>
        <v/>
      </c>
      <c r="AL53" s="58" t="str">
        <f>IF(ISERROR(VLOOKUP(AF53,Methodology!$H$26:$I$37,2,FALSE)),"",VLOOKUP(AF53,Methodology!$H$26:$I$37,2,FALSE))</f>
        <v/>
      </c>
      <c r="AM53" s="47" t="str">
        <f>IF(ISERROR(VLOOKUP(AG53,Methodology!$H$26:$I$37,2,FALSE)),"",VLOOKUP(AG53,Methodology!$H$26:$I$37,2,FALSE))</f>
        <v/>
      </c>
      <c r="AN53" s="108">
        <f t="shared" si="10"/>
        <v>0</v>
      </c>
      <c r="AO53" s="108">
        <f t="shared" si="9"/>
        <v>0</v>
      </c>
      <c r="AP53" s="49" t="s">
        <v>318</v>
      </c>
    </row>
    <row r="54" spans="1:42" x14ac:dyDescent="0.25">
      <c r="B54" s="174" t="s">
        <v>71</v>
      </c>
      <c r="C54" s="149" t="s">
        <v>253</v>
      </c>
      <c r="D54" s="26" t="s">
        <v>451</v>
      </c>
      <c r="E54" s="118"/>
      <c r="F54" s="118">
        <v>11</v>
      </c>
      <c r="G54" s="30">
        <f t="shared" si="11"/>
        <v>-11</v>
      </c>
      <c r="H54" s="117">
        <f>(VLOOKUP(B54,'[1]New Ratings'!$A$3:$I$195,5,FALSE))</f>
        <v>11</v>
      </c>
      <c r="I54" s="43" t="s">
        <v>1</v>
      </c>
      <c r="J54" s="36" t="s">
        <v>305</v>
      </c>
      <c r="K54" s="36" t="s">
        <v>305</v>
      </c>
      <c r="L54" s="43" t="s">
        <v>305</v>
      </c>
      <c r="M54" s="36" t="s">
        <v>305</v>
      </c>
      <c r="N54" s="58" t="s">
        <v>305</v>
      </c>
      <c r="O54" s="55">
        <v>31.89</v>
      </c>
      <c r="P54" s="69">
        <v>119</v>
      </c>
      <c r="Q54" s="63" t="str">
        <f t="shared" si="8"/>
        <v>*</v>
      </c>
      <c r="R54" s="58" t="s">
        <v>305</v>
      </c>
      <c r="S54" s="64" t="s">
        <v>305</v>
      </c>
      <c r="T54" s="141" t="str">
        <f t="shared" si="12"/>
        <v>*</v>
      </c>
      <c r="U54" s="36" t="s">
        <v>305</v>
      </c>
      <c r="V54" s="43" t="s">
        <v>305</v>
      </c>
      <c r="W54" s="64" t="s">
        <v>305</v>
      </c>
      <c r="X54" s="65" t="str">
        <f t="shared" si="13"/>
        <v>*</v>
      </c>
      <c r="Y54" s="36" t="s">
        <v>305</v>
      </c>
      <c r="Z54" s="43" t="s">
        <v>305</v>
      </c>
      <c r="AA54" s="47" t="s">
        <v>305</v>
      </c>
      <c r="AB54" s="47"/>
      <c r="AC54" s="47"/>
      <c r="AD54" s="47"/>
      <c r="AE54" s="47"/>
      <c r="AF54" s="47"/>
      <c r="AG54" s="47"/>
      <c r="AH54" s="58" t="str">
        <f>IF(ISERROR(VLOOKUP(AB54,Methodology!$H$26:$I$37,2,FALSE)),"",VLOOKUP(AB54,Methodology!$H$26:$I$37,2,FALSE))</f>
        <v/>
      </c>
      <c r="AI54" s="58" t="str">
        <f>IF(ISERROR(VLOOKUP(AC54,Methodology!$H$26:$I$37,2,FALSE)),"",VLOOKUP(AC54,Methodology!$H$26:$I$37,2,FALSE))</f>
        <v/>
      </c>
      <c r="AJ54" s="47" t="str">
        <f>IF(ISERROR(VLOOKUP(AD54,Methodology!$H$26:$I$37,2,FALSE)),"",VLOOKUP(AD54,Methodology!$H$26:$I$37,2,FALSE))</f>
        <v/>
      </c>
      <c r="AK54" s="58" t="str">
        <f>IF(ISERROR(VLOOKUP(AE54,Methodology!$H$26:$I$37,2,FALSE)),"",VLOOKUP(AE54,Methodology!$H$26:$I$37,2,FALSE))</f>
        <v/>
      </c>
      <c r="AL54" s="58" t="str">
        <f>IF(ISERROR(VLOOKUP(AF54,Methodology!$H$26:$I$37,2,FALSE)),"",VLOOKUP(AF54,Methodology!$H$26:$I$37,2,FALSE))</f>
        <v/>
      </c>
      <c r="AM54" s="47" t="str">
        <f>IF(ISERROR(VLOOKUP(AG54,Methodology!$H$26:$I$37,2,FALSE)),"",VLOOKUP(AG54,Methodology!$H$26:$I$37,2,FALSE))</f>
        <v/>
      </c>
      <c r="AN54" s="108">
        <f t="shared" si="10"/>
        <v>0</v>
      </c>
      <c r="AO54" s="108">
        <f t="shared" si="9"/>
        <v>0</v>
      </c>
      <c r="AP54" s="49" t="s">
        <v>318</v>
      </c>
    </row>
    <row r="55" spans="1:42" x14ac:dyDescent="0.25">
      <c r="B55" s="177" t="s">
        <v>72</v>
      </c>
      <c r="C55" s="149" t="s">
        <v>11</v>
      </c>
      <c r="D55" s="26" t="s">
        <v>486</v>
      </c>
      <c r="E55" s="118">
        <v>12</v>
      </c>
      <c r="F55" s="118">
        <v>12</v>
      </c>
      <c r="G55" s="30">
        <f t="shared" si="11"/>
        <v>0</v>
      </c>
      <c r="H55" s="117">
        <f>(VLOOKUP(B55,'[1]New Ratings'!$A$3:$I$195,5,FALSE))</f>
        <v>12</v>
      </c>
      <c r="I55" s="43" t="s">
        <v>1</v>
      </c>
      <c r="J55" s="36" t="s">
        <v>260</v>
      </c>
      <c r="K55" s="36" t="s">
        <v>260</v>
      </c>
      <c r="L55" s="43" t="s">
        <v>13</v>
      </c>
      <c r="M55" s="36" t="s">
        <v>305</v>
      </c>
      <c r="N55" s="58" t="s">
        <v>305</v>
      </c>
      <c r="O55" s="55">
        <v>43.87</v>
      </c>
      <c r="P55" s="69">
        <v>80</v>
      </c>
      <c r="Q55" s="63" t="str">
        <f t="shared" si="8"/>
        <v>C</v>
      </c>
      <c r="R55" s="58">
        <v>46</v>
      </c>
      <c r="S55" s="64">
        <v>48</v>
      </c>
      <c r="T55" s="141">
        <f t="shared" si="12"/>
        <v>-2</v>
      </c>
      <c r="U55" s="36">
        <v>76</v>
      </c>
      <c r="V55" s="43">
        <v>34.299999999999997</v>
      </c>
      <c r="W55" s="64">
        <v>37</v>
      </c>
      <c r="X55" s="65">
        <f t="shared" si="13"/>
        <v>-2.7000000000000028</v>
      </c>
      <c r="Y55" s="36">
        <v>72</v>
      </c>
      <c r="Z55" s="43">
        <v>37</v>
      </c>
      <c r="AA55" s="47">
        <v>36</v>
      </c>
      <c r="AB55" s="47" t="s">
        <v>348</v>
      </c>
      <c r="AC55" s="47" t="s">
        <v>348</v>
      </c>
      <c r="AD55" s="47" t="s">
        <v>323</v>
      </c>
      <c r="AE55" s="47" t="s">
        <v>432</v>
      </c>
      <c r="AF55" s="47" t="s">
        <v>348</v>
      </c>
      <c r="AG55" s="47" t="s">
        <v>323</v>
      </c>
      <c r="AH55" s="58">
        <f>IF(ISERROR(VLOOKUP(AB55,Methodology!$H$26:$I$37,2,FALSE)),"",VLOOKUP(AB55,Methodology!$H$26:$I$37,2,FALSE))</f>
        <v>6</v>
      </c>
      <c r="AI55" s="58">
        <f>IF(ISERROR(VLOOKUP(AC55,Methodology!$H$26:$I$37,2,FALSE)),"",VLOOKUP(AC55,Methodology!$H$26:$I$37,2,FALSE))</f>
        <v>6</v>
      </c>
      <c r="AJ55" s="47">
        <f>IF(ISERROR(VLOOKUP(AD55,Methodology!$H$26:$I$37,2,FALSE)),"",VLOOKUP(AD55,Methodology!$H$26:$I$37,2,FALSE))</f>
        <v>5</v>
      </c>
      <c r="AK55" s="58">
        <f>IF(ISERROR(VLOOKUP(AE55,Methodology!$H$26:$I$37,2,FALSE)),"",VLOOKUP(AE55,Methodology!$H$26:$I$37,2,FALSE))</f>
        <v>4</v>
      </c>
      <c r="AL55" s="58">
        <f>IF(ISERROR(VLOOKUP(AF55,Methodology!$H$26:$I$37,2,FALSE)),"",VLOOKUP(AF55,Methodology!$H$26:$I$37,2,FALSE))</f>
        <v>6</v>
      </c>
      <c r="AM55" s="47">
        <f>IF(ISERROR(VLOOKUP(AG55,Methodology!$H$26:$I$37,2,FALSE)),"",VLOOKUP(AG55,Methodology!$H$26:$I$37,2,FALSE))</f>
        <v>5</v>
      </c>
      <c r="AN55" s="108">
        <f t="shared" si="10"/>
        <v>5.666666666666667</v>
      </c>
      <c r="AO55" s="108">
        <f t="shared" si="9"/>
        <v>5</v>
      </c>
      <c r="AP55" s="49" t="s">
        <v>252</v>
      </c>
    </row>
    <row r="56" spans="1:42" x14ac:dyDescent="0.25">
      <c r="B56" s="174" t="s">
        <v>73</v>
      </c>
      <c r="C56" s="149" t="s">
        <v>425</v>
      </c>
      <c r="D56" s="26" t="s">
        <v>487</v>
      </c>
      <c r="E56" s="118"/>
      <c r="F56" s="118">
        <v>11</v>
      </c>
      <c r="G56" s="30">
        <f t="shared" si="11"/>
        <v>-11</v>
      </c>
      <c r="H56" s="117">
        <f>(VLOOKUP(B56,'[1]New Ratings'!$A$3:$I$195,5,FALSE))</f>
        <v>12</v>
      </c>
      <c r="I56" s="43" t="s">
        <v>1</v>
      </c>
      <c r="J56" s="172" t="s">
        <v>651</v>
      </c>
      <c r="K56" s="36" t="s">
        <v>645</v>
      </c>
      <c r="L56" s="43" t="s">
        <v>49</v>
      </c>
      <c r="M56" s="36" t="s">
        <v>305</v>
      </c>
      <c r="N56" s="58" t="s">
        <v>305</v>
      </c>
      <c r="O56" s="55">
        <v>32.9</v>
      </c>
      <c r="P56" s="69">
        <v>113</v>
      </c>
      <c r="Q56" s="63" t="str">
        <f t="shared" si="8"/>
        <v>D</v>
      </c>
      <c r="R56" s="58">
        <v>70</v>
      </c>
      <c r="S56" s="64">
        <v>70</v>
      </c>
      <c r="T56" s="141">
        <f t="shared" si="12"/>
        <v>0</v>
      </c>
      <c r="U56" s="36">
        <v>106</v>
      </c>
      <c r="V56" s="43">
        <v>19.600000000000001</v>
      </c>
      <c r="W56" s="64">
        <v>18.3</v>
      </c>
      <c r="X56" s="65">
        <f t="shared" si="13"/>
        <v>1.3000000000000007</v>
      </c>
      <c r="Y56" s="36">
        <v>55</v>
      </c>
      <c r="Z56" s="43">
        <v>33</v>
      </c>
      <c r="AA56" s="47">
        <v>29.5</v>
      </c>
      <c r="AB56" s="47" t="s">
        <v>323</v>
      </c>
      <c r="AC56" s="47" t="s">
        <v>348</v>
      </c>
      <c r="AD56" s="47" t="s">
        <v>259</v>
      </c>
      <c r="AE56" s="47" t="s">
        <v>254</v>
      </c>
      <c r="AF56" s="47" t="s">
        <v>434</v>
      </c>
      <c r="AG56" s="47" t="s">
        <v>435</v>
      </c>
      <c r="AH56" s="58">
        <f>IF(ISERROR(VLOOKUP(AB56,Methodology!$H$26:$I$37,2,FALSE)),"",VLOOKUP(AB56,Methodology!$H$26:$I$37,2,FALSE))</f>
        <v>5</v>
      </c>
      <c r="AI56" s="58">
        <f>IF(ISERROR(VLOOKUP(AC56,Methodology!$H$26:$I$37,2,FALSE)),"",VLOOKUP(AC56,Methodology!$H$26:$I$37,2,FALSE))</f>
        <v>6</v>
      </c>
      <c r="AJ56" s="47">
        <f>IF(ISERROR(VLOOKUP(AD56,Methodology!$H$26:$I$37,2,FALSE)),"",VLOOKUP(AD56,Methodology!$H$26:$I$37,2,FALSE))</f>
        <v>3</v>
      </c>
      <c r="AK56" s="58">
        <f>IF(ISERROR(VLOOKUP(AE56,Methodology!$H$26:$I$37,2,FALSE)),"",VLOOKUP(AE56,Methodology!$H$26:$I$37,2,FALSE))</f>
        <v>0</v>
      </c>
      <c r="AL56" s="58">
        <f>IF(ISERROR(VLOOKUP(AF56,Methodology!$H$26:$I$37,2,FALSE)),"",VLOOKUP(AF56,Methodology!$H$26:$I$37,2,FALSE))</f>
        <v>1</v>
      </c>
      <c r="AM56" s="47">
        <f>IF(ISERROR(VLOOKUP(AG56,Methodology!$H$26:$I$37,2,FALSE)),"",VLOOKUP(AG56,Methodology!$H$26:$I$37,2,FALSE))</f>
        <v>-1</v>
      </c>
      <c r="AN56" s="108">
        <f t="shared" si="10"/>
        <v>4.666666666666667</v>
      </c>
      <c r="AO56" s="108">
        <f t="shared" si="9"/>
        <v>0</v>
      </c>
      <c r="AP56" s="49" t="s">
        <v>318</v>
      </c>
    </row>
    <row r="57" spans="1:42" x14ac:dyDescent="0.25">
      <c r="B57" s="74" t="s">
        <v>74</v>
      </c>
      <c r="C57" s="149" t="s">
        <v>65</v>
      </c>
      <c r="D57" s="26" t="s">
        <v>488</v>
      </c>
      <c r="E57" s="118"/>
      <c r="F57" s="118">
        <v>6</v>
      </c>
      <c r="G57" s="30">
        <f t="shared" si="11"/>
        <v>-6</v>
      </c>
      <c r="H57" s="117">
        <f>(VLOOKUP(B57,'[1]New Ratings'!$A$3:$I$195,5,FALSE))</f>
        <v>6</v>
      </c>
      <c r="I57" s="43" t="s">
        <v>1</v>
      </c>
      <c r="J57" s="36" t="s">
        <v>58</v>
      </c>
      <c r="K57" s="36" t="s">
        <v>58</v>
      </c>
      <c r="L57" s="43" t="s">
        <v>49</v>
      </c>
      <c r="M57" s="36" t="s">
        <v>301</v>
      </c>
      <c r="N57" s="58" t="s">
        <v>301</v>
      </c>
      <c r="O57" s="55">
        <v>54.52</v>
      </c>
      <c r="P57" s="69">
        <v>60</v>
      </c>
      <c r="Q57" s="63" t="str">
        <f t="shared" si="8"/>
        <v>B</v>
      </c>
      <c r="R57" s="58">
        <v>40</v>
      </c>
      <c r="S57" s="64">
        <v>40</v>
      </c>
      <c r="T57" s="141">
        <f t="shared" si="12"/>
        <v>0</v>
      </c>
      <c r="U57" s="36">
        <v>56</v>
      </c>
      <c r="V57" s="43">
        <v>47.5</v>
      </c>
      <c r="W57" s="64">
        <v>51</v>
      </c>
      <c r="X57" s="65">
        <f t="shared" si="13"/>
        <v>-3.5</v>
      </c>
      <c r="Y57" s="36">
        <v>66</v>
      </c>
      <c r="Z57" s="43">
        <v>37.5</v>
      </c>
      <c r="AA57" s="47">
        <v>35.5</v>
      </c>
      <c r="AB57" s="47" t="s">
        <v>348</v>
      </c>
      <c r="AC57" s="47" t="s">
        <v>323</v>
      </c>
      <c r="AD57" s="47" t="s">
        <v>348</v>
      </c>
      <c r="AE57" s="47" t="s">
        <v>348</v>
      </c>
      <c r="AF57" s="47" t="s">
        <v>323</v>
      </c>
      <c r="AG57" s="47" t="s">
        <v>323</v>
      </c>
      <c r="AH57" s="58">
        <f>IF(ISERROR(VLOOKUP(AB57,Methodology!$H$26:$I$37,2,FALSE)),"",VLOOKUP(AB57,Methodology!$H$26:$I$37,2,FALSE))</f>
        <v>6</v>
      </c>
      <c r="AI57" s="58">
        <f>IF(ISERROR(VLOOKUP(AC57,Methodology!$H$26:$I$37,2,FALSE)),"",VLOOKUP(AC57,Methodology!$H$26:$I$37,2,FALSE))</f>
        <v>5</v>
      </c>
      <c r="AJ57" s="47">
        <f>IF(ISERROR(VLOOKUP(AD57,Methodology!$H$26:$I$37,2,FALSE)),"",VLOOKUP(AD57,Methodology!$H$26:$I$37,2,FALSE))</f>
        <v>6</v>
      </c>
      <c r="AK57" s="58">
        <f>IF(ISERROR(VLOOKUP(AE57,Methodology!$H$26:$I$37,2,FALSE)),"",VLOOKUP(AE57,Methodology!$H$26:$I$37,2,FALSE))</f>
        <v>6</v>
      </c>
      <c r="AL57" s="58">
        <f>IF(ISERROR(VLOOKUP(AF57,Methodology!$H$26:$I$37,2,FALSE)),"",VLOOKUP(AF57,Methodology!$H$26:$I$37,2,FALSE))</f>
        <v>5</v>
      </c>
      <c r="AM57" s="47">
        <f>IF(ISERROR(VLOOKUP(AG57,Methodology!$H$26:$I$37,2,FALSE)),"",VLOOKUP(AG57,Methodology!$H$26:$I$37,2,FALSE))</f>
        <v>5</v>
      </c>
      <c r="AN57" s="108">
        <f t="shared" si="10"/>
        <v>5.666666666666667</v>
      </c>
      <c r="AO57" s="108">
        <f t="shared" si="9"/>
        <v>5.333333333333333</v>
      </c>
      <c r="AP57" s="49" t="s">
        <v>318</v>
      </c>
    </row>
    <row r="58" spans="1:42" x14ac:dyDescent="0.25">
      <c r="B58" s="74" t="s">
        <v>75</v>
      </c>
      <c r="C58" s="149" t="s">
        <v>60</v>
      </c>
      <c r="D58" s="26" t="s">
        <v>489</v>
      </c>
      <c r="E58" s="118"/>
      <c r="F58" s="118">
        <v>6</v>
      </c>
      <c r="G58" s="30">
        <f t="shared" si="11"/>
        <v>-6</v>
      </c>
      <c r="H58" s="117">
        <f>(VLOOKUP(B58,'[1]New Ratings'!$A$3:$I$195,5,FALSE))</f>
        <v>6</v>
      </c>
      <c r="I58" s="43" t="s">
        <v>1</v>
      </c>
      <c r="J58" s="36" t="s">
        <v>112</v>
      </c>
      <c r="K58" s="36" t="s">
        <v>112</v>
      </c>
      <c r="L58" s="43" t="s">
        <v>13</v>
      </c>
      <c r="M58" s="36" t="s">
        <v>206</v>
      </c>
      <c r="N58" s="58" t="s">
        <v>206</v>
      </c>
      <c r="O58" s="55">
        <v>50.15</v>
      </c>
      <c r="P58" s="69">
        <v>71</v>
      </c>
      <c r="Q58" s="63" t="str">
        <f t="shared" si="8"/>
        <v>B</v>
      </c>
      <c r="R58" s="58">
        <v>40</v>
      </c>
      <c r="S58" s="64">
        <v>40</v>
      </c>
      <c r="T58" s="141">
        <f t="shared" si="12"/>
        <v>0</v>
      </c>
      <c r="U58" s="36">
        <v>69</v>
      </c>
      <c r="V58" s="43">
        <v>38.700000000000003</v>
      </c>
      <c r="W58" s="64">
        <v>46.3</v>
      </c>
      <c r="X58" s="65">
        <f t="shared" si="13"/>
        <v>-7.5999999999999943</v>
      </c>
      <c r="Y58" s="36">
        <v>70</v>
      </c>
      <c r="Z58" s="43">
        <v>41.5</v>
      </c>
      <c r="AA58" s="47">
        <v>35.5</v>
      </c>
      <c r="AB58" s="47" t="s">
        <v>303</v>
      </c>
      <c r="AC58" s="47" t="s">
        <v>348</v>
      </c>
      <c r="AD58" s="47" t="s">
        <v>303</v>
      </c>
      <c r="AE58" s="47" t="s">
        <v>303</v>
      </c>
      <c r="AF58" s="47" t="s">
        <v>323</v>
      </c>
      <c r="AG58" s="47" t="s">
        <v>348</v>
      </c>
      <c r="AH58" s="58">
        <f>IF(ISERROR(VLOOKUP(AB58,Methodology!$H$26:$I$37,2,FALSE)),"",VLOOKUP(AB58,Methodology!$H$26:$I$37,2,FALSE))</f>
        <v>7</v>
      </c>
      <c r="AI58" s="58">
        <f>IF(ISERROR(VLOOKUP(AC58,Methodology!$H$26:$I$37,2,FALSE)),"",VLOOKUP(AC58,Methodology!$H$26:$I$37,2,FALSE))</f>
        <v>6</v>
      </c>
      <c r="AJ58" s="47">
        <f>IF(ISERROR(VLOOKUP(AD58,Methodology!$H$26:$I$37,2,FALSE)),"",VLOOKUP(AD58,Methodology!$H$26:$I$37,2,FALSE))</f>
        <v>7</v>
      </c>
      <c r="AK58" s="58">
        <f>IF(ISERROR(VLOOKUP(AE58,Methodology!$H$26:$I$37,2,FALSE)),"",VLOOKUP(AE58,Methodology!$H$26:$I$37,2,FALSE))</f>
        <v>7</v>
      </c>
      <c r="AL58" s="58">
        <f>IF(ISERROR(VLOOKUP(AF58,Methodology!$H$26:$I$37,2,FALSE)),"",VLOOKUP(AF58,Methodology!$H$26:$I$37,2,FALSE))</f>
        <v>5</v>
      </c>
      <c r="AM58" s="47">
        <f>IF(ISERROR(VLOOKUP(AG58,Methodology!$H$26:$I$37,2,FALSE)),"",VLOOKUP(AG58,Methodology!$H$26:$I$37,2,FALSE))</f>
        <v>6</v>
      </c>
      <c r="AN58" s="108">
        <f t="shared" si="10"/>
        <v>6.666666666666667</v>
      </c>
      <c r="AO58" s="108">
        <f t="shared" si="9"/>
        <v>6</v>
      </c>
      <c r="AP58" s="49" t="s">
        <v>252</v>
      </c>
    </row>
    <row r="59" spans="1:42" s="10" customFormat="1" x14ac:dyDescent="0.25">
      <c r="A59"/>
      <c r="B59" s="174" t="s">
        <v>76</v>
      </c>
      <c r="C59" s="49" t="s">
        <v>33</v>
      </c>
      <c r="D59" s="27" t="s">
        <v>472</v>
      </c>
      <c r="E59" s="118"/>
      <c r="F59" s="118">
        <v>12</v>
      </c>
      <c r="G59" s="31">
        <f t="shared" si="11"/>
        <v>-12</v>
      </c>
      <c r="H59" s="117">
        <f>(VLOOKUP(B59,'[1]New Ratings'!$A$3:$I$195,5,FALSE))</f>
        <v>12</v>
      </c>
      <c r="I59" s="43" t="s">
        <v>1</v>
      </c>
      <c r="J59" s="36" t="s">
        <v>305</v>
      </c>
      <c r="K59" s="36" t="s">
        <v>305</v>
      </c>
      <c r="L59" s="43" t="s">
        <v>305</v>
      </c>
      <c r="M59" s="36" t="s">
        <v>305</v>
      </c>
      <c r="N59" s="58" t="s">
        <v>305</v>
      </c>
      <c r="O59" s="55">
        <v>28.37</v>
      </c>
      <c r="P59" s="69">
        <v>143</v>
      </c>
      <c r="Q59" s="63" t="str">
        <f t="shared" si="8"/>
        <v>*</v>
      </c>
      <c r="R59" s="58" t="s">
        <v>305</v>
      </c>
      <c r="S59" s="58" t="s">
        <v>305</v>
      </c>
      <c r="T59" s="43" t="str">
        <f t="shared" si="12"/>
        <v>*</v>
      </c>
      <c r="U59" s="36" t="s">
        <v>305</v>
      </c>
      <c r="V59" s="43" t="s">
        <v>305</v>
      </c>
      <c r="W59" s="58" t="s">
        <v>305</v>
      </c>
      <c r="X59" s="47" t="str">
        <f t="shared" si="13"/>
        <v>*</v>
      </c>
      <c r="Y59" s="36" t="s">
        <v>305</v>
      </c>
      <c r="Z59" s="43" t="s">
        <v>305</v>
      </c>
      <c r="AA59" s="47" t="s">
        <v>305</v>
      </c>
      <c r="AB59" s="47"/>
      <c r="AC59" s="47"/>
      <c r="AD59" s="47"/>
      <c r="AE59" s="47"/>
      <c r="AF59" s="47"/>
      <c r="AG59" s="47"/>
      <c r="AH59" s="58" t="str">
        <f>IF(ISERROR(VLOOKUP(AB59,Methodology!$H$26:$I$37,2,FALSE)),"",VLOOKUP(AB59,Methodology!$H$26:$I$37,2,FALSE))</f>
        <v/>
      </c>
      <c r="AI59" s="58" t="str">
        <f>IF(ISERROR(VLOOKUP(AC59,Methodology!$H$26:$I$37,2,FALSE)),"",VLOOKUP(AC59,Methodology!$H$26:$I$37,2,FALSE))</f>
        <v/>
      </c>
      <c r="AJ59" s="47" t="str">
        <f>IF(ISERROR(VLOOKUP(AD59,Methodology!$H$26:$I$37,2,FALSE)),"",VLOOKUP(AD59,Methodology!$H$26:$I$37,2,FALSE))</f>
        <v/>
      </c>
      <c r="AK59" s="58" t="str">
        <f>IF(ISERROR(VLOOKUP(AE59,Methodology!$H$26:$I$37,2,FALSE)),"",VLOOKUP(AE59,Methodology!$H$26:$I$37,2,FALSE))</f>
        <v/>
      </c>
      <c r="AL59" s="58" t="str">
        <f>IF(ISERROR(VLOOKUP(AF59,Methodology!$H$26:$I$37,2,FALSE)),"",VLOOKUP(AF59,Methodology!$H$26:$I$37,2,FALSE))</f>
        <v/>
      </c>
      <c r="AM59" s="47" t="str">
        <f>IF(ISERROR(VLOOKUP(AG59,Methodology!$H$26:$I$37,2,FALSE)),"",VLOOKUP(AG59,Methodology!$H$26:$I$37,2,FALSE))</f>
        <v/>
      </c>
      <c r="AN59" s="108">
        <f t="shared" si="10"/>
        <v>0</v>
      </c>
      <c r="AO59" s="108">
        <f t="shared" si="9"/>
        <v>0</v>
      </c>
      <c r="AP59" s="49" t="s">
        <v>420</v>
      </c>
    </row>
    <row r="60" spans="1:42" s="10" customFormat="1" x14ac:dyDescent="0.25">
      <c r="A60"/>
      <c r="B60" s="174" t="s">
        <v>413</v>
      </c>
      <c r="C60" s="49" t="s">
        <v>426</v>
      </c>
      <c r="D60" s="27" t="s">
        <v>613</v>
      </c>
      <c r="E60" s="118"/>
      <c r="F60" s="118">
        <v>12</v>
      </c>
      <c r="G60" s="31">
        <f t="shared" si="11"/>
        <v>-12</v>
      </c>
      <c r="H60" s="117" t="e">
        <f>(VLOOKUP(B60,'[1]New Ratings'!$A$3:$I$195,5,FALSE))</f>
        <v>#N/A</v>
      </c>
      <c r="I60" s="43" t="s">
        <v>1</v>
      </c>
      <c r="J60" s="36" t="s">
        <v>305</v>
      </c>
      <c r="K60" s="36" t="s">
        <v>305</v>
      </c>
      <c r="L60" s="43" t="s">
        <v>305</v>
      </c>
      <c r="M60" s="36" t="s">
        <v>305</v>
      </c>
      <c r="N60" s="58"/>
      <c r="O60" s="55">
        <v>21.68</v>
      </c>
      <c r="P60" s="69">
        <v>172</v>
      </c>
      <c r="Q60" s="63" t="str">
        <f t="shared" si="8"/>
        <v>*</v>
      </c>
      <c r="R60" s="58" t="s">
        <v>305</v>
      </c>
      <c r="S60" s="58"/>
      <c r="T60" s="43"/>
      <c r="U60" s="36" t="s">
        <v>305</v>
      </c>
      <c r="V60" s="43" t="s">
        <v>305</v>
      </c>
      <c r="W60" s="58" t="s">
        <v>305</v>
      </c>
      <c r="X60" s="47"/>
      <c r="Y60" s="36" t="s">
        <v>305</v>
      </c>
      <c r="Z60" s="43" t="s">
        <v>305</v>
      </c>
      <c r="AA60" s="47" t="s">
        <v>305</v>
      </c>
      <c r="AB60" s="47"/>
      <c r="AC60" s="47"/>
      <c r="AD60" s="47"/>
      <c r="AE60" s="47"/>
      <c r="AF60" s="47"/>
      <c r="AG60" s="47"/>
      <c r="AH60" s="58" t="str">
        <f>IF(ISERROR(VLOOKUP(AB60,Methodology!$H$26:$I$37,2,FALSE)),"",VLOOKUP(AB60,Methodology!$H$26:$I$37,2,FALSE))</f>
        <v/>
      </c>
      <c r="AI60" s="58" t="str">
        <f>IF(ISERROR(VLOOKUP(AC60,Methodology!$H$26:$I$37,2,FALSE)),"",VLOOKUP(AC60,Methodology!$H$26:$I$37,2,FALSE))</f>
        <v/>
      </c>
      <c r="AJ60" s="47" t="str">
        <f>IF(ISERROR(VLOOKUP(AD60,Methodology!$H$26:$I$37,2,FALSE)),"",VLOOKUP(AD60,Methodology!$H$26:$I$37,2,FALSE))</f>
        <v/>
      </c>
      <c r="AK60" s="58" t="str">
        <f>IF(ISERROR(VLOOKUP(AE60,Methodology!$H$26:$I$37,2,FALSE)),"",VLOOKUP(AE60,Methodology!$H$26:$I$37,2,FALSE))</f>
        <v/>
      </c>
      <c r="AL60" s="58" t="str">
        <f>IF(ISERROR(VLOOKUP(AF60,Methodology!$H$26:$I$37,2,FALSE)),"",VLOOKUP(AF60,Methodology!$H$26:$I$37,2,FALSE))</f>
        <v/>
      </c>
      <c r="AM60" s="47" t="str">
        <f>IF(ISERROR(VLOOKUP(AG60,Methodology!$H$26:$I$37,2,FALSE)),"",VLOOKUP(AG60,Methodology!$H$26:$I$37,2,FALSE))</f>
        <v/>
      </c>
      <c r="AN60" s="108">
        <f t="shared" si="10"/>
        <v>0</v>
      </c>
      <c r="AO60" s="108">
        <f t="shared" si="9"/>
        <v>0</v>
      </c>
      <c r="AP60" s="49" t="s">
        <v>317</v>
      </c>
    </row>
    <row r="61" spans="1:42" x14ac:dyDescent="0.25">
      <c r="B61" s="74" t="s">
        <v>77</v>
      </c>
      <c r="C61" s="149" t="s">
        <v>78</v>
      </c>
      <c r="D61" s="26" t="s">
        <v>490</v>
      </c>
      <c r="E61" s="118">
        <v>4</v>
      </c>
      <c r="F61" s="118">
        <v>4</v>
      </c>
      <c r="G61" s="30">
        <f t="shared" si="11"/>
        <v>0</v>
      </c>
      <c r="H61" s="117">
        <f>(VLOOKUP(B61,'[1]New Ratings'!$A$3:$I$195,5,FALSE))</f>
        <v>4</v>
      </c>
      <c r="I61" s="43" t="s">
        <v>1</v>
      </c>
      <c r="J61" s="36" t="s">
        <v>283</v>
      </c>
      <c r="K61" s="36" t="s">
        <v>283</v>
      </c>
      <c r="L61" s="43" t="s">
        <v>40</v>
      </c>
      <c r="M61" s="36" t="s">
        <v>299</v>
      </c>
      <c r="N61" s="58" t="s">
        <v>350</v>
      </c>
      <c r="O61" s="55">
        <v>63.75</v>
      </c>
      <c r="P61" s="69">
        <v>44</v>
      </c>
      <c r="Q61" s="63" t="str">
        <f t="shared" si="8"/>
        <v>B</v>
      </c>
      <c r="R61" s="58">
        <v>30</v>
      </c>
      <c r="S61" s="58">
        <v>35</v>
      </c>
      <c r="T61" s="141">
        <f t="shared" si="12"/>
        <v>-5</v>
      </c>
      <c r="U61" s="36">
        <v>47</v>
      </c>
      <c r="V61" s="43">
        <v>53.2</v>
      </c>
      <c r="W61" s="64">
        <v>55.1</v>
      </c>
      <c r="X61" s="65">
        <f t="shared" si="13"/>
        <v>-1.8999999999999986</v>
      </c>
      <c r="Y61" s="36">
        <v>77</v>
      </c>
      <c r="Z61" s="43">
        <v>37</v>
      </c>
      <c r="AA61" s="47">
        <v>38.5</v>
      </c>
      <c r="AB61" s="47"/>
      <c r="AC61" s="47"/>
      <c r="AD61" s="47"/>
      <c r="AE61" s="47"/>
      <c r="AF61" s="47"/>
      <c r="AG61" s="47"/>
      <c r="AH61" s="58" t="str">
        <f>IF(ISERROR(VLOOKUP(AB61,Methodology!$H$26:$I$37,2,FALSE)),"",VLOOKUP(AB61,Methodology!$H$26:$I$37,2,FALSE))</f>
        <v/>
      </c>
      <c r="AI61" s="58" t="str">
        <f>IF(ISERROR(VLOOKUP(AC61,Methodology!$H$26:$I$37,2,FALSE)),"",VLOOKUP(AC61,Methodology!$H$26:$I$37,2,FALSE))</f>
        <v/>
      </c>
      <c r="AJ61" s="47" t="str">
        <f>IF(ISERROR(VLOOKUP(AD61,Methodology!$H$26:$I$37,2,FALSE)),"",VLOOKUP(AD61,Methodology!$H$26:$I$37,2,FALSE))</f>
        <v/>
      </c>
      <c r="AK61" s="58" t="str">
        <f>IF(ISERROR(VLOOKUP(AE61,Methodology!$H$26:$I$37,2,FALSE)),"",VLOOKUP(AE61,Methodology!$H$26:$I$37,2,FALSE))</f>
        <v/>
      </c>
      <c r="AL61" s="58" t="str">
        <f>IF(ISERROR(VLOOKUP(AF61,Methodology!$H$26:$I$37,2,FALSE)),"",VLOOKUP(AF61,Methodology!$H$26:$I$37,2,FALSE))</f>
        <v/>
      </c>
      <c r="AM61" s="47" t="str">
        <f>IF(ISERROR(VLOOKUP(AG61,Methodology!$H$26:$I$37,2,FALSE)),"",VLOOKUP(AG61,Methodology!$H$26:$I$37,2,FALSE))</f>
        <v/>
      </c>
      <c r="AN61" s="108">
        <f t="shared" si="10"/>
        <v>0</v>
      </c>
      <c r="AO61" s="108">
        <f t="shared" si="9"/>
        <v>0</v>
      </c>
      <c r="AP61" s="49" t="s">
        <v>322</v>
      </c>
    </row>
    <row r="62" spans="1:42" x14ac:dyDescent="0.25">
      <c r="B62" s="174" t="s">
        <v>79</v>
      </c>
      <c r="C62" s="149" t="s">
        <v>80</v>
      </c>
      <c r="D62" s="26" t="s">
        <v>491</v>
      </c>
      <c r="E62" s="118"/>
      <c r="F62" s="118">
        <v>11</v>
      </c>
      <c r="G62" s="30">
        <f t="shared" si="11"/>
        <v>-11</v>
      </c>
      <c r="H62" s="117">
        <f>(VLOOKUP(B62,'[1]New Ratings'!$A$3:$I$195,5,FALSE))</f>
        <v>11</v>
      </c>
      <c r="I62" s="43" t="s">
        <v>1</v>
      </c>
      <c r="J62" s="36" t="s">
        <v>305</v>
      </c>
      <c r="K62" s="36" t="s">
        <v>305</v>
      </c>
      <c r="L62" s="43" t="s">
        <v>305</v>
      </c>
      <c r="M62" s="36" t="s">
        <v>305</v>
      </c>
      <c r="N62" s="58" t="s">
        <v>305</v>
      </c>
      <c r="O62" s="55">
        <v>26.65</v>
      </c>
      <c r="P62" s="69">
        <v>152</v>
      </c>
      <c r="Q62" s="63" t="str">
        <f t="shared" si="8"/>
        <v>*</v>
      </c>
      <c r="R62" s="58" t="s">
        <v>305</v>
      </c>
      <c r="S62" s="64" t="s">
        <v>305</v>
      </c>
      <c r="T62" s="141" t="str">
        <f t="shared" si="12"/>
        <v>*</v>
      </c>
      <c r="U62" s="36">
        <v>127</v>
      </c>
      <c r="V62" s="43">
        <v>15.2</v>
      </c>
      <c r="W62" s="64">
        <v>15.9</v>
      </c>
      <c r="X62" s="65">
        <f t="shared" si="13"/>
        <v>-0.70000000000000107</v>
      </c>
      <c r="Y62" s="36">
        <v>59</v>
      </c>
      <c r="Z62" s="43">
        <v>27.5</v>
      </c>
      <c r="AA62" s="47">
        <v>32.5</v>
      </c>
      <c r="AB62" s="47"/>
      <c r="AC62" s="47"/>
      <c r="AD62" s="47"/>
      <c r="AE62" s="47"/>
      <c r="AF62" s="47"/>
      <c r="AG62" s="47"/>
      <c r="AH62" s="58" t="str">
        <f>IF(ISERROR(VLOOKUP(AB62,Methodology!$H$26:$I$37,2,FALSE)),"",VLOOKUP(AB62,Methodology!$H$26:$I$37,2,FALSE))</f>
        <v/>
      </c>
      <c r="AI62" s="58" t="str">
        <f>IF(ISERROR(VLOOKUP(AC62,Methodology!$H$26:$I$37,2,FALSE)),"",VLOOKUP(AC62,Methodology!$H$26:$I$37,2,FALSE))</f>
        <v/>
      </c>
      <c r="AJ62" s="47" t="str">
        <f>IF(ISERROR(VLOOKUP(AD62,Methodology!$H$26:$I$37,2,FALSE)),"",VLOOKUP(AD62,Methodology!$H$26:$I$37,2,FALSE))</f>
        <v/>
      </c>
      <c r="AK62" s="58" t="str">
        <f>IF(ISERROR(VLOOKUP(AE62,Methodology!$H$26:$I$37,2,FALSE)),"",VLOOKUP(AE62,Methodology!$H$26:$I$37,2,FALSE))</f>
        <v/>
      </c>
      <c r="AL62" s="58" t="str">
        <f>IF(ISERROR(VLOOKUP(AF62,Methodology!$H$26:$I$37,2,FALSE)),"",VLOOKUP(AF62,Methodology!$H$26:$I$37,2,FALSE))</f>
        <v/>
      </c>
      <c r="AM62" s="47" t="str">
        <f>IF(ISERROR(VLOOKUP(AG62,Methodology!$H$26:$I$37,2,FALSE)),"",VLOOKUP(AG62,Methodology!$H$26:$I$37,2,FALSE))</f>
        <v/>
      </c>
      <c r="AN62" s="108">
        <f t="shared" si="10"/>
        <v>0</v>
      </c>
      <c r="AO62" s="108">
        <f t="shared" si="9"/>
        <v>0</v>
      </c>
      <c r="AP62" s="49" t="s">
        <v>252</v>
      </c>
    </row>
    <row r="63" spans="1:42" x14ac:dyDescent="0.25">
      <c r="B63" s="76" t="s">
        <v>81</v>
      </c>
      <c r="C63" s="149" t="s">
        <v>9</v>
      </c>
      <c r="D63" s="26" t="s">
        <v>492</v>
      </c>
      <c r="E63" s="118"/>
      <c r="F63" s="118">
        <v>7</v>
      </c>
      <c r="G63" s="30">
        <f t="shared" si="11"/>
        <v>-7</v>
      </c>
      <c r="H63" s="117">
        <f>(VLOOKUP(B63,'[1]New Ratings'!$A$3:$I$195,5,FALSE))</f>
        <v>6</v>
      </c>
      <c r="I63" s="43" t="s">
        <v>1</v>
      </c>
      <c r="J63" s="36" t="s">
        <v>309</v>
      </c>
      <c r="K63" s="36" t="s">
        <v>309</v>
      </c>
      <c r="L63" s="43" t="s">
        <v>305</v>
      </c>
      <c r="M63" s="36" t="s">
        <v>305</v>
      </c>
      <c r="N63" s="58" t="s">
        <v>305</v>
      </c>
      <c r="O63" s="55">
        <v>39.08</v>
      </c>
      <c r="P63" s="69">
        <v>90</v>
      </c>
      <c r="Q63" s="63" t="str">
        <f t="shared" si="8"/>
        <v>*</v>
      </c>
      <c r="R63" s="58" t="s">
        <v>305</v>
      </c>
      <c r="S63" s="64" t="s">
        <v>305</v>
      </c>
      <c r="T63" s="141" t="str">
        <f t="shared" si="12"/>
        <v>*</v>
      </c>
      <c r="U63" s="36" t="s">
        <v>305</v>
      </c>
      <c r="V63" s="43" t="s">
        <v>305</v>
      </c>
      <c r="W63" s="64" t="s">
        <v>305</v>
      </c>
      <c r="X63" s="65" t="str">
        <f t="shared" si="13"/>
        <v>*</v>
      </c>
      <c r="Y63" s="36" t="s">
        <v>305</v>
      </c>
      <c r="Z63" s="43" t="s">
        <v>305</v>
      </c>
      <c r="AA63" s="47" t="s">
        <v>305</v>
      </c>
      <c r="AB63" s="47"/>
      <c r="AC63" s="47"/>
      <c r="AD63" s="47"/>
      <c r="AE63" s="47"/>
      <c r="AF63" s="47"/>
      <c r="AG63" s="47"/>
      <c r="AH63" s="58" t="str">
        <f>IF(ISERROR(VLOOKUP(AB63,Methodology!$H$26:$I$37,2,FALSE)),"",VLOOKUP(AB63,Methodology!$H$26:$I$37,2,FALSE))</f>
        <v/>
      </c>
      <c r="AI63" s="58" t="str">
        <f>IF(ISERROR(VLOOKUP(AC63,Methodology!$H$26:$I$37,2,FALSE)),"",VLOOKUP(AC63,Methodology!$H$26:$I$37,2,FALSE))</f>
        <v/>
      </c>
      <c r="AJ63" s="47" t="str">
        <f>IF(ISERROR(VLOOKUP(AD63,Methodology!$H$26:$I$37,2,FALSE)),"",VLOOKUP(AD63,Methodology!$H$26:$I$37,2,FALSE))</f>
        <v/>
      </c>
      <c r="AK63" s="58" t="str">
        <f>IF(ISERROR(VLOOKUP(AE63,Methodology!$H$26:$I$37,2,FALSE)),"",VLOOKUP(AE63,Methodology!$H$26:$I$37,2,FALSE))</f>
        <v/>
      </c>
      <c r="AL63" s="58" t="str">
        <f>IF(ISERROR(VLOOKUP(AF63,Methodology!$H$26:$I$37,2,FALSE)),"",VLOOKUP(AF63,Methodology!$H$26:$I$37,2,FALSE))</f>
        <v/>
      </c>
      <c r="AM63" s="47" t="str">
        <f>IF(ISERROR(VLOOKUP(AG63,Methodology!$H$26:$I$37,2,FALSE)),"",VLOOKUP(AG63,Methodology!$H$26:$I$37,2,FALSE))</f>
        <v/>
      </c>
      <c r="AN63" s="108">
        <f t="shared" si="10"/>
        <v>0</v>
      </c>
      <c r="AO63" s="108">
        <f t="shared" si="9"/>
        <v>0</v>
      </c>
      <c r="AP63" s="50" t="s">
        <v>442</v>
      </c>
    </row>
    <row r="64" spans="1:42" x14ac:dyDescent="0.25">
      <c r="B64" s="74" t="s">
        <v>82</v>
      </c>
      <c r="C64" s="149" t="s">
        <v>396</v>
      </c>
      <c r="D64" s="26" t="s">
        <v>493</v>
      </c>
      <c r="E64" s="118"/>
      <c r="F64" s="118">
        <v>1</v>
      </c>
      <c r="G64" s="30">
        <f t="shared" si="11"/>
        <v>-1</v>
      </c>
      <c r="H64" s="117">
        <f>(VLOOKUP(B64,'[1]New Ratings'!$A$3:$I$195,5,FALSE))</f>
        <v>1</v>
      </c>
      <c r="I64" s="43" t="s">
        <v>16</v>
      </c>
      <c r="J64" s="36" t="s">
        <v>324</v>
      </c>
      <c r="K64" s="36" t="s">
        <v>324</v>
      </c>
      <c r="L64" s="43" t="s">
        <v>40</v>
      </c>
      <c r="M64" s="36" t="s">
        <v>293</v>
      </c>
      <c r="N64" s="58" t="s">
        <v>293</v>
      </c>
      <c r="O64" s="55">
        <v>93.87</v>
      </c>
      <c r="P64" s="69">
        <v>9</v>
      </c>
      <c r="Q64" s="63" t="str">
        <f t="shared" si="8"/>
        <v>*</v>
      </c>
      <c r="R64" s="58" t="s">
        <v>305</v>
      </c>
      <c r="S64" s="64" t="s">
        <v>305</v>
      </c>
      <c r="T64" s="141" t="str">
        <f t="shared" si="12"/>
        <v>*</v>
      </c>
      <c r="U64" s="36">
        <v>12</v>
      </c>
      <c r="V64" s="43">
        <v>87.5</v>
      </c>
      <c r="W64" s="64">
        <v>89.1</v>
      </c>
      <c r="X64" s="65">
        <f t="shared" si="13"/>
        <v>-1.5999999999999943</v>
      </c>
      <c r="Y64" s="36">
        <v>93</v>
      </c>
      <c r="Z64" s="43">
        <v>37.5</v>
      </c>
      <c r="AA64" s="47">
        <v>46.5</v>
      </c>
      <c r="AB64" s="47" t="s">
        <v>300</v>
      </c>
      <c r="AC64" s="47" t="s">
        <v>300</v>
      </c>
      <c r="AD64" s="47" t="s">
        <v>297</v>
      </c>
      <c r="AE64" s="47" t="s">
        <v>300</v>
      </c>
      <c r="AF64" s="47" t="s">
        <v>300</v>
      </c>
      <c r="AG64" s="47" t="s">
        <v>297</v>
      </c>
      <c r="AH64" s="58">
        <f>IF(ISERROR(VLOOKUP(AB64,Methodology!$H$26:$I$37,2,FALSE)),"",VLOOKUP(AB64,Methodology!$H$26:$I$37,2,FALSE))</f>
        <v>9</v>
      </c>
      <c r="AI64" s="58">
        <f>IF(ISERROR(VLOOKUP(AC64,Methodology!$H$26:$I$37,2,FALSE)),"",VLOOKUP(AC64,Methodology!$H$26:$I$37,2,FALSE))</f>
        <v>9</v>
      </c>
      <c r="AJ64" s="47">
        <f>IF(ISERROR(VLOOKUP(AD64,Methodology!$H$26:$I$37,2,FALSE)),"",VLOOKUP(AD64,Methodology!$H$26:$I$37,2,FALSE))</f>
        <v>10</v>
      </c>
      <c r="AK64" s="58">
        <f>IF(ISERROR(VLOOKUP(AE64,Methodology!$H$26:$I$37,2,FALSE)),"",VLOOKUP(AE64,Methodology!$H$26:$I$37,2,FALSE))</f>
        <v>9</v>
      </c>
      <c r="AL64" s="58">
        <f>IF(ISERROR(VLOOKUP(AF64,Methodology!$H$26:$I$37,2,FALSE)),"",VLOOKUP(AF64,Methodology!$H$26:$I$37,2,FALSE))</f>
        <v>9</v>
      </c>
      <c r="AM64" s="47">
        <f>IF(ISERROR(VLOOKUP(AG64,Methodology!$H$26:$I$37,2,FALSE)),"",VLOOKUP(AG64,Methodology!$H$26:$I$37,2,FALSE))</f>
        <v>10</v>
      </c>
      <c r="AN64" s="108">
        <f t="shared" si="10"/>
        <v>9.3333333333333339</v>
      </c>
      <c r="AO64" s="108">
        <f t="shared" si="9"/>
        <v>9.3333333333333339</v>
      </c>
      <c r="AP64" s="49" t="s">
        <v>420</v>
      </c>
    </row>
    <row r="65" spans="2:42" x14ac:dyDescent="0.25">
      <c r="B65" s="74" t="s">
        <v>83</v>
      </c>
      <c r="C65" s="149" t="s">
        <v>394</v>
      </c>
      <c r="D65" s="26" t="s">
        <v>494</v>
      </c>
      <c r="E65" s="118"/>
      <c r="F65" s="118">
        <v>1</v>
      </c>
      <c r="G65" s="30">
        <f t="shared" si="11"/>
        <v>-1</v>
      </c>
      <c r="H65" s="117">
        <f>(VLOOKUP(B65,'[1]New Ratings'!$A$3:$I$195,5,FALSE))</f>
        <v>1</v>
      </c>
      <c r="I65" s="43" t="s">
        <v>16</v>
      </c>
      <c r="J65" s="36" t="s">
        <v>20</v>
      </c>
      <c r="K65" s="36" t="s">
        <v>20</v>
      </c>
      <c r="L65" s="43" t="s">
        <v>13</v>
      </c>
      <c r="M65" s="36" t="s">
        <v>293</v>
      </c>
      <c r="N65" s="58" t="s">
        <v>293</v>
      </c>
      <c r="O65" s="55">
        <v>93.97</v>
      </c>
      <c r="P65" s="69">
        <v>8</v>
      </c>
      <c r="Q65" s="63" t="str">
        <f t="shared" si="8"/>
        <v>B</v>
      </c>
      <c r="R65" s="58">
        <v>35</v>
      </c>
      <c r="S65" s="64">
        <v>35</v>
      </c>
      <c r="T65" s="141">
        <f t="shared" si="12"/>
        <v>0</v>
      </c>
      <c r="U65" s="36">
        <v>5</v>
      </c>
      <c r="V65" s="43">
        <v>92.9</v>
      </c>
      <c r="W65" s="64">
        <v>93.6</v>
      </c>
      <c r="X65" s="65">
        <f t="shared" si="13"/>
        <v>-0.69999999999998863</v>
      </c>
      <c r="Y65" s="36">
        <v>79</v>
      </c>
      <c r="Z65" s="43">
        <v>39</v>
      </c>
      <c r="AA65" s="47">
        <v>43</v>
      </c>
      <c r="AB65" s="47" t="s">
        <v>300</v>
      </c>
      <c r="AC65" s="47" t="s">
        <v>298</v>
      </c>
      <c r="AD65" s="47" t="s">
        <v>298</v>
      </c>
      <c r="AE65" s="47" t="s">
        <v>303</v>
      </c>
      <c r="AF65" s="47" t="s">
        <v>348</v>
      </c>
      <c r="AG65" s="47" t="s">
        <v>303</v>
      </c>
      <c r="AH65" s="58">
        <f>IF(ISERROR(VLOOKUP(AB65,Methodology!$H$26:$I$37,2,FALSE)),"",VLOOKUP(AB65,Methodology!$H$26:$I$37,2,FALSE))</f>
        <v>9</v>
      </c>
      <c r="AI65" s="58">
        <f>IF(ISERROR(VLOOKUP(AC65,Methodology!$H$26:$I$37,2,FALSE)),"",VLOOKUP(AC65,Methodology!$H$26:$I$37,2,FALSE))</f>
        <v>8</v>
      </c>
      <c r="AJ65" s="47">
        <f>IF(ISERROR(VLOOKUP(AD65,Methodology!$H$26:$I$37,2,FALSE)),"",VLOOKUP(AD65,Methodology!$H$26:$I$37,2,FALSE))</f>
        <v>8</v>
      </c>
      <c r="AK65" s="58">
        <f>IF(ISERROR(VLOOKUP(AE65,Methodology!$H$26:$I$37,2,FALSE)),"",VLOOKUP(AE65,Methodology!$H$26:$I$37,2,FALSE))</f>
        <v>7</v>
      </c>
      <c r="AL65" s="58">
        <f>IF(ISERROR(VLOOKUP(AF65,Methodology!$H$26:$I$37,2,FALSE)),"",VLOOKUP(AF65,Methodology!$H$26:$I$37,2,FALSE))</f>
        <v>6</v>
      </c>
      <c r="AM65" s="47">
        <f>IF(ISERROR(VLOOKUP(AG65,Methodology!$H$26:$I$37,2,FALSE)),"",VLOOKUP(AG65,Methodology!$H$26:$I$37,2,FALSE))</f>
        <v>7</v>
      </c>
      <c r="AN65" s="108">
        <f t="shared" si="10"/>
        <v>8.3333333333333339</v>
      </c>
      <c r="AO65" s="108">
        <f t="shared" si="9"/>
        <v>6.666666666666667</v>
      </c>
      <c r="AP65" s="49" t="s">
        <v>420</v>
      </c>
    </row>
    <row r="66" spans="2:42" x14ac:dyDescent="0.25">
      <c r="B66" s="76" t="s">
        <v>84</v>
      </c>
      <c r="C66" s="149" t="s">
        <v>33</v>
      </c>
      <c r="D66" s="26" t="s">
        <v>472</v>
      </c>
      <c r="E66" s="118"/>
      <c r="F66" s="118">
        <v>10</v>
      </c>
      <c r="G66" s="30">
        <f t="shared" si="11"/>
        <v>-10</v>
      </c>
      <c r="H66" s="117">
        <f>(VLOOKUP(B66,'[1]New Ratings'!$A$3:$I$195,5,FALSE))</f>
        <v>10</v>
      </c>
      <c r="I66" s="43" t="s">
        <v>1</v>
      </c>
      <c r="J66" s="36" t="s">
        <v>305</v>
      </c>
      <c r="K66" s="36" t="s">
        <v>305</v>
      </c>
      <c r="L66" s="43" t="s">
        <v>305</v>
      </c>
      <c r="M66" s="36" t="s">
        <v>305</v>
      </c>
      <c r="N66" s="58" t="s">
        <v>305</v>
      </c>
      <c r="O66" s="55">
        <v>32.700000000000003</v>
      </c>
      <c r="P66" s="69">
        <v>115</v>
      </c>
      <c r="Q66" s="63" t="str">
        <f t="shared" si="8"/>
        <v>C</v>
      </c>
      <c r="R66" s="58">
        <v>50</v>
      </c>
      <c r="S66" s="64">
        <v>53</v>
      </c>
      <c r="T66" s="141">
        <f t="shared" ref="T66:T116" si="14">IF(R66="*","*",R66-S66)</f>
        <v>-3</v>
      </c>
      <c r="U66" s="36">
        <v>102</v>
      </c>
      <c r="V66" s="43">
        <v>22.4</v>
      </c>
      <c r="W66" s="64">
        <v>23.8</v>
      </c>
      <c r="X66" s="65">
        <f t="shared" si="13"/>
        <v>-1.4000000000000021</v>
      </c>
      <c r="Y66" s="36">
        <v>62</v>
      </c>
      <c r="Z66" s="43">
        <v>35.5</v>
      </c>
      <c r="AA66" s="47">
        <v>38</v>
      </c>
      <c r="AB66" s="47" t="s">
        <v>432</v>
      </c>
      <c r="AC66" s="47" t="s">
        <v>348</v>
      </c>
      <c r="AD66" s="47" t="s">
        <v>432</v>
      </c>
      <c r="AE66" s="47" t="s">
        <v>432</v>
      </c>
      <c r="AF66" s="47" t="s">
        <v>323</v>
      </c>
      <c r="AG66" s="47" t="s">
        <v>323</v>
      </c>
      <c r="AH66" s="58">
        <f>IF(ISERROR(VLOOKUP(AB66,Methodology!$H$26:$I$37,2,FALSE)),"",VLOOKUP(AB66,Methodology!$H$26:$I$37,2,FALSE))</f>
        <v>4</v>
      </c>
      <c r="AI66" s="58">
        <f>IF(ISERROR(VLOOKUP(AC66,Methodology!$H$26:$I$37,2,FALSE)),"",VLOOKUP(AC66,Methodology!$H$26:$I$37,2,FALSE))</f>
        <v>6</v>
      </c>
      <c r="AJ66" s="47">
        <f>IF(ISERROR(VLOOKUP(AD66,Methodology!$H$26:$I$37,2,FALSE)),"",VLOOKUP(AD66,Methodology!$H$26:$I$37,2,FALSE))</f>
        <v>4</v>
      </c>
      <c r="AK66" s="58">
        <f>IF(ISERROR(VLOOKUP(AE66,Methodology!$H$26:$I$37,2,FALSE)),"",VLOOKUP(AE66,Methodology!$H$26:$I$37,2,FALSE))</f>
        <v>4</v>
      </c>
      <c r="AL66" s="58">
        <f>IF(ISERROR(VLOOKUP(AF66,Methodology!$H$26:$I$37,2,FALSE)),"",VLOOKUP(AF66,Methodology!$H$26:$I$37,2,FALSE))</f>
        <v>5</v>
      </c>
      <c r="AM66" s="47">
        <f>IF(ISERROR(VLOOKUP(AG66,Methodology!$H$26:$I$37,2,FALSE)),"",VLOOKUP(AG66,Methodology!$H$26:$I$37,2,FALSE))</f>
        <v>5</v>
      </c>
      <c r="AN66" s="108">
        <f t="shared" si="10"/>
        <v>4.666666666666667</v>
      </c>
      <c r="AO66" s="108">
        <f t="shared" si="9"/>
        <v>4.666666666666667</v>
      </c>
      <c r="AP66" s="49" t="s">
        <v>420</v>
      </c>
    </row>
    <row r="67" spans="2:42" x14ac:dyDescent="0.25">
      <c r="B67" s="174" t="s">
        <v>85</v>
      </c>
      <c r="C67" s="149" t="s">
        <v>86</v>
      </c>
      <c r="D67" s="26" t="s">
        <v>495</v>
      </c>
      <c r="E67" s="118"/>
      <c r="F67" s="118">
        <v>11</v>
      </c>
      <c r="G67" s="30">
        <f t="shared" si="11"/>
        <v>-11</v>
      </c>
      <c r="H67" s="117">
        <f>(VLOOKUP(B67,'[1]New Ratings'!$A$3:$I$195,5,FALSE))</f>
        <v>11</v>
      </c>
      <c r="I67" s="43" t="s">
        <v>16</v>
      </c>
      <c r="J67" s="36" t="s">
        <v>305</v>
      </c>
      <c r="K67" s="36" t="s">
        <v>305</v>
      </c>
      <c r="L67" s="43" t="s">
        <v>305</v>
      </c>
      <c r="M67" s="36" t="s">
        <v>305</v>
      </c>
      <c r="N67" s="58" t="s">
        <v>305</v>
      </c>
      <c r="O67" s="55">
        <v>30.64</v>
      </c>
      <c r="P67" s="69">
        <v>128</v>
      </c>
      <c r="Q67" s="63" t="str">
        <f t="shared" si="8"/>
        <v>D</v>
      </c>
      <c r="R67" s="58">
        <v>62</v>
      </c>
      <c r="S67" s="64">
        <v>62</v>
      </c>
      <c r="T67" s="141">
        <f t="shared" si="14"/>
        <v>0</v>
      </c>
      <c r="U67" s="36" t="s">
        <v>305</v>
      </c>
      <c r="V67" s="43" t="s">
        <v>305</v>
      </c>
      <c r="W67" s="64" t="s">
        <v>305</v>
      </c>
      <c r="X67" s="65" t="str">
        <f t="shared" si="13"/>
        <v>*</v>
      </c>
      <c r="Y67" s="36">
        <v>68</v>
      </c>
      <c r="Z67" s="43">
        <v>30.5</v>
      </c>
      <c r="AA67" s="47">
        <v>33</v>
      </c>
      <c r="AB67" s="47"/>
      <c r="AC67" s="47"/>
      <c r="AD67" s="47"/>
      <c r="AE67" s="47"/>
      <c r="AF67" s="47"/>
      <c r="AG67" s="47"/>
      <c r="AH67" s="58" t="str">
        <f>IF(ISERROR(VLOOKUP(AB67,Methodology!$H$26:$I$37,2,FALSE)),"",VLOOKUP(AB67,Methodology!$H$26:$I$37,2,FALSE))</f>
        <v/>
      </c>
      <c r="AI67" s="58" t="str">
        <f>IF(ISERROR(VLOOKUP(AC67,Methodology!$H$26:$I$37,2,FALSE)),"",VLOOKUP(AC67,Methodology!$H$26:$I$37,2,FALSE))</f>
        <v/>
      </c>
      <c r="AJ67" s="47" t="str">
        <f>IF(ISERROR(VLOOKUP(AD67,Methodology!$H$26:$I$37,2,FALSE)),"",VLOOKUP(AD67,Methodology!$H$26:$I$37,2,FALSE))</f>
        <v/>
      </c>
      <c r="AK67" s="58" t="str">
        <f>IF(ISERROR(VLOOKUP(AE67,Methodology!$H$26:$I$37,2,FALSE)),"",VLOOKUP(AE67,Methodology!$H$26:$I$37,2,FALSE))</f>
        <v/>
      </c>
      <c r="AL67" s="58" t="str">
        <f>IF(ISERROR(VLOOKUP(AF67,Methodology!$H$26:$I$37,2,FALSE)),"",VLOOKUP(AF67,Methodology!$H$26:$I$37,2,FALSE))</f>
        <v/>
      </c>
      <c r="AM67" s="47" t="str">
        <f>IF(ISERROR(VLOOKUP(AG67,Methodology!$H$26:$I$37,2,FALSE)),"",VLOOKUP(AG67,Methodology!$H$26:$I$37,2,FALSE))</f>
        <v/>
      </c>
      <c r="AN67" s="108">
        <f t="shared" si="10"/>
        <v>0</v>
      </c>
      <c r="AO67" s="108">
        <f t="shared" si="9"/>
        <v>0</v>
      </c>
      <c r="AP67" s="49" t="s">
        <v>317</v>
      </c>
    </row>
    <row r="68" spans="2:42" x14ac:dyDescent="0.25">
      <c r="B68" s="174" t="s">
        <v>87</v>
      </c>
      <c r="C68" s="149" t="s">
        <v>264</v>
      </c>
      <c r="D68" s="26" t="s">
        <v>496</v>
      </c>
      <c r="E68" s="118"/>
      <c r="F68" s="118">
        <v>12</v>
      </c>
      <c r="G68" s="30">
        <f t="shared" si="11"/>
        <v>-12</v>
      </c>
      <c r="H68" s="117">
        <f>(VLOOKUP(B68,'[1]New Ratings'!$A$3:$I$195,5,FALSE))</f>
        <v>12</v>
      </c>
      <c r="I68" s="43" t="s">
        <v>1</v>
      </c>
      <c r="J68" s="36" t="s">
        <v>305</v>
      </c>
      <c r="K68" s="36" t="s">
        <v>305</v>
      </c>
      <c r="L68" s="43" t="s">
        <v>305</v>
      </c>
      <c r="M68" s="36" t="s">
        <v>305</v>
      </c>
      <c r="N68" s="58" t="s">
        <v>305</v>
      </c>
      <c r="O68" s="55">
        <v>26.8</v>
      </c>
      <c r="P68" s="69">
        <v>150</v>
      </c>
      <c r="Q68" s="63" t="str">
        <f t="shared" si="8"/>
        <v>*</v>
      </c>
      <c r="R68" s="58" t="s">
        <v>305</v>
      </c>
      <c r="S68" s="64" t="s">
        <v>305</v>
      </c>
      <c r="T68" s="141" t="str">
        <f t="shared" si="14"/>
        <v>*</v>
      </c>
      <c r="U68" s="36">
        <v>112</v>
      </c>
      <c r="V68" s="43">
        <v>18.2</v>
      </c>
      <c r="W68" s="64">
        <v>21</v>
      </c>
      <c r="X68" s="65">
        <f t="shared" si="13"/>
        <v>-2.8000000000000007</v>
      </c>
      <c r="Y68" s="36" t="s">
        <v>305</v>
      </c>
      <c r="Z68" s="43" t="s">
        <v>305</v>
      </c>
      <c r="AA68" s="47" t="s">
        <v>305</v>
      </c>
      <c r="AB68" s="47"/>
      <c r="AC68" s="47"/>
      <c r="AD68" s="47"/>
      <c r="AE68" s="47"/>
      <c r="AF68" s="47"/>
      <c r="AG68" s="47"/>
      <c r="AH68" s="58" t="str">
        <f>IF(ISERROR(VLOOKUP(AB68,Methodology!$H$26:$I$37,2,FALSE)),"",VLOOKUP(AB68,Methodology!$H$26:$I$37,2,FALSE))</f>
        <v/>
      </c>
      <c r="AI68" s="58" t="str">
        <f>IF(ISERROR(VLOOKUP(AC68,Methodology!$H$26:$I$37,2,FALSE)),"",VLOOKUP(AC68,Methodology!$H$26:$I$37,2,FALSE))</f>
        <v/>
      </c>
      <c r="AJ68" s="47" t="str">
        <f>IF(ISERROR(VLOOKUP(AD68,Methodology!$H$26:$I$37,2,FALSE)),"",VLOOKUP(AD68,Methodology!$H$26:$I$37,2,FALSE))</f>
        <v/>
      </c>
      <c r="AK68" s="58" t="str">
        <f>IF(ISERROR(VLOOKUP(AE68,Methodology!$H$26:$I$37,2,FALSE)),"",VLOOKUP(AE68,Methodology!$H$26:$I$37,2,FALSE))</f>
        <v/>
      </c>
      <c r="AL68" s="58" t="str">
        <f>IF(ISERROR(VLOOKUP(AF68,Methodology!$H$26:$I$37,2,FALSE)),"",VLOOKUP(AF68,Methodology!$H$26:$I$37,2,FALSE))</f>
        <v/>
      </c>
      <c r="AM68" s="47" t="str">
        <f>IF(ISERROR(VLOOKUP(AG68,Methodology!$H$26:$I$37,2,FALSE)),"",VLOOKUP(AG68,Methodology!$H$26:$I$37,2,FALSE))</f>
        <v/>
      </c>
      <c r="AN68" s="108">
        <f t="shared" si="10"/>
        <v>0</v>
      </c>
      <c r="AO68" s="108">
        <f t="shared" si="9"/>
        <v>0</v>
      </c>
      <c r="AP68" s="49" t="s">
        <v>252</v>
      </c>
    </row>
    <row r="69" spans="2:42" x14ac:dyDescent="0.25">
      <c r="B69" s="74" t="s">
        <v>88</v>
      </c>
      <c r="C69" s="149" t="s">
        <v>397</v>
      </c>
      <c r="D69" s="26" t="s">
        <v>497</v>
      </c>
      <c r="E69" s="118">
        <v>1</v>
      </c>
      <c r="F69" s="118">
        <v>1</v>
      </c>
      <c r="G69" s="30">
        <f t="shared" si="11"/>
        <v>0</v>
      </c>
      <c r="H69" s="117">
        <f>(VLOOKUP(B69,'[1]New Ratings'!$A$3:$I$195,5,FALSE))</f>
        <v>1</v>
      </c>
      <c r="I69" s="43" t="s">
        <v>16</v>
      </c>
      <c r="J69" s="36" t="s">
        <v>20</v>
      </c>
      <c r="K69" s="36" t="s">
        <v>20</v>
      </c>
      <c r="L69" s="43" t="s">
        <v>13</v>
      </c>
      <c r="M69" s="36" t="s">
        <v>293</v>
      </c>
      <c r="N69" s="58" t="s">
        <v>293</v>
      </c>
      <c r="O69" s="55">
        <v>94.41</v>
      </c>
      <c r="P69" s="69">
        <v>6</v>
      </c>
      <c r="Q69" s="63" t="str">
        <f t="shared" si="8"/>
        <v>*</v>
      </c>
      <c r="R69" s="58" t="s">
        <v>305</v>
      </c>
      <c r="S69" s="64" t="s">
        <v>305</v>
      </c>
      <c r="T69" s="141" t="str">
        <f t="shared" si="14"/>
        <v>*</v>
      </c>
      <c r="U69" s="36">
        <v>2</v>
      </c>
      <c r="V69" s="43">
        <v>94</v>
      </c>
      <c r="W69" s="64">
        <v>94.6</v>
      </c>
      <c r="X69" s="65">
        <f t="shared" si="13"/>
        <v>-0.59999999999999432</v>
      </c>
      <c r="Y69" s="36">
        <v>88</v>
      </c>
      <c r="Z69" s="43">
        <v>39</v>
      </c>
      <c r="AA69" s="47">
        <v>41</v>
      </c>
      <c r="AB69" s="47" t="s">
        <v>298</v>
      </c>
      <c r="AC69" s="47" t="s">
        <v>298</v>
      </c>
      <c r="AD69" s="47" t="s">
        <v>298</v>
      </c>
      <c r="AE69" s="47" t="s">
        <v>303</v>
      </c>
      <c r="AF69" s="47" t="s">
        <v>300</v>
      </c>
      <c r="AG69" s="47" t="s">
        <v>303</v>
      </c>
      <c r="AH69" s="58">
        <f>IF(ISERROR(VLOOKUP(AB69,Methodology!$H$26:$I$37,2,FALSE)),"",VLOOKUP(AB69,Methodology!$H$26:$I$37,2,FALSE))</f>
        <v>8</v>
      </c>
      <c r="AI69" s="58">
        <f>IF(ISERROR(VLOOKUP(AC69,Methodology!$H$26:$I$37,2,FALSE)),"",VLOOKUP(AC69,Methodology!$H$26:$I$37,2,FALSE))</f>
        <v>8</v>
      </c>
      <c r="AJ69" s="47">
        <f>IF(ISERROR(VLOOKUP(AD69,Methodology!$H$26:$I$37,2,FALSE)),"",VLOOKUP(AD69,Methodology!$H$26:$I$37,2,FALSE))</f>
        <v>8</v>
      </c>
      <c r="AK69" s="58">
        <f>IF(ISERROR(VLOOKUP(AE69,Methodology!$H$26:$I$37,2,FALSE)),"",VLOOKUP(AE69,Methodology!$H$26:$I$37,2,FALSE))</f>
        <v>7</v>
      </c>
      <c r="AL69" s="58">
        <f>IF(ISERROR(VLOOKUP(AF69,Methodology!$H$26:$I$37,2,FALSE)),"",VLOOKUP(AF69,Methodology!$H$26:$I$37,2,FALSE))</f>
        <v>9</v>
      </c>
      <c r="AM69" s="47">
        <f>IF(ISERROR(VLOOKUP(AG69,Methodology!$H$26:$I$37,2,FALSE)),"",VLOOKUP(AG69,Methodology!$H$26:$I$37,2,FALSE))</f>
        <v>7</v>
      </c>
      <c r="AN69" s="108">
        <f t="shared" si="10"/>
        <v>8</v>
      </c>
      <c r="AO69" s="108">
        <f t="shared" si="9"/>
        <v>7.666666666666667</v>
      </c>
      <c r="AP69" s="49" t="s">
        <v>420</v>
      </c>
    </row>
    <row r="70" spans="2:42" x14ac:dyDescent="0.25">
      <c r="B70" s="183" t="s">
        <v>89</v>
      </c>
      <c r="C70" s="149" t="s">
        <v>90</v>
      </c>
      <c r="D70" s="26" t="s">
        <v>498</v>
      </c>
      <c r="E70" s="118"/>
      <c r="F70" s="118">
        <v>9</v>
      </c>
      <c r="G70" s="30">
        <f t="shared" ref="G70:G101" si="15">+E70-F70</f>
        <v>-9</v>
      </c>
      <c r="H70" s="117">
        <f>(VLOOKUP(B70,'[1]New Ratings'!$A$3:$I$195,5,FALSE))</f>
        <v>9</v>
      </c>
      <c r="I70" s="43" t="s">
        <v>1</v>
      </c>
      <c r="J70" s="36" t="s">
        <v>305</v>
      </c>
      <c r="K70" s="36" t="s">
        <v>305</v>
      </c>
      <c r="L70" s="43" t="s">
        <v>305</v>
      </c>
      <c r="M70" s="36" t="s">
        <v>305</v>
      </c>
      <c r="N70" s="58" t="s">
        <v>305</v>
      </c>
      <c r="O70" s="55">
        <v>38.15</v>
      </c>
      <c r="P70" s="69">
        <v>93</v>
      </c>
      <c r="Q70" s="63" t="str">
        <f t="shared" ref="Q70:Q133" si="16">IF(R70&lt;=20,"A",IF(R70&lt;=40,"B",IF(R70&lt;=60,"C",IF(R70&lt;=80,"D",IF(R70&lt;=100,"E","*")))))</f>
        <v>C</v>
      </c>
      <c r="R70" s="58">
        <v>60</v>
      </c>
      <c r="S70" s="64">
        <v>62</v>
      </c>
      <c r="T70" s="141">
        <f t="shared" si="14"/>
        <v>-2</v>
      </c>
      <c r="U70" s="36">
        <v>92</v>
      </c>
      <c r="V70" s="43">
        <v>27.2</v>
      </c>
      <c r="W70" s="64">
        <v>29.5</v>
      </c>
      <c r="X70" s="65">
        <f t="shared" si="13"/>
        <v>-2.3000000000000007</v>
      </c>
      <c r="Y70" s="36">
        <v>65</v>
      </c>
      <c r="Z70" s="43">
        <v>21</v>
      </c>
      <c r="AA70" s="47">
        <v>26.5</v>
      </c>
      <c r="AB70" s="47" t="s">
        <v>259</v>
      </c>
      <c r="AC70" s="47" t="s">
        <v>303</v>
      </c>
      <c r="AD70" s="47" t="s">
        <v>432</v>
      </c>
      <c r="AE70" s="47" t="s">
        <v>259</v>
      </c>
      <c r="AF70" s="47" t="s">
        <v>298</v>
      </c>
      <c r="AG70" s="47" t="s">
        <v>432</v>
      </c>
      <c r="AH70" s="58">
        <f>IF(ISERROR(VLOOKUP(AB70,Methodology!$H$26:$I$37,2,FALSE)),"",VLOOKUP(AB70,Methodology!$H$26:$I$37,2,FALSE))</f>
        <v>3</v>
      </c>
      <c r="AI70" s="58">
        <f>IF(ISERROR(VLOOKUP(AC70,Methodology!$H$26:$I$37,2,FALSE)),"",VLOOKUP(AC70,Methodology!$H$26:$I$37,2,FALSE))</f>
        <v>7</v>
      </c>
      <c r="AJ70" s="47">
        <f>IF(ISERROR(VLOOKUP(AD70,Methodology!$H$26:$I$37,2,FALSE)),"",VLOOKUP(AD70,Methodology!$H$26:$I$37,2,FALSE))</f>
        <v>4</v>
      </c>
      <c r="AK70" s="58">
        <f>IF(ISERROR(VLOOKUP(AE70,Methodology!$H$26:$I$37,2,FALSE)),"",VLOOKUP(AE70,Methodology!$H$26:$I$37,2,FALSE))</f>
        <v>3</v>
      </c>
      <c r="AL70" s="58">
        <f>IF(ISERROR(VLOOKUP(AF70,Methodology!$H$26:$I$37,2,FALSE)),"",VLOOKUP(AF70,Methodology!$H$26:$I$37,2,FALSE))</f>
        <v>8</v>
      </c>
      <c r="AM70" s="47">
        <f>IF(ISERROR(VLOOKUP(AG70,Methodology!$H$26:$I$37,2,FALSE)),"",VLOOKUP(AG70,Methodology!$H$26:$I$37,2,FALSE))</f>
        <v>4</v>
      </c>
      <c r="AN70" s="108">
        <f t="shared" si="10"/>
        <v>4.666666666666667</v>
      </c>
      <c r="AO70" s="108">
        <f t="shared" si="9"/>
        <v>5</v>
      </c>
      <c r="AP70" s="49" t="s">
        <v>317</v>
      </c>
    </row>
    <row r="71" spans="2:42" x14ac:dyDescent="0.25">
      <c r="B71" s="77" t="s">
        <v>91</v>
      </c>
      <c r="C71" s="149" t="s">
        <v>398</v>
      </c>
      <c r="D71" s="26" t="s">
        <v>499</v>
      </c>
      <c r="E71" s="118">
        <v>3</v>
      </c>
      <c r="F71" s="118">
        <v>3</v>
      </c>
      <c r="G71" s="30">
        <f t="shared" si="15"/>
        <v>0</v>
      </c>
      <c r="H71" s="117">
        <f>(VLOOKUP(B71,'[1]New Ratings'!$A$3:$I$195,5,FALSE))</f>
        <v>3</v>
      </c>
      <c r="I71" s="43" t="s">
        <v>1</v>
      </c>
      <c r="J71" s="132" t="s">
        <v>154</v>
      </c>
      <c r="K71" s="36" t="s">
        <v>327</v>
      </c>
      <c r="L71" s="43" t="s">
        <v>40</v>
      </c>
      <c r="M71" s="36" t="s">
        <v>298</v>
      </c>
      <c r="N71" s="58" t="s">
        <v>298</v>
      </c>
      <c r="O71" s="55">
        <v>82.35</v>
      </c>
      <c r="P71" s="69">
        <v>25</v>
      </c>
      <c r="Q71" s="63" t="str">
        <f t="shared" si="16"/>
        <v>B</v>
      </c>
      <c r="R71" s="58">
        <v>28</v>
      </c>
      <c r="S71" s="64">
        <v>30</v>
      </c>
      <c r="T71" s="141">
        <f t="shared" si="14"/>
        <v>-2</v>
      </c>
      <c r="U71" s="36">
        <v>25</v>
      </c>
      <c r="V71" s="43">
        <v>71.2</v>
      </c>
      <c r="W71" s="64">
        <v>70</v>
      </c>
      <c r="X71" s="65">
        <f t="shared" si="13"/>
        <v>1.2000000000000028</v>
      </c>
      <c r="Y71" s="36">
        <v>80</v>
      </c>
      <c r="Z71" s="43">
        <v>33</v>
      </c>
      <c r="AA71" s="47">
        <v>40</v>
      </c>
      <c r="AB71" s="47" t="s">
        <v>303</v>
      </c>
      <c r="AC71" s="47" t="s">
        <v>303</v>
      </c>
      <c r="AD71" s="47" t="s">
        <v>303</v>
      </c>
      <c r="AE71" s="47" t="s">
        <v>303</v>
      </c>
      <c r="AF71" s="47" t="s">
        <v>303</v>
      </c>
      <c r="AG71" s="47" t="s">
        <v>298</v>
      </c>
      <c r="AH71" s="58">
        <f>IF(ISERROR(VLOOKUP(AB71,Methodology!$H$26:$I$37,2,FALSE)),"",VLOOKUP(AB71,Methodology!$H$26:$I$37,2,FALSE))</f>
        <v>7</v>
      </c>
      <c r="AI71" s="58">
        <f>IF(ISERROR(VLOOKUP(AC71,Methodology!$H$26:$I$37,2,FALSE)),"",VLOOKUP(AC71,Methodology!$H$26:$I$37,2,FALSE))</f>
        <v>7</v>
      </c>
      <c r="AJ71" s="47">
        <f>IF(ISERROR(VLOOKUP(AD71,Methodology!$H$26:$I$37,2,FALSE)),"",VLOOKUP(AD71,Methodology!$H$26:$I$37,2,FALSE))</f>
        <v>7</v>
      </c>
      <c r="AK71" s="58">
        <f>IF(ISERROR(VLOOKUP(AE71,Methodology!$H$26:$I$37,2,FALSE)),"",VLOOKUP(AE71,Methodology!$H$26:$I$37,2,FALSE))</f>
        <v>7</v>
      </c>
      <c r="AL71" s="58">
        <f>IF(ISERROR(VLOOKUP(AF71,Methodology!$H$26:$I$37,2,FALSE)),"",VLOOKUP(AF71,Methodology!$H$26:$I$37,2,FALSE))</f>
        <v>7</v>
      </c>
      <c r="AM71" s="47">
        <f>IF(ISERROR(VLOOKUP(AG71,Methodology!$H$26:$I$37,2,FALSE)),"",VLOOKUP(AG71,Methodology!$H$26:$I$37,2,FALSE))</f>
        <v>8</v>
      </c>
      <c r="AN71" s="108">
        <f t="shared" si="10"/>
        <v>7</v>
      </c>
      <c r="AO71" s="108">
        <f t="shared" si="9"/>
        <v>7.333333333333333</v>
      </c>
      <c r="AP71" s="49" t="s">
        <v>420</v>
      </c>
    </row>
    <row r="72" spans="2:42" x14ac:dyDescent="0.25">
      <c r="B72" s="174" t="s">
        <v>93</v>
      </c>
      <c r="C72" s="149" t="s">
        <v>253</v>
      </c>
      <c r="D72" s="26" t="s">
        <v>451</v>
      </c>
      <c r="E72" s="118"/>
      <c r="F72" s="118">
        <v>11</v>
      </c>
      <c r="G72" s="30">
        <f t="shared" si="15"/>
        <v>-11</v>
      </c>
      <c r="H72" s="117">
        <f>(VLOOKUP(B72,'[1]New Ratings'!$A$3:$I$195,5,FALSE))</f>
        <v>11</v>
      </c>
      <c r="I72" s="43" t="s">
        <v>1</v>
      </c>
      <c r="J72" s="36" t="s">
        <v>305</v>
      </c>
      <c r="K72" s="36" t="s">
        <v>305</v>
      </c>
      <c r="L72" s="43" t="s">
        <v>305</v>
      </c>
      <c r="M72" s="36" t="s">
        <v>305</v>
      </c>
      <c r="N72" s="58" t="s">
        <v>305</v>
      </c>
      <c r="O72" s="55">
        <v>31.39</v>
      </c>
      <c r="P72" s="69">
        <v>123</v>
      </c>
      <c r="Q72" s="63" t="str">
        <f t="shared" si="16"/>
        <v>*</v>
      </c>
      <c r="R72" s="58" t="s">
        <v>305</v>
      </c>
      <c r="S72" s="64" t="s">
        <v>305</v>
      </c>
      <c r="T72" s="141" t="str">
        <f t="shared" si="14"/>
        <v>*</v>
      </c>
      <c r="U72" s="36">
        <v>98</v>
      </c>
      <c r="V72" s="43">
        <v>24.6</v>
      </c>
      <c r="W72" s="64">
        <v>25.5</v>
      </c>
      <c r="X72" s="65">
        <f t="shared" si="13"/>
        <v>-0.89999999999999858</v>
      </c>
      <c r="Y72" s="36" t="s">
        <v>305</v>
      </c>
      <c r="Z72" s="43" t="s">
        <v>305</v>
      </c>
      <c r="AA72" s="47" t="s">
        <v>305</v>
      </c>
      <c r="AB72" s="47"/>
      <c r="AC72" s="47"/>
      <c r="AD72" s="47"/>
      <c r="AE72" s="47"/>
      <c r="AF72" s="47"/>
      <c r="AG72" s="47"/>
      <c r="AH72" s="58" t="str">
        <f>IF(ISERROR(VLOOKUP(AB72,Methodology!$H$26:$I$37,2,FALSE)),"",VLOOKUP(AB72,Methodology!$H$26:$I$37,2,FALSE))</f>
        <v/>
      </c>
      <c r="AI72" s="58" t="str">
        <f>IF(ISERROR(VLOOKUP(AC72,Methodology!$H$26:$I$37,2,FALSE)),"",VLOOKUP(AC72,Methodology!$H$26:$I$37,2,FALSE))</f>
        <v/>
      </c>
      <c r="AJ72" s="47" t="str">
        <f>IF(ISERROR(VLOOKUP(AD72,Methodology!$H$26:$I$37,2,FALSE)),"",VLOOKUP(AD72,Methodology!$H$26:$I$37,2,FALSE))</f>
        <v/>
      </c>
      <c r="AK72" s="58" t="str">
        <f>IF(ISERROR(VLOOKUP(AE72,Methodology!$H$26:$I$37,2,FALSE)),"",VLOOKUP(AE72,Methodology!$H$26:$I$37,2,FALSE))</f>
        <v/>
      </c>
      <c r="AL72" s="58" t="str">
        <f>IF(ISERROR(VLOOKUP(AF72,Methodology!$H$26:$I$37,2,FALSE)),"",VLOOKUP(AF72,Methodology!$H$26:$I$37,2,FALSE))</f>
        <v/>
      </c>
      <c r="AM72" s="47" t="str">
        <f>IF(ISERROR(VLOOKUP(AG72,Methodology!$H$26:$I$37,2,FALSE)),"",VLOOKUP(AG72,Methodology!$H$26:$I$37,2,FALSE))</f>
        <v/>
      </c>
      <c r="AN72" s="108">
        <f t="shared" si="10"/>
        <v>0</v>
      </c>
      <c r="AO72" s="108">
        <f t="shared" si="9"/>
        <v>0</v>
      </c>
      <c r="AP72" s="49" t="s">
        <v>318</v>
      </c>
    </row>
    <row r="73" spans="2:42" x14ac:dyDescent="0.25">
      <c r="B73" s="76" t="s">
        <v>94</v>
      </c>
      <c r="C73" s="149" t="s">
        <v>95</v>
      </c>
      <c r="D73" s="26" t="s">
        <v>500</v>
      </c>
      <c r="E73" s="118">
        <v>7</v>
      </c>
      <c r="F73" s="118">
        <v>7</v>
      </c>
      <c r="G73" s="30">
        <f t="shared" si="15"/>
        <v>0</v>
      </c>
      <c r="H73" s="117">
        <f>(VLOOKUP(B73,'[1]New Ratings'!$A$3:$I$195,5,FALSE))</f>
        <v>7</v>
      </c>
      <c r="I73" s="43" t="s">
        <v>1</v>
      </c>
      <c r="J73" s="36" t="s">
        <v>309</v>
      </c>
      <c r="K73" s="36" t="s">
        <v>309</v>
      </c>
      <c r="L73" s="43" t="s">
        <v>13</v>
      </c>
      <c r="M73" s="36" t="s">
        <v>305</v>
      </c>
      <c r="N73" s="58" t="s">
        <v>305</v>
      </c>
      <c r="O73" s="55">
        <v>45.2</v>
      </c>
      <c r="P73" s="69">
        <v>78</v>
      </c>
      <c r="Q73" s="63" t="str">
        <f t="shared" si="16"/>
        <v>C</v>
      </c>
      <c r="R73" s="58">
        <v>57</v>
      </c>
      <c r="S73" s="64">
        <v>57</v>
      </c>
      <c r="T73" s="141">
        <f t="shared" si="14"/>
        <v>0</v>
      </c>
      <c r="U73" s="36">
        <v>78</v>
      </c>
      <c r="V73" s="43">
        <v>32.6</v>
      </c>
      <c r="W73" s="64">
        <v>37.1</v>
      </c>
      <c r="X73" s="65">
        <f t="shared" ref="X73:X106" si="17">IF(V73="*","*",V73-W73)</f>
        <v>-4.5</v>
      </c>
      <c r="Y73" s="36">
        <v>64</v>
      </c>
      <c r="Z73" s="43">
        <v>40</v>
      </c>
      <c r="AA73" s="47">
        <v>35</v>
      </c>
      <c r="AB73" s="47" t="s">
        <v>298</v>
      </c>
      <c r="AC73" s="47" t="s">
        <v>303</v>
      </c>
      <c r="AD73" s="47" t="s">
        <v>303</v>
      </c>
      <c r="AE73" s="47" t="s">
        <v>432</v>
      </c>
      <c r="AF73" s="47" t="s">
        <v>323</v>
      </c>
      <c r="AG73" s="47" t="s">
        <v>432</v>
      </c>
      <c r="AH73" s="58">
        <f>IF(ISERROR(VLOOKUP(AB73,Methodology!$H$26:$I$37,2,FALSE)),"",VLOOKUP(AB73,Methodology!$H$26:$I$37,2,FALSE))</f>
        <v>8</v>
      </c>
      <c r="AI73" s="58">
        <f>IF(ISERROR(VLOOKUP(AC73,Methodology!$H$26:$I$37,2,FALSE)),"",VLOOKUP(AC73,Methodology!$H$26:$I$37,2,FALSE))</f>
        <v>7</v>
      </c>
      <c r="AJ73" s="47">
        <f>IF(ISERROR(VLOOKUP(AD73,Methodology!$H$26:$I$37,2,FALSE)),"",VLOOKUP(AD73,Methodology!$H$26:$I$37,2,FALSE))</f>
        <v>7</v>
      </c>
      <c r="AK73" s="58">
        <f>IF(ISERROR(VLOOKUP(AE73,Methodology!$H$26:$I$37,2,FALSE)),"",VLOOKUP(AE73,Methodology!$H$26:$I$37,2,FALSE))</f>
        <v>4</v>
      </c>
      <c r="AL73" s="58">
        <f>IF(ISERROR(VLOOKUP(AF73,Methodology!$H$26:$I$37,2,FALSE)),"",VLOOKUP(AF73,Methodology!$H$26:$I$37,2,FALSE))</f>
        <v>5</v>
      </c>
      <c r="AM73" s="47">
        <f>IF(ISERROR(VLOOKUP(AG73,Methodology!$H$26:$I$37,2,FALSE)),"",VLOOKUP(AG73,Methodology!$H$26:$I$37,2,FALSE))</f>
        <v>4</v>
      </c>
      <c r="AN73" s="108">
        <f t="shared" si="10"/>
        <v>7.333333333333333</v>
      </c>
      <c r="AO73" s="108">
        <f t="shared" si="9"/>
        <v>4.333333333333333</v>
      </c>
      <c r="AP73" s="49" t="s">
        <v>252</v>
      </c>
    </row>
    <row r="74" spans="2:42" x14ac:dyDescent="0.25">
      <c r="B74" s="174" t="s">
        <v>96</v>
      </c>
      <c r="C74" s="149" t="s">
        <v>427</v>
      </c>
      <c r="D74" s="26" t="s">
        <v>501</v>
      </c>
      <c r="E74" s="118"/>
      <c r="F74" s="118">
        <v>12</v>
      </c>
      <c r="G74" s="30">
        <f t="shared" si="15"/>
        <v>-12</v>
      </c>
      <c r="H74" s="117">
        <f>(VLOOKUP(B74,'[1]New Ratings'!$A$3:$I$195,5,FALSE))</f>
        <v>12</v>
      </c>
      <c r="I74" s="43" t="s">
        <v>1</v>
      </c>
      <c r="J74" s="36" t="s">
        <v>305</v>
      </c>
      <c r="K74" s="36" t="s">
        <v>305</v>
      </c>
      <c r="L74" s="43" t="s">
        <v>305</v>
      </c>
      <c r="M74" s="36" t="s">
        <v>305</v>
      </c>
      <c r="N74" s="58" t="s">
        <v>305</v>
      </c>
      <c r="O74" s="55">
        <v>26.07</v>
      </c>
      <c r="P74" s="69">
        <v>154</v>
      </c>
      <c r="Q74" s="63" t="str">
        <f t="shared" si="16"/>
        <v>D</v>
      </c>
      <c r="R74" s="58">
        <v>61</v>
      </c>
      <c r="S74" s="64">
        <v>61</v>
      </c>
      <c r="T74" s="141">
        <f t="shared" si="14"/>
        <v>0</v>
      </c>
      <c r="U74" s="36">
        <v>128</v>
      </c>
      <c r="V74" s="43">
        <v>14.9</v>
      </c>
      <c r="W74" s="64">
        <v>15.1</v>
      </c>
      <c r="X74" s="65">
        <f t="shared" si="17"/>
        <v>-0.19999999999999929</v>
      </c>
      <c r="Y74" s="36">
        <v>50</v>
      </c>
      <c r="Z74" s="43">
        <v>32.5</v>
      </c>
      <c r="AA74" s="47">
        <v>34</v>
      </c>
      <c r="AB74" s="47" t="s">
        <v>432</v>
      </c>
      <c r="AC74" s="47" t="s">
        <v>348</v>
      </c>
      <c r="AD74" s="47" t="s">
        <v>323</v>
      </c>
      <c r="AE74" s="47" t="s">
        <v>432</v>
      </c>
      <c r="AF74" s="47" t="s">
        <v>323</v>
      </c>
      <c r="AG74" s="47" t="s">
        <v>323</v>
      </c>
      <c r="AH74" s="58">
        <f>IF(ISERROR(VLOOKUP(AB74,Methodology!$H$26:$I$37,2,FALSE)),"",VLOOKUP(AB74,Methodology!$H$26:$I$37,2,FALSE))</f>
        <v>4</v>
      </c>
      <c r="AI74" s="58">
        <f>IF(ISERROR(VLOOKUP(AC74,Methodology!$H$26:$I$37,2,FALSE)),"",VLOOKUP(AC74,Methodology!$H$26:$I$37,2,FALSE))</f>
        <v>6</v>
      </c>
      <c r="AJ74" s="47">
        <f>IF(ISERROR(VLOOKUP(AD74,Methodology!$H$26:$I$37,2,FALSE)),"",VLOOKUP(AD74,Methodology!$H$26:$I$37,2,FALSE))</f>
        <v>5</v>
      </c>
      <c r="AK74" s="58">
        <f>IF(ISERROR(VLOOKUP(AE74,Methodology!$H$26:$I$37,2,FALSE)),"",VLOOKUP(AE74,Methodology!$H$26:$I$37,2,FALSE))</f>
        <v>4</v>
      </c>
      <c r="AL74" s="58">
        <f>IF(ISERROR(VLOOKUP(AF74,Methodology!$H$26:$I$37,2,FALSE)),"",VLOOKUP(AF74,Methodology!$H$26:$I$37,2,FALSE))</f>
        <v>5</v>
      </c>
      <c r="AM74" s="47">
        <f>IF(ISERROR(VLOOKUP(AG74,Methodology!$H$26:$I$37,2,FALSE)),"",VLOOKUP(AG74,Methodology!$H$26:$I$37,2,FALSE))</f>
        <v>5</v>
      </c>
      <c r="AN74" s="108">
        <f t="shared" si="10"/>
        <v>5</v>
      </c>
      <c r="AO74" s="108">
        <f t="shared" si="9"/>
        <v>4.666666666666667</v>
      </c>
      <c r="AP74" s="49" t="s">
        <v>317</v>
      </c>
    </row>
    <row r="75" spans="2:42" x14ac:dyDescent="0.25">
      <c r="B75" s="174" t="s">
        <v>97</v>
      </c>
      <c r="C75" s="149" t="s">
        <v>33</v>
      </c>
      <c r="D75" s="26" t="s">
        <v>472</v>
      </c>
      <c r="E75" s="118"/>
      <c r="F75" s="118">
        <v>12</v>
      </c>
      <c r="G75" s="30">
        <f t="shared" si="15"/>
        <v>-12</v>
      </c>
      <c r="H75" s="117">
        <f>(VLOOKUP(B75,'[1]New Ratings'!$A$3:$I$195,5,FALSE))</f>
        <v>12</v>
      </c>
      <c r="I75" s="43" t="s">
        <v>16</v>
      </c>
      <c r="J75" s="36" t="s">
        <v>305</v>
      </c>
      <c r="K75" s="36" t="s">
        <v>305</v>
      </c>
      <c r="L75" s="43" t="s">
        <v>305</v>
      </c>
      <c r="M75" s="36" t="s">
        <v>305</v>
      </c>
      <c r="N75" s="58" t="s">
        <v>305</v>
      </c>
      <c r="O75" s="55">
        <v>20.93</v>
      </c>
      <c r="P75" s="69">
        <v>174</v>
      </c>
      <c r="Q75" s="63" t="str">
        <f t="shared" si="16"/>
        <v>*</v>
      </c>
      <c r="R75" s="58" t="s">
        <v>305</v>
      </c>
      <c r="S75" s="64" t="s">
        <v>305</v>
      </c>
      <c r="T75" s="141" t="str">
        <f t="shared" si="14"/>
        <v>*</v>
      </c>
      <c r="U75" s="36" t="s">
        <v>305</v>
      </c>
      <c r="V75" s="43" t="s">
        <v>305</v>
      </c>
      <c r="W75" s="64" t="s">
        <v>305</v>
      </c>
      <c r="X75" s="65" t="str">
        <f t="shared" si="17"/>
        <v>*</v>
      </c>
      <c r="Y75" s="36">
        <v>54</v>
      </c>
      <c r="Z75" s="43">
        <v>20</v>
      </c>
      <c r="AA75" s="47">
        <v>24.5</v>
      </c>
      <c r="AB75" s="47"/>
      <c r="AC75" s="47"/>
      <c r="AD75" s="47"/>
      <c r="AE75" s="47"/>
      <c r="AF75" s="47"/>
      <c r="AG75" s="47"/>
      <c r="AH75" s="58" t="str">
        <f>IF(ISERROR(VLOOKUP(AB75,Methodology!$H$26:$I$37,2,FALSE)),"",VLOOKUP(AB75,Methodology!$H$26:$I$37,2,FALSE))</f>
        <v/>
      </c>
      <c r="AI75" s="58" t="str">
        <f>IF(ISERROR(VLOOKUP(AC75,Methodology!$H$26:$I$37,2,FALSE)),"",VLOOKUP(AC75,Methodology!$H$26:$I$37,2,FALSE))</f>
        <v/>
      </c>
      <c r="AJ75" s="47" t="str">
        <f>IF(ISERROR(VLOOKUP(AD75,Methodology!$H$26:$I$37,2,FALSE)),"",VLOOKUP(AD75,Methodology!$H$26:$I$37,2,FALSE))</f>
        <v/>
      </c>
      <c r="AK75" s="58" t="str">
        <f>IF(ISERROR(VLOOKUP(AE75,Methodology!$H$26:$I$37,2,FALSE)),"",VLOOKUP(AE75,Methodology!$H$26:$I$37,2,FALSE))</f>
        <v/>
      </c>
      <c r="AL75" s="58" t="str">
        <f>IF(ISERROR(VLOOKUP(AF75,Methodology!$H$26:$I$37,2,FALSE)),"",VLOOKUP(AF75,Methodology!$H$26:$I$37,2,FALSE))</f>
        <v/>
      </c>
      <c r="AM75" s="47" t="str">
        <f>IF(ISERROR(VLOOKUP(AG75,Methodology!$H$26:$I$37,2,FALSE)),"",VLOOKUP(AG75,Methodology!$H$26:$I$37,2,FALSE))</f>
        <v/>
      </c>
      <c r="AN75" s="108">
        <f t="shared" si="10"/>
        <v>0</v>
      </c>
      <c r="AO75" s="108">
        <f t="shared" si="9"/>
        <v>0</v>
      </c>
      <c r="AP75" s="49" t="s">
        <v>420</v>
      </c>
    </row>
    <row r="76" spans="2:42" x14ac:dyDescent="0.25">
      <c r="B76" s="174" t="s">
        <v>98</v>
      </c>
      <c r="C76" s="149" t="s">
        <v>9</v>
      </c>
      <c r="D76" s="26" t="s">
        <v>502</v>
      </c>
      <c r="E76" s="118"/>
      <c r="F76" s="118">
        <v>11</v>
      </c>
      <c r="G76" s="30">
        <f t="shared" si="15"/>
        <v>-11</v>
      </c>
      <c r="H76" s="117">
        <f>(VLOOKUP(B76,'[1]New Ratings'!$A$3:$I$195,5,FALSE))</f>
        <v>11</v>
      </c>
      <c r="I76" s="43" t="s">
        <v>1</v>
      </c>
      <c r="J76" s="36" t="s">
        <v>305</v>
      </c>
      <c r="K76" s="36" t="s">
        <v>305</v>
      </c>
      <c r="L76" s="43" t="s">
        <v>305</v>
      </c>
      <c r="M76" s="36" t="s">
        <v>305</v>
      </c>
      <c r="N76" s="58" t="s">
        <v>305</v>
      </c>
      <c r="O76" s="55">
        <v>27.48</v>
      </c>
      <c r="P76" s="69">
        <v>146</v>
      </c>
      <c r="Q76" s="63" t="str">
        <f t="shared" si="16"/>
        <v>*</v>
      </c>
      <c r="R76" s="58" t="s">
        <v>305</v>
      </c>
      <c r="S76" s="64" t="s">
        <v>305</v>
      </c>
      <c r="T76" s="141" t="str">
        <f t="shared" si="14"/>
        <v>*</v>
      </c>
      <c r="U76" s="36" t="s">
        <v>305</v>
      </c>
      <c r="V76" s="43" t="s">
        <v>305</v>
      </c>
      <c r="W76" s="64" t="s">
        <v>305</v>
      </c>
      <c r="X76" s="65" t="str">
        <f t="shared" si="17"/>
        <v>*</v>
      </c>
      <c r="Y76" s="36">
        <v>68</v>
      </c>
      <c r="Z76" s="43">
        <v>30.5</v>
      </c>
      <c r="AA76" s="47">
        <v>30</v>
      </c>
      <c r="AB76" s="47" t="s">
        <v>323</v>
      </c>
      <c r="AC76" s="47" t="s">
        <v>348</v>
      </c>
      <c r="AD76" s="47" t="s">
        <v>348</v>
      </c>
      <c r="AE76" s="47" t="s">
        <v>432</v>
      </c>
      <c r="AF76" s="47" t="s">
        <v>323</v>
      </c>
      <c r="AG76" s="47" t="s">
        <v>432</v>
      </c>
      <c r="AH76" s="58">
        <f>IF(ISERROR(VLOOKUP(AB76,Methodology!$H$26:$I$37,2,FALSE)),"",VLOOKUP(AB76,Methodology!$H$26:$I$37,2,FALSE))</f>
        <v>5</v>
      </c>
      <c r="AI76" s="58">
        <f>IF(ISERROR(VLOOKUP(AC76,Methodology!$H$26:$I$37,2,FALSE)),"",VLOOKUP(AC76,Methodology!$H$26:$I$37,2,FALSE))</f>
        <v>6</v>
      </c>
      <c r="AJ76" s="47">
        <f>IF(ISERROR(VLOOKUP(AD76,Methodology!$H$26:$I$37,2,FALSE)),"",VLOOKUP(AD76,Methodology!$H$26:$I$37,2,FALSE))</f>
        <v>6</v>
      </c>
      <c r="AK76" s="58">
        <f>IF(ISERROR(VLOOKUP(AE76,Methodology!$H$26:$I$37,2,FALSE)),"",VLOOKUP(AE76,Methodology!$H$26:$I$37,2,FALSE))</f>
        <v>4</v>
      </c>
      <c r="AL76" s="58">
        <f>IF(ISERROR(VLOOKUP(AF76,Methodology!$H$26:$I$37,2,FALSE)),"",VLOOKUP(AF76,Methodology!$H$26:$I$37,2,FALSE))</f>
        <v>5</v>
      </c>
      <c r="AM76" s="47">
        <f>IF(ISERROR(VLOOKUP(AG76,Methodology!$H$26:$I$37,2,FALSE)),"",VLOOKUP(AG76,Methodology!$H$26:$I$37,2,FALSE))</f>
        <v>4</v>
      </c>
      <c r="AN76" s="108">
        <f t="shared" si="10"/>
        <v>5.666666666666667</v>
      </c>
      <c r="AO76" s="108">
        <f t="shared" si="9"/>
        <v>4.333333333333333</v>
      </c>
      <c r="AP76" s="49" t="s">
        <v>317</v>
      </c>
    </row>
    <row r="77" spans="2:42" x14ac:dyDescent="0.25">
      <c r="B77" s="174" t="s">
        <v>99</v>
      </c>
      <c r="C77" s="149" t="s">
        <v>100</v>
      </c>
      <c r="D77" s="26" t="s">
        <v>503</v>
      </c>
      <c r="E77" s="118"/>
      <c r="F77" s="118">
        <v>12</v>
      </c>
      <c r="G77" s="30">
        <f t="shared" si="15"/>
        <v>-12</v>
      </c>
      <c r="H77" s="117">
        <f>(VLOOKUP(B77,'[1]New Ratings'!$A$3:$I$195,5,FALSE))</f>
        <v>12</v>
      </c>
      <c r="I77" s="43" t="s">
        <v>1</v>
      </c>
      <c r="J77" s="36" t="s">
        <v>305</v>
      </c>
      <c r="K77" s="36" t="s">
        <v>305</v>
      </c>
      <c r="L77" s="43" t="s">
        <v>305</v>
      </c>
      <c r="M77" s="36" t="s">
        <v>305</v>
      </c>
      <c r="N77" s="58" t="s">
        <v>305</v>
      </c>
      <c r="O77" s="55">
        <v>26.3</v>
      </c>
      <c r="P77" s="69">
        <v>153</v>
      </c>
      <c r="Q77" s="63" t="str">
        <f t="shared" si="16"/>
        <v>*</v>
      </c>
      <c r="R77" s="58" t="s">
        <v>305</v>
      </c>
      <c r="S77" s="64" t="s">
        <v>305</v>
      </c>
      <c r="T77" s="141" t="str">
        <f t="shared" si="14"/>
        <v>*</v>
      </c>
      <c r="U77" s="36">
        <v>132</v>
      </c>
      <c r="V77" s="43">
        <v>12.9</v>
      </c>
      <c r="W77" s="64">
        <v>12.5</v>
      </c>
      <c r="X77" s="65">
        <f t="shared" si="17"/>
        <v>0.40000000000000036</v>
      </c>
      <c r="Y77" s="36">
        <v>49</v>
      </c>
      <c r="Z77" s="43">
        <v>33</v>
      </c>
      <c r="AA77" s="47">
        <v>31.5</v>
      </c>
      <c r="AB77" s="47" t="s">
        <v>323</v>
      </c>
      <c r="AC77" s="47" t="s">
        <v>348</v>
      </c>
      <c r="AD77" s="47" t="s">
        <v>323</v>
      </c>
      <c r="AE77" s="47" t="s">
        <v>433</v>
      </c>
      <c r="AF77" s="47" t="s">
        <v>433</v>
      </c>
      <c r="AG77" s="47" t="s">
        <v>259</v>
      </c>
      <c r="AH77" s="58">
        <f>IF(ISERROR(VLOOKUP(AB77,Methodology!$H$26:$I$37,2,FALSE)),"",VLOOKUP(AB77,Methodology!$H$26:$I$37,2,FALSE))</f>
        <v>5</v>
      </c>
      <c r="AI77" s="58">
        <f>IF(ISERROR(VLOOKUP(AC77,Methodology!$H$26:$I$37,2,FALSE)),"",VLOOKUP(AC77,Methodology!$H$26:$I$37,2,FALSE))</f>
        <v>6</v>
      </c>
      <c r="AJ77" s="47">
        <f>IF(ISERROR(VLOOKUP(AD77,Methodology!$H$26:$I$37,2,FALSE)),"",VLOOKUP(AD77,Methodology!$H$26:$I$37,2,FALSE))</f>
        <v>5</v>
      </c>
      <c r="AK77" s="58">
        <f>IF(ISERROR(VLOOKUP(AE77,Methodology!$H$26:$I$37,2,FALSE)),"",VLOOKUP(AE77,Methodology!$H$26:$I$37,2,FALSE))</f>
        <v>2</v>
      </c>
      <c r="AL77" s="58">
        <f>IF(ISERROR(VLOOKUP(AF77,Methodology!$H$26:$I$37,2,FALSE)),"",VLOOKUP(AF77,Methodology!$H$26:$I$37,2,FALSE))</f>
        <v>2</v>
      </c>
      <c r="AM77" s="47">
        <f>IF(ISERROR(VLOOKUP(AG77,Methodology!$H$26:$I$37,2,FALSE)),"",VLOOKUP(AG77,Methodology!$H$26:$I$37,2,FALSE))</f>
        <v>3</v>
      </c>
      <c r="AN77" s="108">
        <f t="shared" si="10"/>
        <v>5.333333333333333</v>
      </c>
      <c r="AO77" s="108">
        <f t="shared" si="9"/>
        <v>2.3333333333333335</v>
      </c>
      <c r="AP77" s="49" t="s">
        <v>317</v>
      </c>
    </row>
    <row r="78" spans="2:42" x14ac:dyDescent="0.25">
      <c r="B78" s="76" t="s">
        <v>101</v>
      </c>
      <c r="C78" s="149" t="s">
        <v>102</v>
      </c>
      <c r="D78" s="26" t="s">
        <v>504</v>
      </c>
      <c r="E78" s="118"/>
      <c r="F78" s="118">
        <v>9</v>
      </c>
      <c r="G78" s="30">
        <f t="shared" si="15"/>
        <v>-9</v>
      </c>
      <c r="H78" s="117">
        <f>(VLOOKUP(B78,'[1]New Ratings'!$A$3:$I$195,5,FALSE))</f>
        <v>12</v>
      </c>
      <c r="I78" s="43" t="s">
        <v>1</v>
      </c>
      <c r="J78" s="36" t="s">
        <v>312</v>
      </c>
      <c r="K78" s="36" t="s">
        <v>312</v>
      </c>
      <c r="L78" s="43" t="s">
        <v>13</v>
      </c>
      <c r="M78" s="36" t="s">
        <v>305</v>
      </c>
      <c r="N78" s="58" t="s">
        <v>305</v>
      </c>
      <c r="O78" s="55">
        <v>39.06</v>
      </c>
      <c r="P78" s="69">
        <v>91</v>
      </c>
      <c r="Q78" s="63" t="str">
        <f t="shared" si="16"/>
        <v>C</v>
      </c>
      <c r="R78" s="58">
        <v>53</v>
      </c>
      <c r="S78" s="64">
        <v>53</v>
      </c>
      <c r="T78" s="141">
        <f t="shared" si="14"/>
        <v>0</v>
      </c>
      <c r="U78" s="36">
        <v>100</v>
      </c>
      <c r="V78" s="43">
        <v>23.9</v>
      </c>
      <c r="W78" s="64">
        <v>26.6</v>
      </c>
      <c r="X78" s="65">
        <f t="shared" si="17"/>
        <v>-2.7000000000000028</v>
      </c>
      <c r="Y78" s="36">
        <v>60</v>
      </c>
      <c r="Z78" s="43">
        <v>35.5</v>
      </c>
      <c r="AA78" s="47">
        <v>30.5</v>
      </c>
      <c r="AB78" s="47" t="s">
        <v>323</v>
      </c>
      <c r="AC78" s="47" t="s">
        <v>298</v>
      </c>
      <c r="AD78" s="47" t="s">
        <v>348</v>
      </c>
      <c r="AE78" s="47" t="s">
        <v>323</v>
      </c>
      <c r="AF78" s="47" t="s">
        <v>303</v>
      </c>
      <c r="AG78" s="47" t="s">
        <v>348</v>
      </c>
      <c r="AH78" s="58">
        <f>IF(ISERROR(VLOOKUP(AB78,Methodology!$H$26:$I$37,2,FALSE)),"",VLOOKUP(AB78,Methodology!$H$26:$I$37,2,FALSE))</f>
        <v>5</v>
      </c>
      <c r="AI78" s="58">
        <f>IF(ISERROR(VLOOKUP(AC78,Methodology!$H$26:$I$37,2,FALSE)),"",VLOOKUP(AC78,Methodology!$H$26:$I$37,2,FALSE))</f>
        <v>8</v>
      </c>
      <c r="AJ78" s="47">
        <f>IF(ISERROR(VLOOKUP(AD78,Methodology!$H$26:$I$37,2,FALSE)),"",VLOOKUP(AD78,Methodology!$H$26:$I$37,2,FALSE))</f>
        <v>6</v>
      </c>
      <c r="AK78" s="58">
        <f>IF(ISERROR(VLOOKUP(AE78,Methodology!$H$26:$I$37,2,FALSE)),"",VLOOKUP(AE78,Methodology!$H$26:$I$37,2,FALSE))</f>
        <v>5</v>
      </c>
      <c r="AL78" s="58">
        <f>IF(ISERROR(VLOOKUP(AF78,Methodology!$H$26:$I$37,2,FALSE)),"",VLOOKUP(AF78,Methodology!$H$26:$I$37,2,FALSE))</f>
        <v>7</v>
      </c>
      <c r="AM78" s="47">
        <f>IF(ISERROR(VLOOKUP(AG78,Methodology!$H$26:$I$37,2,FALSE)),"",VLOOKUP(AG78,Methodology!$H$26:$I$37,2,FALSE))</f>
        <v>6</v>
      </c>
      <c r="AN78" s="108">
        <f t="shared" si="10"/>
        <v>6.333333333333333</v>
      </c>
      <c r="AO78" s="108">
        <f t="shared" si="9"/>
        <v>6</v>
      </c>
      <c r="AP78" s="49" t="s">
        <v>437</v>
      </c>
    </row>
    <row r="79" spans="2:42" x14ac:dyDescent="0.25">
      <c r="B79" s="76" t="s">
        <v>103</v>
      </c>
      <c r="C79" s="149" t="s">
        <v>9</v>
      </c>
      <c r="D79" s="26" t="s">
        <v>505</v>
      </c>
      <c r="E79" s="118"/>
      <c r="F79" s="118">
        <v>3</v>
      </c>
      <c r="G79" s="30">
        <f t="shared" si="15"/>
        <v>-3</v>
      </c>
      <c r="H79" s="117">
        <f>(VLOOKUP(B79,'[1]New Ratings'!$A$3:$I$195,5,FALSE))</f>
        <v>3</v>
      </c>
      <c r="I79" s="43" t="s">
        <v>16</v>
      </c>
      <c r="J79" s="132" t="s">
        <v>652</v>
      </c>
      <c r="K79" s="36" t="s">
        <v>104</v>
      </c>
      <c r="L79" s="43" t="s">
        <v>13</v>
      </c>
      <c r="M79" s="36" t="s">
        <v>297</v>
      </c>
      <c r="N79" s="58" t="s">
        <v>297</v>
      </c>
      <c r="O79" s="55">
        <v>80.790000000000006</v>
      </c>
      <c r="P79" s="69">
        <v>28</v>
      </c>
      <c r="Q79" s="63" t="str">
        <f t="shared" si="16"/>
        <v>B</v>
      </c>
      <c r="R79" s="58">
        <v>25</v>
      </c>
      <c r="S79" s="64">
        <v>28</v>
      </c>
      <c r="T79" s="141">
        <f t="shared" si="14"/>
        <v>-3</v>
      </c>
      <c r="U79" s="36">
        <v>27</v>
      </c>
      <c r="V79" s="43">
        <v>67</v>
      </c>
      <c r="W79" s="64">
        <v>68.3</v>
      </c>
      <c r="X79" s="65">
        <f t="shared" si="17"/>
        <v>-1.2999999999999972</v>
      </c>
      <c r="Y79" s="36">
        <v>70</v>
      </c>
      <c r="Z79" s="43">
        <v>44</v>
      </c>
      <c r="AA79" s="47">
        <v>47</v>
      </c>
      <c r="AB79" s="47" t="s">
        <v>298</v>
      </c>
      <c r="AC79" s="47" t="s">
        <v>300</v>
      </c>
      <c r="AD79" s="47" t="s">
        <v>300</v>
      </c>
      <c r="AE79" s="47" t="s">
        <v>298</v>
      </c>
      <c r="AF79" s="47" t="s">
        <v>300</v>
      </c>
      <c r="AG79" s="47" t="s">
        <v>300</v>
      </c>
      <c r="AH79" s="58">
        <f>IF(ISERROR(VLOOKUP(AB79,Methodology!$H$26:$I$37,2,FALSE)),"",VLOOKUP(AB79,Methodology!$H$26:$I$37,2,FALSE))</f>
        <v>8</v>
      </c>
      <c r="AI79" s="58">
        <f>IF(ISERROR(VLOOKUP(AC79,Methodology!$H$26:$I$37,2,FALSE)),"",VLOOKUP(AC79,Methodology!$H$26:$I$37,2,FALSE))</f>
        <v>9</v>
      </c>
      <c r="AJ79" s="47">
        <f>IF(ISERROR(VLOOKUP(AD79,Methodology!$H$26:$I$37,2,FALSE)),"",VLOOKUP(AD79,Methodology!$H$26:$I$37,2,FALSE))</f>
        <v>9</v>
      </c>
      <c r="AK79" s="58">
        <f>IF(ISERROR(VLOOKUP(AE79,Methodology!$H$26:$I$37,2,FALSE)),"",VLOOKUP(AE79,Methodology!$H$26:$I$37,2,FALSE))</f>
        <v>8</v>
      </c>
      <c r="AL79" s="58">
        <f>IF(ISERROR(VLOOKUP(AF79,Methodology!$H$26:$I$37,2,FALSE)),"",VLOOKUP(AF79,Methodology!$H$26:$I$37,2,FALSE))</f>
        <v>9</v>
      </c>
      <c r="AM79" s="47">
        <f>IF(ISERROR(VLOOKUP(AG79,Methodology!$H$26:$I$37,2,FALSE)),"",VLOOKUP(AG79,Methodology!$H$26:$I$37,2,FALSE))</f>
        <v>9</v>
      </c>
      <c r="AN79" s="108">
        <f t="shared" si="10"/>
        <v>8.6666666666666661</v>
      </c>
      <c r="AO79" s="108">
        <f t="shared" si="9"/>
        <v>8.6666666666666661</v>
      </c>
      <c r="AP79" s="49" t="s">
        <v>318</v>
      </c>
    </row>
    <row r="80" spans="2:42" x14ac:dyDescent="0.25">
      <c r="B80" s="74" t="s">
        <v>105</v>
      </c>
      <c r="C80" s="149" t="s">
        <v>106</v>
      </c>
      <c r="D80" s="26" t="s">
        <v>506</v>
      </c>
      <c r="E80" s="118">
        <v>3</v>
      </c>
      <c r="F80" s="118">
        <v>3</v>
      </c>
      <c r="G80" s="30">
        <f t="shared" si="15"/>
        <v>0</v>
      </c>
      <c r="H80" s="117">
        <f>(VLOOKUP(B80,'[1]New Ratings'!$A$3:$I$195,5,FALSE))</f>
        <v>4</v>
      </c>
      <c r="I80" s="43" t="s">
        <v>1</v>
      </c>
      <c r="J80" s="132" t="s">
        <v>284</v>
      </c>
      <c r="K80" s="36" t="s">
        <v>646</v>
      </c>
      <c r="L80" s="43" t="s">
        <v>13</v>
      </c>
      <c r="M80" s="36" t="s">
        <v>298</v>
      </c>
      <c r="N80" s="58" t="s">
        <v>298</v>
      </c>
      <c r="O80" s="55">
        <v>72.069999999999993</v>
      </c>
      <c r="P80" s="69">
        <v>32</v>
      </c>
      <c r="Q80" s="63" t="str">
        <f t="shared" si="16"/>
        <v>B</v>
      </c>
      <c r="R80" s="58">
        <v>35</v>
      </c>
      <c r="S80" s="64">
        <v>36</v>
      </c>
      <c r="T80" s="141">
        <f t="shared" si="14"/>
        <v>-1</v>
      </c>
      <c r="U80" s="36">
        <v>36</v>
      </c>
      <c r="V80" s="43">
        <v>60.2</v>
      </c>
      <c r="W80" s="64">
        <v>64.900000000000006</v>
      </c>
      <c r="X80" s="65">
        <f t="shared" si="17"/>
        <v>-4.7000000000000028</v>
      </c>
      <c r="Y80" s="36">
        <v>75</v>
      </c>
      <c r="Z80" s="43">
        <v>37.5</v>
      </c>
      <c r="AA80" s="47">
        <v>36.5</v>
      </c>
      <c r="AB80" s="47" t="s">
        <v>300</v>
      </c>
      <c r="AC80" s="47" t="s">
        <v>300</v>
      </c>
      <c r="AD80" s="47" t="s">
        <v>298</v>
      </c>
      <c r="AE80" s="47" t="s">
        <v>298</v>
      </c>
      <c r="AF80" s="47" t="s">
        <v>298</v>
      </c>
      <c r="AG80" s="47" t="s">
        <v>303</v>
      </c>
      <c r="AH80" s="58">
        <f>IF(ISERROR(VLOOKUP(AB80,Methodology!$H$26:$I$37,2,FALSE)),"",VLOOKUP(AB80,Methodology!$H$26:$I$37,2,FALSE))</f>
        <v>9</v>
      </c>
      <c r="AI80" s="58">
        <f>IF(ISERROR(VLOOKUP(AC80,Methodology!$H$26:$I$37,2,FALSE)),"",VLOOKUP(AC80,Methodology!$H$26:$I$37,2,FALSE))</f>
        <v>9</v>
      </c>
      <c r="AJ80" s="47">
        <f>IF(ISERROR(VLOOKUP(AD80,Methodology!$H$26:$I$37,2,FALSE)),"",VLOOKUP(AD80,Methodology!$H$26:$I$37,2,FALSE))</f>
        <v>8</v>
      </c>
      <c r="AK80" s="58">
        <f>IF(ISERROR(VLOOKUP(AE80,Methodology!$H$26:$I$37,2,FALSE)),"",VLOOKUP(AE80,Methodology!$H$26:$I$37,2,FALSE))</f>
        <v>8</v>
      </c>
      <c r="AL80" s="58">
        <f>IF(ISERROR(VLOOKUP(AF80,Methodology!$H$26:$I$37,2,FALSE)),"",VLOOKUP(AF80,Methodology!$H$26:$I$37,2,FALSE))</f>
        <v>8</v>
      </c>
      <c r="AM80" s="47">
        <f>IF(ISERROR(VLOOKUP(AG80,Methodology!$H$26:$I$37,2,FALSE)),"",VLOOKUP(AG80,Methodology!$H$26:$I$37,2,FALSE))</f>
        <v>7</v>
      </c>
      <c r="AN80" s="108">
        <f t="shared" si="10"/>
        <v>8.6666666666666661</v>
      </c>
      <c r="AO80" s="108">
        <f t="shared" si="9"/>
        <v>7.666666666666667</v>
      </c>
      <c r="AP80" s="50" t="s">
        <v>438</v>
      </c>
    </row>
    <row r="81" spans="2:42" x14ac:dyDescent="0.25">
      <c r="B81" s="74" t="s">
        <v>108</v>
      </c>
      <c r="C81" s="149" t="s">
        <v>109</v>
      </c>
      <c r="D81" s="26" t="s">
        <v>507</v>
      </c>
      <c r="E81" s="118"/>
      <c r="F81" s="118">
        <v>2</v>
      </c>
      <c r="G81" s="30">
        <f t="shared" si="15"/>
        <v>-2</v>
      </c>
      <c r="H81" s="117">
        <f>(VLOOKUP(B81,'[1]New Ratings'!$A$3:$I$195,5,FALSE))</f>
        <v>2</v>
      </c>
      <c r="I81" s="43" t="s">
        <v>16</v>
      </c>
      <c r="J81" s="36" t="s">
        <v>326</v>
      </c>
      <c r="K81" s="36" t="s">
        <v>326</v>
      </c>
      <c r="L81" s="43" t="s">
        <v>13</v>
      </c>
      <c r="M81" s="36" t="s">
        <v>296</v>
      </c>
      <c r="N81" s="58" t="s">
        <v>296</v>
      </c>
      <c r="O81" s="55">
        <v>86.52</v>
      </c>
      <c r="P81" s="69">
        <v>21</v>
      </c>
      <c r="Q81" s="63" t="str">
        <f t="shared" si="16"/>
        <v>B</v>
      </c>
      <c r="R81" s="58">
        <v>30</v>
      </c>
      <c r="S81" s="64">
        <v>30</v>
      </c>
      <c r="T81" s="141">
        <f t="shared" si="14"/>
        <v>0</v>
      </c>
      <c r="U81" s="36">
        <v>24</v>
      </c>
      <c r="V81" s="43">
        <v>73.3</v>
      </c>
      <c r="W81" s="64">
        <v>73.7</v>
      </c>
      <c r="X81" s="65">
        <f t="shared" si="17"/>
        <v>-0.40000000000000568</v>
      </c>
      <c r="Y81" s="36">
        <v>89</v>
      </c>
      <c r="Z81" s="43">
        <v>31.5</v>
      </c>
      <c r="AA81" s="47">
        <v>35.5</v>
      </c>
      <c r="AB81" s="47"/>
      <c r="AC81" s="47"/>
      <c r="AD81" s="47"/>
      <c r="AE81" s="47"/>
      <c r="AF81" s="47"/>
      <c r="AG81" s="47"/>
      <c r="AH81" s="58" t="str">
        <f>IF(ISERROR(VLOOKUP(AB81,Methodology!$H$26:$I$37,2,FALSE)),"",VLOOKUP(AB81,Methodology!$H$26:$I$37,2,FALSE))</f>
        <v/>
      </c>
      <c r="AI81" s="58" t="str">
        <f>IF(ISERROR(VLOOKUP(AC81,Methodology!$H$26:$I$37,2,FALSE)),"",VLOOKUP(AC81,Methodology!$H$26:$I$37,2,FALSE))</f>
        <v/>
      </c>
      <c r="AJ81" s="47" t="str">
        <f>IF(ISERROR(VLOOKUP(AD81,Methodology!$H$26:$I$37,2,FALSE)),"",VLOOKUP(AD81,Methodology!$H$26:$I$37,2,FALSE))</f>
        <v/>
      </c>
      <c r="AK81" s="58" t="str">
        <f>IF(ISERROR(VLOOKUP(AE81,Methodology!$H$26:$I$37,2,FALSE)),"",VLOOKUP(AE81,Methodology!$H$26:$I$37,2,FALSE))</f>
        <v/>
      </c>
      <c r="AL81" s="58" t="str">
        <f>IF(ISERROR(VLOOKUP(AF81,Methodology!$H$26:$I$37,2,FALSE)),"",VLOOKUP(AF81,Methodology!$H$26:$I$37,2,FALSE))</f>
        <v/>
      </c>
      <c r="AM81" s="47" t="str">
        <f>IF(ISERROR(VLOOKUP(AG81,Methodology!$H$26:$I$37,2,FALSE)),"",VLOOKUP(AG81,Methodology!$H$26:$I$37,2,FALSE))</f>
        <v/>
      </c>
      <c r="AN81" s="108">
        <f t="shared" si="10"/>
        <v>0</v>
      </c>
      <c r="AO81" s="108">
        <f t="shared" si="9"/>
        <v>0</v>
      </c>
      <c r="AP81" s="50" t="s">
        <v>442</v>
      </c>
    </row>
    <row r="82" spans="2:42" x14ac:dyDescent="0.25">
      <c r="B82" s="177" t="s">
        <v>110</v>
      </c>
      <c r="C82" s="149" t="s">
        <v>111</v>
      </c>
      <c r="D82" s="26" t="s">
        <v>508</v>
      </c>
      <c r="E82" s="172">
        <v>12</v>
      </c>
      <c r="F82" s="118">
        <v>8</v>
      </c>
      <c r="G82" s="30">
        <f t="shared" si="15"/>
        <v>4</v>
      </c>
      <c r="H82" s="117">
        <f>(VLOOKUP(B82,'[1]New Ratings'!$A$3:$I$195,5,FALSE))</f>
        <v>7</v>
      </c>
      <c r="I82" s="43" t="s">
        <v>1</v>
      </c>
      <c r="J82" s="36" t="s">
        <v>270</v>
      </c>
      <c r="K82" s="36" t="s">
        <v>270</v>
      </c>
      <c r="L82" s="43" t="s">
        <v>13</v>
      </c>
      <c r="M82" s="36" t="s">
        <v>206</v>
      </c>
      <c r="N82" s="58" t="s">
        <v>206</v>
      </c>
      <c r="O82" s="55">
        <v>54.71</v>
      </c>
      <c r="P82" s="69">
        <v>57</v>
      </c>
      <c r="Q82" s="63" t="str">
        <f t="shared" si="16"/>
        <v>C</v>
      </c>
      <c r="R82" s="58">
        <v>42</v>
      </c>
      <c r="S82" s="64">
        <v>42</v>
      </c>
      <c r="T82" s="141">
        <f t="shared" si="14"/>
        <v>0</v>
      </c>
      <c r="U82" s="36">
        <v>55</v>
      </c>
      <c r="V82" s="43">
        <v>47.7</v>
      </c>
      <c r="W82" s="64">
        <v>51.5</v>
      </c>
      <c r="X82" s="65">
        <f t="shared" si="17"/>
        <v>-3.7999999999999972</v>
      </c>
      <c r="Y82" s="36">
        <v>54</v>
      </c>
      <c r="Z82" s="43">
        <v>40</v>
      </c>
      <c r="AA82" s="47">
        <v>34</v>
      </c>
      <c r="AB82" s="47" t="s">
        <v>348</v>
      </c>
      <c r="AC82" s="47" t="s">
        <v>348</v>
      </c>
      <c r="AD82" s="47" t="s">
        <v>259</v>
      </c>
      <c r="AE82" s="47" t="s">
        <v>432</v>
      </c>
      <c r="AF82" s="47" t="s">
        <v>323</v>
      </c>
      <c r="AG82" s="47" t="s">
        <v>432</v>
      </c>
      <c r="AH82" s="58">
        <f>IF(ISERROR(VLOOKUP(AB82,Methodology!$H$26:$I$37,2,FALSE)),"",VLOOKUP(AB82,Methodology!$H$26:$I$37,2,FALSE))</f>
        <v>6</v>
      </c>
      <c r="AI82" s="58">
        <f>IF(ISERROR(VLOOKUP(AC82,Methodology!$H$26:$I$37,2,FALSE)),"",VLOOKUP(AC82,Methodology!$H$26:$I$37,2,FALSE))</f>
        <v>6</v>
      </c>
      <c r="AJ82" s="47">
        <f>IF(ISERROR(VLOOKUP(AD82,Methodology!$H$26:$I$37,2,FALSE)),"",VLOOKUP(AD82,Methodology!$H$26:$I$37,2,FALSE))</f>
        <v>3</v>
      </c>
      <c r="AK82" s="58">
        <f>IF(ISERROR(VLOOKUP(AE82,Methodology!$H$26:$I$37,2,FALSE)),"",VLOOKUP(AE82,Methodology!$H$26:$I$37,2,FALSE))</f>
        <v>4</v>
      </c>
      <c r="AL82" s="58">
        <f>IF(ISERROR(VLOOKUP(AF82,Methodology!$H$26:$I$37,2,FALSE)),"",VLOOKUP(AF82,Methodology!$H$26:$I$37,2,FALSE))</f>
        <v>5</v>
      </c>
      <c r="AM82" s="47">
        <f>IF(ISERROR(VLOOKUP(AG82,Methodology!$H$26:$I$37,2,FALSE)),"",VLOOKUP(AG82,Methodology!$H$26:$I$37,2,FALSE))</f>
        <v>4</v>
      </c>
      <c r="AN82" s="108">
        <f t="shared" si="10"/>
        <v>5</v>
      </c>
      <c r="AO82" s="108">
        <f t="shared" si="9"/>
        <v>4.333333333333333</v>
      </c>
      <c r="AP82" s="49" t="s">
        <v>317</v>
      </c>
    </row>
    <row r="83" spans="2:42" ht="15" customHeight="1" x14ac:dyDescent="0.25">
      <c r="B83" s="174" t="s">
        <v>113</v>
      </c>
      <c r="C83" s="149" t="s">
        <v>114</v>
      </c>
      <c r="D83" s="26" t="s">
        <v>509</v>
      </c>
      <c r="E83" s="118">
        <v>11</v>
      </c>
      <c r="F83" s="118">
        <v>11</v>
      </c>
      <c r="G83" s="30">
        <f t="shared" si="15"/>
        <v>0</v>
      </c>
      <c r="H83" s="117">
        <f>(VLOOKUP(B83,'[1]New Ratings'!$A$3:$I$195,5,FALSE))</f>
        <v>12</v>
      </c>
      <c r="I83" s="43" t="s">
        <v>1</v>
      </c>
      <c r="J83" s="172" t="s">
        <v>662</v>
      </c>
      <c r="K83" s="36" t="s">
        <v>328</v>
      </c>
      <c r="L83" s="43" t="s">
        <v>49</v>
      </c>
      <c r="M83" s="36" t="s">
        <v>323</v>
      </c>
      <c r="N83" s="58" t="s">
        <v>323</v>
      </c>
      <c r="O83" s="55">
        <v>36.380000000000003</v>
      </c>
      <c r="P83" s="69">
        <v>99</v>
      </c>
      <c r="Q83" s="63" t="str">
        <f t="shared" si="16"/>
        <v>D</v>
      </c>
      <c r="R83" s="58">
        <v>62</v>
      </c>
      <c r="S83" s="64">
        <v>63</v>
      </c>
      <c r="T83" s="141">
        <f t="shared" si="14"/>
        <v>-1</v>
      </c>
      <c r="U83" s="36">
        <v>96</v>
      </c>
      <c r="V83" s="43">
        <v>25.1</v>
      </c>
      <c r="W83" s="64">
        <v>27.4</v>
      </c>
      <c r="X83" s="65">
        <f t="shared" si="17"/>
        <v>-2.2999999999999972</v>
      </c>
      <c r="Y83" s="36">
        <v>2.5</v>
      </c>
      <c r="Z83" s="43">
        <v>30</v>
      </c>
      <c r="AA83" s="47">
        <v>35</v>
      </c>
      <c r="AB83" s="47" t="s">
        <v>434</v>
      </c>
      <c r="AC83" s="47" t="s">
        <v>323</v>
      </c>
      <c r="AD83" s="47" t="s">
        <v>433</v>
      </c>
      <c r="AE83" s="47" t="s">
        <v>259</v>
      </c>
      <c r="AF83" s="47" t="s">
        <v>432</v>
      </c>
      <c r="AG83" s="47" t="s">
        <v>259</v>
      </c>
      <c r="AH83" s="58">
        <f>IF(ISERROR(VLOOKUP(AB83,Methodology!$H$26:$I$37,2,FALSE)),"",VLOOKUP(AB83,Methodology!$H$26:$I$37,2,FALSE))</f>
        <v>1</v>
      </c>
      <c r="AI83" s="58">
        <f>IF(ISERROR(VLOOKUP(AC83,Methodology!$H$26:$I$37,2,FALSE)),"",VLOOKUP(AC83,Methodology!$H$26:$I$37,2,FALSE))</f>
        <v>5</v>
      </c>
      <c r="AJ83" s="47">
        <f>IF(ISERROR(VLOOKUP(AD83,Methodology!$H$26:$I$37,2,FALSE)),"",VLOOKUP(AD83,Methodology!$H$26:$I$37,2,FALSE))</f>
        <v>2</v>
      </c>
      <c r="AK83" s="58">
        <f>IF(ISERROR(VLOOKUP(AE83,Methodology!$H$26:$I$37,2,FALSE)),"",VLOOKUP(AE83,Methodology!$H$26:$I$37,2,FALSE))</f>
        <v>3</v>
      </c>
      <c r="AL83" s="58">
        <f>IF(ISERROR(VLOOKUP(AF83,Methodology!$H$26:$I$37,2,FALSE)),"",VLOOKUP(AF83,Methodology!$H$26:$I$37,2,FALSE))</f>
        <v>4</v>
      </c>
      <c r="AM83" s="47">
        <f>IF(ISERROR(VLOOKUP(AG83,Methodology!$H$26:$I$37,2,FALSE)),"",VLOOKUP(AG83,Methodology!$H$26:$I$37,2,FALSE))</f>
        <v>3</v>
      </c>
      <c r="AN83" s="108">
        <f t="shared" si="10"/>
        <v>2.6666666666666665</v>
      </c>
      <c r="AO83" s="108">
        <f t="shared" si="9"/>
        <v>3.3333333333333335</v>
      </c>
      <c r="AP83" s="49" t="s">
        <v>317</v>
      </c>
    </row>
    <row r="84" spans="2:42" x14ac:dyDescent="0.25">
      <c r="B84" s="174" t="s">
        <v>116</v>
      </c>
      <c r="C84" s="149" t="s">
        <v>117</v>
      </c>
      <c r="D84" s="26" t="s">
        <v>510</v>
      </c>
      <c r="E84" s="118"/>
      <c r="F84" s="118">
        <v>11</v>
      </c>
      <c r="G84" s="30">
        <f t="shared" si="15"/>
        <v>-11</v>
      </c>
      <c r="H84" s="117">
        <f>(VLOOKUP(B84,'[1]New Ratings'!$A$3:$I$195,5,FALSE))</f>
        <v>11</v>
      </c>
      <c r="I84" s="43" t="s">
        <v>16</v>
      </c>
      <c r="J84" s="36" t="s">
        <v>312</v>
      </c>
      <c r="K84" s="36" t="s">
        <v>312</v>
      </c>
      <c r="L84" s="43" t="s">
        <v>305</v>
      </c>
      <c r="M84" s="36" t="s">
        <v>305</v>
      </c>
      <c r="N84" s="58" t="s">
        <v>305</v>
      </c>
      <c r="O84" s="55">
        <v>40.29</v>
      </c>
      <c r="P84" s="69">
        <v>86</v>
      </c>
      <c r="Q84" s="63" t="str">
        <f t="shared" si="16"/>
        <v>C</v>
      </c>
      <c r="R84" s="58">
        <v>51</v>
      </c>
      <c r="S84" s="64">
        <v>55</v>
      </c>
      <c r="T84" s="141">
        <f t="shared" si="14"/>
        <v>-4</v>
      </c>
      <c r="U84" s="36">
        <v>81</v>
      </c>
      <c r="V84" s="43">
        <v>31.4</v>
      </c>
      <c r="W84" s="64">
        <v>27</v>
      </c>
      <c r="X84" s="65">
        <f t="shared" si="17"/>
        <v>4.3999999999999986</v>
      </c>
      <c r="Y84" s="36">
        <v>60</v>
      </c>
      <c r="Z84" s="43">
        <v>41.5</v>
      </c>
      <c r="AA84" s="47">
        <v>41</v>
      </c>
      <c r="AB84" s="47" t="s">
        <v>323</v>
      </c>
      <c r="AC84" s="47" t="s">
        <v>432</v>
      </c>
      <c r="AD84" s="47" t="s">
        <v>432</v>
      </c>
      <c r="AE84" s="47" t="s">
        <v>323</v>
      </c>
      <c r="AF84" s="47" t="s">
        <v>432</v>
      </c>
      <c r="AG84" s="47" t="s">
        <v>348</v>
      </c>
      <c r="AH84" s="58">
        <f>IF(ISERROR(VLOOKUP(AB84,Methodology!$H$26:$I$37,2,FALSE)),"",VLOOKUP(AB84,Methodology!$H$26:$I$37,2,FALSE))</f>
        <v>5</v>
      </c>
      <c r="AI84" s="58">
        <f>IF(ISERROR(VLOOKUP(AC84,Methodology!$H$26:$I$37,2,FALSE)),"",VLOOKUP(AC84,Methodology!$H$26:$I$37,2,FALSE))</f>
        <v>4</v>
      </c>
      <c r="AJ84" s="47">
        <f>IF(ISERROR(VLOOKUP(AD84,Methodology!$H$26:$I$37,2,FALSE)),"",VLOOKUP(AD84,Methodology!$H$26:$I$37,2,FALSE))</f>
        <v>4</v>
      </c>
      <c r="AK84" s="58">
        <f>IF(ISERROR(VLOOKUP(AE84,Methodology!$H$26:$I$37,2,FALSE)),"",VLOOKUP(AE84,Methodology!$H$26:$I$37,2,FALSE))</f>
        <v>5</v>
      </c>
      <c r="AL84" s="58">
        <f>IF(ISERROR(VLOOKUP(AF84,Methodology!$H$26:$I$37,2,FALSE)),"",VLOOKUP(AF84,Methodology!$H$26:$I$37,2,FALSE))</f>
        <v>4</v>
      </c>
      <c r="AM84" s="47">
        <f>IF(ISERROR(VLOOKUP(AG84,Methodology!$H$26:$I$37,2,FALSE)),"",VLOOKUP(AG84,Methodology!$H$26:$I$37,2,FALSE))</f>
        <v>6</v>
      </c>
      <c r="AN84" s="108">
        <f t="shared" si="10"/>
        <v>4.333333333333333</v>
      </c>
      <c r="AO84" s="108">
        <f t="shared" si="9"/>
        <v>5</v>
      </c>
      <c r="AP84" s="49" t="s">
        <v>252</v>
      </c>
    </row>
    <row r="85" spans="2:42" x14ac:dyDescent="0.25">
      <c r="B85" s="174" t="s">
        <v>118</v>
      </c>
      <c r="C85" s="149" t="s">
        <v>6</v>
      </c>
      <c r="D85" s="26" t="s">
        <v>511</v>
      </c>
      <c r="E85" s="118"/>
      <c r="F85" s="118">
        <v>12</v>
      </c>
      <c r="G85" s="30">
        <f t="shared" si="15"/>
        <v>-12</v>
      </c>
      <c r="H85" s="117">
        <f>(VLOOKUP(B85,'[1]New Ratings'!$A$3:$I$195,5,FALSE))</f>
        <v>12</v>
      </c>
      <c r="I85" s="43" t="s">
        <v>16</v>
      </c>
      <c r="J85" s="36" t="s">
        <v>305</v>
      </c>
      <c r="K85" s="36" t="s">
        <v>305</v>
      </c>
      <c r="L85" s="43" t="s">
        <v>305</v>
      </c>
      <c r="M85" s="36" t="s">
        <v>305</v>
      </c>
      <c r="N85" s="58" t="s">
        <v>305</v>
      </c>
      <c r="O85" s="55">
        <v>4.84</v>
      </c>
      <c r="P85" s="69">
        <v>183</v>
      </c>
      <c r="Q85" s="63" t="str">
        <f t="shared" si="16"/>
        <v>E</v>
      </c>
      <c r="R85" s="58">
        <v>94</v>
      </c>
      <c r="S85" s="64">
        <v>93</v>
      </c>
      <c r="T85" s="141">
        <f t="shared" si="14"/>
        <v>1</v>
      </c>
      <c r="U85" s="36">
        <v>137</v>
      </c>
      <c r="V85" s="43">
        <v>11.1</v>
      </c>
      <c r="W85" s="64">
        <v>12.6</v>
      </c>
      <c r="X85" s="65">
        <f t="shared" si="17"/>
        <v>-1.5</v>
      </c>
      <c r="Y85" s="36">
        <v>36</v>
      </c>
      <c r="Z85" s="43">
        <v>30.5</v>
      </c>
      <c r="AA85" s="47">
        <v>29.5</v>
      </c>
      <c r="AB85" s="47" t="s">
        <v>433</v>
      </c>
      <c r="AC85" s="47" t="s">
        <v>433</v>
      </c>
      <c r="AD85" s="47" t="s">
        <v>433</v>
      </c>
      <c r="AE85" s="47" t="s">
        <v>259</v>
      </c>
      <c r="AF85" s="47" t="s">
        <v>433</v>
      </c>
      <c r="AG85" s="47" t="s">
        <v>259</v>
      </c>
      <c r="AH85" s="58">
        <f>IF(ISERROR(VLOOKUP(AB85,Methodology!$H$26:$I$37,2,FALSE)),"",VLOOKUP(AB85,Methodology!$H$26:$I$37,2,FALSE))</f>
        <v>2</v>
      </c>
      <c r="AI85" s="58">
        <f>IF(ISERROR(VLOOKUP(AC85,Methodology!$H$26:$I$37,2,FALSE)),"",VLOOKUP(AC85,Methodology!$H$26:$I$37,2,FALSE))</f>
        <v>2</v>
      </c>
      <c r="AJ85" s="47">
        <f>IF(ISERROR(VLOOKUP(AD85,Methodology!$H$26:$I$37,2,FALSE)),"",VLOOKUP(AD85,Methodology!$H$26:$I$37,2,FALSE))</f>
        <v>2</v>
      </c>
      <c r="AK85" s="58">
        <f>IF(ISERROR(VLOOKUP(AE85,Methodology!$H$26:$I$37,2,FALSE)),"",VLOOKUP(AE85,Methodology!$H$26:$I$37,2,FALSE))</f>
        <v>3</v>
      </c>
      <c r="AL85" s="58">
        <f>IF(ISERROR(VLOOKUP(AF85,Methodology!$H$26:$I$37,2,FALSE)),"",VLOOKUP(AF85,Methodology!$H$26:$I$37,2,FALSE))</f>
        <v>2</v>
      </c>
      <c r="AM85" s="47">
        <f>IF(ISERROR(VLOOKUP(AG85,Methodology!$H$26:$I$37,2,FALSE)),"",VLOOKUP(AG85,Methodology!$H$26:$I$37,2,FALSE))</f>
        <v>3</v>
      </c>
      <c r="AN85" s="108">
        <f t="shared" si="10"/>
        <v>2</v>
      </c>
      <c r="AO85" s="108">
        <f t="shared" si="9"/>
        <v>2.6666666666666665</v>
      </c>
      <c r="AP85" s="49" t="s">
        <v>318</v>
      </c>
    </row>
    <row r="86" spans="2:42" x14ac:dyDescent="0.25">
      <c r="B86" s="74" t="s">
        <v>119</v>
      </c>
      <c r="C86" s="149" t="s">
        <v>399</v>
      </c>
      <c r="D86" s="26" t="s">
        <v>512</v>
      </c>
      <c r="E86" s="118"/>
      <c r="F86" s="118">
        <v>1</v>
      </c>
      <c r="G86" s="30">
        <f t="shared" si="15"/>
        <v>-1</v>
      </c>
      <c r="H86" s="117">
        <f>(VLOOKUP(B86,'[1]New Ratings'!$A$3:$I$195,5,FALSE))</f>
        <v>1</v>
      </c>
      <c r="I86" s="43" t="s">
        <v>1</v>
      </c>
      <c r="J86" s="36" t="s">
        <v>324</v>
      </c>
      <c r="K86" s="36" t="s">
        <v>324</v>
      </c>
      <c r="L86" s="43" t="s">
        <v>40</v>
      </c>
      <c r="M86" s="36" t="s">
        <v>293</v>
      </c>
      <c r="N86" s="58" t="s">
        <v>293</v>
      </c>
      <c r="O86" s="55">
        <v>91.47</v>
      </c>
      <c r="P86" s="69">
        <v>14</v>
      </c>
      <c r="Q86" s="63" t="str">
        <f t="shared" si="16"/>
        <v>B</v>
      </c>
      <c r="R86" s="58">
        <v>30</v>
      </c>
      <c r="S86" s="64">
        <v>30</v>
      </c>
      <c r="T86" s="141">
        <f t="shared" si="14"/>
        <v>0</v>
      </c>
      <c r="U86" s="36">
        <v>17</v>
      </c>
      <c r="V86" s="43">
        <v>85.7</v>
      </c>
      <c r="W86" s="64">
        <v>88.5</v>
      </c>
      <c r="X86" s="65">
        <f t="shared" si="17"/>
        <v>-2.7999999999999972</v>
      </c>
      <c r="Y86" s="36">
        <v>87</v>
      </c>
      <c r="Z86" s="43">
        <v>41</v>
      </c>
      <c r="AA86" s="47">
        <v>45.5</v>
      </c>
      <c r="AB86" s="47" t="s">
        <v>300</v>
      </c>
      <c r="AC86" s="47" t="s">
        <v>300</v>
      </c>
      <c r="AD86" s="47" t="s">
        <v>297</v>
      </c>
      <c r="AE86" s="47" t="s">
        <v>300</v>
      </c>
      <c r="AF86" s="47" t="s">
        <v>300</v>
      </c>
      <c r="AG86" s="47" t="s">
        <v>300</v>
      </c>
      <c r="AH86" s="58">
        <f>IF(ISERROR(VLOOKUP(AB86,Methodology!$H$26:$I$37,2,FALSE)),"",VLOOKUP(AB86,Methodology!$H$26:$I$37,2,FALSE))</f>
        <v>9</v>
      </c>
      <c r="AI86" s="58">
        <f>IF(ISERROR(VLOOKUP(AC86,Methodology!$H$26:$I$37,2,FALSE)),"",VLOOKUP(AC86,Methodology!$H$26:$I$37,2,FALSE))</f>
        <v>9</v>
      </c>
      <c r="AJ86" s="47">
        <f>IF(ISERROR(VLOOKUP(AD86,Methodology!$H$26:$I$37,2,FALSE)),"",VLOOKUP(AD86,Methodology!$H$26:$I$37,2,FALSE))</f>
        <v>10</v>
      </c>
      <c r="AK86" s="58">
        <f>IF(ISERROR(VLOOKUP(AE86,Methodology!$H$26:$I$37,2,FALSE)),"",VLOOKUP(AE86,Methodology!$H$26:$I$37,2,FALSE))</f>
        <v>9</v>
      </c>
      <c r="AL86" s="58">
        <f>IF(ISERROR(VLOOKUP(AF86,Methodology!$H$26:$I$37,2,FALSE)),"",VLOOKUP(AF86,Methodology!$H$26:$I$37,2,FALSE))</f>
        <v>9</v>
      </c>
      <c r="AM86" s="47">
        <f>IF(ISERROR(VLOOKUP(AG86,Methodology!$H$26:$I$37,2,FALSE)),"",VLOOKUP(AG86,Methodology!$H$26:$I$37,2,FALSE))</f>
        <v>9</v>
      </c>
      <c r="AN86" s="108">
        <f t="shared" si="10"/>
        <v>9.3333333333333339</v>
      </c>
      <c r="AO86" s="108">
        <f t="shared" si="9"/>
        <v>9</v>
      </c>
      <c r="AP86" s="49" t="s">
        <v>420</v>
      </c>
    </row>
    <row r="87" spans="2:42" x14ac:dyDescent="0.25">
      <c r="B87" s="74" t="s">
        <v>120</v>
      </c>
      <c r="C87" s="149" t="s">
        <v>353</v>
      </c>
      <c r="D87" s="26" t="s">
        <v>513</v>
      </c>
      <c r="E87" s="118"/>
      <c r="F87" s="118">
        <v>4</v>
      </c>
      <c r="G87" s="30">
        <f t="shared" si="15"/>
        <v>-4</v>
      </c>
      <c r="H87" s="117">
        <f>(VLOOKUP(B87,'[1]New Ratings'!$A$3:$I$195,5,FALSE))</f>
        <v>4</v>
      </c>
      <c r="I87" s="43" t="s">
        <v>1</v>
      </c>
      <c r="J87" s="36" t="s">
        <v>327</v>
      </c>
      <c r="K87" s="36" t="s">
        <v>327</v>
      </c>
      <c r="L87" s="43" t="s">
        <v>13</v>
      </c>
      <c r="M87" s="36" t="s">
        <v>298</v>
      </c>
      <c r="N87" s="58" t="s">
        <v>298</v>
      </c>
      <c r="O87" s="55">
        <v>74.97</v>
      </c>
      <c r="P87" s="69">
        <v>31</v>
      </c>
      <c r="Q87" s="63" t="str">
        <f t="shared" si="16"/>
        <v>B</v>
      </c>
      <c r="R87" s="58">
        <v>35</v>
      </c>
      <c r="S87" s="64">
        <v>33</v>
      </c>
      <c r="T87" s="141">
        <f t="shared" si="14"/>
        <v>2</v>
      </c>
      <c r="U87" s="36">
        <v>34</v>
      </c>
      <c r="V87" s="43">
        <v>62.1</v>
      </c>
      <c r="W87" s="64">
        <v>64.400000000000006</v>
      </c>
      <c r="X87" s="65">
        <f t="shared" si="17"/>
        <v>-2.3000000000000043</v>
      </c>
      <c r="Y87" s="36">
        <v>57</v>
      </c>
      <c r="Z87" s="43">
        <v>39</v>
      </c>
      <c r="AA87" s="47">
        <v>38.5</v>
      </c>
      <c r="AB87" s="47" t="s">
        <v>303</v>
      </c>
      <c r="AC87" s="47" t="s">
        <v>323</v>
      </c>
      <c r="AD87" s="47" t="s">
        <v>303</v>
      </c>
      <c r="AE87" s="47" t="s">
        <v>432</v>
      </c>
      <c r="AF87" s="47" t="s">
        <v>323</v>
      </c>
      <c r="AG87" s="47" t="s">
        <v>323</v>
      </c>
      <c r="AH87" s="58">
        <f>IF(ISERROR(VLOOKUP(AB87,Methodology!$H$26:$I$37,2,FALSE)),"",VLOOKUP(AB87,Methodology!$H$26:$I$37,2,FALSE))</f>
        <v>7</v>
      </c>
      <c r="AI87" s="58">
        <f>IF(ISERROR(VLOOKUP(AC87,Methodology!$H$26:$I$37,2,FALSE)),"",VLOOKUP(AC87,Methodology!$H$26:$I$37,2,FALSE))</f>
        <v>5</v>
      </c>
      <c r="AJ87" s="47">
        <f>IF(ISERROR(VLOOKUP(AD87,Methodology!$H$26:$I$37,2,FALSE)),"",VLOOKUP(AD87,Methodology!$H$26:$I$37,2,FALSE))</f>
        <v>7</v>
      </c>
      <c r="AK87" s="58">
        <f>IF(ISERROR(VLOOKUP(AE87,Methodology!$H$26:$I$37,2,FALSE)),"",VLOOKUP(AE87,Methodology!$H$26:$I$37,2,FALSE))</f>
        <v>4</v>
      </c>
      <c r="AL87" s="58">
        <f>IF(ISERROR(VLOOKUP(AF87,Methodology!$H$26:$I$37,2,FALSE)),"",VLOOKUP(AF87,Methodology!$H$26:$I$37,2,FALSE))</f>
        <v>5</v>
      </c>
      <c r="AM87" s="47">
        <f>IF(ISERROR(VLOOKUP(AG87,Methodology!$H$26:$I$37,2,FALSE)),"",VLOOKUP(AG87,Methodology!$H$26:$I$37,2,FALSE))</f>
        <v>5</v>
      </c>
      <c r="AN87" s="108">
        <f t="shared" si="10"/>
        <v>6.333333333333333</v>
      </c>
      <c r="AO87" s="108">
        <f t="shared" si="9"/>
        <v>4.666666666666667</v>
      </c>
      <c r="AP87" s="49" t="s">
        <v>438</v>
      </c>
    </row>
    <row r="88" spans="2:42" x14ac:dyDescent="0.25">
      <c r="B88" s="74" t="s">
        <v>121</v>
      </c>
      <c r="C88" s="149" t="s">
        <v>400</v>
      </c>
      <c r="D88" s="26" t="s">
        <v>514</v>
      </c>
      <c r="E88" s="118">
        <v>2</v>
      </c>
      <c r="F88" s="118">
        <v>2</v>
      </c>
      <c r="G88" s="30">
        <f t="shared" si="15"/>
        <v>0</v>
      </c>
      <c r="H88" s="117">
        <f>(VLOOKUP(B88,'[1]New Ratings'!$A$3:$I$195,5,FALSE))</f>
        <v>2</v>
      </c>
      <c r="I88" s="43" t="s">
        <v>16</v>
      </c>
      <c r="J88" s="36" t="s">
        <v>357</v>
      </c>
      <c r="K88" s="36" t="s">
        <v>357</v>
      </c>
      <c r="L88" s="43" t="s">
        <v>13</v>
      </c>
      <c r="M88" s="36" t="s">
        <v>296</v>
      </c>
      <c r="N88" s="58" t="s">
        <v>296</v>
      </c>
      <c r="O88" s="55">
        <v>88.45</v>
      </c>
      <c r="P88" s="69">
        <v>18</v>
      </c>
      <c r="Q88" s="63" t="str">
        <f t="shared" si="16"/>
        <v>B</v>
      </c>
      <c r="R88" s="58">
        <v>22</v>
      </c>
      <c r="S88" s="64">
        <v>21</v>
      </c>
      <c r="T88" s="141">
        <f t="shared" si="14"/>
        <v>1</v>
      </c>
      <c r="U88" s="36">
        <v>19</v>
      </c>
      <c r="V88" s="43">
        <v>84.2</v>
      </c>
      <c r="W88" s="64">
        <v>84.2</v>
      </c>
      <c r="X88" s="65">
        <f t="shared" si="17"/>
        <v>0</v>
      </c>
      <c r="Y88" s="36">
        <v>80</v>
      </c>
      <c r="Z88" s="43">
        <v>39</v>
      </c>
      <c r="AA88" s="47">
        <v>40.5</v>
      </c>
      <c r="AB88" s="47" t="s">
        <v>300</v>
      </c>
      <c r="AC88" s="47" t="s">
        <v>298</v>
      </c>
      <c r="AD88" s="47" t="s">
        <v>300</v>
      </c>
      <c r="AE88" s="47" t="s">
        <v>298</v>
      </c>
      <c r="AF88" s="47" t="s">
        <v>348</v>
      </c>
      <c r="AG88" s="47" t="s">
        <v>348</v>
      </c>
      <c r="AH88" s="58">
        <f>IF(ISERROR(VLOOKUP(AB88,Methodology!$H$26:$I$37,2,FALSE)),"",VLOOKUP(AB88,Methodology!$H$26:$I$37,2,FALSE))</f>
        <v>9</v>
      </c>
      <c r="AI88" s="58">
        <f>IF(ISERROR(VLOOKUP(AC88,Methodology!$H$26:$I$37,2,FALSE)),"",VLOOKUP(AC88,Methodology!$H$26:$I$37,2,FALSE))</f>
        <v>8</v>
      </c>
      <c r="AJ88" s="47">
        <f>IF(ISERROR(VLOOKUP(AD88,Methodology!$H$26:$I$37,2,FALSE)),"",VLOOKUP(AD88,Methodology!$H$26:$I$37,2,FALSE))</f>
        <v>9</v>
      </c>
      <c r="AK88" s="58">
        <f>IF(ISERROR(VLOOKUP(AE88,Methodology!$H$26:$I$37,2,FALSE)),"",VLOOKUP(AE88,Methodology!$H$26:$I$37,2,FALSE))</f>
        <v>8</v>
      </c>
      <c r="AL88" s="58">
        <f>IF(ISERROR(VLOOKUP(AF88,Methodology!$H$26:$I$37,2,FALSE)),"",VLOOKUP(AF88,Methodology!$H$26:$I$37,2,FALSE))</f>
        <v>6</v>
      </c>
      <c r="AM88" s="47">
        <f>IF(ISERROR(VLOOKUP(AG88,Methodology!$H$26:$I$37,2,FALSE)),"",VLOOKUP(AG88,Methodology!$H$26:$I$37,2,FALSE))</f>
        <v>6</v>
      </c>
      <c r="AN88" s="108">
        <f t="shared" si="10"/>
        <v>8.6666666666666661</v>
      </c>
      <c r="AO88" s="108">
        <f t="shared" si="9"/>
        <v>6.666666666666667</v>
      </c>
      <c r="AP88" s="49" t="s">
        <v>420</v>
      </c>
    </row>
    <row r="89" spans="2:42" x14ac:dyDescent="0.25">
      <c r="B89" s="74" t="s">
        <v>123</v>
      </c>
      <c r="C89" s="149" t="s">
        <v>9</v>
      </c>
      <c r="D89" s="26" t="s">
        <v>515</v>
      </c>
      <c r="E89" s="118">
        <v>9</v>
      </c>
      <c r="F89" s="118">
        <v>9</v>
      </c>
      <c r="G89" s="30">
        <f t="shared" si="15"/>
        <v>0</v>
      </c>
      <c r="H89" s="117">
        <f>(VLOOKUP(B89,'[1]New Ratings'!$A$3:$I$195,5,FALSE))</f>
        <v>9</v>
      </c>
      <c r="I89" s="43" t="s">
        <v>1</v>
      </c>
      <c r="J89" s="132" t="s">
        <v>663</v>
      </c>
      <c r="K89" s="36" t="s">
        <v>360</v>
      </c>
      <c r="L89" s="43" t="s">
        <v>13</v>
      </c>
      <c r="M89" s="36" t="s">
        <v>305</v>
      </c>
      <c r="N89" s="58" t="s">
        <v>305</v>
      </c>
      <c r="O89" s="55">
        <v>39.32</v>
      </c>
      <c r="P89" s="69">
        <v>89</v>
      </c>
      <c r="Q89" s="63" t="str">
        <f t="shared" si="16"/>
        <v>D</v>
      </c>
      <c r="R89" s="58">
        <v>64</v>
      </c>
      <c r="S89" s="64">
        <v>64</v>
      </c>
      <c r="T89" s="141">
        <f t="shared" si="14"/>
        <v>0</v>
      </c>
      <c r="U89" s="36">
        <v>87</v>
      </c>
      <c r="V89" s="43">
        <v>28.5</v>
      </c>
      <c r="W89" s="64">
        <v>33.799999999999997</v>
      </c>
      <c r="X89" s="65">
        <f t="shared" si="17"/>
        <v>-5.2999999999999972</v>
      </c>
      <c r="Y89" s="36">
        <v>74</v>
      </c>
      <c r="Z89" s="43">
        <v>35</v>
      </c>
      <c r="AA89" s="47">
        <v>32.5</v>
      </c>
      <c r="AB89" s="47" t="s">
        <v>348</v>
      </c>
      <c r="AC89" s="47" t="s">
        <v>303</v>
      </c>
      <c r="AD89" s="47" t="s">
        <v>303</v>
      </c>
      <c r="AE89" s="47" t="s">
        <v>323</v>
      </c>
      <c r="AF89" s="47" t="s">
        <v>323</v>
      </c>
      <c r="AG89" s="47" t="s">
        <v>432</v>
      </c>
      <c r="AH89" s="58">
        <f>IF(ISERROR(VLOOKUP(AB89,Methodology!$H$26:$I$37,2,FALSE)),"",VLOOKUP(AB89,Methodology!$H$26:$I$37,2,FALSE))</f>
        <v>6</v>
      </c>
      <c r="AI89" s="58">
        <f>IF(ISERROR(VLOOKUP(AC89,Methodology!$H$26:$I$37,2,FALSE)),"",VLOOKUP(AC89,Methodology!$H$26:$I$37,2,FALSE))</f>
        <v>7</v>
      </c>
      <c r="AJ89" s="47">
        <f>IF(ISERROR(VLOOKUP(AD89,Methodology!$H$26:$I$37,2,FALSE)),"",VLOOKUP(AD89,Methodology!$H$26:$I$37,2,FALSE))</f>
        <v>7</v>
      </c>
      <c r="AK89" s="58">
        <f>IF(ISERROR(VLOOKUP(AE89,Methodology!$H$26:$I$37,2,FALSE)),"",VLOOKUP(AE89,Methodology!$H$26:$I$37,2,FALSE))</f>
        <v>5</v>
      </c>
      <c r="AL89" s="58">
        <f>IF(ISERROR(VLOOKUP(AF89,Methodology!$H$26:$I$37,2,FALSE)),"",VLOOKUP(AF89,Methodology!$H$26:$I$37,2,FALSE))</f>
        <v>5</v>
      </c>
      <c r="AM89" s="47">
        <f>IF(ISERROR(VLOOKUP(AG89,Methodology!$H$26:$I$37,2,FALSE)),"",VLOOKUP(AG89,Methodology!$H$26:$I$37,2,FALSE))</f>
        <v>4</v>
      </c>
      <c r="AN89" s="108">
        <f t="shared" si="10"/>
        <v>6.666666666666667</v>
      </c>
      <c r="AO89" s="108">
        <f t="shared" si="9"/>
        <v>4.666666666666667</v>
      </c>
      <c r="AP89" s="49" t="s">
        <v>252</v>
      </c>
    </row>
    <row r="90" spans="2:42" x14ac:dyDescent="0.25">
      <c r="B90" s="74" t="s">
        <v>124</v>
      </c>
      <c r="C90" s="149" t="s">
        <v>125</v>
      </c>
      <c r="D90" s="26" t="s">
        <v>516</v>
      </c>
      <c r="E90" s="172">
        <v>2</v>
      </c>
      <c r="F90" s="118">
        <v>1</v>
      </c>
      <c r="G90" s="30">
        <f t="shared" si="15"/>
        <v>1</v>
      </c>
      <c r="H90" s="117">
        <f>(VLOOKUP(B90,'[1]New Ratings'!$A$3:$I$195,5,FALSE))</f>
        <v>1</v>
      </c>
      <c r="I90" s="43" t="s">
        <v>16</v>
      </c>
      <c r="J90" s="172" t="s">
        <v>30</v>
      </c>
      <c r="K90" s="36" t="s">
        <v>330</v>
      </c>
      <c r="L90" s="43" t="s">
        <v>13</v>
      </c>
      <c r="M90" s="36" t="s">
        <v>294</v>
      </c>
      <c r="N90" s="58" t="s">
        <v>294</v>
      </c>
      <c r="O90" s="55">
        <v>90.58</v>
      </c>
      <c r="P90" s="69">
        <v>16</v>
      </c>
      <c r="Q90" s="63" t="str">
        <f t="shared" si="16"/>
        <v>A</v>
      </c>
      <c r="R90" s="58">
        <v>10</v>
      </c>
      <c r="S90" s="64">
        <v>10</v>
      </c>
      <c r="T90" s="141">
        <f t="shared" si="14"/>
        <v>0</v>
      </c>
      <c r="U90" s="36">
        <v>13</v>
      </c>
      <c r="V90" s="43">
        <v>87.2</v>
      </c>
      <c r="W90" s="64">
        <v>87.7</v>
      </c>
      <c r="X90" s="65">
        <f t="shared" si="17"/>
        <v>-0.5</v>
      </c>
      <c r="Y90" s="36">
        <v>80</v>
      </c>
      <c r="Z90" s="43">
        <v>48</v>
      </c>
      <c r="AA90" s="47">
        <v>39</v>
      </c>
      <c r="AB90" s="47" t="s">
        <v>300</v>
      </c>
      <c r="AC90" s="47" t="s">
        <v>298</v>
      </c>
      <c r="AD90" s="47" t="s">
        <v>300</v>
      </c>
      <c r="AE90" s="47" t="s">
        <v>297</v>
      </c>
      <c r="AF90" s="47" t="s">
        <v>300</v>
      </c>
      <c r="AG90" s="47" t="s">
        <v>300</v>
      </c>
      <c r="AH90" s="58">
        <f>IF(ISERROR(VLOOKUP(AB90,Methodology!$H$26:$I$37,2,FALSE)),"",VLOOKUP(AB90,Methodology!$H$26:$I$37,2,FALSE))</f>
        <v>9</v>
      </c>
      <c r="AI90" s="58">
        <f>IF(ISERROR(VLOOKUP(AC90,Methodology!$H$26:$I$37,2,FALSE)),"",VLOOKUP(AC90,Methodology!$H$26:$I$37,2,FALSE))</f>
        <v>8</v>
      </c>
      <c r="AJ90" s="47">
        <f>IF(ISERROR(VLOOKUP(AD90,Methodology!$H$26:$I$37,2,FALSE)),"",VLOOKUP(AD90,Methodology!$H$26:$I$37,2,FALSE))</f>
        <v>9</v>
      </c>
      <c r="AK90" s="58">
        <f>IF(ISERROR(VLOOKUP(AE90,Methodology!$H$26:$I$37,2,FALSE)),"",VLOOKUP(AE90,Methodology!$H$26:$I$37,2,FALSE))</f>
        <v>10</v>
      </c>
      <c r="AL90" s="58">
        <f>IF(ISERROR(VLOOKUP(AF90,Methodology!$H$26:$I$37,2,FALSE)),"",VLOOKUP(AF90,Methodology!$H$26:$I$37,2,FALSE))</f>
        <v>9</v>
      </c>
      <c r="AM90" s="47">
        <f>IF(ISERROR(VLOOKUP(AG90,Methodology!$H$26:$I$37,2,FALSE)),"",VLOOKUP(AG90,Methodology!$H$26:$I$37,2,FALSE))</f>
        <v>9</v>
      </c>
      <c r="AN90" s="108">
        <f t="shared" si="10"/>
        <v>8.6666666666666661</v>
      </c>
      <c r="AO90" s="108">
        <f t="shared" si="9"/>
        <v>9.3333333333333339</v>
      </c>
      <c r="AP90" s="49" t="s">
        <v>317</v>
      </c>
    </row>
    <row r="91" spans="2:42" x14ac:dyDescent="0.25">
      <c r="B91" s="74" t="s">
        <v>126</v>
      </c>
      <c r="C91" s="149" t="s">
        <v>6</v>
      </c>
      <c r="D91" s="26" t="s">
        <v>517</v>
      </c>
      <c r="E91" s="118"/>
      <c r="F91" s="118">
        <v>8</v>
      </c>
      <c r="G91" s="30">
        <f t="shared" si="15"/>
        <v>-8</v>
      </c>
      <c r="H91" s="117">
        <f>(VLOOKUP(B91,'[1]New Ratings'!$A$3:$I$195,5,FALSE))</f>
        <v>9</v>
      </c>
      <c r="I91" s="43" t="s">
        <v>1</v>
      </c>
      <c r="J91" s="36" t="s">
        <v>285</v>
      </c>
      <c r="K91" s="36" t="s">
        <v>285</v>
      </c>
      <c r="L91" s="43" t="s">
        <v>40</v>
      </c>
      <c r="M91" s="36" t="s">
        <v>305</v>
      </c>
      <c r="N91" s="58" t="s">
        <v>305</v>
      </c>
      <c r="O91" s="55">
        <v>49.23</v>
      </c>
      <c r="P91" s="69">
        <v>72</v>
      </c>
      <c r="Q91" s="63" t="str">
        <f t="shared" si="16"/>
        <v>B</v>
      </c>
      <c r="R91" s="58">
        <v>38</v>
      </c>
      <c r="S91" s="64">
        <v>38</v>
      </c>
      <c r="T91" s="141">
        <f t="shared" si="14"/>
        <v>0</v>
      </c>
      <c r="U91" s="36">
        <v>70</v>
      </c>
      <c r="V91" s="43">
        <v>38.5</v>
      </c>
      <c r="W91" s="64">
        <v>41.9</v>
      </c>
      <c r="X91" s="65">
        <f t="shared" si="17"/>
        <v>-3.3999999999999986</v>
      </c>
      <c r="Y91" s="36">
        <v>69</v>
      </c>
      <c r="Z91" s="43">
        <v>36.5</v>
      </c>
      <c r="AA91" s="47">
        <v>36</v>
      </c>
      <c r="AB91" s="47"/>
      <c r="AC91" s="47"/>
      <c r="AD91" s="47"/>
      <c r="AE91" s="47"/>
      <c r="AF91" s="47"/>
      <c r="AG91" s="47"/>
      <c r="AH91" s="58" t="str">
        <f>IF(ISERROR(VLOOKUP(AB91,Methodology!$H$26:$I$37,2,FALSE)),"",VLOOKUP(AB91,Methodology!$H$26:$I$37,2,FALSE))</f>
        <v/>
      </c>
      <c r="AI91" s="58" t="str">
        <f>IF(ISERROR(VLOOKUP(AC91,Methodology!$H$26:$I$37,2,FALSE)),"",VLOOKUP(AC91,Methodology!$H$26:$I$37,2,FALSE))</f>
        <v/>
      </c>
      <c r="AJ91" s="47" t="str">
        <f>IF(ISERROR(VLOOKUP(AD91,Methodology!$H$26:$I$37,2,FALSE)),"",VLOOKUP(AD91,Methodology!$H$26:$I$37,2,FALSE))</f>
        <v/>
      </c>
      <c r="AK91" s="58" t="str">
        <f>IF(ISERROR(VLOOKUP(AE91,Methodology!$H$26:$I$37,2,FALSE)),"",VLOOKUP(AE91,Methodology!$H$26:$I$37,2,FALSE))</f>
        <v/>
      </c>
      <c r="AL91" s="58" t="str">
        <f>IF(ISERROR(VLOOKUP(AF91,Methodology!$H$26:$I$37,2,FALSE)),"",VLOOKUP(AF91,Methodology!$H$26:$I$37,2,FALSE))</f>
        <v/>
      </c>
      <c r="AM91" s="47" t="str">
        <f>IF(ISERROR(VLOOKUP(AG91,Methodology!$H$26:$I$37,2,FALSE)),"",VLOOKUP(AG91,Methodology!$H$26:$I$37,2,FALSE))</f>
        <v/>
      </c>
      <c r="AN91" s="108">
        <f t="shared" si="10"/>
        <v>0</v>
      </c>
      <c r="AO91" s="108">
        <f t="shared" si="9"/>
        <v>0</v>
      </c>
      <c r="AP91" s="49" t="s">
        <v>320</v>
      </c>
    </row>
    <row r="92" spans="2:42" x14ac:dyDescent="0.25">
      <c r="B92" s="74" t="s">
        <v>127</v>
      </c>
      <c r="C92" s="149" t="s">
        <v>265</v>
      </c>
      <c r="D92" s="26" t="s">
        <v>518</v>
      </c>
      <c r="E92" s="118">
        <v>9</v>
      </c>
      <c r="F92" s="118">
        <v>10</v>
      </c>
      <c r="G92" s="30">
        <f t="shared" si="15"/>
        <v>-1</v>
      </c>
      <c r="H92" s="117">
        <f>(VLOOKUP(B92,'[1]New Ratings'!$A$3:$I$195,5,FALSE))</f>
        <v>10</v>
      </c>
      <c r="I92" s="43" t="s">
        <v>1</v>
      </c>
      <c r="J92" s="132" t="s">
        <v>661</v>
      </c>
      <c r="K92" s="36" t="s">
        <v>12</v>
      </c>
      <c r="L92" s="43" t="s">
        <v>13</v>
      </c>
      <c r="M92" s="36" t="s">
        <v>304</v>
      </c>
      <c r="N92" s="58" t="s">
        <v>304</v>
      </c>
      <c r="O92" s="55">
        <v>47.26</v>
      </c>
      <c r="P92" s="69">
        <v>74</v>
      </c>
      <c r="Q92" s="63" t="str">
        <f t="shared" si="16"/>
        <v>C</v>
      </c>
      <c r="R92" s="58">
        <v>46</v>
      </c>
      <c r="S92" s="64">
        <v>51</v>
      </c>
      <c r="T92" s="141">
        <f t="shared" si="14"/>
        <v>-5</v>
      </c>
      <c r="U92" s="36">
        <v>79</v>
      </c>
      <c r="V92" s="43">
        <v>32.4</v>
      </c>
      <c r="W92" s="64">
        <v>34.4</v>
      </c>
      <c r="X92" s="65">
        <f t="shared" si="17"/>
        <v>-2</v>
      </c>
      <c r="Y92" s="36">
        <v>68</v>
      </c>
      <c r="Z92" s="43">
        <v>39</v>
      </c>
      <c r="AA92" s="47">
        <v>37</v>
      </c>
      <c r="AB92" s="47" t="s">
        <v>323</v>
      </c>
      <c r="AC92" s="47" t="s">
        <v>303</v>
      </c>
      <c r="AD92" s="47" t="s">
        <v>323</v>
      </c>
      <c r="AE92" s="47" t="s">
        <v>323</v>
      </c>
      <c r="AF92" s="47" t="s">
        <v>348</v>
      </c>
      <c r="AG92" s="47" t="s">
        <v>432</v>
      </c>
      <c r="AH92" s="58">
        <f>IF(ISERROR(VLOOKUP(AB92,Methodology!$H$26:$I$37,2,FALSE)),"",VLOOKUP(AB92,Methodology!$H$26:$I$37,2,FALSE))</f>
        <v>5</v>
      </c>
      <c r="AI92" s="58">
        <f>IF(ISERROR(VLOOKUP(AC92,Methodology!$H$26:$I$37,2,FALSE)),"",VLOOKUP(AC92,Methodology!$H$26:$I$37,2,FALSE))</f>
        <v>7</v>
      </c>
      <c r="AJ92" s="47">
        <f>IF(ISERROR(VLOOKUP(AD92,Methodology!$H$26:$I$37,2,FALSE)),"",VLOOKUP(AD92,Methodology!$H$26:$I$37,2,FALSE))</f>
        <v>5</v>
      </c>
      <c r="AK92" s="58">
        <f>IF(ISERROR(VLOOKUP(AE92,Methodology!$H$26:$I$37,2,FALSE)),"",VLOOKUP(AE92,Methodology!$H$26:$I$37,2,FALSE))</f>
        <v>5</v>
      </c>
      <c r="AL92" s="58">
        <f>IF(ISERROR(VLOOKUP(AF92,Methodology!$H$26:$I$37,2,FALSE)),"",VLOOKUP(AF92,Methodology!$H$26:$I$37,2,FALSE))</f>
        <v>6</v>
      </c>
      <c r="AM92" s="47">
        <f>IF(ISERROR(VLOOKUP(AG92,Methodology!$H$26:$I$37,2,FALSE)),"",VLOOKUP(AG92,Methodology!$H$26:$I$37,2,FALSE))</f>
        <v>4</v>
      </c>
      <c r="AN92" s="108">
        <f t="shared" si="10"/>
        <v>5.666666666666667</v>
      </c>
      <c r="AO92" s="108">
        <f t="shared" si="9"/>
        <v>5</v>
      </c>
      <c r="AP92" s="49" t="s">
        <v>317</v>
      </c>
    </row>
    <row r="93" spans="2:42" x14ac:dyDescent="0.25">
      <c r="B93" s="174" t="s">
        <v>128</v>
      </c>
      <c r="C93" s="149" t="s">
        <v>129</v>
      </c>
      <c r="D93" s="26" t="s">
        <v>519</v>
      </c>
      <c r="E93" s="118"/>
      <c r="F93" s="118">
        <v>11</v>
      </c>
      <c r="G93" s="30">
        <f t="shared" si="15"/>
        <v>-11</v>
      </c>
      <c r="H93" s="117">
        <f>(VLOOKUP(B93,'[1]New Ratings'!$A$3:$I$195,5,FALSE))</f>
        <v>11</v>
      </c>
      <c r="I93" s="43" t="s">
        <v>1</v>
      </c>
      <c r="J93" s="36" t="s">
        <v>305</v>
      </c>
      <c r="K93" s="36" t="s">
        <v>305</v>
      </c>
      <c r="L93" s="43" t="s">
        <v>305</v>
      </c>
      <c r="M93" s="36" t="s">
        <v>305</v>
      </c>
      <c r="N93" s="58" t="s">
        <v>305</v>
      </c>
      <c r="O93" s="55">
        <v>37.36</v>
      </c>
      <c r="P93" s="69">
        <v>98</v>
      </c>
      <c r="Q93" s="63" t="str">
        <f t="shared" si="16"/>
        <v>D</v>
      </c>
      <c r="R93" s="58">
        <v>66</v>
      </c>
      <c r="S93" s="64">
        <v>71</v>
      </c>
      <c r="T93" s="141">
        <f t="shared" si="14"/>
        <v>-5</v>
      </c>
      <c r="U93" s="36">
        <v>99</v>
      </c>
      <c r="V93" s="43">
        <v>24.4</v>
      </c>
      <c r="W93" s="64">
        <v>25</v>
      </c>
      <c r="X93" s="65">
        <f t="shared" si="17"/>
        <v>-0.60000000000000142</v>
      </c>
      <c r="Y93" s="36">
        <v>54</v>
      </c>
      <c r="Z93" s="43">
        <v>35.5</v>
      </c>
      <c r="AA93" s="47">
        <v>31.5</v>
      </c>
      <c r="AB93" s="47" t="s">
        <v>348</v>
      </c>
      <c r="AC93" s="47" t="s">
        <v>348</v>
      </c>
      <c r="AD93" s="47" t="s">
        <v>348</v>
      </c>
      <c r="AE93" s="47" t="s">
        <v>323</v>
      </c>
      <c r="AF93" s="47" t="s">
        <v>432</v>
      </c>
      <c r="AG93" s="47" t="s">
        <v>432</v>
      </c>
      <c r="AH93" s="58">
        <f>IF(ISERROR(VLOOKUP(AB93,Methodology!$H$26:$I$37,2,FALSE)),"",VLOOKUP(AB93,Methodology!$H$26:$I$37,2,FALSE))</f>
        <v>6</v>
      </c>
      <c r="AI93" s="58">
        <f>IF(ISERROR(VLOOKUP(AC93,Methodology!$H$26:$I$37,2,FALSE)),"",VLOOKUP(AC93,Methodology!$H$26:$I$37,2,FALSE))</f>
        <v>6</v>
      </c>
      <c r="AJ93" s="47">
        <f>IF(ISERROR(VLOOKUP(AD93,Methodology!$H$26:$I$37,2,FALSE)),"",VLOOKUP(AD93,Methodology!$H$26:$I$37,2,FALSE))</f>
        <v>6</v>
      </c>
      <c r="AK93" s="58">
        <f>IF(ISERROR(VLOOKUP(AE93,Methodology!$H$26:$I$37,2,FALSE)),"",VLOOKUP(AE93,Methodology!$H$26:$I$37,2,FALSE))</f>
        <v>5</v>
      </c>
      <c r="AL93" s="58">
        <f>IF(ISERROR(VLOOKUP(AF93,Methodology!$H$26:$I$37,2,FALSE)),"",VLOOKUP(AF93,Methodology!$H$26:$I$37,2,FALSE))</f>
        <v>4</v>
      </c>
      <c r="AM93" s="47">
        <f>IF(ISERROR(VLOOKUP(AG93,Methodology!$H$26:$I$37,2,FALSE)),"",VLOOKUP(AG93,Methodology!$H$26:$I$37,2,FALSE))</f>
        <v>4</v>
      </c>
      <c r="AN93" s="108">
        <f t="shared" si="10"/>
        <v>6</v>
      </c>
      <c r="AO93" s="108">
        <f t="shared" si="9"/>
        <v>4.333333333333333</v>
      </c>
      <c r="AP93" s="49" t="s">
        <v>252</v>
      </c>
    </row>
    <row r="94" spans="2:42" x14ac:dyDescent="0.25">
      <c r="B94" s="174" t="s">
        <v>406</v>
      </c>
      <c r="C94" s="149" t="s">
        <v>428</v>
      </c>
      <c r="D94" s="26" t="s">
        <v>454</v>
      </c>
      <c r="E94" s="118"/>
      <c r="F94" s="118">
        <v>12</v>
      </c>
      <c r="G94" s="30">
        <f t="shared" si="15"/>
        <v>-12</v>
      </c>
      <c r="H94" s="117" t="e">
        <f>(VLOOKUP(B94,'[1]New Ratings'!$A$3:$I$195,5,FALSE))</f>
        <v>#N/A</v>
      </c>
      <c r="I94" s="43" t="s">
        <v>1</v>
      </c>
      <c r="J94" s="36" t="s">
        <v>305</v>
      </c>
      <c r="K94" s="36" t="s">
        <v>305</v>
      </c>
      <c r="L94" s="43" t="s">
        <v>305</v>
      </c>
      <c r="M94" s="36" t="s">
        <v>305</v>
      </c>
      <c r="N94" s="58"/>
      <c r="O94" s="55"/>
      <c r="P94" s="69" t="s">
        <v>305</v>
      </c>
      <c r="Q94" s="63" t="str">
        <f t="shared" si="16"/>
        <v>*</v>
      </c>
      <c r="R94" s="58" t="s">
        <v>305</v>
      </c>
      <c r="S94" s="64"/>
      <c r="T94" s="141"/>
      <c r="U94" s="36" t="s">
        <v>305</v>
      </c>
      <c r="V94" s="43" t="s">
        <v>305</v>
      </c>
      <c r="W94" s="64" t="s">
        <v>305</v>
      </c>
      <c r="X94" s="65"/>
      <c r="Y94" s="36" t="s">
        <v>305</v>
      </c>
      <c r="Z94" s="43" t="s">
        <v>305</v>
      </c>
      <c r="AA94" s="47" t="s">
        <v>305</v>
      </c>
      <c r="AB94" s="47"/>
      <c r="AC94" s="47"/>
      <c r="AD94" s="47"/>
      <c r="AE94" s="47"/>
      <c r="AF94" s="47"/>
      <c r="AG94" s="47"/>
      <c r="AH94" s="58" t="str">
        <f>IF(ISERROR(VLOOKUP(AB94,Methodology!$H$26:$I$37,2,FALSE)),"",VLOOKUP(AB94,Methodology!$H$26:$I$37,2,FALSE))</f>
        <v/>
      </c>
      <c r="AI94" s="58" t="str">
        <f>IF(ISERROR(VLOOKUP(AC94,Methodology!$H$26:$I$37,2,FALSE)),"",VLOOKUP(AC94,Methodology!$H$26:$I$37,2,FALSE))</f>
        <v/>
      </c>
      <c r="AJ94" s="47" t="str">
        <f>IF(ISERROR(VLOOKUP(AD94,Methodology!$H$26:$I$37,2,FALSE)),"",VLOOKUP(AD94,Methodology!$H$26:$I$37,2,FALSE))</f>
        <v/>
      </c>
      <c r="AK94" s="58" t="str">
        <f>IF(ISERROR(VLOOKUP(AE94,Methodology!$H$26:$I$37,2,FALSE)),"",VLOOKUP(AE94,Methodology!$H$26:$I$37,2,FALSE))</f>
        <v/>
      </c>
      <c r="AL94" s="58" t="str">
        <f>IF(ISERROR(VLOOKUP(AF94,Methodology!$H$26:$I$37,2,FALSE)),"",VLOOKUP(AF94,Methodology!$H$26:$I$37,2,FALSE))</f>
        <v/>
      </c>
      <c r="AM94" s="47" t="str">
        <f>IF(ISERROR(VLOOKUP(AG94,Methodology!$H$26:$I$37,2,FALSE)),"",VLOOKUP(AG94,Methodology!$H$26:$I$37,2,FALSE))</f>
        <v/>
      </c>
      <c r="AN94" s="108">
        <f t="shared" si="10"/>
        <v>0</v>
      </c>
      <c r="AO94" s="108">
        <f t="shared" si="9"/>
        <v>0</v>
      </c>
      <c r="AP94" s="49" t="s">
        <v>431</v>
      </c>
    </row>
    <row r="95" spans="2:42" x14ac:dyDescent="0.25">
      <c r="B95" s="174" t="s">
        <v>130</v>
      </c>
      <c r="C95" s="149" t="s">
        <v>131</v>
      </c>
      <c r="D95" s="26" t="s">
        <v>614</v>
      </c>
      <c r="E95" s="118"/>
      <c r="F95" s="118">
        <v>12</v>
      </c>
      <c r="G95" s="30">
        <f t="shared" si="15"/>
        <v>-12</v>
      </c>
      <c r="H95" s="117">
        <f>(VLOOKUP(B95,'[1]New Ratings'!$A$3:$I$195,5,FALSE))</f>
        <v>12</v>
      </c>
      <c r="I95" s="43" t="s">
        <v>16</v>
      </c>
      <c r="J95" s="36" t="s">
        <v>305</v>
      </c>
      <c r="K95" s="36" t="s">
        <v>305</v>
      </c>
      <c r="L95" s="43" t="s">
        <v>305</v>
      </c>
      <c r="M95" s="36" t="s">
        <v>305</v>
      </c>
      <c r="N95" s="58" t="s">
        <v>305</v>
      </c>
      <c r="O95" s="55">
        <v>4.46</v>
      </c>
      <c r="P95" s="69">
        <v>185</v>
      </c>
      <c r="Q95" s="63" t="str">
        <f t="shared" si="16"/>
        <v>*</v>
      </c>
      <c r="R95" s="58" t="s">
        <v>305</v>
      </c>
      <c r="S95" s="64" t="s">
        <v>305</v>
      </c>
      <c r="T95" s="141" t="str">
        <f t="shared" si="14"/>
        <v>*</v>
      </c>
      <c r="U95" s="36">
        <v>140</v>
      </c>
      <c r="V95" s="43">
        <v>10.8</v>
      </c>
      <c r="W95" s="64">
        <v>6.2</v>
      </c>
      <c r="X95" s="65">
        <f t="shared" si="17"/>
        <v>4.6000000000000005</v>
      </c>
      <c r="Y95" s="36">
        <v>59</v>
      </c>
      <c r="Z95" s="43">
        <v>20.5</v>
      </c>
      <c r="AA95" s="47">
        <v>17</v>
      </c>
      <c r="AB95" s="47"/>
      <c r="AC95" s="47"/>
      <c r="AD95" s="47"/>
      <c r="AE95" s="47"/>
      <c r="AF95" s="47"/>
      <c r="AG95" s="47"/>
      <c r="AH95" s="58" t="str">
        <f>IF(ISERROR(VLOOKUP(AB95,Methodology!$H$26:$I$37,2,FALSE)),"",VLOOKUP(AB95,Methodology!$H$26:$I$37,2,FALSE))</f>
        <v/>
      </c>
      <c r="AI95" s="58" t="str">
        <f>IF(ISERROR(VLOOKUP(AC95,Methodology!$H$26:$I$37,2,FALSE)),"",VLOOKUP(AC95,Methodology!$H$26:$I$37,2,FALSE))</f>
        <v/>
      </c>
      <c r="AJ95" s="47" t="str">
        <f>IF(ISERROR(VLOOKUP(AD95,Methodology!$H$26:$I$37,2,FALSE)),"",VLOOKUP(AD95,Methodology!$H$26:$I$37,2,FALSE))</f>
        <v/>
      </c>
      <c r="AK95" s="58" t="str">
        <f>IF(ISERROR(VLOOKUP(AE95,Methodology!$H$26:$I$37,2,FALSE)),"",VLOOKUP(AE95,Methodology!$H$26:$I$37,2,FALSE))</f>
        <v/>
      </c>
      <c r="AL95" s="58" t="str">
        <f>IF(ISERROR(VLOOKUP(AF95,Methodology!$H$26:$I$37,2,FALSE)),"",VLOOKUP(AF95,Methodology!$H$26:$I$37,2,FALSE))</f>
        <v/>
      </c>
      <c r="AM95" s="47" t="str">
        <f>IF(ISERROR(VLOOKUP(AG95,Methodology!$H$26:$I$37,2,FALSE)),"",VLOOKUP(AG95,Methodology!$H$26:$I$37,2,FALSE))</f>
        <v/>
      </c>
      <c r="AN95" s="108">
        <f t="shared" si="10"/>
        <v>0</v>
      </c>
      <c r="AO95" s="108">
        <f t="shared" si="9"/>
        <v>0</v>
      </c>
      <c r="AP95" s="49" t="s">
        <v>319</v>
      </c>
    </row>
    <row r="96" spans="2:42" x14ac:dyDescent="0.25">
      <c r="B96" s="74" t="s">
        <v>132</v>
      </c>
      <c r="C96" s="149" t="s">
        <v>131</v>
      </c>
      <c r="D96" s="26" t="s">
        <v>571</v>
      </c>
      <c r="E96" s="118">
        <v>4</v>
      </c>
      <c r="F96" s="118">
        <v>4</v>
      </c>
      <c r="G96" s="30">
        <f t="shared" si="15"/>
        <v>0</v>
      </c>
      <c r="H96" s="117">
        <f>(VLOOKUP(B96,'[1]New Ratings'!$A$3:$I$195,5,FALSE))</f>
        <v>4</v>
      </c>
      <c r="I96" s="43" t="s">
        <v>1</v>
      </c>
      <c r="J96" s="36" t="s">
        <v>286</v>
      </c>
      <c r="K96" s="36" t="s">
        <v>286</v>
      </c>
      <c r="L96" s="43" t="s">
        <v>40</v>
      </c>
      <c r="M96" s="36" t="s">
        <v>350</v>
      </c>
      <c r="N96" s="58" t="s">
        <v>350</v>
      </c>
      <c r="O96" s="55">
        <v>62.53</v>
      </c>
      <c r="P96" s="69">
        <v>47</v>
      </c>
      <c r="Q96" s="63" t="str">
        <f t="shared" si="16"/>
        <v>B</v>
      </c>
      <c r="R96" s="58">
        <v>29</v>
      </c>
      <c r="S96" s="64">
        <v>26</v>
      </c>
      <c r="T96" s="141">
        <f t="shared" si="14"/>
        <v>3</v>
      </c>
      <c r="U96" s="36">
        <v>33</v>
      </c>
      <c r="V96" s="43">
        <v>62.4</v>
      </c>
      <c r="W96" s="64">
        <v>63.3</v>
      </c>
      <c r="X96" s="65">
        <f t="shared" si="17"/>
        <v>-0.89999999999999858</v>
      </c>
      <c r="Y96" s="36">
        <v>75.5</v>
      </c>
      <c r="Z96" s="43">
        <v>39</v>
      </c>
      <c r="AA96" s="47">
        <v>44.5</v>
      </c>
      <c r="AB96" s="47" t="s">
        <v>303</v>
      </c>
      <c r="AC96" s="47" t="s">
        <v>303</v>
      </c>
      <c r="AD96" s="47" t="s">
        <v>303</v>
      </c>
      <c r="AE96" s="47" t="s">
        <v>303</v>
      </c>
      <c r="AF96" s="47" t="s">
        <v>298</v>
      </c>
      <c r="AG96" s="47" t="s">
        <v>303</v>
      </c>
      <c r="AH96" s="58">
        <f>IF(ISERROR(VLOOKUP(AB96,Methodology!$H$26:$I$37,2,FALSE)),"",VLOOKUP(AB96,Methodology!$H$26:$I$37,2,FALSE))</f>
        <v>7</v>
      </c>
      <c r="AI96" s="58">
        <f>IF(ISERROR(VLOOKUP(AC96,Methodology!$H$26:$I$37,2,FALSE)),"",VLOOKUP(AC96,Methodology!$H$26:$I$37,2,FALSE))</f>
        <v>7</v>
      </c>
      <c r="AJ96" s="47">
        <f>IF(ISERROR(VLOOKUP(AD96,Methodology!$H$26:$I$37,2,FALSE)),"",VLOOKUP(AD96,Methodology!$H$26:$I$37,2,FALSE))</f>
        <v>7</v>
      </c>
      <c r="AK96" s="58">
        <f>IF(ISERROR(VLOOKUP(AE96,Methodology!$H$26:$I$37,2,FALSE)),"",VLOOKUP(AE96,Methodology!$H$26:$I$37,2,FALSE))</f>
        <v>7</v>
      </c>
      <c r="AL96" s="58">
        <f>IF(ISERROR(VLOOKUP(AF96,Methodology!$H$26:$I$37,2,FALSE)),"",VLOOKUP(AF96,Methodology!$H$26:$I$37,2,FALSE))</f>
        <v>8</v>
      </c>
      <c r="AM96" s="47">
        <f>IF(ISERROR(VLOOKUP(AG96,Methodology!$H$26:$I$37,2,FALSE)),"",VLOOKUP(AG96,Methodology!$H$26:$I$37,2,FALSE))</f>
        <v>7</v>
      </c>
      <c r="AN96" s="108">
        <f t="shared" si="10"/>
        <v>7</v>
      </c>
      <c r="AO96" s="108">
        <f t="shared" si="9"/>
        <v>7.333333333333333</v>
      </c>
      <c r="AP96" s="49" t="s">
        <v>317</v>
      </c>
    </row>
    <row r="97" spans="2:42" x14ac:dyDescent="0.25">
      <c r="B97" s="74" t="s">
        <v>133</v>
      </c>
      <c r="C97" s="149" t="s">
        <v>6</v>
      </c>
      <c r="D97" s="26" t="s">
        <v>520</v>
      </c>
      <c r="E97" s="118"/>
      <c r="F97" s="118">
        <v>4</v>
      </c>
      <c r="G97" s="30">
        <f t="shared" si="15"/>
        <v>-4</v>
      </c>
      <c r="H97" s="117">
        <f>(VLOOKUP(B97,'[1]New Ratings'!$A$3:$I$195,5,FALSE))</f>
        <v>4</v>
      </c>
      <c r="I97" s="43" t="s">
        <v>1</v>
      </c>
      <c r="J97" s="36" t="s">
        <v>282</v>
      </c>
      <c r="K97" s="36" t="s">
        <v>282</v>
      </c>
      <c r="L97" s="43" t="s">
        <v>13</v>
      </c>
      <c r="M97" s="36" t="s">
        <v>300</v>
      </c>
      <c r="N97" s="58" t="s">
        <v>300</v>
      </c>
      <c r="O97" s="55">
        <v>77.19</v>
      </c>
      <c r="P97" s="69">
        <v>29</v>
      </c>
      <c r="Q97" s="63" t="str">
        <f t="shared" si="16"/>
        <v>B</v>
      </c>
      <c r="R97" s="58">
        <v>33</v>
      </c>
      <c r="S97" s="64">
        <v>33</v>
      </c>
      <c r="T97" s="141">
        <f t="shared" si="14"/>
        <v>0</v>
      </c>
      <c r="U97" s="36">
        <v>31</v>
      </c>
      <c r="V97" s="43">
        <v>63.8</v>
      </c>
      <c r="W97" s="64">
        <v>64.400000000000006</v>
      </c>
      <c r="X97" s="65">
        <f t="shared" si="17"/>
        <v>-0.60000000000000853</v>
      </c>
      <c r="Y97" s="36">
        <v>68</v>
      </c>
      <c r="Z97" s="43">
        <v>48.5</v>
      </c>
      <c r="AA97" s="47">
        <v>44.5</v>
      </c>
      <c r="AB97" s="47" t="s">
        <v>300</v>
      </c>
      <c r="AC97" s="47" t="s">
        <v>348</v>
      </c>
      <c r="AD97" s="47" t="s">
        <v>300</v>
      </c>
      <c r="AE97" s="47" t="s">
        <v>300</v>
      </c>
      <c r="AF97" s="47" t="s">
        <v>348</v>
      </c>
      <c r="AG97" s="47" t="s">
        <v>298</v>
      </c>
      <c r="AH97" s="58">
        <f>IF(ISERROR(VLOOKUP(AB97,Methodology!$H$26:$I$37,2,FALSE)),"",VLOOKUP(AB97,Methodology!$H$26:$I$37,2,FALSE))</f>
        <v>9</v>
      </c>
      <c r="AI97" s="58">
        <f>IF(ISERROR(VLOOKUP(AC97,Methodology!$H$26:$I$37,2,FALSE)),"",VLOOKUP(AC97,Methodology!$H$26:$I$37,2,FALSE))</f>
        <v>6</v>
      </c>
      <c r="AJ97" s="47">
        <f>IF(ISERROR(VLOOKUP(AD97,Methodology!$H$26:$I$37,2,FALSE)),"",VLOOKUP(AD97,Methodology!$H$26:$I$37,2,FALSE))</f>
        <v>9</v>
      </c>
      <c r="AK97" s="58">
        <f>IF(ISERROR(VLOOKUP(AE97,Methodology!$H$26:$I$37,2,FALSE)),"",VLOOKUP(AE97,Methodology!$H$26:$I$37,2,FALSE))</f>
        <v>9</v>
      </c>
      <c r="AL97" s="58">
        <f>IF(ISERROR(VLOOKUP(AF97,Methodology!$H$26:$I$37,2,FALSE)),"",VLOOKUP(AF97,Methodology!$H$26:$I$37,2,FALSE))</f>
        <v>6</v>
      </c>
      <c r="AM97" s="47">
        <f>IF(ISERROR(VLOOKUP(AG97,Methodology!$H$26:$I$37,2,FALSE)),"",VLOOKUP(AG97,Methodology!$H$26:$I$37,2,FALSE))</f>
        <v>8</v>
      </c>
      <c r="AN97" s="108">
        <f t="shared" si="10"/>
        <v>8</v>
      </c>
      <c r="AO97" s="108">
        <f t="shared" si="9"/>
        <v>7.666666666666667</v>
      </c>
      <c r="AP97" s="50" t="s">
        <v>442</v>
      </c>
    </row>
    <row r="98" spans="2:42" x14ac:dyDescent="0.25">
      <c r="B98" s="174" t="s">
        <v>134</v>
      </c>
      <c r="C98" s="149" t="s">
        <v>266</v>
      </c>
      <c r="D98" s="26" t="s">
        <v>521</v>
      </c>
      <c r="E98" s="118"/>
      <c r="F98" s="118">
        <v>11</v>
      </c>
      <c r="G98" s="30">
        <f t="shared" si="15"/>
        <v>-11</v>
      </c>
      <c r="H98" s="117">
        <f>(VLOOKUP(B98,'[1]New Ratings'!$A$3:$I$195,5,FALSE))</f>
        <v>11</v>
      </c>
      <c r="I98" s="43" t="s">
        <v>1</v>
      </c>
      <c r="J98" s="36" t="s">
        <v>305</v>
      </c>
      <c r="K98" s="36" t="s">
        <v>305</v>
      </c>
      <c r="L98" s="43" t="s">
        <v>305</v>
      </c>
      <c r="M98" s="36" t="s">
        <v>305</v>
      </c>
      <c r="N98" s="58" t="s">
        <v>305</v>
      </c>
      <c r="O98" s="55">
        <v>28.81</v>
      </c>
      <c r="P98" s="69">
        <v>138</v>
      </c>
      <c r="Q98" s="63" t="str">
        <f t="shared" si="16"/>
        <v>*</v>
      </c>
      <c r="R98" s="58" t="s">
        <v>305</v>
      </c>
      <c r="S98" s="64" t="s">
        <v>305</v>
      </c>
      <c r="T98" s="141" t="str">
        <f t="shared" si="14"/>
        <v>*</v>
      </c>
      <c r="U98" s="36">
        <v>115</v>
      </c>
      <c r="V98" s="43">
        <v>18</v>
      </c>
      <c r="W98" s="64">
        <v>23.8</v>
      </c>
      <c r="X98" s="65">
        <f t="shared" si="17"/>
        <v>-5.8000000000000007</v>
      </c>
      <c r="Y98" s="36" t="s">
        <v>305</v>
      </c>
      <c r="Z98" s="43" t="s">
        <v>305</v>
      </c>
      <c r="AA98" s="47" t="s">
        <v>305</v>
      </c>
      <c r="AB98" s="47"/>
      <c r="AC98" s="47"/>
      <c r="AD98" s="47"/>
      <c r="AE98" s="47"/>
      <c r="AF98" s="47"/>
      <c r="AG98" s="47"/>
      <c r="AH98" s="58" t="str">
        <f>IF(ISERROR(VLOOKUP(AB98,Methodology!$H$26:$I$37,2,FALSE)),"",VLOOKUP(AB98,Methodology!$H$26:$I$37,2,FALSE))</f>
        <v/>
      </c>
      <c r="AI98" s="58" t="str">
        <f>IF(ISERROR(VLOOKUP(AC98,Methodology!$H$26:$I$37,2,FALSE)),"",VLOOKUP(AC98,Methodology!$H$26:$I$37,2,FALSE))</f>
        <v/>
      </c>
      <c r="AJ98" s="47" t="str">
        <f>IF(ISERROR(VLOOKUP(AD98,Methodology!$H$26:$I$37,2,FALSE)),"",VLOOKUP(AD98,Methodology!$H$26:$I$37,2,FALSE))</f>
        <v/>
      </c>
      <c r="AK98" s="58" t="str">
        <f>IF(ISERROR(VLOOKUP(AE98,Methodology!$H$26:$I$37,2,FALSE)),"",VLOOKUP(AE98,Methodology!$H$26:$I$37,2,FALSE))</f>
        <v/>
      </c>
      <c r="AL98" s="58" t="str">
        <f>IF(ISERROR(VLOOKUP(AF98,Methodology!$H$26:$I$37,2,FALSE)),"",VLOOKUP(AF98,Methodology!$H$26:$I$37,2,FALSE))</f>
        <v/>
      </c>
      <c r="AM98" s="47" t="str">
        <f>IF(ISERROR(VLOOKUP(AG98,Methodology!$H$26:$I$37,2,FALSE)),"",VLOOKUP(AG98,Methodology!$H$26:$I$37,2,FALSE))</f>
        <v/>
      </c>
      <c r="AN98" s="108">
        <f t="shared" si="10"/>
        <v>0</v>
      </c>
      <c r="AO98" s="108">
        <f t="shared" si="9"/>
        <v>0</v>
      </c>
      <c r="AP98" s="49" t="s">
        <v>252</v>
      </c>
    </row>
    <row r="99" spans="2:42" x14ac:dyDescent="0.25">
      <c r="B99" s="174" t="s">
        <v>135</v>
      </c>
      <c r="C99" s="149" t="s">
        <v>136</v>
      </c>
      <c r="D99" s="26" t="s">
        <v>522</v>
      </c>
      <c r="E99" s="118"/>
      <c r="F99" s="118">
        <v>12</v>
      </c>
      <c r="G99" s="30">
        <f t="shared" si="15"/>
        <v>-12</v>
      </c>
      <c r="H99" s="117">
        <f>(VLOOKUP(B99,'[1]New Ratings'!$A$3:$I$195,5,FALSE))</f>
        <v>12</v>
      </c>
      <c r="I99" s="43" t="s">
        <v>1</v>
      </c>
      <c r="J99" s="36" t="s">
        <v>305</v>
      </c>
      <c r="K99" s="36" t="s">
        <v>305</v>
      </c>
      <c r="L99" s="43" t="s">
        <v>305</v>
      </c>
      <c r="M99" s="36" t="s">
        <v>305</v>
      </c>
      <c r="N99" s="58" t="s">
        <v>305</v>
      </c>
      <c r="O99" s="55">
        <v>27.44</v>
      </c>
      <c r="P99" s="69">
        <v>148</v>
      </c>
      <c r="Q99" s="63" t="str">
        <f t="shared" si="16"/>
        <v>*</v>
      </c>
      <c r="R99" s="58" t="s">
        <v>305</v>
      </c>
      <c r="S99" s="64" t="s">
        <v>305</v>
      </c>
      <c r="T99" s="141" t="str">
        <f t="shared" si="14"/>
        <v>*</v>
      </c>
      <c r="U99" s="36" t="s">
        <v>305</v>
      </c>
      <c r="V99" s="43" t="s">
        <v>305</v>
      </c>
      <c r="W99" s="64" t="s">
        <v>305</v>
      </c>
      <c r="X99" s="65" t="str">
        <f t="shared" si="17"/>
        <v>*</v>
      </c>
      <c r="Y99" s="36" t="s">
        <v>305</v>
      </c>
      <c r="Z99" s="43" t="s">
        <v>305</v>
      </c>
      <c r="AA99" s="47" t="s">
        <v>305</v>
      </c>
      <c r="AB99" s="47"/>
      <c r="AC99" s="47"/>
      <c r="AD99" s="47"/>
      <c r="AE99" s="47"/>
      <c r="AF99" s="47"/>
      <c r="AG99" s="47"/>
      <c r="AH99" s="58" t="str">
        <f>IF(ISERROR(VLOOKUP(AB99,Methodology!$H$26:$I$37,2,FALSE)),"",VLOOKUP(AB99,Methodology!$H$26:$I$37,2,FALSE))</f>
        <v/>
      </c>
      <c r="AI99" s="58" t="str">
        <f>IF(ISERROR(VLOOKUP(AC99,Methodology!$H$26:$I$37,2,FALSE)),"",VLOOKUP(AC99,Methodology!$H$26:$I$37,2,FALSE))</f>
        <v/>
      </c>
      <c r="AJ99" s="47" t="str">
        <f>IF(ISERROR(VLOOKUP(AD99,Methodology!$H$26:$I$37,2,FALSE)),"",VLOOKUP(AD99,Methodology!$H$26:$I$37,2,FALSE))</f>
        <v/>
      </c>
      <c r="AK99" s="58" t="str">
        <f>IF(ISERROR(VLOOKUP(AE99,Methodology!$H$26:$I$37,2,FALSE)),"",VLOOKUP(AE99,Methodology!$H$26:$I$37,2,FALSE))</f>
        <v/>
      </c>
      <c r="AL99" s="58" t="str">
        <f>IF(ISERROR(VLOOKUP(AF99,Methodology!$H$26:$I$37,2,FALSE)),"",VLOOKUP(AF99,Methodology!$H$26:$I$37,2,FALSE))</f>
        <v/>
      </c>
      <c r="AM99" s="47" t="str">
        <f>IF(ISERROR(VLOOKUP(AG99,Methodology!$H$26:$I$37,2,FALSE)),"",VLOOKUP(AG99,Methodology!$H$26:$I$37,2,FALSE))</f>
        <v/>
      </c>
      <c r="AN99" s="108">
        <f t="shared" si="10"/>
        <v>0</v>
      </c>
      <c r="AO99" s="108">
        <f t="shared" si="9"/>
        <v>0</v>
      </c>
      <c r="AP99" s="49" t="s">
        <v>252</v>
      </c>
    </row>
    <row r="100" spans="2:42" x14ac:dyDescent="0.25">
      <c r="B100" s="74" t="s">
        <v>137</v>
      </c>
      <c r="C100" s="149" t="s">
        <v>267</v>
      </c>
      <c r="D100" s="26" t="s">
        <v>523</v>
      </c>
      <c r="E100" s="118">
        <v>4</v>
      </c>
      <c r="F100" s="118">
        <v>4</v>
      </c>
      <c r="G100" s="30">
        <f t="shared" si="15"/>
        <v>0</v>
      </c>
      <c r="H100" s="117">
        <f>(VLOOKUP(B100,'[1]New Ratings'!$A$3:$I$195,5,FALSE))</f>
        <v>5</v>
      </c>
      <c r="I100" s="43" t="s">
        <v>1</v>
      </c>
      <c r="J100" s="36" t="s">
        <v>286</v>
      </c>
      <c r="K100" s="36" t="s">
        <v>286</v>
      </c>
      <c r="L100" s="43" t="s">
        <v>13</v>
      </c>
      <c r="M100" s="36" t="s">
        <v>299</v>
      </c>
      <c r="N100" s="58" t="s">
        <v>299</v>
      </c>
      <c r="O100" s="55">
        <v>54.48</v>
      </c>
      <c r="P100" s="69">
        <v>61</v>
      </c>
      <c r="Q100" s="63" t="str">
        <f t="shared" si="16"/>
        <v>C</v>
      </c>
      <c r="R100" s="58">
        <v>50</v>
      </c>
      <c r="S100" s="64">
        <v>50</v>
      </c>
      <c r="T100" s="141">
        <f t="shared" si="14"/>
        <v>0</v>
      </c>
      <c r="U100" s="36">
        <v>57</v>
      </c>
      <c r="V100" s="43">
        <v>45.8</v>
      </c>
      <c r="W100" s="64">
        <v>47.9</v>
      </c>
      <c r="X100" s="65">
        <f t="shared" si="17"/>
        <v>-2.1000000000000014</v>
      </c>
      <c r="Y100" s="36">
        <v>68</v>
      </c>
      <c r="Z100" s="43">
        <v>39.5</v>
      </c>
      <c r="AA100" s="47">
        <v>35.5</v>
      </c>
      <c r="AB100" s="47"/>
      <c r="AC100" s="47"/>
      <c r="AD100" s="47"/>
      <c r="AE100" s="47"/>
      <c r="AF100" s="47"/>
      <c r="AG100" s="47"/>
      <c r="AH100" s="58" t="str">
        <f>IF(ISERROR(VLOOKUP(AB100,Methodology!$H$26:$I$37,2,FALSE)),"",VLOOKUP(AB100,Methodology!$H$26:$I$37,2,FALSE))</f>
        <v/>
      </c>
      <c r="AI100" s="58" t="str">
        <f>IF(ISERROR(VLOOKUP(AC100,Methodology!$H$26:$I$37,2,FALSE)),"",VLOOKUP(AC100,Methodology!$H$26:$I$37,2,FALSE))</f>
        <v/>
      </c>
      <c r="AJ100" s="47" t="str">
        <f>IF(ISERROR(VLOOKUP(AD100,Methodology!$H$26:$I$37,2,FALSE)),"",VLOOKUP(AD100,Methodology!$H$26:$I$37,2,FALSE))</f>
        <v/>
      </c>
      <c r="AK100" s="58" t="str">
        <f>IF(ISERROR(VLOOKUP(AE100,Methodology!$H$26:$I$37,2,FALSE)),"",VLOOKUP(AE100,Methodology!$H$26:$I$37,2,FALSE))</f>
        <v/>
      </c>
      <c r="AL100" s="58" t="str">
        <f>IF(ISERROR(VLOOKUP(AF100,Methodology!$H$26:$I$37,2,FALSE)),"",VLOOKUP(AF100,Methodology!$H$26:$I$37,2,FALSE))</f>
        <v/>
      </c>
      <c r="AM100" s="47" t="str">
        <f>IF(ISERROR(VLOOKUP(AG100,Methodology!$H$26:$I$37,2,FALSE)),"",VLOOKUP(AG100,Methodology!$H$26:$I$37,2,FALSE))</f>
        <v/>
      </c>
      <c r="AN100" s="108">
        <f t="shared" si="10"/>
        <v>0</v>
      </c>
      <c r="AO100" s="108">
        <f t="shared" ref="AO100:AO164" si="18">SUM(AK100:AM100)/3</f>
        <v>0</v>
      </c>
      <c r="AP100" s="49" t="s">
        <v>320</v>
      </c>
    </row>
    <row r="101" spans="2:42" x14ac:dyDescent="0.25">
      <c r="B101" s="75" t="s">
        <v>138</v>
      </c>
      <c r="C101" s="151" t="s">
        <v>65</v>
      </c>
      <c r="D101" s="34" t="s">
        <v>524</v>
      </c>
      <c r="E101" s="119">
        <v>9</v>
      </c>
      <c r="F101" s="119">
        <v>9</v>
      </c>
      <c r="G101" s="32">
        <f t="shared" si="15"/>
        <v>0</v>
      </c>
      <c r="H101" s="120">
        <f>(VLOOKUP(B101,'[1]New Ratings'!$A$3:$I$195,5,FALSE))</f>
        <v>9</v>
      </c>
      <c r="I101" s="61" t="s">
        <v>1</v>
      </c>
      <c r="J101" s="59" t="s">
        <v>260</v>
      </c>
      <c r="K101" s="59" t="s">
        <v>260</v>
      </c>
      <c r="L101" s="61" t="s">
        <v>13</v>
      </c>
      <c r="M101" s="59" t="s">
        <v>304</v>
      </c>
      <c r="N101" s="60" t="s">
        <v>303</v>
      </c>
      <c r="O101" s="57">
        <v>46.34</v>
      </c>
      <c r="P101" s="70">
        <v>75</v>
      </c>
      <c r="Q101" s="41" t="str">
        <f t="shared" si="16"/>
        <v>C</v>
      </c>
      <c r="R101" s="60">
        <v>58</v>
      </c>
      <c r="S101" s="9">
        <v>55</v>
      </c>
      <c r="T101" s="142">
        <f t="shared" si="14"/>
        <v>3</v>
      </c>
      <c r="U101" s="59">
        <v>77</v>
      </c>
      <c r="V101" s="61">
        <v>33</v>
      </c>
      <c r="W101" s="9">
        <v>36.799999999999997</v>
      </c>
      <c r="X101" s="35">
        <f t="shared" si="17"/>
        <v>-3.7999999999999972</v>
      </c>
      <c r="Y101" s="59">
        <v>63</v>
      </c>
      <c r="Z101" s="61">
        <v>30.5</v>
      </c>
      <c r="AA101" s="71">
        <v>23.5</v>
      </c>
      <c r="AB101" s="71"/>
      <c r="AC101" s="71"/>
      <c r="AD101" s="71"/>
      <c r="AE101" s="71"/>
      <c r="AF101" s="71"/>
      <c r="AG101" s="71"/>
      <c r="AH101" s="60" t="str">
        <f>IF(ISERROR(VLOOKUP(AB101,Methodology!$H$26:$I$37,2,FALSE)),"",VLOOKUP(AB101,Methodology!$H$26:$I$37,2,FALSE))</f>
        <v/>
      </c>
      <c r="AI101" s="60" t="str">
        <f>IF(ISERROR(VLOOKUP(AC101,Methodology!$H$26:$I$37,2,FALSE)),"",VLOOKUP(AC101,Methodology!$H$26:$I$37,2,FALSE))</f>
        <v/>
      </c>
      <c r="AJ101" s="71" t="str">
        <f>IF(ISERROR(VLOOKUP(AD101,Methodology!$H$26:$I$37,2,FALSE)),"",VLOOKUP(AD101,Methodology!$H$26:$I$37,2,FALSE))</f>
        <v/>
      </c>
      <c r="AK101" s="60" t="str">
        <f>IF(ISERROR(VLOOKUP(AE101,Methodology!$H$26:$I$37,2,FALSE)),"",VLOOKUP(AE101,Methodology!$H$26:$I$37,2,FALSE))</f>
        <v/>
      </c>
      <c r="AL101" s="60" t="str">
        <f>IF(ISERROR(VLOOKUP(AF101,Methodology!$H$26:$I$37,2,FALSE)),"",VLOOKUP(AF101,Methodology!$H$26:$I$37,2,FALSE))</f>
        <v/>
      </c>
      <c r="AM101" s="71" t="str">
        <f>IF(ISERROR(VLOOKUP(AG101,Methodology!$H$26:$I$37,2,FALSE)),"",VLOOKUP(AG101,Methodology!$H$26:$I$37,2,FALSE))</f>
        <v/>
      </c>
      <c r="AN101" s="110">
        <f t="shared" ref="AN101:AN165" si="19">SUM(AH101:AJ101)/3</f>
        <v>0</v>
      </c>
      <c r="AO101" s="110">
        <f t="shared" si="18"/>
        <v>0</v>
      </c>
      <c r="AP101" s="51" t="s">
        <v>317</v>
      </c>
    </row>
    <row r="102" spans="2:42" x14ac:dyDescent="0.25">
      <c r="B102" s="174" t="s">
        <v>139</v>
      </c>
      <c r="C102" s="149" t="s">
        <v>268</v>
      </c>
      <c r="D102" s="26" t="s">
        <v>525</v>
      </c>
      <c r="E102" s="118"/>
      <c r="F102" s="118">
        <v>11</v>
      </c>
      <c r="G102" s="30">
        <f t="shared" ref="G102:G133" si="20">+E102-F102</f>
        <v>-11</v>
      </c>
      <c r="H102" s="117">
        <f>(VLOOKUP(B102,'[1]New Ratings'!$A$3:$I$195,5,FALSE))</f>
        <v>11</v>
      </c>
      <c r="I102" s="43" t="s">
        <v>1</v>
      </c>
      <c r="J102" s="36" t="s">
        <v>305</v>
      </c>
      <c r="K102" s="36" t="s">
        <v>305</v>
      </c>
      <c r="L102" s="43" t="s">
        <v>305</v>
      </c>
      <c r="M102" s="36" t="s">
        <v>305</v>
      </c>
      <c r="N102" s="58" t="s">
        <v>305</v>
      </c>
      <c r="O102" s="55">
        <v>35.619999999999997</v>
      </c>
      <c r="P102" s="69">
        <v>103</v>
      </c>
      <c r="Q102" s="63" t="str">
        <f t="shared" si="16"/>
        <v>*</v>
      </c>
      <c r="R102" s="58" t="s">
        <v>305</v>
      </c>
      <c r="S102" s="64" t="s">
        <v>305</v>
      </c>
      <c r="T102" s="141" t="str">
        <f t="shared" si="14"/>
        <v>*</v>
      </c>
      <c r="U102" s="36">
        <v>95</v>
      </c>
      <c r="V102" s="43">
        <v>25.2</v>
      </c>
      <c r="W102" s="64">
        <v>25</v>
      </c>
      <c r="X102" s="65">
        <f t="shared" si="17"/>
        <v>0.19999999999999929</v>
      </c>
      <c r="Y102" s="36" t="s">
        <v>305</v>
      </c>
      <c r="Z102" s="43" t="s">
        <v>305</v>
      </c>
      <c r="AA102" s="47" t="s">
        <v>305</v>
      </c>
      <c r="AB102" s="47"/>
      <c r="AC102" s="47"/>
      <c r="AD102" s="47"/>
      <c r="AE102" s="47"/>
      <c r="AF102" s="47"/>
      <c r="AG102" s="47"/>
      <c r="AH102" s="58" t="str">
        <f>IF(ISERROR(VLOOKUP(AB102,Methodology!$H$26:$I$37,2,FALSE)),"",VLOOKUP(AB102,Methodology!$H$26:$I$37,2,FALSE))</f>
        <v/>
      </c>
      <c r="AI102" s="58" t="str">
        <f>IF(ISERROR(VLOOKUP(AC102,Methodology!$H$26:$I$37,2,FALSE)),"",VLOOKUP(AC102,Methodology!$H$26:$I$37,2,FALSE))</f>
        <v/>
      </c>
      <c r="AJ102" s="47" t="str">
        <f>IF(ISERROR(VLOOKUP(AD102,Methodology!$H$26:$I$37,2,FALSE)),"",VLOOKUP(AD102,Methodology!$H$26:$I$37,2,FALSE))</f>
        <v/>
      </c>
      <c r="AK102" s="58" t="str">
        <f>IF(ISERROR(VLOOKUP(AE102,Methodology!$H$26:$I$37,2,FALSE)),"",VLOOKUP(AE102,Methodology!$H$26:$I$37,2,FALSE))</f>
        <v/>
      </c>
      <c r="AL102" s="58" t="str">
        <f>IF(ISERROR(VLOOKUP(AF102,Methodology!$H$26:$I$37,2,FALSE)),"",VLOOKUP(AF102,Methodology!$H$26:$I$37,2,FALSE))</f>
        <v/>
      </c>
      <c r="AM102" s="47" t="str">
        <f>IF(ISERROR(VLOOKUP(AG102,Methodology!$H$26:$I$37,2,FALSE)),"",VLOOKUP(AG102,Methodology!$H$26:$I$37,2,FALSE))</f>
        <v/>
      </c>
      <c r="AN102" s="108">
        <f t="shared" si="19"/>
        <v>0</v>
      </c>
      <c r="AO102" s="108">
        <f t="shared" si="18"/>
        <v>0</v>
      </c>
      <c r="AP102" s="50" t="s">
        <v>443</v>
      </c>
    </row>
    <row r="103" spans="2:42" x14ac:dyDescent="0.25">
      <c r="B103" s="174" t="s">
        <v>140</v>
      </c>
      <c r="C103" s="149" t="s">
        <v>9</v>
      </c>
      <c r="D103" s="26" t="s">
        <v>526</v>
      </c>
      <c r="E103" s="118"/>
      <c r="F103" s="118">
        <v>12</v>
      </c>
      <c r="G103" s="30">
        <f t="shared" si="20"/>
        <v>-12</v>
      </c>
      <c r="H103" s="117">
        <f>(VLOOKUP(B103,'[1]New Ratings'!$A$3:$I$195,5,FALSE))</f>
        <v>12</v>
      </c>
      <c r="I103" s="43" t="s">
        <v>16</v>
      </c>
      <c r="J103" s="36" t="s">
        <v>305</v>
      </c>
      <c r="K103" s="36" t="s">
        <v>305</v>
      </c>
      <c r="L103" s="43" t="s">
        <v>305</v>
      </c>
      <c r="M103" s="36" t="s">
        <v>305</v>
      </c>
      <c r="N103" s="58" t="s">
        <v>305</v>
      </c>
      <c r="O103" s="55">
        <v>12.47</v>
      </c>
      <c r="P103" s="69">
        <v>179</v>
      </c>
      <c r="Q103" s="63" t="str">
        <f t="shared" si="16"/>
        <v>*</v>
      </c>
      <c r="R103" s="58" t="s">
        <v>305</v>
      </c>
      <c r="S103" s="64" t="s">
        <v>305</v>
      </c>
      <c r="T103" s="141" t="str">
        <f t="shared" si="14"/>
        <v>*</v>
      </c>
      <c r="U103" s="36">
        <v>138</v>
      </c>
      <c r="V103" s="43">
        <v>11</v>
      </c>
      <c r="W103" s="64">
        <v>8.6</v>
      </c>
      <c r="X103" s="65">
        <f t="shared" si="17"/>
        <v>2.4000000000000004</v>
      </c>
      <c r="Y103" s="36">
        <v>44</v>
      </c>
      <c r="Z103" s="43">
        <v>19.5</v>
      </c>
      <c r="AA103" s="47">
        <v>34.5</v>
      </c>
      <c r="AB103" s="47"/>
      <c r="AC103" s="47"/>
      <c r="AD103" s="47"/>
      <c r="AE103" s="47"/>
      <c r="AF103" s="47"/>
      <c r="AG103" s="47"/>
      <c r="AH103" s="58" t="str">
        <f>IF(ISERROR(VLOOKUP(AB103,Methodology!$H$26:$I$37,2,FALSE)),"",VLOOKUP(AB103,Methodology!$H$26:$I$37,2,FALSE))</f>
        <v/>
      </c>
      <c r="AI103" s="58" t="str">
        <f>IF(ISERROR(VLOOKUP(AC103,Methodology!$H$26:$I$37,2,FALSE)),"",VLOOKUP(AC103,Methodology!$H$26:$I$37,2,FALSE))</f>
        <v/>
      </c>
      <c r="AJ103" s="47" t="str">
        <f>IF(ISERROR(VLOOKUP(AD103,Methodology!$H$26:$I$37,2,FALSE)),"",VLOOKUP(AD103,Methodology!$H$26:$I$37,2,FALSE))</f>
        <v/>
      </c>
      <c r="AK103" s="58" t="str">
        <f>IF(ISERROR(VLOOKUP(AE103,Methodology!$H$26:$I$37,2,FALSE)),"",VLOOKUP(AE103,Methodology!$H$26:$I$37,2,FALSE))</f>
        <v/>
      </c>
      <c r="AL103" s="58" t="str">
        <f>IF(ISERROR(VLOOKUP(AF103,Methodology!$H$26:$I$37,2,FALSE)),"",VLOOKUP(AF103,Methodology!$H$26:$I$37,2,FALSE))</f>
        <v/>
      </c>
      <c r="AM103" s="47" t="str">
        <f>IF(ISERROR(VLOOKUP(AG103,Methodology!$H$26:$I$37,2,FALSE)),"",VLOOKUP(AG103,Methodology!$H$26:$I$37,2,FALSE))</f>
        <v/>
      </c>
      <c r="AN103" s="108">
        <f t="shared" si="19"/>
        <v>0</v>
      </c>
      <c r="AO103" s="108">
        <f t="shared" si="18"/>
        <v>0</v>
      </c>
      <c r="AP103" s="49" t="s">
        <v>317</v>
      </c>
    </row>
    <row r="104" spans="2:42" x14ac:dyDescent="0.25">
      <c r="B104" s="174" t="s">
        <v>141</v>
      </c>
      <c r="C104" s="149" t="s">
        <v>6</v>
      </c>
      <c r="D104" s="26" t="s">
        <v>615</v>
      </c>
      <c r="E104" s="118"/>
      <c r="F104" s="118">
        <v>12</v>
      </c>
      <c r="G104" s="30">
        <f t="shared" si="20"/>
        <v>-12</v>
      </c>
      <c r="H104" s="117">
        <f>(VLOOKUP(B104,'[1]New Ratings'!$A$3:$I$195,5,FALSE))</f>
        <v>12</v>
      </c>
      <c r="I104" s="43" t="s">
        <v>16</v>
      </c>
      <c r="J104" s="36" t="s">
        <v>305</v>
      </c>
      <c r="K104" s="36" t="s">
        <v>305</v>
      </c>
      <c r="L104" s="43" t="s">
        <v>305</v>
      </c>
      <c r="M104" s="36" t="s">
        <v>305</v>
      </c>
      <c r="N104" s="58" t="s">
        <v>305</v>
      </c>
      <c r="O104" s="55">
        <v>18.84</v>
      </c>
      <c r="P104" s="69">
        <v>177</v>
      </c>
      <c r="Q104" s="63" t="str">
        <f t="shared" si="16"/>
        <v>C</v>
      </c>
      <c r="R104" s="58">
        <v>54</v>
      </c>
      <c r="S104" s="64">
        <v>55</v>
      </c>
      <c r="T104" s="141">
        <f t="shared" si="14"/>
        <v>-1</v>
      </c>
      <c r="U104" s="36">
        <v>82</v>
      </c>
      <c r="V104" s="43">
        <v>31.4</v>
      </c>
      <c r="W104" s="64">
        <v>31.5</v>
      </c>
      <c r="X104" s="65">
        <f t="shared" si="17"/>
        <v>-0.10000000000000142</v>
      </c>
      <c r="Y104" s="36">
        <v>59</v>
      </c>
      <c r="Z104" s="43">
        <v>44</v>
      </c>
      <c r="AA104" s="47">
        <v>39</v>
      </c>
      <c r="AB104" s="47" t="s">
        <v>348</v>
      </c>
      <c r="AC104" s="47" t="s">
        <v>259</v>
      </c>
      <c r="AD104" s="47" t="s">
        <v>323</v>
      </c>
      <c r="AE104" s="47" t="s">
        <v>348</v>
      </c>
      <c r="AF104" s="47" t="s">
        <v>432</v>
      </c>
      <c r="AG104" s="47" t="s">
        <v>323</v>
      </c>
      <c r="AH104" s="58">
        <f>IF(ISERROR(VLOOKUP(AB104,Methodology!$H$26:$I$37,2,FALSE)),"",VLOOKUP(AB104,Methodology!$H$26:$I$37,2,FALSE))</f>
        <v>6</v>
      </c>
      <c r="AI104" s="58">
        <f>IF(ISERROR(VLOOKUP(AC104,Methodology!$H$26:$I$37,2,FALSE)),"",VLOOKUP(AC104,Methodology!$H$26:$I$37,2,FALSE))</f>
        <v>3</v>
      </c>
      <c r="AJ104" s="47">
        <f>IF(ISERROR(VLOOKUP(AD104,Methodology!$H$26:$I$37,2,FALSE)),"",VLOOKUP(AD104,Methodology!$H$26:$I$37,2,FALSE))</f>
        <v>5</v>
      </c>
      <c r="AK104" s="58">
        <f>IF(ISERROR(VLOOKUP(AE104,Methodology!$H$26:$I$37,2,FALSE)),"",VLOOKUP(AE104,Methodology!$H$26:$I$37,2,FALSE))</f>
        <v>6</v>
      </c>
      <c r="AL104" s="58">
        <f>IF(ISERROR(VLOOKUP(AF104,Methodology!$H$26:$I$37,2,FALSE)),"",VLOOKUP(AF104,Methodology!$H$26:$I$37,2,FALSE))</f>
        <v>4</v>
      </c>
      <c r="AM104" s="47">
        <f>IF(ISERROR(VLOOKUP(AG104,Methodology!$H$26:$I$37,2,FALSE)),"",VLOOKUP(AG104,Methodology!$H$26:$I$37,2,FALSE))</f>
        <v>5</v>
      </c>
      <c r="AN104" s="108">
        <f t="shared" si="19"/>
        <v>4.666666666666667</v>
      </c>
      <c r="AO104" s="108">
        <f t="shared" si="18"/>
        <v>5</v>
      </c>
      <c r="AP104" s="49" t="s">
        <v>320</v>
      </c>
    </row>
    <row r="105" spans="2:42" x14ac:dyDescent="0.25">
      <c r="B105" s="74" t="s">
        <v>418</v>
      </c>
      <c r="C105" s="149" t="s">
        <v>528</v>
      </c>
      <c r="D105" s="26" t="s">
        <v>527</v>
      </c>
      <c r="E105" s="118"/>
      <c r="F105" s="118">
        <v>1</v>
      </c>
      <c r="G105" s="30">
        <f t="shared" si="20"/>
        <v>-1</v>
      </c>
      <c r="H105" s="117" t="e">
        <f>(VLOOKUP(B105,'[1]New Ratings'!$A$3:$I$195,5,FALSE))</f>
        <v>#N/A</v>
      </c>
      <c r="I105" s="43" t="s">
        <v>16</v>
      </c>
      <c r="J105" s="36" t="s">
        <v>20</v>
      </c>
      <c r="K105" s="36" t="s">
        <v>20</v>
      </c>
      <c r="L105" s="43" t="s">
        <v>13</v>
      </c>
      <c r="M105" s="36" t="s">
        <v>305</v>
      </c>
      <c r="N105" s="58"/>
      <c r="O105" s="55"/>
      <c r="P105" s="69" t="s">
        <v>305</v>
      </c>
      <c r="Q105" s="63" t="str">
        <f t="shared" si="16"/>
        <v>*</v>
      </c>
      <c r="R105" s="58" t="s">
        <v>305</v>
      </c>
      <c r="S105" s="64"/>
      <c r="T105" s="141"/>
      <c r="U105" s="36" t="s">
        <v>305</v>
      </c>
      <c r="V105" s="43" t="s">
        <v>305</v>
      </c>
      <c r="W105" s="64" t="s">
        <v>305</v>
      </c>
      <c r="X105" s="65"/>
      <c r="Y105" s="36" t="s">
        <v>305</v>
      </c>
      <c r="Z105" s="43" t="s">
        <v>305</v>
      </c>
      <c r="AA105" s="47" t="s">
        <v>305</v>
      </c>
      <c r="AB105" s="47"/>
      <c r="AC105" s="47"/>
      <c r="AD105" s="47"/>
      <c r="AE105" s="47"/>
      <c r="AF105" s="47"/>
      <c r="AG105" s="47"/>
      <c r="AH105" s="58" t="str">
        <f>IF(ISERROR(VLOOKUP(AB105,Methodology!$H$26:$I$37,2,FALSE)),"",VLOOKUP(AB105,Methodology!$H$26:$I$37,2,FALSE))</f>
        <v/>
      </c>
      <c r="AI105" s="58" t="str">
        <f>IF(ISERROR(VLOOKUP(AC105,Methodology!$H$26:$I$37,2,FALSE)),"",VLOOKUP(AC105,Methodology!$H$26:$I$37,2,FALSE))</f>
        <v/>
      </c>
      <c r="AJ105" s="47" t="str">
        <f>IF(ISERROR(VLOOKUP(AD105,Methodology!$H$26:$I$37,2,FALSE)),"",VLOOKUP(AD105,Methodology!$H$26:$I$37,2,FALSE))</f>
        <v/>
      </c>
      <c r="AK105" s="58" t="str">
        <f>IF(ISERROR(VLOOKUP(AE105,Methodology!$H$26:$I$37,2,FALSE)),"",VLOOKUP(AE105,Methodology!$H$26:$I$37,2,FALSE))</f>
        <v/>
      </c>
      <c r="AL105" s="58" t="str">
        <f>IF(ISERROR(VLOOKUP(AF105,Methodology!$H$26:$I$37,2,FALSE)),"",VLOOKUP(AF105,Methodology!$H$26:$I$37,2,FALSE))</f>
        <v/>
      </c>
      <c r="AM105" s="47" t="str">
        <f>IF(ISERROR(VLOOKUP(AG105,Methodology!$H$26:$I$37,2,FALSE)),"",VLOOKUP(AG105,Methodology!$H$26:$I$37,2,FALSE))</f>
        <v/>
      </c>
      <c r="AN105" s="108">
        <f t="shared" si="19"/>
        <v>0</v>
      </c>
      <c r="AO105" s="108">
        <f t="shared" si="18"/>
        <v>0</v>
      </c>
      <c r="AP105" s="49" t="s">
        <v>610</v>
      </c>
    </row>
    <row r="106" spans="2:42" x14ac:dyDescent="0.25">
      <c r="B106" s="74" t="s">
        <v>142</v>
      </c>
      <c r="C106" s="149" t="s">
        <v>143</v>
      </c>
      <c r="D106" s="26" t="s">
        <v>529</v>
      </c>
      <c r="E106" s="118">
        <v>5</v>
      </c>
      <c r="F106" s="118">
        <v>6</v>
      </c>
      <c r="G106" s="30">
        <f t="shared" si="20"/>
        <v>-1</v>
      </c>
      <c r="H106" s="117">
        <f>(VLOOKUP(B106,'[1]New Ratings'!$A$3:$I$195,5,FALSE))</f>
        <v>6</v>
      </c>
      <c r="I106" s="43" t="s">
        <v>1</v>
      </c>
      <c r="J106" s="36" t="s">
        <v>58</v>
      </c>
      <c r="K106" s="36" t="s">
        <v>58</v>
      </c>
      <c r="L106" s="43" t="s">
        <v>13</v>
      </c>
      <c r="M106" s="36" t="s">
        <v>206</v>
      </c>
      <c r="N106" s="58" t="s">
        <v>301</v>
      </c>
      <c r="O106" s="55">
        <v>52.98</v>
      </c>
      <c r="P106" s="69">
        <v>67</v>
      </c>
      <c r="Q106" s="63" t="str">
        <f t="shared" si="16"/>
        <v>C</v>
      </c>
      <c r="R106" s="58">
        <v>53</v>
      </c>
      <c r="S106" s="64">
        <v>55</v>
      </c>
      <c r="T106" s="141">
        <f t="shared" si="14"/>
        <v>-2</v>
      </c>
      <c r="U106" s="36">
        <v>62</v>
      </c>
      <c r="V106" s="43">
        <v>44</v>
      </c>
      <c r="W106" s="64">
        <v>43.7</v>
      </c>
      <c r="X106" s="65">
        <f t="shared" si="17"/>
        <v>0.29999999999999716</v>
      </c>
      <c r="Y106" s="36">
        <v>66</v>
      </c>
      <c r="Z106" s="43">
        <v>40.5</v>
      </c>
      <c r="AA106" s="47">
        <v>37</v>
      </c>
      <c r="AB106" s="47"/>
      <c r="AC106" s="47"/>
      <c r="AD106" s="47"/>
      <c r="AE106" s="47"/>
      <c r="AF106" s="47"/>
      <c r="AG106" s="47"/>
      <c r="AH106" s="58" t="str">
        <f>IF(ISERROR(VLOOKUP(AB106,Methodology!$H$26:$I$37,2,FALSE)),"",VLOOKUP(AB106,Methodology!$H$26:$I$37,2,FALSE))</f>
        <v/>
      </c>
      <c r="AI106" s="58" t="str">
        <f>IF(ISERROR(VLOOKUP(AC106,Methodology!$H$26:$I$37,2,FALSE)),"",VLOOKUP(AC106,Methodology!$H$26:$I$37,2,FALSE))</f>
        <v/>
      </c>
      <c r="AJ106" s="47" t="str">
        <f>IF(ISERROR(VLOOKUP(AD106,Methodology!$H$26:$I$37,2,FALSE)),"",VLOOKUP(AD106,Methodology!$H$26:$I$37,2,FALSE))</f>
        <v/>
      </c>
      <c r="AK106" s="58" t="str">
        <f>IF(ISERROR(VLOOKUP(AE106,Methodology!$H$26:$I$37,2,FALSE)),"",VLOOKUP(AE106,Methodology!$H$26:$I$37,2,FALSE))</f>
        <v/>
      </c>
      <c r="AL106" s="58" t="str">
        <f>IF(ISERROR(VLOOKUP(AF106,Methodology!$H$26:$I$37,2,FALSE)),"",VLOOKUP(AF106,Methodology!$H$26:$I$37,2,FALSE))</f>
        <v/>
      </c>
      <c r="AM106" s="47" t="str">
        <f>IF(ISERROR(VLOOKUP(AG106,Methodology!$H$26:$I$37,2,FALSE)),"",VLOOKUP(AG106,Methodology!$H$26:$I$37,2,FALSE))</f>
        <v/>
      </c>
      <c r="AN106" s="108">
        <f t="shared" si="19"/>
        <v>0</v>
      </c>
      <c r="AO106" s="108">
        <f t="shared" si="18"/>
        <v>0</v>
      </c>
      <c r="AP106" s="49" t="s">
        <v>318</v>
      </c>
    </row>
    <row r="107" spans="2:42" x14ac:dyDescent="0.25">
      <c r="B107" s="74" t="s">
        <v>144</v>
      </c>
      <c r="C107" s="149" t="s">
        <v>145</v>
      </c>
      <c r="D107" s="26" t="s">
        <v>530</v>
      </c>
      <c r="E107" s="118"/>
      <c r="F107" s="118">
        <v>1</v>
      </c>
      <c r="G107" s="30">
        <f t="shared" si="20"/>
        <v>-1</v>
      </c>
      <c r="H107" s="117">
        <f>(VLOOKUP(B107,'[1]New Ratings'!$A$3:$I$195,5,FALSE))</f>
        <v>1</v>
      </c>
      <c r="I107" s="43" t="s">
        <v>16</v>
      </c>
      <c r="J107" s="36" t="s">
        <v>20</v>
      </c>
      <c r="K107" s="36" t="s">
        <v>20</v>
      </c>
      <c r="L107" s="43" t="s">
        <v>13</v>
      </c>
      <c r="M107" s="36" t="s">
        <v>293</v>
      </c>
      <c r="N107" s="58" t="s">
        <v>293</v>
      </c>
      <c r="O107" s="55">
        <v>99.75</v>
      </c>
      <c r="P107" s="69">
        <v>1</v>
      </c>
      <c r="Q107" s="63" t="str">
        <f t="shared" si="16"/>
        <v>A</v>
      </c>
      <c r="R107" s="58">
        <v>10</v>
      </c>
      <c r="S107" s="64">
        <v>10</v>
      </c>
      <c r="T107" s="141">
        <f t="shared" si="14"/>
        <v>0</v>
      </c>
      <c r="U107" s="36">
        <v>3</v>
      </c>
      <c r="V107" s="43">
        <v>93.4</v>
      </c>
      <c r="W107" s="64">
        <v>93.9</v>
      </c>
      <c r="X107" s="65">
        <f t="shared" ref="X107:X126" si="21">IF(V107="*","*",V107-W107)</f>
        <v>-0.5</v>
      </c>
      <c r="Y107" s="36">
        <v>92</v>
      </c>
      <c r="Z107" s="43">
        <v>41</v>
      </c>
      <c r="AA107" s="47">
        <v>46</v>
      </c>
      <c r="AB107" s="47"/>
      <c r="AC107" s="47"/>
      <c r="AD107" s="47"/>
      <c r="AE107" s="47"/>
      <c r="AF107" s="47"/>
      <c r="AG107" s="47"/>
      <c r="AH107" s="58" t="str">
        <f>IF(ISERROR(VLOOKUP(AB107,Methodology!$H$26:$I$37,2,FALSE)),"",VLOOKUP(AB107,Methodology!$H$26:$I$37,2,FALSE))</f>
        <v/>
      </c>
      <c r="AI107" s="58" t="str">
        <f>IF(ISERROR(VLOOKUP(AC107,Methodology!$H$26:$I$37,2,FALSE)),"",VLOOKUP(AC107,Methodology!$H$26:$I$37,2,FALSE))</f>
        <v/>
      </c>
      <c r="AJ107" s="47" t="str">
        <f>IF(ISERROR(VLOOKUP(AD107,Methodology!$H$26:$I$37,2,FALSE)),"",VLOOKUP(AD107,Methodology!$H$26:$I$37,2,FALSE))</f>
        <v/>
      </c>
      <c r="AK107" s="58" t="str">
        <f>IF(ISERROR(VLOOKUP(AE107,Methodology!$H$26:$I$37,2,FALSE)),"",VLOOKUP(AE107,Methodology!$H$26:$I$37,2,FALSE))</f>
        <v/>
      </c>
      <c r="AL107" s="58" t="str">
        <f>IF(ISERROR(VLOOKUP(AF107,Methodology!$H$26:$I$37,2,FALSE)),"",VLOOKUP(AF107,Methodology!$H$26:$I$37,2,FALSE))</f>
        <v/>
      </c>
      <c r="AM107" s="47" t="str">
        <f>IF(ISERROR(VLOOKUP(AG107,Methodology!$H$26:$I$37,2,FALSE)),"",VLOOKUP(AG107,Methodology!$H$26:$I$37,2,FALSE))</f>
        <v/>
      </c>
      <c r="AN107" s="108">
        <f t="shared" si="19"/>
        <v>0</v>
      </c>
      <c r="AO107" s="108">
        <f t="shared" si="18"/>
        <v>0</v>
      </c>
      <c r="AP107" s="49" t="s">
        <v>420</v>
      </c>
    </row>
    <row r="108" spans="2:42" x14ac:dyDescent="0.25">
      <c r="B108" s="76" t="s">
        <v>364</v>
      </c>
      <c r="C108" s="149" t="s">
        <v>263</v>
      </c>
      <c r="D108" s="26" t="s">
        <v>616</v>
      </c>
      <c r="E108" s="172">
        <v>9</v>
      </c>
      <c r="F108" s="118">
        <v>8</v>
      </c>
      <c r="G108" s="30">
        <f t="shared" si="20"/>
        <v>1</v>
      </c>
      <c r="H108" s="117" t="e">
        <f>(VLOOKUP(B108,'[1]New Ratings'!$A$3:$I$195,5,FALSE))</f>
        <v>#N/A</v>
      </c>
      <c r="I108" s="43" t="s">
        <v>1</v>
      </c>
      <c r="J108" s="36" t="s">
        <v>305</v>
      </c>
      <c r="K108" s="36" t="s">
        <v>305</v>
      </c>
      <c r="L108" s="43" t="s">
        <v>305</v>
      </c>
      <c r="M108" s="36" t="s">
        <v>305</v>
      </c>
      <c r="N108" s="58" t="s">
        <v>305</v>
      </c>
      <c r="O108" s="55">
        <v>35.14</v>
      </c>
      <c r="P108" s="69">
        <v>104</v>
      </c>
      <c r="Q108" s="63" t="str">
        <f t="shared" si="16"/>
        <v>C</v>
      </c>
      <c r="R108" s="58">
        <v>59</v>
      </c>
      <c r="S108" s="64">
        <v>61</v>
      </c>
      <c r="T108" s="141" t="s">
        <v>305</v>
      </c>
      <c r="U108" s="36" t="s">
        <v>305</v>
      </c>
      <c r="V108" s="43" t="s">
        <v>305</v>
      </c>
      <c r="W108" s="64" t="s">
        <v>305</v>
      </c>
      <c r="X108" s="65" t="str">
        <f>IF(V108="*","*",V108-W108)</f>
        <v>*</v>
      </c>
      <c r="Y108" s="36" t="s">
        <v>305</v>
      </c>
      <c r="Z108" s="43" t="s">
        <v>305</v>
      </c>
      <c r="AA108" s="47" t="s">
        <v>305</v>
      </c>
      <c r="AB108" s="47"/>
      <c r="AC108" s="47"/>
      <c r="AD108" s="47"/>
      <c r="AE108" s="47"/>
      <c r="AF108" s="47"/>
      <c r="AG108" s="47"/>
      <c r="AH108" s="58" t="str">
        <f>IF(ISERROR(VLOOKUP(AB108,Methodology!$H$26:$I$37,2,FALSE)),"",VLOOKUP(AB108,Methodology!$H$26:$I$37,2,FALSE))</f>
        <v/>
      </c>
      <c r="AI108" s="58" t="str">
        <f>IF(ISERROR(VLOOKUP(AC108,Methodology!$H$26:$I$37,2,FALSE)),"",VLOOKUP(AC108,Methodology!$H$26:$I$37,2,FALSE))</f>
        <v/>
      </c>
      <c r="AJ108" s="47" t="str">
        <f>IF(ISERROR(VLOOKUP(AD108,Methodology!$H$26:$I$37,2,FALSE)),"",VLOOKUP(AD108,Methodology!$H$26:$I$37,2,FALSE))</f>
        <v/>
      </c>
      <c r="AK108" s="58" t="str">
        <f>IF(ISERROR(VLOOKUP(AE108,Methodology!$H$26:$I$37,2,FALSE)),"",VLOOKUP(AE108,Methodology!$H$26:$I$37,2,FALSE))</f>
        <v/>
      </c>
      <c r="AL108" s="58" t="str">
        <f>IF(ISERROR(VLOOKUP(AF108,Methodology!$H$26:$I$37,2,FALSE)),"",VLOOKUP(AF108,Methodology!$H$26:$I$37,2,FALSE))</f>
        <v/>
      </c>
      <c r="AM108" s="47" t="str">
        <f>IF(ISERROR(VLOOKUP(AG108,Methodology!$H$26:$I$37,2,FALSE)),"",VLOOKUP(AG108,Methodology!$H$26:$I$37,2,FALSE))</f>
        <v/>
      </c>
      <c r="AN108" s="108">
        <f t="shared" si="19"/>
        <v>0</v>
      </c>
      <c r="AO108" s="108">
        <f t="shared" si="18"/>
        <v>0</v>
      </c>
      <c r="AP108" s="49" t="s">
        <v>252</v>
      </c>
    </row>
    <row r="109" spans="2:42" x14ac:dyDescent="0.25">
      <c r="B109" s="174" t="s">
        <v>146</v>
      </c>
      <c r="C109" s="149" t="s">
        <v>29</v>
      </c>
      <c r="D109" s="26" t="s">
        <v>617</v>
      </c>
      <c r="E109" s="118"/>
      <c r="F109" s="118">
        <v>12</v>
      </c>
      <c r="G109" s="30">
        <f t="shared" si="20"/>
        <v>-12</v>
      </c>
      <c r="H109" s="117">
        <f>(VLOOKUP(B109,'[1]New Ratings'!$A$3:$I$195,5,FALSE))</f>
        <v>12</v>
      </c>
      <c r="I109" s="43" t="s">
        <v>1</v>
      </c>
      <c r="J109" s="36" t="s">
        <v>305</v>
      </c>
      <c r="K109" s="36" t="s">
        <v>305</v>
      </c>
      <c r="L109" s="43" t="s">
        <v>305</v>
      </c>
      <c r="M109" s="36" t="s">
        <v>305</v>
      </c>
      <c r="N109" s="58" t="s">
        <v>305</v>
      </c>
      <c r="O109" s="55">
        <v>28.68</v>
      </c>
      <c r="P109" s="69">
        <v>139</v>
      </c>
      <c r="Q109" s="63" t="str">
        <f t="shared" si="16"/>
        <v>*</v>
      </c>
      <c r="R109" s="58" t="s">
        <v>305</v>
      </c>
      <c r="S109" s="64" t="s">
        <v>305</v>
      </c>
      <c r="T109" s="141" t="str">
        <f t="shared" si="14"/>
        <v>*</v>
      </c>
      <c r="U109" s="36" t="s">
        <v>305</v>
      </c>
      <c r="V109" s="43" t="s">
        <v>305</v>
      </c>
      <c r="W109" s="64" t="s">
        <v>305</v>
      </c>
      <c r="X109" s="65" t="str">
        <f t="shared" si="21"/>
        <v>*</v>
      </c>
      <c r="Y109" s="36">
        <v>64</v>
      </c>
      <c r="Z109" s="43">
        <v>33</v>
      </c>
      <c r="AA109" s="47">
        <v>30.5</v>
      </c>
      <c r="AB109" s="47"/>
      <c r="AC109" s="47"/>
      <c r="AD109" s="47"/>
      <c r="AE109" s="47"/>
      <c r="AF109" s="47"/>
      <c r="AG109" s="47"/>
      <c r="AH109" s="58" t="str">
        <f>IF(ISERROR(VLOOKUP(AB109,Methodology!$H$26:$I$37,2,FALSE)),"",VLOOKUP(AB109,Methodology!$H$26:$I$37,2,FALSE))</f>
        <v/>
      </c>
      <c r="AI109" s="58" t="str">
        <f>IF(ISERROR(VLOOKUP(AC109,Methodology!$H$26:$I$37,2,FALSE)),"",VLOOKUP(AC109,Methodology!$H$26:$I$37,2,FALSE))</f>
        <v/>
      </c>
      <c r="AJ109" s="47" t="str">
        <f>IF(ISERROR(VLOOKUP(AD109,Methodology!$H$26:$I$37,2,FALSE)),"",VLOOKUP(AD109,Methodology!$H$26:$I$37,2,FALSE))</f>
        <v/>
      </c>
      <c r="AK109" s="58" t="str">
        <f>IF(ISERROR(VLOOKUP(AE109,Methodology!$H$26:$I$37,2,FALSE)),"",VLOOKUP(AE109,Methodology!$H$26:$I$37,2,FALSE))</f>
        <v/>
      </c>
      <c r="AL109" s="58" t="str">
        <f>IF(ISERROR(VLOOKUP(AF109,Methodology!$H$26:$I$37,2,FALSE)),"",VLOOKUP(AF109,Methodology!$H$26:$I$37,2,FALSE))</f>
        <v/>
      </c>
      <c r="AM109" s="47" t="str">
        <f>IF(ISERROR(VLOOKUP(AG109,Methodology!$H$26:$I$37,2,FALSE)),"",VLOOKUP(AG109,Methodology!$H$26:$I$37,2,FALSE))</f>
        <v/>
      </c>
      <c r="AN109" s="108">
        <f t="shared" si="19"/>
        <v>0</v>
      </c>
      <c r="AO109" s="108">
        <f t="shared" si="18"/>
        <v>0</v>
      </c>
      <c r="AP109" s="49" t="s">
        <v>317</v>
      </c>
    </row>
    <row r="110" spans="2:42" x14ac:dyDescent="0.25">
      <c r="B110" s="174" t="s">
        <v>147</v>
      </c>
      <c r="C110" s="149" t="s">
        <v>148</v>
      </c>
      <c r="D110" s="26" t="s">
        <v>531</v>
      </c>
      <c r="E110" s="118"/>
      <c r="F110" s="118">
        <v>11</v>
      </c>
      <c r="G110" s="30">
        <f t="shared" si="20"/>
        <v>-11</v>
      </c>
      <c r="H110" s="117">
        <f>(VLOOKUP(B110,'[1]New Ratings'!$A$3:$I$195,5,FALSE))</f>
        <v>11</v>
      </c>
      <c r="I110" s="43" t="s">
        <v>1</v>
      </c>
      <c r="J110" s="36" t="s">
        <v>305</v>
      </c>
      <c r="K110" s="36" t="s">
        <v>305</v>
      </c>
      <c r="L110" s="43" t="s">
        <v>305</v>
      </c>
      <c r="M110" s="36" t="s">
        <v>305</v>
      </c>
      <c r="N110" s="58" t="s">
        <v>305</v>
      </c>
      <c r="O110" s="55">
        <v>33.020000000000003</v>
      </c>
      <c r="P110" s="69">
        <v>112</v>
      </c>
      <c r="Q110" s="63" t="str">
        <f t="shared" si="16"/>
        <v>D</v>
      </c>
      <c r="R110" s="58">
        <v>65</v>
      </c>
      <c r="S110" s="64">
        <v>65</v>
      </c>
      <c r="T110" s="141">
        <f t="shared" si="14"/>
        <v>0</v>
      </c>
      <c r="U110" s="36">
        <v>109</v>
      </c>
      <c r="V110" s="43">
        <v>19.100000000000001</v>
      </c>
      <c r="W110" s="64">
        <v>19.600000000000001</v>
      </c>
      <c r="X110" s="65">
        <f t="shared" si="21"/>
        <v>-0.5</v>
      </c>
      <c r="Y110" s="36">
        <v>65</v>
      </c>
      <c r="Z110" s="43">
        <v>21.5</v>
      </c>
      <c r="AA110" s="47">
        <v>31</v>
      </c>
      <c r="AB110" s="47"/>
      <c r="AC110" s="47"/>
      <c r="AD110" s="47"/>
      <c r="AE110" s="47"/>
      <c r="AF110" s="47"/>
      <c r="AG110" s="47"/>
      <c r="AH110" s="58" t="str">
        <f>IF(ISERROR(VLOOKUP(AB110,Methodology!$H$26:$I$37,2,FALSE)),"",VLOOKUP(AB110,Methodology!$H$26:$I$37,2,FALSE))</f>
        <v/>
      </c>
      <c r="AI110" s="58" t="str">
        <f>IF(ISERROR(VLOOKUP(AC110,Methodology!$H$26:$I$37,2,FALSE)),"",VLOOKUP(AC110,Methodology!$H$26:$I$37,2,FALSE))</f>
        <v/>
      </c>
      <c r="AJ110" s="47" t="str">
        <f>IF(ISERROR(VLOOKUP(AD110,Methodology!$H$26:$I$37,2,FALSE)),"",VLOOKUP(AD110,Methodology!$H$26:$I$37,2,FALSE))</f>
        <v/>
      </c>
      <c r="AK110" s="58" t="str">
        <f>IF(ISERROR(VLOOKUP(AE110,Methodology!$H$26:$I$37,2,FALSE)),"",VLOOKUP(AE110,Methodology!$H$26:$I$37,2,FALSE))</f>
        <v/>
      </c>
      <c r="AL110" s="58" t="str">
        <f>IF(ISERROR(VLOOKUP(AF110,Methodology!$H$26:$I$37,2,FALSE)),"",VLOOKUP(AF110,Methodology!$H$26:$I$37,2,FALSE))</f>
        <v/>
      </c>
      <c r="AM110" s="47" t="str">
        <f>IF(ISERROR(VLOOKUP(AG110,Methodology!$H$26:$I$37,2,FALSE)),"",VLOOKUP(AG110,Methodology!$H$26:$I$37,2,FALSE))</f>
        <v/>
      </c>
      <c r="AN110" s="108">
        <f t="shared" si="19"/>
        <v>0</v>
      </c>
      <c r="AO110" s="108">
        <f t="shared" si="18"/>
        <v>0</v>
      </c>
      <c r="AP110" s="49" t="s">
        <v>252</v>
      </c>
    </row>
    <row r="111" spans="2:42" x14ac:dyDescent="0.25">
      <c r="B111" s="74" t="s">
        <v>149</v>
      </c>
      <c r="C111" s="149" t="s">
        <v>150</v>
      </c>
      <c r="D111" s="26" t="s">
        <v>532</v>
      </c>
      <c r="E111" s="118"/>
      <c r="F111" s="118">
        <v>4</v>
      </c>
      <c r="G111" s="30">
        <f t="shared" si="20"/>
        <v>-4</v>
      </c>
      <c r="H111" s="117">
        <f>(VLOOKUP(B111,'[1]New Ratings'!$A$3:$I$195,5,FALSE))</f>
        <v>5</v>
      </c>
      <c r="I111" s="43" t="s">
        <v>1</v>
      </c>
      <c r="J111" s="36" t="s">
        <v>286</v>
      </c>
      <c r="K111" s="36" t="s">
        <v>286</v>
      </c>
      <c r="L111" s="43" t="s">
        <v>13</v>
      </c>
      <c r="M111" s="36" t="s">
        <v>299</v>
      </c>
      <c r="N111" s="58" t="s">
        <v>299</v>
      </c>
      <c r="O111" s="55">
        <v>63.78</v>
      </c>
      <c r="P111" s="69">
        <v>43</v>
      </c>
      <c r="Q111" s="63" t="str">
        <f t="shared" si="16"/>
        <v>B</v>
      </c>
      <c r="R111" s="58">
        <v>30</v>
      </c>
      <c r="S111" s="64">
        <v>28</v>
      </c>
      <c r="T111" s="141">
        <f t="shared" si="14"/>
        <v>2</v>
      </c>
      <c r="U111" s="36">
        <v>39</v>
      </c>
      <c r="V111" s="43">
        <v>58.9</v>
      </c>
      <c r="W111" s="64">
        <v>59.5</v>
      </c>
      <c r="X111" s="65">
        <f t="shared" si="21"/>
        <v>-0.60000000000000142</v>
      </c>
      <c r="Y111" s="36">
        <v>66</v>
      </c>
      <c r="Z111" s="43">
        <v>42</v>
      </c>
      <c r="AA111" s="47">
        <v>42</v>
      </c>
      <c r="AB111" s="47" t="s">
        <v>323</v>
      </c>
      <c r="AC111" s="47" t="s">
        <v>303</v>
      </c>
      <c r="AD111" s="47" t="s">
        <v>348</v>
      </c>
      <c r="AE111" s="47" t="s">
        <v>303</v>
      </c>
      <c r="AF111" s="47" t="s">
        <v>300</v>
      </c>
      <c r="AG111" s="47" t="s">
        <v>298</v>
      </c>
      <c r="AH111" s="58">
        <f>IF(ISERROR(VLOOKUP(AB111,Methodology!$H$26:$I$37,2,FALSE)),"",VLOOKUP(AB111,Methodology!$H$26:$I$37,2,FALSE))</f>
        <v>5</v>
      </c>
      <c r="AI111" s="58">
        <f>IF(ISERROR(VLOOKUP(AC111,Methodology!$H$26:$I$37,2,FALSE)),"",VLOOKUP(AC111,Methodology!$H$26:$I$37,2,FALSE))</f>
        <v>7</v>
      </c>
      <c r="AJ111" s="47">
        <f>IF(ISERROR(VLOOKUP(AD111,Methodology!$H$26:$I$37,2,FALSE)),"",VLOOKUP(AD111,Methodology!$H$26:$I$37,2,FALSE))</f>
        <v>6</v>
      </c>
      <c r="AK111" s="58">
        <f>IF(ISERROR(VLOOKUP(AE111,Methodology!$H$26:$I$37,2,FALSE)),"",VLOOKUP(AE111,Methodology!$H$26:$I$37,2,FALSE))</f>
        <v>7</v>
      </c>
      <c r="AL111" s="58">
        <f>IF(ISERROR(VLOOKUP(AF111,Methodology!$H$26:$I$37,2,FALSE)),"",VLOOKUP(AF111,Methodology!$H$26:$I$37,2,FALSE))</f>
        <v>9</v>
      </c>
      <c r="AM111" s="47">
        <f>IF(ISERROR(VLOOKUP(AG111,Methodology!$H$26:$I$37,2,FALSE)),"",VLOOKUP(AG111,Methodology!$H$26:$I$37,2,FALSE))</f>
        <v>8</v>
      </c>
      <c r="AN111" s="108">
        <f t="shared" si="19"/>
        <v>6</v>
      </c>
      <c r="AO111" s="108">
        <f t="shared" si="18"/>
        <v>8</v>
      </c>
      <c r="AP111" s="49" t="s">
        <v>318</v>
      </c>
    </row>
    <row r="112" spans="2:42" x14ac:dyDescent="0.25">
      <c r="B112" s="76" t="s">
        <v>151</v>
      </c>
      <c r="C112" s="149" t="s">
        <v>269</v>
      </c>
      <c r="D112" s="26" t="s">
        <v>618</v>
      </c>
      <c r="E112" s="118"/>
      <c r="F112" s="118">
        <v>10</v>
      </c>
      <c r="G112" s="30">
        <f t="shared" si="20"/>
        <v>-10</v>
      </c>
      <c r="H112" s="117">
        <f>(VLOOKUP(B112,'[1]New Ratings'!$A$3:$I$195,5,FALSE))</f>
        <v>10</v>
      </c>
      <c r="I112" s="43" t="s">
        <v>16</v>
      </c>
      <c r="J112" s="36" t="s">
        <v>305</v>
      </c>
      <c r="K112" s="36" t="s">
        <v>305</v>
      </c>
      <c r="L112" s="43" t="s">
        <v>305</v>
      </c>
      <c r="M112" s="36" t="s">
        <v>305</v>
      </c>
      <c r="N112" s="58" t="s">
        <v>305</v>
      </c>
      <c r="O112" s="55">
        <v>37.97</v>
      </c>
      <c r="P112" s="69">
        <v>95</v>
      </c>
      <c r="Q112" s="63" t="str">
        <f t="shared" si="16"/>
        <v>*</v>
      </c>
      <c r="R112" s="58" t="s">
        <v>305</v>
      </c>
      <c r="S112" s="64" t="s">
        <v>305</v>
      </c>
      <c r="T112" s="141" t="str">
        <f t="shared" si="14"/>
        <v>*</v>
      </c>
      <c r="U112" s="36" t="s">
        <v>305</v>
      </c>
      <c r="V112" s="43" t="s">
        <v>305</v>
      </c>
      <c r="W112" s="64" t="s">
        <v>305</v>
      </c>
      <c r="X112" s="65" t="str">
        <f t="shared" si="21"/>
        <v>*</v>
      </c>
      <c r="Y112" s="36" t="s">
        <v>305</v>
      </c>
      <c r="Z112" s="43" t="s">
        <v>305</v>
      </c>
      <c r="AA112" s="47" t="s">
        <v>305</v>
      </c>
      <c r="AB112" s="47"/>
      <c r="AC112" s="47"/>
      <c r="AD112" s="47"/>
      <c r="AE112" s="47"/>
      <c r="AF112" s="47"/>
      <c r="AG112" s="47"/>
      <c r="AH112" s="58" t="str">
        <f>IF(ISERROR(VLOOKUP(AB112,Methodology!$H$26:$I$37,2,FALSE)),"",VLOOKUP(AB112,Methodology!$H$26:$I$37,2,FALSE))</f>
        <v/>
      </c>
      <c r="AI112" s="58" t="str">
        <f>IF(ISERROR(VLOOKUP(AC112,Methodology!$H$26:$I$37,2,FALSE)),"",VLOOKUP(AC112,Methodology!$H$26:$I$37,2,FALSE))</f>
        <v/>
      </c>
      <c r="AJ112" s="47" t="str">
        <f>IF(ISERROR(VLOOKUP(AD112,Methodology!$H$26:$I$37,2,FALSE)),"",VLOOKUP(AD112,Methodology!$H$26:$I$37,2,FALSE))</f>
        <v/>
      </c>
      <c r="AK112" s="58" t="str">
        <f>IF(ISERROR(VLOOKUP(AE112,Methodology!$H$26:$I$37,2,FALSE)),"",VLOOKUP(AE112,Methodology!$H$26:$I$37,2,FALSE))</f>
        <v/>
      </c>
      <c r="AL112" s="58" t="str">
        <f>IF(ISERROR(VLOOKUP(AF112,Methodology!$H$26:$I$37,2,FALSE)),"",VLOOKUP(AF112,Methodology!$H$26:$I$37,2,FALSE))</f>
        <v/>
      </c>
      <c r="AM112" s="47" t="str">
        <f>IF(ISERROR(VLOOKUP(AG112,Methodology!$H$26:$I$37,2,FALSE)),"",VLOOKUP(AG112,Methodology!$H$26:$I$37,2,FALSE))</f>
        <v/>
      </c>
      <c r="AN112" s="108">
        <f t="shared" si="19"/>
        <v>0</v>
      </c>
      <c r="AO112" s="108">
        <f t="shared" si="18"/>
        <v>0</v>
      </c>
      <c r="AP112" s="50" t="s">
        <v>442</v>
      </c>
    </row>
    <row r="113" spans="2:42" x14ac:dyDescent="0.25">
      <c r="B113" s="174" t="s">
        <v>152</v>
      </c>
      <c r="C113" s="149" t="s">
        <v>33</v>
      </c>
      <c r="D113" s="26" t="s">
        <v>465</v>
      </c>
      <c r="E113" s="118"/>
      <c r="F113" s="118">
        <v>11</v>
      </c>
      <c r="G113" s="30">
        <f t="shared" si="20"/>
        <v>-11</v>
      </c>
      <c r="H113" s="117">
        <f>(VLOOKUP(B113,'[1]New Ratings'!$A$3:$I$195,5,FALSE))</f>
        <v>11</v>
      </c>
      <c r="I113" s="43" t="s">
        <v>1</v>
      </c>
      <c r="J113" s="36" t="s">
        <v>305</v>
      </c>
      <c r="K113" s="36" t="s">
        <v>305</v>
      </c>
      <c r="L113" s="43" t="s">
        <v>305</v>
      </c>
      <c r="M113" s="36" t="s">
        <v>305</v>
      </c>
      <c r="N113" s="58" t="s">
        <v>305</v>
      </c>
      <c r="O113" s="55">
        <v>28.53</v>
      </c>
      <c r="P113" s="69">
        <v>142</v>
      </c>
      <c r="Q113" s="63" t="str">
        <f t="shared" si="16"/>
        <v>*</v>
      </c>
      <c r="R113" s="58" t="s">
        <v>305</v>
      </c>
      <c r="S113" s="64" t="s">
        <v>305</v>
      </c>
      <c r="T113" s="141" t="str">
        <f t="shared" si="14"/>
        <v>*</v>
      </c>
      <c r="U113" s="36">
        <v>125</v>
      </c>
      <c r="V113" s="43">
        <v>15.9</v>
      </c>
      <c r="W113" s="64">
        <v>14</v>
      </c>
      <c r="X113" s="65">
        <f t="shared" si="21"/>
        <v>1.9000000000000004</v>
      </c>
      <c r="Y113" s="36">
        <v>65</v>
      </c>
      <c r="Z113" s="43">
        <v>31.5</v>
      </c>
      <c r="AA113" s="47">
        <v>30.5</v>
      </c>
      <c r="AB113" s="47"/>
      <c r="AC113" s="47"/>
      <c r="AD113" s="47"/>
      <c r="AE113" s="47"/>
      <c r="AF113" s="47"/>
      <c r="AG113" s="47"/>
      <c r="AH113" s="58" t="str">
        <f>IF(ISERROR(VLOOKUP(AB113,Methodology!$H$26:$I$37,2,FALSE)),"",VLOOKUP(AB113,Methodology!$H$26:$I$37,2,FALSE))</f>
        <v/>
      </c>
      <c r="AI113" s="58" t="str">
        <f>IF(ISERROR(VLOOKUP(AC113,Methodology!$H$26:$I$37,2,FALSE)),"",VLOOKUP(AC113,Methodology!$H$26:$I$37,2,FALSE))</f>
        <v/>
      </c>
      <c r="AJ113" s="47" t="str">
        <f>IF(ISERROR(VLOOKUP(AD113,Methodology!$H$26:$I$37,2,FALSE)),"",VLOOKUP(AD113,Methodology!$H$26:$I$37,2,FALSE))</f>
        <v/>
      </c>
      <c r="AK113" s="58" t="str">
        <f>IF(ISERROR(VLOOKUP(AE113,Methodology!$H$26:$I$37,2,FALSE)),"",VLOOKUP(AE113,Methodology!$H$26:$I$37,2,FALSE))</f>
        <v/>
      </c>
      <c r="AL113" s="58" t="str">
        <f>IF(ISERROR(VLOOKUP(AF113,Methodology!$H$26:$I$37,2,FALSE)),"",VLOOKUP(AF113,Methodology!$H$26:$I$37,2,FALSE))</f>
        <v/>
      </c>
      <c r="AM113" s="47" t="str">
        <f>IF(ISERROR(VLOOKUP(AG113,Methodology!$H$26:$I$37,2,FALSE)),"",VLOOKUP(AG113,Methodology!$H$26:$I$37,2,FALSE))</f>
        <v/>
      </c>
      <c r="AN113" s="108">
        <f t="shared" si="19"/>
        <v>0</v>
      </c>
      <c r="AO113" s="108">
        <f t="shared" si="18"/>
        <v>0</v>
      </c>
      <c r="AP113" s="49" t="s">
        <v>420</v>
      </c>
    </row>
    <row r="114" spans="2:42" x14ac:dyDescent="0.25">
      <c r="B114" s="74" t="s">
        <v>153</v>
      </c>
      <c r="C114" s="149" t="s">
        <v>122</v>
      </c>
      <c r="D114" s="26" t="s">
        <v>533</v>
      </c>
      <c r="E114" s="118"/>
      <c r="F114" s="118">
        <v>3</v>
      </c>
      <c r="G114" s="30">
        <f t="shared" si="20"/>
        <v>-3</v>
      </c>
      <c r="H114" s="117">
        <f>(VLOOKUP(B114,'[1]New Ratings'!$A$3:$I$195,5,FALSE))</f>
        <v>4</v>
      </c>
      <c r="I114" s="43" t="s">
        <v>1</v>
      </c>
      <c r="J114" s="36" t="s">
        <v>104</v>
      </c>
      <c r="K114" s="36" t="s">
        <v>104</v>
      </c>
      <c r="L114" s="43" t="s">
        <v>13</v>
      </c>
      <c r="M114" s="36" t="s">
        <v>300</v>
      </c>
      <c r="N114" s="58" t="s">
        <v>300</v>
      </c>
      <c r="O114" s="55">
        <v>70</v>
      </c>
      <c r="P114" s="69">
        <v>35</v>
      </c>
      <c r="Q114" s="63" t="str">
        <f t="shared" si="16"/>
        <v>*</v>
      </c>
      <c r="R114" s="58" t="s">
        <v>305</v>
      </c>
      <c r="S114" s="64" t="s">
        <v>305</v>
      </c>
      <c r="T114" s="141" t="str">
        <f t="shared" si="14"/>
        <v>*</v>
      </c>
      <c r="U114" s="36">
        <v>29</v>
      </c>
      <c r="V114" s="43">
        <v>65.099999999999994</v>
      </c>
      <c r="W114" s="64">
        <v>64.3</v>
      </c>
      <c r="X114" s="65">
        <f t="shared" si="21"/>
        <v>0.79999999999999716</v>
      </c>
      <c r="Y114" s="36">
        <v>86</v>
      </c>
      <c r="Z114" s="43">
        <v>37</v>
      </c>
      <c r="AA114" s="47">
        <v>35.5</v>
      </c>
      <c r="AB114" s="47"/>
      <c r="AC114" s="47"/>
      <c r="AD114" s="47"/>
      <c r="AE114" s="47"/>
      <c r="AF114" s="47"/>
      <c r="AG114" s="47"/>
      <c r="AH114" s="58" t="str">
        <f>IF(ISERROR(VLOOKUP(AB114,Methodology!$H$26:$I$37,2,FALSE)),"",VLOOKUP(AB114,Methodology!$H$26:$I$37,2,FALSE))</f>
        <v/>
      </c>
      <c r="AI114" s="58" t="str">
        <f>IF(ISERROR(VLOOKUP(AC114,Methodology!$H$26:$I$37,2,FALSE)),"",VLOOKUP(AC114,Methodology!$H$26:$I$37,2,FALSE))</f>
        <v/>
      </c>
      <c r="AJ114" s="47" t="str">
        <f>IF(ISERROR(VLOOKUP(AD114,Methodology!$H$26:$I$37,2,FALSE)),"",VLOOKUP(AD114,Methodology!$H$26:$I$37,2,FALSE))</f>
        <v/>
      </c>
      <c r="AK114" s="58" t="str">
        <f>IF(ISERROR(VLOOKUP(AE114,Methodology!$H$26:$I$37,2,FALSE)),"",VLOOKUP(AE114,Methodology!$H$26:$I$37,2,FALSE))</f>
        <v/>
      </c>
      <c r="AL114" s="58" t="str">
        <f>IF(ISERROR(VLOOKUP(AF114,Methodology!$H$26:$I$37,2,FALSE)),"",VLOOKUP(AF114,Methodology!$H$26:$I$37,2,FALSE))</f>
        <v/>
      </c>
      <c r="AM114" s="47" t="str">
        <f>IF(ISERROR(VLOOKUP(AG114,Methodology!$H$26:$I$37,2,FALSE)),"",VLOOKUP(AG114,Methodology!$H$26:$I$37,2,FALSE))</f>
        <v/>
      </c>
      <c r="AN114" s="108">
        <f t="shared" si="19"/>
        <v>0</v>
      </c>
      <c r="AO114" s="108">
        <f t="shared" si="18"/>
        <v>0</v>
      </c>
      <c r="AP114" s="49" t="s">
        <v>321</v>
      </c>
    </row>
    <row r="115" spans="2:42" x14ac:dyDescent="0.25">
      <c r="B115" s="177" t="s">
        <v>408</v>
      </c>
      <c r="C115" s="149" t="s">
        <v>9</v>
      </c>
      <c r="D115" s="26"/>
      <c r="E115" s="118"/>
      <c r="F115" s="118">
        <v>11</v>
      </c>
      <c r="G115" s="30">
        <f t="shared" si="20"/>
        <v>-11</v>
      </c>
      <c r="H115" s="117" t="e">
        <f>(VLOOKUP(B115,'[1]New Ratings'!$A$3:$I$195,5,FALSE))</f>
        <v>#N/A</v>
      </c>
      <c r="I115" s="43" t="s">
        <v>1</v>
      </c>
      <c r="J115" s="36"/>
      <c r="K115" s="36"/>
      <c r="L115" s="43" t="s">
        <v>305</v>
      </c>
      <c r="M115" s="36"/>
      <c r="N115" s="58"/>
      <c r="O115" s="55">
        <v>20.72</v>
      </c>
      <c r="P115" s="69">
        <v>175</v>
      </c>
      <c r="Q115" s="63" t="str">
        <f t="shared" si="16"/>
        <v>*</v>
      </c>
      <c r="R115" s="58" t="s">
        <v>305</v>
      </c>
      <c r="S115" s="64"/>
      <c r="T115" s="141"/>
      <c r="U115" s="36" t="s">
        <v>305</v>
      </c>
      <c r="V115" s="43" t="s">
        <v>305</v>
      </c>
      <c r="W115" s="64" t="s">
        <v>305</v>
      </c>
      <c r="X115" s="65"/>
      <c r="Y115" s="36" t="s">
        <v>305</v>
      </c>
      <c r="Z115" s="43" t="s">
        <v>305</v>
      </c>
      <c r="AA115" s="47" t="s">
        <v>305</v>
      </c>
      <c r="AB115" s="47"/>
      <c r="AC115" s="47"/>
      <c r="AD115" s="47"/>
      <c r="AE115" s="47"/>
      <c r="AF115" s="47"/>
      <c r="AG115" s="47"/>
      <c r="AH115" s="58" t="str">
        <f>IF(ISERROR(VLOOKUP(AB115,Methodology!$H$26:$I$37,2,FALSE)),"",VLOOKUP(AB115,Methodology!$H$26:$I$37,2,FALSE))</f>
        <v/>
      </c>
      <c r="AI115" s="58" t="str">
        <f>IF(ISERROR(VLOOKUP(AC115,Methodology!$H$26:$I$37,2,FALSE)),"",VLOOKUP(AC115,Methodology!$H$26:$I$37,2,FALSE))</f>
        <v/>
      </c>
      <c r="AJ115" s="47" t="str">
        <f>IF(ISERROR(VLOOKUP(AD115,Methodology!$H$26:$I$37,2,FALSE)),"",VLOOKUP(AD115,Methodology!$H$26:$I$37,2,FALSE))</f>
        <v/>
      </c>
      <c r="AK115" s="58" t="str">
        <f>IF(ISERROR(VLOOKUP(AE115,Methodology!$H$26:$I$37,2,FALSE)),"",VLOOKUP(AE115,Methodology!$H$26:$I$37,2,FALSE))</f>
        <v/>
      </c>
      <c r="AL115" s="58" t="str">
        <f>IF(ISERROR(VLOOKUP(AF115,Methodology!$H$26:$I$37,2,FALSE)),"",VLOOKUP(AF115,Methodology!$H$26:$I$37,2,FALSE))</f>
        <v/>
      </c>
      <c r="AM115" s="47" t="str">
        <f>IF(ISERROR(VLOOKUP(AG115,Methodology!$H$26:$I$37,2,FALSE)),"",VLOOKUP(AG115,Methodology!$H$26:$I$37,2,FALSE))</f>
        <v/>
      </c>
      <c r="AN115" s="108">
        <f t="shared" si="19"/>
        <v>0</v>
      </c>
      <c r="AO115" s="108">
        <f t="shared" si="18"/>
        <v>0</v>
      </c>
      <c r="AP115" s="49" t="s">
        <v>318</v>
      </c>
    </row>
    <row r="116" spans="2:42" x14ac:dyDescent="0.25">
      <c r="B116" s="174" t="s">
        <v>155</v>
      </c>
      <c r="C116" s="149" t="s">
        <v>156</v>
      </c>
      <c r="D116" s="26" t="s">
        <v>534</v>
      </c>
      <c r="E116" s="118"/>
      <c r="F116" s="118">
        <v>11</v>
      </c>
      <c r="G116" s="30">
        <f t="shared" si="20"/>
        <v>-11</v>
      </c>
      <c r="H116" s="117">
        <f>(VLOOKUP(B116,'[1]New Ratings'!$A$3:$I$195,5,FALSE))</f>
        <v>11</v>
      </c>
      <c r="I116" s="43" t="s">
        <v>1</v>
      </c>
      <c r="J116" s="36" t="s">
        <v>305</v>
      </c>
      <c r="K116" s="36" t="s">
        <v>305</v>
      </c>
      <c r="L116" s="43" t="s">
        <v>305</v>
      </c>
      <c r="M116" s="36" t="s">
        <v>305</v>
      </c>
      <c r="N116" s="58" t="s">
        <v>305</v>
      </c>
      <c r="O116" s="55">
        <v>27.51</v>
      </c>
      <c r="P116" s="69">
        <v>145</v>
      </c>
      <c r="Q116" s="63" t="str">
        <f t="shared" si="16"/>
        <v>*</v>
      </c>
      <c r="R116" s="58" t="s">
        <v>305</v>
      </c>
      <c r="S116" s="64" t="s">
        <v>305</v>
      </c>
      <c r="T116" s="141" t="str">
        <f t="shared" si="14"/>
        <v>*</v>
      </c>
      <c r="U116" s="36" t="s">
        <v>305</v>
      </c>
      <c r="V116" s="43" t="s">
        <v>305</v>
      </c>
      <c r="W116" s="64" t="s">
        <v>305</v>
      </c>
      <c r="X116" s="65" t="str">
        <f t="shared" si="21"/>
        <v>*</v>
      </c>
      <c r="Y116" s="36" t="s">
        <v>305</v>
      </c>
      <c r="Z116" s="43" t="s">
        <v>305</v>
      </c>
      <c r="AA116" s="47" t="s">
        <v>305</v>
      </c>
      <c r="AB116" s="47"/>
      <c r="AC116" s="47"/>
      <c r="AD116" s="47"/>
      <c r="AE116" s="47"/>
      <c r="AF116" s="47"/>
      <c r="AG116" s="47"/>
      <c r="AH116" s="58" t="str">
        <f>IF(ISERROR(VLOOKUP(AB116,Methodology!$H$26:$I$37,2,FALSE)),"",VLOOKUP(AB116,Methodology!$H$26:$I$37,2,FALSE))</f>
        <v/>
      </c>
      <c r="AI116" s="58" t="str">
        <f>IF(ISERROR(VLOOKUP(AC116,Methodology!$H$26:$I$37,2,FALSE)),"",VLOOKUP(AC116,Methodology!$H$26:$I$37,2,FALSE))</f>
        <v/>
      </c>
      <c r="AJ116" s="47" t="str">
        <f>IF(ISERROR(VLOOKUP(AD116,Methodology!$H$26:$I$37,2,FALSE)),"",VLOOKUP(AD116,Methodology!$H$26:$I$37,2,FALSE))</f>
        <v/>
      </c>
      <c r="AK116" s="58" t="str">
        <f>IF(ISERROR(VLOOKUP(AE116,Methodology!$H$26:$I$37,2,FALSE)),"",VLOOKUP(AE116,Methodology!$H$26:$I$37,2,FALSE))</f>
        <v/>
      </c>
      <c r="AL116" s="58" t="str">
        <f>IF(ISERROR(VLOOKUP(AF116,Methodology!$H$26:$I$37,2,FALSE)),"",VLOOKUP(AF116,Methodology!$H$26:$I$37,2,FALSE))</f>
        <v/>
      </c>
      <c r="AM116" s="47" t="str">
        <f>IF(ISERROR(VLOOKUP(AG116,Methodology!$H$26:$I$37,2,FALSE)),"",VLOOKUP(AG116,Methodology!$H$26:$I$37,2,FALSE))</f>
        <v/>
      </c>
      <c r="AN116" s="108">
        <f t="shared" si="19"/>
        <v>0</v>
      </c>
      <c r="AO116" s="108">
        <f t="shared" si="18"/>
        <v>0</v>
      </c>
      <c r="AP116" s="49" t="s">
        <v>252</v>
      </c>
    </row>
    <row r="117" spans="2:42" x14ac:dyDescent="0.25">
      <c r="B117" s="76" t="s">
        <v>157</v>
      </c>
      <c r="C117" s="149" t="s">
        <v>111</v>
      </c>
      <c r="D117" s="26" t="s">
        <v>535</v>
      </c>
      <c r="E117" s="118"/>
      <c r="F117" s="118">
        <v>4</v>
      </c>
      <c r="G117" s="30">
        <f t="shared" si="20"/>
        <v>-4</v>
      </c>
      <c r="H117" s="117">
        <f>(VLOOKUP(B117,'[1]New Ratings'!$A$3:$I$195,5,FALSE))</f>
        <v>5</v>
      </c>
      <c r="I117" s="43" t="s">
        <v>1</v>
      </c>
      <c r="J117" s="36" t="s">
        <v>310</v>
      </c>
      <c r="K117" s="36" t="s">
        <v>310</v>
      </c>
      <c r="L117" s="43" t="s">
        <v>13</v>
      </c>
      <c r="M117" s="36" t="s">
        <v>305</v>
      </c>
      <c r="N117" s="58" t="s">
        <v>305</v>
      </c>
      <c r="O117" s="55">
        <v>56.59</v>
      </c>
      <c r="P117" s="69">
        <v>54</v>
      </c>
      <c r="Q117" s="63" t="str">
        <f t="shared" si="16"/>
        <v>B</v>
      </c>
      <c r="R117" s="58">
        <v>34</v>
      </c>
      <c r="S117" s="64">
        <v>35</v>
      </c>
      <c r="T117" s="141" t="s">
        <v>305</v>
      </c>
      <c r="U117" s="36">
        <v>49</v>
      </c>
      <c r="V117" s="43">
        <v>52.2</v>
      </c>
      <c r="W117" s="64">
        <v>54.6</v>
      </c>
      <c r="X117" s="65">
        <f t="shared" si="21"/>
        <v>-2.3999999999999986</v>
      </c>
      <c r="Y117" s="36" t="s">
        <v>305</v>
      </c>
      <c r="Z117" s="43" t="s">
        <v>305</v>
      </c>
      <c r="AA117" s="47" t="s">
        <v>305</v>
      </c>
      <c r="AB117" s="47"/>
      <c r="AC117" s="47"/>
      <c r="AD117" s="47"/>
      <c r="AE117" s="47"/>
      <c r="AF117" s="47"/>
      <c r="AG117" s="47"/>
      <c r="AH117" s="58" t="str">
        <f>IF(ISERROR(VLOOKUP(AB117,Methodology!$H$26:$I$37,2,FALSE)),"",VLOOKUP(AB117,Methodology!$H$26:$I$37,2,FALSE))</f>
        <v/>
      </c>
      <c r="AI117" s="58" t="str">
        <f>IF(ISERROR(VLOOKUP(AC117,Methodology!$H$26:$I$37,2,FALSE)),"",VLOOKUP(AC117,Methodology!$H$26:$I$37,2,FALSE))</f>
        <v/>
      </c>
      <c r="AJ117" s="47" t="str">
        <f>IF(ISERROR(VLOOKUP(AD117,Methodology!$H$26:$I$37,2,FALSE)),"",VLOOKUP(AD117,Methodology!$H$26:$I$37,2,FALSE))</f>
        <v/>
      </c>
      <c r="AK117" s="58" t="str">
        <f>IF(ISERROR(VLOOKUP(AE117,Methodology!$H$26:$I$37,2,FALSE)),"",VLOOKUP(AE117,Methodology!$H$26:$I$37,2,FALSE))</f>
        <v/>
      </c>
      <c r="AL117" s="58" t="str">
        <f>IF(ISERROR(VLOOKUP(AF117,Methodology!$H$26:$I$37,2,FALSE)),"",VLOOKUP(AF117,Methodology!$H$26:$I$37,2,FALSE))</f>
        <v/>
      </c>
      <c r="AM117" s="47" t="str">
        <f>IF(ISERROR(VLOOKUP(AG117,Methodology!$H$26:$I$37,2,FALSE)),"",VLOOKUP(AG117,Methodology!$H$26:$I$37,2,FALSE))</f>
        <v/>
      </c>
      <c r="AN117" s="108">
        <f t="shared" si="19"/>
        <v>0</v>
      </c>
      <c r="AO117" s="108">
        <f t="shared" si="18"/>
        <v>0</v>
      </c>
      <c r="AP117" s="49" t="s">
        <v>317</v>
      </c>
    </row>
    <row r="118" spans="2:42" x14ac:dyDescent="0.25">
      <c r="B118" s="74" t="s">
        <v>158</v>
      </c>
      <c r="C118" s="149" t="s">
        <v>11</v>
      </c>
      <c r="D118" s="26" t="s">
        <v>536</v>
      </c>
      <c r="E118" s="118">
        <v>5</v>
      </c>
      <c r="F118" s="118">
        <v>5</v>
      </c>
      <c r="G118" s="30">
        <f t="shared" si="20"/>
        <v>0</v>
      </c>
      <c r="H118" s="117">
        <f>(VLOOKUP(B118,'[1]New Ratings'!$A$3:$I$195,5,FALSE))</f>
        <v>5</v>
      </c>
      <c r="I118" s="43" t="s">
        <v>1</v>
      </c>
      <c r="J118" s="36" t="s">
        <v>112</v>
      </c>
      <c r="K118" s="36" t="s">
        <v>112</v>
      </c>
      <c r="L118" s="43" t="s">
        <v>40</v>
      </c>
      <c r="M118" s="36" t="s">
        <v>206</v>
      </c>
      <c r="N118" s="58" t="s">
        <v>206</v>
      </c>
      <c r="O118" s="55">
        <v>63.83</v>
      </c>
      <c r="P118" s="69">
        <v>42</v>
      </c>
      <c r="Q118" s="63" t="str">
        <f t="shared" si="16"/>
        <v>C</v>
      </c>
      <c r="R118" s="58">
        <v>51</v>
      </c>
      <c r="S118" s="64">
        <v>51</v>
      </c>
      <c r="T118" s="141">
        <f>IF(R118="*","*",R118-S118)</f>
        <v>0</v>
      </c>
      <c r="U118" s="36">
        <v>41</v>
      </c>
      <c r="V118" s="43">
        <v>57.3</v>
      </c>
      <c r="W118" s="64">
        <v>56.7</v>
      </c>
      <c r="X118" s="65">
        <f t="shared" si="21"/>
        <v>0.59999999999999432</v>
      </c>
      <c r="Y118" s="36">
        <v>72</v>
      </c>
      <c r="Z118" s="43">
        <v>36.5</v>
      </c>
      <c r="AA118" s="47">
        <v>36.5</v>
      </c>
      <c r="AB118" s="47" t="s">
        <v>298</v>
      </c>
      <c r="AC118" s="47" t="s">
        <v>298</v>
      </c>
      <c r="AD118" s="47" t="s">
        <v>298</v>
      </c>
      <c r="AE118" s="47" t="s">
        <v>303</v>
      </c>
      <c r="AF118" s="47" t="s">
        <v>300</v>
      </c>
      <c r="AG118" s="47" t="s">
        <v>298</v>
      </c>
      <c r="AH118" s="58">
        <f>IF(ISERROR(VLOOKUP(AB118,Methodology!$H$26:$I$37,2,FALSE)),"",VLOOKUP(AB118,Methodology!$H$26:$I$37,2,FALSE))</f>
        <v>8</v>
      </c>
      <c r="AI118" s="58">
        <f>IF(ISERROR(VLOOKUP(AC118,Methodology!$H$26:$I$37,2,FALSE)),"",VLOOKUP(AC118,Methodology!$H$26:$I$37,2,FALSE))</f>
        <v>8</v>
      </c>
      <c r="AJ118" s="47">
        <f>IF(ISERROR(VLOOKUP(AD118,Methodology!$H$26:$I$37,2,FALSE)),"",VLOOKUP(AD118,Methodology!$H$26:$I$37,2,FALSE))</f>
        <v>8</v>
      </c>
      <c r="AK118" s="58">
        <f>IF(ISERROR(VLOOKUP(AE118,Methodology!$H$26:$I$37,2,FALSE)),"",VLOOKUP(AE118,Methodology!$H$26:$I$37,2,FALSE))</f>
        <v>7</v>
      </c>
      <c r="AL118" s="58">
        <f>IF(ISERROR(VLOOKUP(AF118,Methodology!$H$26:$I$37,2,FALSE)),"",VLOOKUP(AF118,Methodology!$H$26:$I$37,2,FALSE))</f>
        <v>9</v>
      </c>
      <c r="AM118" s="47">
        <f>IF(ISERROR(VLOOKUP(AG118,Methodology!$H$26:$I$37,2,FALSE)),"",VLOOKUP(AG118,Methodology!$H$26:$I$37,2,FALSE))</f>
        <v>8</v>
      </c>
      <c r="AN118" s="108">
        <f t="shared" si="19"/>
        <v>8</v>
      </c>
      <c r="AO118" s="108">
        <f t="shared" si="18"/>
        <v>8</v>
      </c>
      <c r="AP118" s="49" t="s">
        <v>317</v>
      </c>
    </row>
    <row r="119" spans="2:42" x14ac:dyDescent="0.25">
      <c r="B119" s="177" t="s">
        <v>405</v>
      </c>
      <c r="C119" s="149" t="s">
        <v>9</v>
      </c>
      <c r="D119" s="26" t="s">
        <v>561</v>
      </c>
      <c r="E119" s="118"/>
      <c r="F119" s="118">
        <v>11</v>
      </c>
      <c r="G119" s="30">
        <f t="shared" si="20"/>
        <v>-11</v>
      </c>
      <c r="H119" s="117" t="e">
        <f>(VLOOKUP(B119,'[1]New Ratings'!$A$3:$I$195,5,FALSE))</f>
        <v>#N/A</v>
      </c>
      <c r="I119" s="135" t="s">
        <v>1</v>
      </c>
      <c r="J119" s="36"/>
      <c r="K119" s="36"/>
      <c r="L119" s="43" t="s">
        <v>305</v>
      </c>
      <c r="M119" s="36"/>
      <c r="N119" s="58"/>
      <c r="O119" s="55">
        <v>25.75</v>
      </c>
      <c r="P119" s="69">
        <v>156</v>
      </c>
      <c r="Q119" s="63" t="str">
        <f t="shared" si="16"/>
        <v>A</v>
      </c>
      <c r="R119" s="58"/>
      <c r="S119" s="64"/>
      <c r="T119" s="141"/>
      <c r="U119" s="36"/>
      <c r="V119" s="43"/>
      <c r="W119" s="64"/>
      <c r="X119" s="65"/>
      <c r="Y119" s="36"/>
      <c r="Z119" s="43"/>
      <c r="AA119" s="47"/>
      <c r="AB119" s="47"/>
      <c r="AC119" s="47"/>
      <c r="AD119" s="47"/>
      <c r="AE119" s="47"/>
      <c r="AF119" s="47"/>
      <c r="AG119" s="47"/>
      <c r="AH119" s="58" t="str">
        <f>IF(ISERROR(VLOOKUP(AB119,Methodology!$H$26:$I$37,2,FALSE)),"",VLOOKUP(AB119,Methodology!$H$26:$I$37,2,FALSE))</f>
        <v/>
      </c>
      <c r="AI119" s="58" t="str">
        <f>IF(ISERROR(VLOOKUP(AC119,Methodology!$H$26:$I$37,2,FALSE)),"",VLOOKUP(AC119,Methodology!$H$26:$I$37,2,FALSE))</f>
        <v/>
      </c>
      <c r="AJ119" s="47" t="str">
        <f>IF(ISERROR(VLOOKUP(AD119,Methodology!$H$26:$I$37,2,FALSE)),"",VLOOKUP(AD119,Methodology!$H$26:$I$37,2,FALSE))</f>
        <v/>
      </c>
      <c r="AK119" s="58" t="str">
        <f>IF(ISERROR(VLOOKUP(AE119,Methodology!$H$26:$I$37,2,FALSE)),"",VLOOKUP(AE119,Methodology!$H$26:$I$37,2,FALSE))</f>
        <v/>
      </c>
      <c r="AL119" s="58" t="str">
        <f>IF(ISERROR(VLOOKUP(AF119,Methodology!$H$26:$I$37,2,FALSE)),"",VLOOKUP(AF119,Methodology!$H$26:$I$37,2,FALSE))</f>
        <v/>
      </c>
      <c r="AM119" s="47" t="str">
        <f>IF(ISERROR(VLOOKUP(AG119,Methodology!$H$26:$I$37,2,FALSE)),"",VLOOKUP(AG119,Methodology!$H$26:$I$37,2,FALSE))</f>
        <v/>
      </c>
      <c r="AN119" s="108">
        <f t="shared" si="19"/>
        <v>0</v>
      </c>
      <c r="AO119" s="108">
        <f t="shared" si="18"/>
        <v>0</v>
      </c>
      <c r="AP119" s="49" t="s">
        <v>318</v>
      </c>
    </row>
    <row r="120" spans="2:42" x14ac:dyDescent="0.25">
      <c r="B120" s="76" t="s">
        <v>159</v>
      </c>
      <c r="C120" s="149" t="s">
        <v>195</v>
      </c>
      <c r="D120" s="26" t="s">
        <v>537</v>
      </c>
      <c r="E120" s="118"/>
      <c r="F120" s="118">
        <v>10</v>
      </c>
      <c r="G120" s="30">
        <f t="shared" si="20"/>
        <v>-10</v>
      </c>
      <c r="H120" s="117">
        <f>(VLOOKUP(B120,'[1]New Ratings'!$A$3:$I$195,5,FALSE))</f>
        <v>11</v>
      </c>
      <c r="I120" s="43" t="s">
        <v>1</v>
      </c>
      <c r="J120" s="36" t="s">
        <v>344</v>
      </c>
      <c r="K120" s="36" t="s">
        <v>344</v>
      </c>
      <c r="L120" s="43" t="s">
        <v>305</v>
      </c>
      <c r="M120" s="36" t="s">
        <v>323</v>
      </c>
      <c r="N120" s="58" t="s">
        <v>323</v>
      </c>
      <c r="O120" s="55">
        <v>29.88</v>
      </c>
      <c r="P120" s="69">
        <v>134</v>
      </c>
      <c r="Q120" s="63" t="str">
        <f t="shared" si="16"/>
        <v>D</v>
      </c>
      <c r="R120" s="58">
        <v>62</v>
      </c>
      <c r="S120" s="64">
        <v>65</v>
      </c>
      <c r="T120" s="141" t="s">
        <v>305</v>
      </c>
      <c r="U120" s="36">
        <v>116</v>
      </c>
      <c r="V120" s="43">
        <v>17.600000000000001</v>
      </c>
      <c r="W120" s="64">
        <v>16</v>
      </c>
      <c r="X120" s="65">
        <f t="shared" si="21"/>
        <v>1.6000000000000014</v>
      </c>
      <c r="Y120" s="36">
        <v>59</v>
      </c>
      <c r="Z120" s="43">
        <v>28.5</v>
      </c>
      <c r="AA120" s="47">
        <v>31.5</v>
      </c>
      <c r="AB120" s="47"/>
      <c r="AC120" s="47"/>
      <c r="AD120" s="47"/>
      <c r="AE120" s="47"/>
      <c r="AF120" s="47"/>
      <c r="AG120" s="47"/>
      <c r="AH120" s="58" t="str">
        <f>IF(ISERROR(VLOOKUP(AB120,Methodology!$H$26:$I$37,2,FALSE)),"",VLOOKUP(AB120,Methodology!$H$26:$I$37,2,FALSE))</f>
        <v/>
      </c>
      <c r="AI120" s="58" t="str">
        <f>IF(ISERROR(VLOOKUP(AC120,Methodology!$H$26:$I$37,2,FALSE)),"",VLOOKUP(AC120,Methodology!$H$26:$I$37,2,FALSE))</f>
        <v/>
      </c>
      <c r="AJ120" s="47" t="str">
        <f>IF(ISERROR(VLOOKUP(AD120,Methodology!$H$26:$I$37,2,FALSE)),"",VLOOKUP(AD120,Methodology!$H$26:$I$37,2,FALSE))</f>
        <v/>
      </c>
      <c r="AK120" s="58" t="str">
        <f>IF(ISERROR(VLOOKUP(AE120,Methodology!$H$26:$I$37,2,FALSE)),"",VLOOKUP(AE120,Methodology!$H$26:$I$37,2,FALSE))</f>
        <v/>
      </c>
      <c r="AL120" s="58" t="str">
        <f>IF(ISERROR(VLOOKUP(AF120,Methodology!$H$26:$I$37,2,FALSE)),"",VLOOKUP(AF120,Methodology!$H$26:$I$37,2,FALSE))</f>
        <v/>
      </c>
      <c r="AM120" s="47" t="str">
        <f>IF(ISERROR(VLOOKUP(AG120,Methodology!$H$26:$I$37,2,FALSE)),"",VLOOKUP(AG120,Methodology!$H$26:$I$37,2,FALSE))</f>
        <v/>
      </c>
      <c r="AN120" s="108">
        <f t="shared" si="19"/>
        <v>0</v>
      </c>
      <c r="AO120" s="108">
        <f t="shared" si="18"/>
        <v>0</v>
      </c>
      <c r="AP120" s="49" t="s">
        <v>317</v>
      </c>
    </row>
    <row r="121" spans="2:42" x14ac:dyDescent="0.25">
      <c r="B121" s="76" t="s">
        <v>416</v>
      </c>
      <c r="C121" s="149" t="s">
        <v>29</v>
      </c>
      <c r="D121" s="26" t="s">
        <v>494</v>
      </c>
      <c r="E121" s="118"/>
      <c r="F121" s="118">
        <v>1</v>
      </c>
      <c r="G121" s="30">
        <f t="shared" si="20"/>
        <v>-1</v>
      </c>
      <c r="H121" s="117" t="e">
        <f>(VLOOKUP(B121,'[1]New Ratings'!$A$3:$I$195,5,FALSE))</f>
        <v>#N/A</v>
      </c>
      <c r="I121" s="43" t="s">
        <v>16</v>
      </c>
      <c r="J121" s="36" t="s">
        <v>305</v>
      </c>
      <c r="K121" s="36" t="s">
        <v>305</v>
      </c>
      <c r="L121" s="43" t="s">
        <v>305</v>
      </c>
      <c r="M121" s="36" t="s">
        <v>305</v>
      </c>
      <c r="N121" s="58"/>
      <c r="O121" s="55"/>
      <c r="P121" s="69" t="s">
        <v>305</v>
      </c>
      <c r="Q121" s="63" t="str">
        <f t="shared" si="16"/>
        <v>*</v>
      </c>
      <c r="R121" s="58" t="s">
        <v>305</v>
      </c>
      <c r="S121" s="64"/>
      <c r="T121" s="141"/>
      <c r="U121" s="36" t="s">
        <v>305</v>
      </c>
      <c r="V121" s="43" t="s">
        <v>305</v>
      </c>
      <c r="W121" s="64"/>
      <c r="X121" s="65"/>
      <c r="Y121" s="36" t="s">
        <v>305</v>
      </c>
      <c r="Z121" s="43" t="s">
        <v>305</v>
      </c>
      <c r="AA121" s="47" t="s">
        <v>305</v>
      </c>
      <c r="AB121" s="47"/>
      <c r="AC121" s="47"/>
      <c r="AD121" s="47"/>
      <c r="AE121" s="47"/>
      <c r="AF121" s="47"/>
      <c r="AG121" s="47"/>
      <c r="AH121" s="58" t="str">
        <f>IF(ISERROR(VLOOKUP(AB121,Methodology!$H$26:$I$37,2,FALSE)),"",VLOOKUP(AB121,Methodology!$H$26:$I$37,2,FALSE))</f>
        <v/>
      </c>
      <c r="AI121" s="58" t="str">
        <f>IF(ISERROR(VLOOKUP(AC121,Methodology!$H$26:$I$37,2,FALSE)),"",VLOOKUP(AC121,Methodology!$H$26:$I$37,2,FALSE))</f>
        <v/>
      </c>
      <c r="AJ121" s="47" t="str">
        <f>IF(ISERROR(VLOOKUP(AD121,Methodology!$H$26:$I$37,2,FALSE)),"",VLOOKUP(AD121,Methodology!$H$26:$I$37,2,FALSE))</f>
        <v/>
      </c>
      <c r="AK121" s="58" t="str">
        <f>IF(ISERROR(VLOOKUP(AE121,Methodology!$H$26:$I$37,2,FALSE)),"",VLOOKUP(AE121,Methodology!$H$26:$I$37,2,FALSE))</f>
        <v/>
      </c>
      <c r="AL121" s="58" t="str">
        <f>IF(ISERROR(VLOOKUP(AF121,Methodology!$H$26:$I$37,2,FALSE)),"",VLOOKUP(AF121,Methodology!$H$26:$I$37,2,FALSE))</f>
        <v/>
      </c>
      <c r="AM121" s="47" t="str">
        <f>IF(ISERROR(VLOOKUP(AG121,Methodology!$H$26:$I$37,2,FALSE)),"",VLOOKUP(AG121,Methodology!$H$26:$I$37,2,FALSE))</f>
        <v/>
      </c>
      <c r="AN121" s="108">
        <f t="shared" si="19"/>
        <v>0</v>
      </c>
      <c r="AO121" s="108">
        <f t="shared" si="18"/>
        <v>0</v>
      </c>
      <c r="AP121" s="49" t="s">
        <v>420</v>
      </c>
    </row>
    <row r="122" spans="2:42" x14ac:dyDescent="0.25">
      <c r="B122" s="76" t="s">
        <v>160</v>
      </c>
      <c r="C122" s="149" t="s">
        <v>161</v>
      </c>
      <c r="D122" s="26" t="s">
        <v>538</v>
      </c>
      <c r="E122" s="118"/>
      <c r="F122" s="118">
        <v>10</v>
      </c>
      <c r="G122" s="30">
        <f t="shared" si="20"/>
        <v>-10</v>
      </c>
      <c r="H122" s="117">
        <f>(VLOOKUP(B122,'[1]New Ratings'!$A$3:$I$195,5,FALSE))</f>
        <v>11</v>
      </c>
      <c r="I122" s="43" t="s">
        <v>1</v>
      </c>
      <c r="J122" s="36" t="s">
        <v>361</v>
      </c>
      <c r="K122" s="36" t="s">
        <v>361</v>
      </c>
      <c r="L122" s="43" t="s">
        <v>13</v>
      </c>
      <c r="M122" s="36" t="s">
        <v>305</v>
      </c>
      <c r="N122" s="58" t="s">
        <v>305</v>
      </c>
      <c r="O122" s="55">
        <v>30.47</v>
      </c>
      <c r="P122" s="69">
        <v>129</v>
      </c>
      <c r="Q122" s="63" t="str">
        <f t="shared" si="16"/>
        <v>*</v>
      </c>
      <c r="R122" s="58" t="s">
        <v>305</v>
      </c>
      <c r="S122" s="64" t="s">
        <v>305</v>
      </c>
      <c r="T122" s="141" t="str">
        <f t="shared" ref="T122:T157" si="22">IF(R122="*","*",R122-S122)</f>
        <v>*</v>
      </c>
      <c r="U122" s="36" t="s">
        <v>305</v>
      </c>
      <c r="V122" s="43" t="s">
        <v>305</v>
      </c>
      <c r="W122" s="64" t="s">
        <v>305</v>
      </c>
      <c r="X122" s="65" t="str">
        <f t="shared" si="21"/>
        <v>*</v>
      </c>
      <c r="Y122" s="36">
        <v>70</v>
      </c>
      <c r="Z122" s="43">
        <v>34</v>
      </c>
      <c r="AA122" s="47">
        <v>30</v>
      </c>
      <c r="AB122" s="47"/>
      <c r="AC122" s="47"/>
      <c r="AD122" s="47"/>
      <c r="AE122" s="47"/>
      <c r="AF122" s="47"/>
      <c r="AG122" s="47"/>
      <c r="AH122" s="58" t="str">
        <f>IF(ISERROR(VLOOKUP(AB122,Methodology!$H$26:$I$37,2,FALSE)),"",VLOOKUP(AB122,Methodology!$H$26:$I$37,2,FALSE))</f>
        <v/>
      </c>
      <c r="AI122" s="58" t="str">
        <f>IF(ISERROR(VLOOKUP(AC122,Methodology!$H$26:$I$37,2,FALSE)),"",VLOOKUP(AC122,Methodology!$H$26:$I$37,2,FALSE))</f>
        <v/>
      </c>
      <c r="AJ122" s="47" t="str">
        <f>IF(ISERROR(VLOOKUP(AD122,Methodology!$H$26:$I$37,2,FALSE)),"",VLOOKUP(AD122,Methodology!$H$26:$I$37,2,FALSE))</f>
        <v/>
      </c>
      <c r="AK122" s="58" t="str">
        <f>IF(ISERROR(VLOOKUP(AE122,Methodology!$H$26:$I$37,2,FALSE)),"",VLOOKUP(AE122,Methodology!$H$26:$I$37,2,FALSE))</f>
        <v/>
      </c>
      <c r="AL122" s="58" t="str">
        <f>IF(ISERROR(VLOOKUP(AF122,Methodology!$H$26:$I$37,2,FALSE)),"",VLOOKUP(AF122,Methodology!$H$26:$I$37,2,FALSE))</f>
        <v/>
      </c>
      <c r="AM122" s="47" t="str">
        <f>IF(ISERROR(VLOOKUP(AG122,Methodology!$H$26:$I$37,2,FALSE)),"",VLOOKUP(AG122,Methodology!$H$26:$I$37,2,FALSE))</f>
        <v/>
      </c>
      <c r="AN122" s="108">
        <f t="shared" si="19"/>
        <v>0</v>
      </c>
      <c r="AO122" s="108">
        <f t="shared" si="18"/>
        <v>0</v>
      </c>
      <c r="AP122" s="49" t="s">
        <v>317</v>
      </c>
    </row>
    <row r="123" spans="2:42" x14ac:dyDescent="0.25">
      <c r="B123" s="74" t="s">
        <v>162</v>
      </c>
      <c r="C123" s="149" t="s">
        <v>163</v>
      </c>
      <c r="D123" s="26" t="s">
        <v>539</v>
      </c>
      <c r="E123" s="118"/>
      <c r="F123" s="118">
        <v>7</v>
      </c>
      <c r="G123" s="30">
        <f t="shared" si="20"/>
        <v>-7</v>
      </c>
      <c r="H123" s="117">
        <f>(VLOOKUP(B123,'[1]New Ratings'!$A$3:$I$195,5,FALSE))</f>
        <v>7</v>
      </c>
      <c r="I123" s="43" t="s">
        <v>1</v>
      </c>
      <c r="J123" s="36" t="s">
        <v>281</v>
      </c>
      <c r="K123" s="36" t="s">
        <v>281</v>
      </c>
      <c r="L123" s="43" t="s">
        <v>13</v>
      </c>
      <c r="M123" s="36" t="s">
        <v>305</v>
      </c>
      <c r="N123" s="58" t="s">
        <v>305</v>
      </c>
      <c r="O123" s="55">
        <v>55.32</v>
      </c>
      <c r="P123" s="69">
        <v>56</v>
      </c>
      <c r="Q123" s="63" t="str">
        <f t="shared" si="16"/>
        <v>C</v>
      </c>
      <c r="R123" s="58">
        <v>46</v>
      </c>
      <c r="S123" s="64">
        <v>48</v>
      </c>
      <c r="T123" s="141">
        <f t="shared" si="22"/>
        <v>-2</v>
      </c>
      <c r="U123" s="36">
        <v>61</v>
      </c>
      <c r="V123" s="43">
        <v>44.3</v>
      </c>
      <c r="W123" s="64">
        <v>45.6</v>
      </c>
      <c r="X123" s="65">
        <f t="shared" si="21"/>
        <v>-1.3000000000000043</v>
      </c>
      <c r="Y123" s="36">
        <v>68</v>
      </c>
      <c r="Z123" s="43">
        <v>37</v>
      </c>
      <c r="AA123" s="47">
        <v>36.5</v>
      </c>
      <c r="AB123" s="47" t="s">
        <v>348</v>
      </c>
      <c r="AC123" s="47" t="s">
        <v>303</v>
      </c>
      <c r="AD123" s="47" t="s">
        <v>348</v>
      </c>
      <c r="AE123" s="47" t="s">
        <v>348</v>
      </c>
      <c r="AF123" s="47" t="s">
        <v>348</v>
      </c>
      <c r="AG123" s="47" t="s">
        <v>348</v>
      </c>
      <c r="AH123" s="58">
        <f>IF(ISERROR(VLOOKUP(AB123,Methodology!$H$26:$I$37,2,FALSE)),"",VLOOKUP(AB123,Methodology!$H$26:$I$37,2,FALSE))</f>
        <v>6</v>
      </c>
      <c r="AI123" s="58">
        <f>IF(ISERROR(VLOOKUP(AC123,Methodology!$H$26:$I$37,2,FALSE)),"",VLOOKUP(AC123,Methodology!$H$26:$I$37,2,FALSE))</f>
        <v>7</v>
      </c>
      <c r="AJ123" s="47">
        <f>IF(ISERROR(VLOOKUP(AD123,Methodology!$H$26:$I$37,2,FALSE)),"",VLOOKUP(AD123,Methodology!$H$26:$I$37,2,FALSE))</f>
        <v>6</v>
      </c>
      <c r="AK123" s="58">
        <f>IF(ISERROR(VLOOKUP(AE123,Methodology!$H$26:$I$37,2,FALSE)),"",VLOOKUP(AE123,Methodology!$H$26:$I$37,2,FALSE))</f>
        <v>6</v>
      </c>
      <c r="AL123" s="58">
        <f>IF(ISERROR(VLOOKUP(AF123,Methodology!$H$26:$I$37,2,FALSE)),"",VLOOKUP(AF123,Methodology!$H$26:$I$37,2,FALSE))</f>
        <v>6</v>
      </c>
      <c r="AM123" s="47">
        <f>IF(ISERROR(VLOOKUP(AG123,Methodology!$H$26:$I$37,2,FALSE)),"",VLOOKUP(AG123,Methodology!$H$26:$I$37,2,FALSE))</f>
        <v>6</v>
      </c>
      <c r="AN123" s="108">
        <f t="shared" si="19"/>
        <v>6.333333333333333</v>
      </c>
      <c r="AO123" s="108">
        <f t="shared" si="18"/>
        <v>6</v>
      </c>
      <c r="AP123" s="50" t="s">
        <v>442</v>
      </c>
    </row>
    <row r="124" spans="2:42" x14ac:dyDescent="0.25">
      <c r="B124" s="174" t="s">
        <v>164</v>
      </c>
      <c r="C124" s="149" t="s">
        <v>165</v>
      </c>
      <c r="D124" s="26" t="s">
        <v>540</v>
      </c>
      <c r="E124" s="118"/>
      <c r="F124" s="118">
        <v>11</v>
      </c>
      <c r="G124" s="30">
        <f t="shared" si="20"/>
        <v>-11</v>
      </c>
      <c r="H124" s="117">
        <f>(VLOOKUP(B124,'[1]New Ratings'!$A$3:$I$195,5,FALSE))</f>
        <v>11</v>
      </c>
      <c r="I124" s="43" t="s">
        <v>1</v>
      </c>
      <c r="J124" s="36" t="s">
        <v>305</v>
      </c>
      <c r="K124" s="36" t="s">
        <v>305</v>
      </c>
      <c r="L124" s="43" t="s">
        <v>305</v>
      </c>
      <c r="M124" s="36" t="s">
        <v>305</v>
      </c>
      <c r="N124" s="58" t="s">
        <v>305</v>
      </c>
      <c r="O124" s="55">
        <v>29.14</v>
      </c>
      <c r="P124" s="69">
        <v>136</v>
      </c>
      <c r="Q124" s="63" t="str">
        <f t="shared" si="16"/>
        <v>*</v>
      </c>
      <c r="R124" s="58" t="s">
        <v>305</v>
      </c>
      <c r="S124" s="64" t="s">
        <v>305</v>
      </c>
      <c r="T124" s="141" t="str">
        <f t="shared" si="22"/>
        <v>*</v>
      </c>
      <c r="U124" s="36">
        <v>110</v>
      </c>
      <c r="V124" s="43">
        <v>18.7</v>
      </c>
      <c r="W124" s="64">
        <v>19.2</v>
      </c>
      <c r="X124" s="65">
        <f t="shared" si="21"/>
        <v>-0.5</v>
      </c>
      <c r="Y124" s="36">
        <v>63</v>
      </c>
      <c r="Z124" s="43">
        <v>29</v>
      </c>
      <c r="AA124" s="47">
        <v>25.5</v>
      </c>
      <c r="AB124" s="47"/>
      <c r="AC124" s="47"/>
      <c r="AD124" s="47"/>
      <c r="AE124" s="47"/>
      <c r="AF124" s="47"/>
      <c r="AG124" s="47"/>
      <c r="AH124" s="58" t="str">
        <f>IF(ISERROR(VLOOKUP(AB124,Methodology!$H$26:$I$37,2,FALSE)),"",VLOOKUP(AB124,Methodology!$H$26:$I$37,2,FALSE))</f>
        <v/>
      </c>
      <c r="AI124" s="58" t="str">
        <f>IF(ISERROR(VLOOKUP(AC124,Methodology!$H$26:$I$37,2,FALSE)),"",VLOOKUP(AC124,Methodology!$H$26:$I$37,2,FALSE))</f>
        <v/>
      </c>
      <c r="AJ124" s="47" t="str">
        <f>IF(ISERROR(VLOOKUP(AD124,Methodology!$H$26:$I$37,2,FALSE)),"",VLOOKUP(AD124,Methodology!$H$26:$I$37,2,FALSE))</f>
        <v/>
      </c>
      <c r="AK124" s="58" t="str">
        <f>IF(ISERROR(VLOOKUP(AE124,Methodology!$H$26:$I$37,2,FALSE)),"",VLOOKUP(AE124,Methodology!$H$26:$I$37,2,FALSE))</f>
        <v/>
      </c>
      <c r="AL124" s="58" t="str">
        <f>IF(ISERROR(VLOOKUP(AF124,Methodology!$H$26:$I$37,2,FALSE)),"",VLOOKUP(AF124,Methodology!$H$26:$I$37,2,FALSE))</f>
        <v/>
      </c>
      <c r="AM124" s="47" t="str">
        <f>IF(ISERROR(VLOOKUP(AG124,Methodology!$H$26:$I$37,2,FALSE)),"",VLOOKUP(AG124,Methodology!$H$26:$I$37,2,FALSE))</f>
        <v/>
      </c>
      <c r="AN124" s="108">
        <f t="shared" si="19"/>
        <v>0</v>
      </c>
      <c r="AO124" s="108">
        <f t="shared" si="18"/>
        <v>0</v>
      </c>
      <c r="AP124" s="49" t="s">
        <v>317</v>
      </c>
    </row>
    <row r="125" spans="2:42" x14ac:dyDescent="0.25">
      <c r="B125" s="174" t="s">
        <v>166</v>
      </c>
      <c r="C125" s="149" t="s">
        <v>167</v>
      </c>
      <c r="D125" s="26" t="s">
        <v>541</v>
      </c>
      <c r="E125" s="118"/>
      <c r="F125" s="118">
        <v>12</v>
      </c>
      <c r="G125" s="30">
        <f t="shared" si="20"/>
        <v>-12</v>
      </c>
      <c r="H125" s="117">
        <f>(VLOOKUP(B125,'[1]New Ratings'!$A$3:$I$195,5,FALSE))</f>
        <v>12</v>
      </c>
      <c r="I125" s="43" t="s">
        <v>16</v>
      </c>
      <c r="J125" s="36" t="s">
        <v>305</v>
      </c>
      <c r="K125" s="36" t="s">
        <v>305</v>
      </c>
      <c r="L125" s="43" t="s">
        <v>305</v>
      </c>
      <c r="M125" s="36" t="s">
        <v>305</v>
      </c>
      <c r="N125" s="58" t="s">
        <v>305</v>
      </c>
      <c r="O125" s="55">
        <v>25.31</v>
      </c>
      <c r="P125" s="69">
        <v>158</v>
      </c>
      <c r="Q125" s="63" t="str">
        <f t="shared" si="16"/>
        <v>E</v>
      </c>
      <c r="R125" s="58">
        <v>82</v>
      </c>
      <c r="S125" s="64">
        <v>84</v>
      </c>
      <c r="T125" s="141">
        <f t="shared" si="22"/>
        <v>-2</v>
      </c>
      <c r="U125" s="36">
        <v>120</v>
      </c>
      <c r="V125" s="43">
        <v>16.399999999999999</v>
      </c>
      <c r="W125" s="64">
        <v>16.899999999999999</v>
      </c>
      <c r="X125" s="65">
        <f t="shared" si="21"/>
        <v>-0.5</v>
      </c>
      <c r="Y125" s="36">
        <v>44</v>
      </c>
      <c r="Z125" s="43">
        <v>35.5</v>
      </c>
      <c r="AA125" s="47">
        <v>36</v>
      </c>
      <c r="AB125" s="47" t="s">
        <v>259</v>
      </c>
      <c r="AC125" s="47" t="s">
        <v>259</v>
      </c>
      <c r="AD125" s="47" t="s">
        <v>434</v>
      </c>
      <c r="AE125" s="47" t="s">
        <v>259</v>
      </c>
      <c r="AF125" s="47" t="s">
        <v>434</v>
      </c>
      <c r="AG125" s="47" t="s">
        <v>433</v>
      </c>
      <c r="AH125" s="58">
        <f>IF(ISERROR(VLOOKUP(AB125,Methodology!$H$26:$I$37,2,FALSE)),"",VLOOKUP(AB125,Methodology!$H$26:$I$37,2,FALSE))</f>
        <v>3</v>
      </c>
      <c r="AI125" s="58">
        <f>IF(ISERROR(VLOOKUP(AC125,Methodology!$H$26:$I$37,2,FALSE)),"",VLOOKUP(AC125,Methodology!$H$26:$I$37,2,FALSE))</f>
        <v>3</v>
      </c>
      <c r="AJ125" s="47">
        <f>IF(ISERROR(VLOOKUP(AD125,Methodology!$H$26:$I$37,2,FALSE)),"",VLOOKUP(AD125,Methodology!$H$26:$I$37,2,FALSE))</f>
        <v>1</v>
      </c>
      <c r="AK125" s="58">
        <f>IF(ISERROR(VLOOKUP(AE125,Methodology!$H$26:$I$37,2,FALSE)),"",VLOOKUP(AE125,Methodology!$H$26:$I$37,2,FALSE))</f>
        <v>3</v>
      </c>
      <c r="AL125" s="58">
        <f>IF(ISERROR(VLOOKUP(AF125,Methodology!$H$26:$I$37,2,FALSE)),"",VLOOKUP(AF125,Methodology!$H$26:$I$37,2,FALSE))</f>
        <v>1</v>
      </c>
      <c r="AM125" s="47">
        <f>IF(ISERROR(VLOOKUP(AG125,Methodology!$H$26:$I$37,2,FALSE)),"",VLOOKUP(AG125,Methodology!$H$26:$I$37,2,FALSE))</f>
        <v>2</v>
      </c>
      <c r="AN125" s="108">
        <f t="shared" si="19"/>
        <v>2.3333333333333335</v>
      </c>
      <c r="AO125" s="108">
        <f t="shared" si="18"/>
        <v>2</v>
      </c>
      <c r="AP125" s="49" t="s">
        <v>252</v>
      </c>
    </row>
    <row r="126" spans="2:42" x14ac:dyDescent="0.25">
      <c r="B126" s="174" t="s">
        <v>168</v>
      </c>
      <c r="C126" s="149" t="s">
        <v>9</v>
      </c>
      <c r="D126" s="26" t="s">
        <v>542</v>
      </c>
      <c r="E126" s="118"/>
      <c r="F126" s="118">
        <v>10</v>
      </c>
      <c r="G126" s="30">
        <f t="shared" si="20"/>
        <v>-10</v>
      </c>
      <c r="H126" s="117">
        <f>(VLOOKUP(B126,'[1]New Ratings'!$A$3:$I$195,5,FALSE))</f>
        <v>10</v>
      </c>
      <c r="I126" s="43" t="s">
        <v>1</v>
      </c>
      <c r="J126" s="36" t="s">
        <v>305</v>
      </c>
      <c r="K126" s="36" t="s">
        <v>305</v>
      </c>
      <c r="L126" s="43" t="s">
        <v>305</v>
      </c>
      <c r="M126" s="36" t="s">
        <v>305</v>
      </c>
      <c r="N126" s="58" t="s">
        <v>305</v>
      </c>
      <c r="O126" s="55">
        <v>24.01</v>
      </c>
      <c r="P126" s="69">
        <v>164</v>
      </c>
      <c r="Q126" s="63" t="str">
        <f t="shared" si="16"/>
        <v>C</v>
      </c>
      <c r="R126" s="58">
        <v>44</v>
      </c>
      <c r="S126" s="64">
        <v>44</v>
      </c>
      <c r="T126" s="141">
        <f t="shared" si="22"/>
        <v>0</v>
      </c>
      <c r="U126" s="36">
        <v>73</v>
      </c>
      <c r="V126" s="43">
        <v>35.799999999999997</v>
      </c>
      <c r="W126" s="64">
        <v>39.700000000000003</v>
      </c>
      <c r="X126" s="65">
        <f t="shared" si="21"/>
        <v>-3.9000000000000057</v>
      </c>
      <c r="Y126" s="36">
        <v>75</v>
      </c>
      <c r="Z126" s="43">
        <v>40.5</v>
      </c>
      <c r="AA126" s="47">
        <v>37</v>
      </c>
      <c r="AB126" s="47"/>
      <c r="AC126" s="47"/>
      <c r="AD126" s="47"/>
      <c r="AE126" s="47"/>
      <c r="AF126" s="47"/>
      <c r="AG126" s="47"/>
      <c r="AH126" s="58" t="str">
        <f>IF(ISERROR(VLOOKUP(AB126,Methodology!$H$26:$I$37,2,FALSE)),"",VLOOKUP(AB126,Methodology!$H$26:$I$37,2,FALSE))</f>
        <v/>
      </c>
      <c r="AI126" s="58" t="str">
        <f>IF(ISERROR(VLOOKUP(AC126,Methodology!$H$26:$I$37,2,FALSE)),"",VLOOKUP(AC126,Methodology!$H$26:$I$37,2,FALSE))</f>
        <v/>
      </c>
      <c r="AJ126" s="47" t="str">
        <f>IF(ISERROR(VLOOKUP(AD126,Methodology!$H$26:$I$37,2,FALSE)),"",VLOOKUP(AD126,Methodology!$H$26:$I$37,2,FALSE))</f>
        <v/>
      </c>
      <c r="AK126" s="58" t="str">
        <f>IF(ISERROR(VLOOKUP(AE126,Methodology!$H$26:$I$37,2,FALSE)),"",VLOOKUP(AE126,Methodology!$H$26:$I$37,2,FALSE))</f>
        <v/>
      </c>
      <c r="AL126" s="58" t="str">
        <f>IF(ISERROR(VLOOKUP(AF126,Methodology!$H$26:$I$37,2,FALSE)),"",VLOOKUP(AF126,Methodology!$H$26:$I$37,2,FALSE))</f>
        <v/>
      </c>
      <c r="AM126" s="47" t="str">
        <f>IF(ISERROR(VLOOKUP(AG126,Methodology!$H$26:$I$37,2,FALSE)),"",VLOOKUP(AG126,Methodology!$H$26:$I$37,2,FALSE))</f>
        <v/>
      </c>
      <c r="AN126" s="108">
        <f t="shared" si="19"/>
        <v>0</v>
      </c>
      <c r="AO126" s="108">
        <f t="shared" si="18"/>
        <v>0</v>
      </c>
      <c r="AP126" s="50" t="s">
        <v>443</v>
      </c>
    </row>
    <row r="127" spans="2:42" x14ac:dyDescent="0.25">
      <c r="B127" s="174" t="s">
        <v>414</v>
      </c>
      <c r="C127" s="149" t="s">
        <v>9</v>
      </c>
      <c r="D127" s="26" t="s">
        <v>454</v>
      </c>
      <c r="E127" s="118"/>
      <c r="F127" s="118">
        <v>12</v>
      </c>
      <c r="G127" s="30">
        <f t="shared" si="20"/>
        <v>-12</v>
      </c>
      <c r="H127" s="117" t="e">
        <f>(VLOOKUP(B127,'[1]New Ratings'!$A$3:$I$195,5,FALSE))</f>
        <v>#N/A</v>
      </c>
      <c r="I127" s="43" t="s">
        <v>16</v>
      </c>
      <c r="J127" s="36" t="s">
        <v>305</v>
      </c>
      <c r="K127" s="36" t="s">
        <v>305</v>
      </c>
      <c r="L127" s="43" t="s">
        <v>305</v>
      </c>
      <c r="M127" s="36" t="s">
        <v>305</v>
      </c>
      <c r="N127" s="58"/>
      <c r="O127" s="55"/>
      <c r="P127" s="69" t="s">
        <v>305</v>
      </c>
      <c r="Q127" s="63" t="str">
        <f t="shared" si="16"/>
        <v>*</v>
      </c>
      <c r="R127" s="47" t="s">
        <v>305</v>
      </c>
      <c r="S127" s="64"/>
      <c r="T127" s="141"/>
      <c r="U127" s="29" t="s">
        <v>305</v>
      </c>
      <c r="V127" s="43" t="s">
        <v>305</v>
      </c>
      <c r="W127" s="64"/>
      <c r="X127" s="65"/>
      <c r="Y127" s="36" t="s">
        <v>305</v>
      </c>
      <c r="Z127" s="43" t="s">
        <v>305</v>
      </c>
      <c r="AA127" s="47" t="s">
        <v>305</v>
      </c>
      <c r="AB127" s="47"/>
      <c r="AC127" s="47"/>
      <c r="AD127" s="47"/>
      <c r="AE127" s="47"/>
      <c r="AF127" s="47"/>
      <c r="AG127" s="47"/>
      <c r="AH127" s="58" t="str">
        <f>IF(ISERROR(VLOOKUP(AB127,Methodology!$H$26:$I$37,2,FALSE)),"",VLOOKUP(AB127,Methodology!$H$26:$I$37,2,FALSE))</f>
        <v/>
      </c>
      <c r="AI127" s="58" t="str">
        <f>IF(ISERROR(VLOOKUP(AC127,Methodology!$H$26:$I$37,2,FALSE)),"",VLOOKUP(AC127,Methodology!$H$26:$I$37,2,FALSE))</f>
        <v/>
      </c>
      <c r="AJ127" s="47" t="str">
        <f>IF(ISERROR(VLOOKUP(AD127,Methodology!$H$26:$I$37,2,FALSE)),"",VLOOKUP(AD127,Methodology!$H$26:$I$37,2,FALSE))</f>
        <v/>
      </c>
      <c r="AK127" s="58" t="str">
        <f>IF(ISERROR(VLOOKUP(AE127,Methodology!$H$26:$I$37,2,FALSE)),"",VLOOKUP(AE127,Methodology!$H$26:$I$37,2,FALSE))</f>
        <v/>
      </c>
      <c r="AL127" s="58" t="str">
        <f>IF(ISERROR(VLOOKUP(AF127,Methodology!$H$26:$I$37,2,FALSE)),"",VLOOKUP(AF127,Methodology!$H$26:$I$37,2,FALSE))</f>
        <v/>
      </c>
      <c r="AM127" s="47" t="str">
        <f>IF(ISERROR(VLOOKUP(AG127,Methodology!$H$26:$I$37,2,FALSE)),"",VLOOKUP(AG127,Methodology!$H$26:$I$37,2,FALSE))</f>
        <v/>
      </c>
      <c r="AN127" s="108">
        <f t="shared" si="19"/>
        <v>0</v>
      </c>
      <c r="AO127" s="108">
        <f t="shared" si="18"/>
        <v>0</v>
      </c>
      <c r="AP127" s="49" t="s">
        <v>431</v>
      </c>
    </row>
    <row r="128" spans="2:42" x14ac:dyDescent="0.25">
      <c r="B128" s="76" t="s">
        <v>170</v>
      </c>
      <c r="C128" s="149" t="s">
        <v>111</v>
      </c>
      <c r="D128" s="26" t="s">
        <v>619</v>
      </c>
      <c r="E128" s="118"/>
      <c r="F128" s="118">
        <v>10</v>
      </c>
      <c r="G128" s="30">
        <f t="shared" si="20"/>
        <v>-10</v>
      </c>
      <c r="H128" s="117">
        <f>(VLOOKUP(B128,'[1]New Ratings'!$A$3:$I$195,5,FALSE))</f>
        <v>10</v>
      </c>
      <c r="I128" s="43" t="s">
        <v>1</v>
      </c>
      <c r="J128" s="36" t="s">
        <v>305</v>
      </c>
      <c r="K128" s="36" t="s">
        <v>305</v>
      </c>
      <c r="L128" s="43" t="s">
        <v>305</v>
      </c>
      <c r="M128" s="36" t="s">
        <v>305</v>
      </c>
      <c r="N128" s="58" t="s">
        <v>305</v>
      </c>
      <c r="O128" s="55">
        <v>31.91</v>
      </c>
      <c r="P128" s="69">
        <v>118</v>
      </c>
      <c r="Q128" s="63" t="str">
        <f t="shared" si="16"/>
        <v>B</v>
      </c>
      <c r="R128" s="58">
        <v>40</v>
      </c>
      <c r="S128" s="64">
        <v>40</v>
      </c>
      <c r="T128" s="141">
        <f t="shared" si="22"/>
        <v>0</v>
      </c>
      <c r="U128" s="36">
        <v>94</v>
      </c>
      <c r="V128" s="43">
        <v>26.9</v>
      </c>
      <c r="W128" s="64">
        <v>26.8</v>
      </c>
      <c r="X128" s="65">
        <f t="shared" ref="X128:X162" si="23">IF(V128="*","*",V128-W128)</f>
        <v>9.9999999999997868E-2</v>
      </c>
      <c r="Y128" s="36" t="s">
        <v>305</v>
      </c>
      <c r="Z128" s="43" t="s">
        <v>305</v>
      </c>
      <c r="AA128" s="47" t="s">
        <v>305</v>
      </c>
      <c r="AB128" s="47"/>
      <c r="AC128" s="47"/>
      <c r="AD128" s="47"/>
      <c r="AE128" s="47"/>
      <c r="AF128" s="47"/>
      <c r="AG128" s="47"/>
      <c r="AH128" s="58" t="str">
        <f>IF(ISERROR(VLOOKUP(AB128,Methodology!$H$26:$I$37,2,FALSE)),"",VLOOKUP(AB128,Methodology!$H$26:$I$37,2,FALSE))</f>
        <v/>
      </c>
      <c r="AI128" s="58" t="str">
        <f>IF(ISERROR(VLOOKUP(AC128,Methodology!$H$26:$I$37,2,FALSE)),"",VLOOKUP(AC128,Methodology!$H$26:$I$37,2,FALSE))</f>
        <v/>
      </c>
      <c r="AJ128" s="47" t="str">
        <f>IF(ISERROR(VLOOKUP(AD128,Methodology!$H$26:$I$37,2,FALSE)),"",VLOOKUP(AD128,Methodology!$H$26:$I$37,2,FALSE))</f>
        <v/>
      </c>
      <c r="AK128" s="58" t="str">
        <f>IF(ISERROR(VLOOKUP(AE128,Methodology!$H$26:$I$37,2,FALSE)),"",VLOOKUP(AE128,Methodology!$H$26:$I$37,2,FALSE))</f>
        <v/>
      </c>
      <c r="AL128" s="58" t="str">
        <f>IF(ISERROR(VLOOKUP(AF128,Methodology!$H$26:$I$37,2,FALSE)),"",VLOOKUP(AF128,Methodology!$H$26:$I$37,2,FALSE))</f>
        <v/>
      </c>
      <c r="AM128" s="47" t="str">
        <f>IF(ISERROR(VLOOKUP(AG128,Methodology!$H$26:$I$37,2,FALSE)),"",VLOOKUP(AG128,Methodology!$H$26:$I$37,2,FALSE))</f>
        <v/>
      </c>
      <c r="AN128" s="108">
        <f t="shared" si="19"/>
        <v>0</v>
      </c>
      <c r="AO128" s="108">
        <f t="shared" si="18"/>
        <v>0</v>
      </c>
      <c r="AP128" s="50" t="s">
        <v>440</v>
      </c>
    </row>
    <row r="129" spans="2:42" x14ac:dyDescent="0.25">
      <c r="B129" s="74" t="s">
        <v>171</v>
      </c>
      <c r="C129" s="149" t="s">
        <v>401</v>
      </c>
      <c r="D129" s="26" t="s">
        <v>543</v>
      </c>
      <c r="E129" s="118"/>
      <c r="F129" s="118">
        <v>1</v>
      </c>
      <c r="G129" s="30">
        <f t="shared" si="20"/>
        <v>-1</v>
      </c>
      <c r="H129" s="117">
        <f>(VLOOKUP(B129,'[1]New Ratings'!$A$3:$I$195,5,FALSE))</f>
        <v>1</v>
      </c>
      <c r="I129" s="43" t="s">
        <v>16</v>
      </c>
      <c r="J129" s="36" t="s">
        <v>20</v>
      </c>
      <c r="K129" s="36" t="s">
        <v>20</v>
      </c>
      <c r="L129" s="43" t="s">
        <v>13</v>
      </c>
      <c r="M129" s="36" t="s">
        <v>293</v>
      </c>
      <c r="N129" s="58" t="s">
        <v>293</v>
      </c>
      <c r="O129" s="55">
        <v>94.26</v>
      </c>
      <c r="P129" s="69">
        <v>7</v>
      </c>
      <c r="Q129" s="63" t="str">
        <f t="shared" si="16"/>
        <v>*</v>
      </c>
      <c r="R129" s="58" t="s">
        <v>305</v>
      </c>
      <c r="S129" s="64" t="s">
        <v>305</v>
      </c>
      <c r="T129" s="141" t="str">
        <f t="shared" si="22"/>
        <v>*</v>
      </c>
      <c r="U129" s="36">
        <v>4</v>
      </c>
      <c r="V129" s="43">
        <v>93.4</v>
      </c>
      <c r="W129" s="64">
        <v>92.1</v>
      </c>
      <c r="X129" s="65">
        <f t="shared" si="23"/>
        <v>1.3000000000000114</v>
      </c>
      <c r="Y129" s="36">
        <v>97</v>
      </c>
      <c r="Z129" s="43">
        <v>37</v>
      </c>
      <c r="AA129" s="47">
        <v>44</v>
      </c>
      <c r="AB129" s="47" t="s">
        <v>297</v>
      </c>
      <c r="AC129" s="47" t="s">
        <v>298</v>
      </c>
      <c r="AD129" s="47" t="s">
        <v>300</v>
      </c>
      <c r="AE129" s="47" t="s">
        <v>298</v>
      </c>
      <c r="AF129" s="47" t="s">
        <v>300</v>
      </c>
      <c r="AG129" s="47" t="s">
        <v>303</v>
      </c>
      <c r="AH129" s="58">
        <f>IF(ISERROR(VLOOKUP(AB129,Methodology!$H$26:$I$37,2,FALSE)),"",VLOOKUP(AB129,Methodology!$H$26:$I$37,2,FALSE))</f>
        <v>10</v>
      </c>
      <c r="AI129" s="58">
        <f>IF(ISERROR(VLOOKUP(AC129,Methodology!$H$26:$I$37,2,FALSE)),"",VLOOKUP(AC129,Methodology!$H$26:$I$37,2,FALSE))</f>
        <v>8</v>
      </c>
      <c r="AJ129" s="47">
        <f>IF(ISERROR(VLOOKUP(AD129,Methodology!$H$26:$I$37,2,FALSE)),"",VLOOKUP(AD129,Methodology!$H$26:$I$37,2,FALSE))</f>
        <v>9</v>
      </c>
      <c r="AK129" s="58">
        <f>IF(ISERROR(VLOOKUP(AE129,Methodology!$H$26:$I$37,2,FALSE)),"",VLOOKUP(AE129,Methodology!$H$26:$I$37,2,FALSE))</f>
        <v>8</v>
      </c>
      <c r="AL129" s="58">
        <f>IF(ISERROR(VLOOKUP(AF129,Methodology!$H$26:$I$37,2,FALSE)),"",VLOOKUP(AF129,Methodology!$H$26:$I$37,2,FALSE))</f>
        <v>9</v>
      </c>
      <c r="AM129" s="47">
        <f>IF(ISERROR(VLOOKUP(AG129,Methodology!$H$26:$I$37,2,FALSE)),"",VLOOKUP(AG129,Methodology!$H$26:$I$37,2,FALSE))</f>
        <v>7</v>
      </c>
      <c r="AN129" s="108">
        <f t="shared" si="19"/>
        <v>9</v>
      </c>
      <c r="AO129" s="108">
        <f t="shared" si="18"/>
        <v>8</v>
      </c>
      <c r="AP129" s="49" t="s">
        <v>420</v>
      </c>
    </row>
    <row r="130" spans="2:42" x14ac:dyDescent="0.25">
      <c r="B130" s="74" t="s">
        <v>173</v>
      </c>
      <c r="C130" s="149" t="s">
        <v>9</v>
      </c>
      <c r="D130" s="26" t="s">
        <v>544</v>
      </c>
      <c r="E130" s="118"/>
      <c r="F130" s="118">
        <v>1</v>
      </c>
      <c r="G130" s="30">
        <f t="shared" si="20"/>
        <v>-1</v>
      </c>
      <c r="H130" s="117">
        <f>(VLOOKUP(B130,'[1]New Ratings'!$A$3:$I$195,5,FALSE))</f>
        <v>1</v>
      </c>
      <c r="I130" s="43" t="s">
        <v>16</v>
      </c>
      <c r="J130" s="36" t="s">
        <v>48</v>
      </c>
      <c r="K130" s="36" t="s">
        <v>48</v>
      </c>
      <c r="L130" s="43" t="s">
        <v>13</v>
      </c>
      <c r="M130" s="36" t="s">
        <v>305</v>
      </c>
      <c r="N130" s="58" t="s">
        <v>305</v>
      </c>
      <c r="O130" s="55">
        <v>85.95</v>
      </c>
      <c r="P130" s="69">
        <v>23</v>
      </c>
      <c r="Q130" s="63" t="str">
        <f t="shared" si="16"/>
        <v>B</v>
      </c>
      <c r="R130" s="58">
        <v>30</v>
      </c>
      <c r="S130" s="64">
        <v>28</v>
      </c>
      <c r="T130" s="141">
        <f t="shared" si="22"/>
        <v>2</v>
      </c>
      <c r="U130" s="36">
        <v>22</v>
      </c>
      <c r="V130" s="43">
        <v>76.900000000000006</v>
      </c>
      <c r="W130" s="64">
        <v>75.5</v>
      </c>
      <c r="X130" s="65">
        <f t="shared" si="23"/>
        <v>1.4000000000000057</v>
      </c>
      <c r="Y130" s="36">
        <v>88</v>
      </c>
      <c r="Z130" s="43">
        <v>28.5</v>
      </c>
      <c r="AA130" s="47">
        <v>40</v>
      </c>
      <c r="AB130" s="47" t="s">
        <v>303</v>
      </c>
      <c r="AC130" s="47" t="s">
        <v>300</v>
      </c>
      <c r="AD130" s="47" t="s">
        <v>298</v>
      </c>
      <c r="AE130" s="47" t="s">
        <v>323</v>
      </c>
      <c r="AF130" s="47" t="s">
        <v>300</v>
      </c>
      <c r="AG130" s="47" t="s">
        <v>303</v>
      </c>
      <c r="AH130" s="58">
        <f>IF(ISERROR(VLOOKUP(AB130,Methodology!$H$26:$I$37,2,FALSE)),"",VLOOKUP(AB130,Methodology!$H$26:$I$37,2,FALSE))</f>
        <v>7</v>
      </c>
      <c r="AI130" s="58">
        <f>IF(ISERROR(VLOOKUP(AC130,Methodology!$H$26:$I$37,2,FALSE)),"",VLOOKUP(AC130,Methodology!$H$26:$I$37,2,FALSE))</f>
        <v>9</v>
      </c>
      <c r="AJ130" s="47">
        <f>IF(ISERROR(VLOOKUP(AD130,Methodology!$H$26:$I$37,2,FALSE)),"",VLOOKUP(AD130,Methodology!$H$26:$I$37,2,FALSE))</f>
        <v>8</v>
      </c>
      <c r="AK130" s="58">
        <f>IF(ISERROR(VLOOKUP(AE130,Methodology!$H$26:$I$37,2,FALSE)),"",VLOOKUP(AE130,Methodology!$H$26:$I$37,2,FALSE))</f>
        <v>5</v>
      </c>
      <c r="AL130" s="58">
        <f>IF(ISERROR(VLOOKUP(AF130,Methodology!$H$26:$I$37,2,FALSE)),"",VLOOKUP(AF130,Methodology!$H$26:$I$37,2,FALSE))</f>
        <v>9</v>
      </c>
      <c r="AM130" s="47">
        <f>IF(ISERROR(VLOOKUP(AG130,Methodology!$H$26:$I$37,2,FALSE)),"",VLOOKUP(AG130,Methodology!$H$26:$I$37,2,FALSE))</f>
        <v>7</v>
      </c>
      <c r="AN130" s="108">
        <f t="shared" si="19"/>
        <v>8</v>
      </c>
      <c r="AO130" s="108">
        <f t="shared" si="18"/>
        <v>7</v>
      </c>
      <c r="AP130" s="49" t="s">
        <v>317</v>
      </c>
    </row>
    <row r="131" spans="2:42" x14ac:dyDescent="0.25">
      <c r="B131" s="174" t="s">
        <v>174</v>
      </c>
      <c r="C131" s="149" t="s">
        <v>271</v>
      </c>
      <c r="D131" s="26" t="s">
        <v>545</v>
      </c>
      <c r="E131" s="118">
        <v>12</v>
      </c>
      <c r="F131" s="118">
        <v>12</v>
      </c>
      <c r="G131" s="30">
        <f t="shared" si="20"/>
        <v>0</v>
      </c>
      <c r="H131" s="117">
        <f>(VLOOKUP(B131,'[1]New Ratings'!$A$3:$I$195,5,FALSE))</f>
        <v>12</v>
      </c>
      <c r="I131" s="43" t="s">
        <v>1</v>
      </c>
      <c r="J131" s="36" t="s">
        <v>312</v>
      </c>
      <c r="K131" s="36" t="s">
        <v>312</v>
      </c>
      <c r="L131" s="43" t="s">
        <v>305</v>
      </c>
      <c r="M131" s="36" t="s">
        <v>305</v>
      </c>
      <c r="N131" s="58" t="s">
        <v>305</v>
      </c>
      <c r="O131" s="55">
        <v>33.79</v>
      </c>
      <c r="P131" s="69">
        <v>108</v>
      </c>
      <c r="Q131" s="63" t="str">
        <f t="shared" si="16"/>
        <v>D</v>
      </c>
      <c r="R131" s="58">
        <v>64</v>
      </c>
      <c r="S131" s="64">
        <v>63</v>
      </c>
      <c r="T131" s="141">
        <f t="shared" si="22"/>
        <v>1</v>
      </c>
      <c r="U131" s="36">
        <v>121</v>
      </c>
      <c r="V131" s="43">
        <v>16.3</v>
      </c>
      <c r="W131" s="64">
        <v>13.4</v>
      </c>
      <c r="X131" s="65">
        <f t="shared" si="23"/>
        <v>2.9000000000000004</v>
      </c>
      <c r="Y131" s="36">
        <v>63</v>
      </c>
      <c r="Z131" s="43">
        <v>22.5</v>
      </c>
      <c r="AA131" s="47">
        <v>26</v>
      </c>
      <c r="AB131" s="47" t="s">
        <v>259</v>
      </c>
      <c r="AC131" s="47" t="s">
        <v>348</v>
      </c>
      <c r="AD131" s="47" t="s">
        <v>259</v>
      </c>
      <c r="AE131" s="47" t="s">
        <v>434</v>
      </c>
      <c r="AF131" s="47" t="s">
        <v>432</v>
      </c>
      <c r="AG131" s="47" t="s">
        <v>254</v>
      </c>
      <c r="AH131" s="58">
        <f>IF(ISERROR(VLOOKUP(AB131,Methodology!$H$26:$I$37,2,FALSE)),"",VLOOKUP(AB131,Methodology!$H$26:$I$37,2,FALSE))</f>
        <v>3</v>
      </c>
      <c r="AI131" s="58">
        <f>IF(ISERROR(VLOOKUP(AC131,Methodology!$H$26:$I$37,2,FALSE)),"",VLOOKUP(AC131,Methodology!$H$26:$I$37,2,FALSE))</f>
        <v>6</v>
      </c>
      <c r="AJ131" s="47">
        <f>IF(ISERROR(VLOOKUP(AD131,Methodology!$H$26:$I$37,2,FALSE)),"",VLOOKUP(AD131,Methodology!$H$26:$I$37,2,FALSE))</f>
        <v>3</v>
      </c>
      <c r="AK131" s="58">
        <f>IF(ISERROR(VLOOKUP(AE131,Methodology!$H$26:$I$37,2,FALSE)),"",VLOOKUP(AE131,Methodology!$H$26:$I$37,2,FALSE))</f>
        <v>1</v>
      </c>
      <c r="AL131" s="58">
        <f>IF(ISERROR(VLOOKUP(AF131,Methodology!$H$26:$I$37,2,FALSE)),"",VLOOKUP(AF131,Methodology!$H$26:$I$37,2,FALSE))</f>
        <v>4</v>
      </c>
      <c r="AM131" s="47">
        <f>IF(ISERROR(VLOOKUP(AG131,Methodology!$H$26:$I$37,2,FALSE)),"",VLOOKUP(AG131,Methodology!$H$26:$I$37,2,FALSE))</f>
        <v>0</v>
      </c>
      <c r="AN131" s="108">
        <f t="shared" si="19"/>
        <v>4</v>
      </c>
      <c r="AO131" s="108">
        <f t="shared" si="18"/>
        <v>1.6666666666666667</v>
      </c>
      <c r="AP131" s="50" t="s">
        <v>437</v>
      </c>
    </row>
    <row r="132" spans="2:42" x14ac:dyDescent="0.25">
      <c r="B132" s="174" t="s">
        <v>175</v>
      </c>
      <c r="C132" s="149" t="s">
        <v>33</v>
      </c>
      <c r="D132" s="26" t="s">
        <v>465</v>
      </c>
      <c r="E132" s="118"/>
      <c r="F132" s="118">
        <v>12</v>
      </c>
      <c r="G132" s="30">
        <f t="shared" si="20"/>
        <v>-12</v>
      </c>
      <c r="H132" s="117">
        <f>(VLOOKUP(B132,'[1]New Ratings'!$A$3:$I$195,5,FALSE))</f>
        <v>12</v>
      </c>
      <c r="I132" s="43" t="s">
        <v>1</v>
      </c>
      <c r="J132" s="36" t="s">
        <v>305</v>
      </c>
      <c r="K132" s="36" t="s">
        <v>305</v>
      </c>
      <c r="L132" s="43" t="s">
        <v>305</v>
      </c>
      <c r="M132" s="36" t="s">
        <v>305</v>
      </c>
      <c r="N132" s="58" t="s">
        <v>305</v>
      </c>
      <c r="O132" s="55">
        <v>28.64</v>
      </c>
      <c r="P132" s="69">
        <v>140</v>
      </c>
      <c r="Q132" s="63" t="str">
        <f t="shared" si="16"/>
        <v>D</v>
      </c>
      <c r="R132" s="58">
        <v>61</v>
      </c>
      <c r="S132" s="64">
        <v>61</v>
      </c>
      <c r="T132" s="141">
        <f t="shared" si="22"/>
        <v>0</v>
      </c>
      <c r="U132" s="36">
        <v>136</v>
      </c>
      <c r="V132" s="43">
        <v>11.8</v>
      </c>
      <c r="W132" s="64">
        <v>14.6</v>
      </c>
      <c r="X132" s="65">
        <f t="shared" si="23"/>
        <v>-2.7999999999999989</v>
      </c>
      <c r="Y132" s="36">
        <v>61</v>
      </c>
      <c r="Z132" s="43">
        <v>30</v>
      </c>
      <c r="AA132" s="47">
        <v>35</v>
      </c>
      <c r="AB132" s="47"/>
      <c r="AC132" s="47"/>
      <c r="AD132" s="47"/>
      <c r="AE132" s="47"/>
      <c r="AF132" s="47"/>
      <c r="AG132" s="47"/>
      <c r="AH132" s="58" t="str">
        <f>IF(ISERROR(VLOOKUP(AB132,Methodology!$H$26:$I$37,2,FALSE)),"",VLOOKUP(AB132,Methodology!$H$26:$I$37,2,FALSE))</f>
        <v/>
      </c>
      <c r="AI132" s="58" t="str">
        <f>IF(ISERROR(VLOOKUP(AC132,Methodology!$H$26:$I$37,2,FALSE)),"",VLOOKUP(AC132,Methodology!$H$26:$I$37,2,FALSE))</f>
        <v/>
      </c>
      <c r="AJ132" s="47" t="str">
        <f>IF(ISERROR(VLOOKUP(AD132,Methodology!$H$26:$I$37,2,FALSE)),"",VLOOKUP(AD132,Methodology!$H$26:$I$37,2,FALSE))</f>
        <v/>
      </c>
      <c r="AK132" s="58" t="str">
        <f>IF(ISERROR(VLOOKUP(AE132,Methodology!$H$26:$I$37,2,FALSE)),"",VLOOKUP(AE132,Methodology!$H$26:$I$37,2,FALSE))</f>
        <v/>
      </c>
      <c r="AL132" s="58" t="str">
        <f>IF(ISERROR(VLOOKUP(AF132,Methodology!$H$26:$I$37,2,FALSE)),"",VLOOKUP(AF132,Methodology!$H$26:$I$37,2,FALSE))</f>
        <v/>
      </c>
      <c r="AM132" s="47" t="str">
        <f>IF(ISERROR(VLOOKUP(AG132,Methodology!$H$26:$I$37,2,FALSE)),"",VLOOKUP(AG132,Methodology!$H$26:$I$37,2,FALSE))</f>
        <v/>
      </c>
      <c r="AN132" s="108">
        <f t="shared" si="19"/>
        <v>0</v>
      </c>
      <c r="AO132" s="108">
        <f t="shared" si="18"/>
        <v>0</v>
      </c>
      <c r="AP132" s="49" t="s">
        <v>420</v>
      </c>
    </row>
    <row r="133" spans="2:42" x14ac:dyDescent="0.25">
      <c r="B133" s="174" t="s">
        <v>176</v>
      </c>
      <c r="C133" s="149" t="s">
        <v>177</v>
      </c>
      <c r="D133" s="26" t="s">
        <v>546</v>
      </c>
      <c r="E133" s="118"/>
      <c r="F133" s="118">
        <v>12</v>
      </c>
      <c r="G133" s="30">
        <f t="shared" si="20"/>
        <v>-12</v>
      </c>
      <c r="H133" s="117">
        <f>(VLOOKUP(B133,'[1]New Ratings'!$A$3:$I$195,5,FALSE))</f>
        <v>12</v>
      </c>
      <c r="I133" s="43" t="s">
        <v>1</v>
      </c>
      <c r="J133" s="36" t="s">
        <v>305</v>
      </c>
      <c r="K133" s="36" t="s">
        <v>305</v>
      </c>
      <c r="L133" s="43" t="s">
        <v>305</v>
      </c>
      <c r="M133" s="36" t="s">
        <v>305</v>
      </c>
      <c r="N133" s="58" t="s">
        <v>305</v>
      </c>
      <c r="O133" s="55">
        <v>30.22</v>
      </c>
      <c r="P133" s="69">
        <v>130</v>
      </c>
      <c r="Q133" s="63" t="str">
        <f t="shared" si="16"/>
        <v>C</v>
      </c>
      <c r="R133" s="58">
        <v>55</v>
      </c>
      <c r="S133" s="64">
        <v>59</v>
      </c>
      <c r="T133" s="141">
        <f t="shared" si="22"/>
        <v>-4</v>
      </c>
      <c r="U133" s="36">
        <v>114</v>
      </c>
      <c r="V133" s="43">
        <v>18</v>
      </c>
      <c r="W133" s="64">
        <v>18.3</v>
      </c>
      <c r="X133" s="65">
        <f t="shared" si="23"/>
        <v>-0.30000000000000071</v>
      </c>
      <c r="Y133" s="36">
        <v>48</v>
      </c>
      <c r="Z133" s="43">
        <v>39</v>
      </c>
      <c r="AA133" s="47">
        <v>36.5</v>
      </c>
      <c r="AB133" s="47" t="s">
        <v>259</v>
      </c>
      <c r="AC133" s="47" t="s">
        <v>432</v>
      </c>
      <c r="AD133" s="47" t="s">
        <v>433</v>
      </c>
      <c r="AE133" s="47" t="s">
        <v>433</v>
      </c>
      <c r="AF133" s="47" t="s">
        <v>432</v>
      </c>
      <c r="AG133" s="47" t="s">
        <v>432</v>
      </c>
      <c r="AH133" s="58">
        <f>IF(ISERROR(VLOOKUP(AB133,Methodology!$H$26:$I$37,2,FALSE)),"",VLOOKUP(AB133,Methodology!$H$26:$I$37,2,FALSE))</f>
        <v>3</v>
      </c>
      <c r="AI133" s="58">
        <f>IF(ISERROR(VLOOKUP(AC133,Methodology!$H$26:$I$37,2,FALSE)),"",VLOOKUP(AC133,Methodology!$H$26:$I$37,2,FALSE))</f>
        <v>4</v>
      </c>
      <c r="AJ133" s="47">
        <f>IF(ISERROR(VLOOKUP(AD133,Methodology!$H$26:$I$37,2,FALSE)),"",VLOOKUP(AD133,Methodology!$H$26:$I$37,2,FALSE))</f>
        <v>2</v>
      </c>
      <c r="AK133" s="58">
        <f>IF(ISERROR(VLOOKUP(AE133,Methodology!$H$26:$I$37,2,FALSE)),"",VLOOKUP(AE133,Methodology!$H$26:$I$37,2,FALSE))</f>
        <v>2</v>
      </c>
      <c r="AL133" s="58">
        <f>IF(ISERROR(VLOOKUP(AF133,Methodology!$H$26:$I$37,2,FALSE)),"",VLOOKUP(AF133,Methodology!$H$26:$I$37,2,FALSE))</f>
        <v>4</v>
      </c>
      <c r="AM133" s="47">
        <f>IF(ISERROR(VLOOKUP(AG133,Methodology!$H$26:$I$37,2,FALSE)),"",VLOOKUP(AG133,Methodology!$H$26:$I$37,2,FALSE))</f>
        <v>4</v>
      </c>
      <c r="AN133" s="108">
        <f t="shared" si="19"/>
        <v>3</v>
      </c>
      <c r="AO133" s="108">
        <f t="shared" si="18"/>
        <v>3.3333333333333335</v>
      </c>
      <c r="AP133" s="49" t="s">
        <v>252</v>
      </c>
    </row>
    <row r="134" spans="2:42" x14ac:dyDescent="0.25">
      <c r="B134" s="74" t="s">
        <v>178</v>
      </c>
      <c r="C134" s="149" t="s">
        <v>272</v>
      </c>
      <c r="D134" s="26" t="s">
        <v>547</v>
      </c>
      <c r="E134" s="118"/>
      <c r="F134" s="118">
        <v>1</v>
      </c>
      <c r="G134" s="30">
        <f t="shared" ref="G134:G166" si="24">+E134-F134</f>
        <v>-1</v>
      </c>
      <c r="H134" s="117">
        <f>(VLOOKUP(B134,'[1]New Ratings'!$A$3:$I$195,5,FALSE))</f>
        <v>1</v>
      </c>
      <c r="I134" s="43" t="s">
        <v>16</v>
      </c>
      <c r="J134" s="36" t="s">
        <v>20</v>
      </c>
      <c r="K134" s="36" t="s">
        <v>20</v>
      </c>
      <c r="L134" s="43" t="s">
        <v>13</v>
      </c>
      <c r="M134" s="36" t="s">
        <v>293</v>
      </c>
      <c r="N134" s="58" t="s">
        <v>293</v>
      </c>
      <c r="O134" s="55">
        <v>95.68</v>
      </c>
      <c r="P134" s="69">
        <v>3</v>
      </c>
      <c r="Q134" s="63" t="str">
        <f t="shared" ref="Q134:Q198" si="25">IF(R134&lt;=20,"A",IF(R134&lt;=40,"B",IF(R134&lt;=60,"C",IF(R134&lt;=80,"D",IF(R134&lt;=100,"E","*")))))</f>
        <v>A</v>
      </c>
      <c r="R134" s="58">
        <v>20</v>
      </c>
      <c r="S134" s="64">
        <v>20</v>
      </c>
      <c r="T134" s="141">
        <f t="shared" si="22"/>
        <v>0</v>
      </c>
      <c r="U134" s="36">
        <v>8</v>
      </c>
      <c r="V134" s="43">
        <v>90.8</v>
      </c>
      <c r="W134" s="64">
        <v>89.5</v>
      </c>
      <c r="X134" s="65">
        <f t="shared" si="23"/>
        <v>1.2999999999999972</v>
      </c>
      <c r="Y134" s="36">
        <v>90</v>
      </c>
      <c r="Z134" s="43">
        <v>46.5</v>
      </c>
      <c r="AA134" s="47">
        <v>46.5</v>
      </c>
      <c r="AB134" s="47" t="s">
        <v>297</v>
      </c>
      <c r="AC134" s="47" t="s">
        <v>303</v>
      </c>
      <c r="AD134" s="47" t="s">
        <v>297</v>
      </c>
      <c r="AE134" s="47" t="s">
        <v>297</v>
      </c>
      <c r="AF134" s="47" t="s">
        <v>303</v>
      </c>
      <c r="AG134" s="47" t="s">
        <v>297</v>
      </c>
      <c r="AH134" s="58">
        <f>IF(ISERROR(VLOOKUP(AB134,Methodology!$H$26:$I$37,2,FALSE)),"",VLOOKUP(AB134,Methodology!$H$26:$I$37,2,FALSE))</f>
        <v>10</v>
      </c>
      <c r="AI134" s="58">
        <f>IF(ISERROR(VLOOKUP(AC134,Methodology!$H$26:$I$37,2,FALSE)),"",VLOOKUP(AC134,Methodology!$H$26:$I$37,2,FALSE))</f>
        <v>7</v>
      </c>
      <c r="AJ134" s="47">
        <f>IF(ISERROR(VLOOKUP(AD134,Methodology!$H$26:$I$37,2,FALSE)),"",VLOOKUP(AD134,Methodology!$H$26:$I$37,2,FALSE))</f>
        <v>10</v>
      </c>
      <c r="AK134" s="58">
        <f>IF(ISERROR(VLOOKUP(AE134,Methodology!$H$26:$I$37,2,FALSE)),"",VLOOKUP(AE134,Methodology!$H$26:$I$37,2,FALSE))</f>
        <v>10</v>
      </c>
      <c r="AL134" s="58">
        <f>IF(ISERROR(VLOOKUP(AF134,Methodology!$H$26:$I$37,2,FALSE)),"",VLOOKUP(AF134,Methodology!$H$26:$I$37,2,FALSE))</f>
        <v>7</v>
      </c>
      <c r="AM134" s="47">
        <f>IF(ISERROR(VLOOKUP(AG134,Methodology!$H$26:$I$37,2,FALSE)),"",VLOOKUP(AG134,Methodology!$H$26:$I$37,2,FALSE))</f>
        <v>10</v>
      </c>
      <c r="AN134" s="108">
        <f t="shared" si="19"/>
        <v>9</v>
      </c>
      <c r="AO134" s="108">
        <f t="shared" si="18"/>
        <v>9</v>
      </c>
      <c r="AP134" s="49" t="s">
        <v>252</v>
      </c>
    </row>
    <row r="135" spans="2:42" x14ac:dyDescent="0.25">
      <c r="B135" s="74" t="s">
        <v>179</v>
      </c>
      <c r="C135" s="149" t="s">
        <v>273</v>
      </c>
      <c r="D135" s="26" t="s">
        <v>548</v>
      </c>
      <c r="E135" s="118"/>
      <c r="F135" s="118">
        <v>4</v>
      </c>
      <c r="G135" s="30">
        <f t="shared" si="24"/>
        <v>-4</v>
      </c>
      <c r="H135" s="117">
        <f>(VLOOKUP(B135,'[1]New Ratings'!$A$3:$I$195,5,FALSE))</f>
        <v>4</v>
      </c>
      <c r="I135" s="43" t="s">
        <v>1</v>
      </c>
      <c r="J135" s="132" t="s">
        <v>286</v>
      </c>
      <c r="K135" s="36" t="s">
        <v>287</v>
      </c>
      <c r="L135" s="43" t="s">
        <v>13</v>
      </c>
      <c r="M135" s="36" t="s">
        <v>305</v>
      </c>
      <c r="N135" s="58" t="s">
        <v>305</v>
      </c>
      <c r="O135" s="55">
        <v>61.23</v>
      </c>
      <c r="P135" s="69">
        <v>48</v>
      </c>
      <c r="Q135" s="63" t="str">
        <f t="shared" si="25"/>
        <v>B</v>
      </c>
      <c r="R135" s="58">
        <v>35</v>
      </c>
      <c r="S135" s="64">
        <v>42</v>
      </c>
      <c r="T135" s="141">
        <f t="shared" si="22"/>
        <v>-7</v>
      </c>
      <c r="U135" s="36">
        <v>43</v>
      </c>
      <c r="V135" s="43">
        <v>56.9</v>
      </c>
      <c r="W135" s="64">
        <v>50.9</v>
      </c>
      <c r="X135" s="65">
        <f t="shared" si="23"/>
        <v>6</v>
      </c>
      <c r="Y135" s="36">
        <v>76</v>
      </c>
      <c r="Z135" s="43">
        <v>41</v>
      </c>
      <c r="AA135" s="47">
        <v>43</v>
      </c>
      <c r="AB135" s="47" t="s">
        <v>298</v>
      </c>
      <c r="AC135" s="47" t="s">
        <v>300</v>
      </c>
      <c r="AD135" s="47" t="s">
        <v>300</v>
      </c>
      <c r="AE135" s="47" t="s">
        <v>298</v>
      </c>
      <c r="AF135" s="47" t="s">
        <v>303</v>
      </c>
      <c r="AG135" s="47" t="s">
        <v>303</v>
      </c>
      <c r="AH135" s="58">
        <f>IF(ISERROR(VLOOKUP(AB135,Methodology!$H$26:$I$37,2,FALSE)),"",VLOOKUP(AB135,Methodology!$H$26:$I$37,2,FALSE))</f>
        <v>8</v>
      </c>
      <c r="AI135" s="58">
        <f>IF(ISERROR(VLOOKUP(AC135,Methodology!$H$26:$I$37,2,FALSE)),"",VLOOKUP(AC135,Methodology!$H$26:$I$37,2,FALSE))</f>
        <v>9</v>
      </c>
      <c r="AJ135" s="47">
        <f>IF(ISERROR(VLOOKUP(AD135,Methodology!$H$26:$I$37,2,FALSE)),"",VLOOKUP(AD135,Methodology!$H$26:$I$37,2,FALSE))</f>
        <v>9</v>
      </c>
      <c r="AK135" s="58">
        <f>IF(ISERROR(VLOOKUP(AE135,Methodology!$H$26:$I$37,2,FALSE)),"",VLOOKUP(AE135,Methodology!$H$26:$I$37,2,FALSE))</f>
        <v>8</v>
      </c>
      <c r="AL135" s="58">
        <f>IF(ISERROR(VLOOKUP(AF135,Methodology!$H$26:$I$37,2,FALSE)),"",VLOOKUP(AF135,Methodology!$H$26:$I$37,2,FALSE))</f>
        <v>7</v>
      </c>
      <c r="AM135" s="47">
        <f>IF(ISERROR(VLOOKUP(AG135,Methodology!$H$26:$I$37,2,FALSE)),"",VLOOKUP(AG135,Methodology!$H$26:$I$37,2,FALSE))</f>
        <v>7</v>
      </c>
      <c r="AN135" s="108">
        <f t="shared" si="19"/>
        <v>8.6666666666666661</v>
      </c>
      <c r="AO135" s="108">
        <f t="shared" si="18"/>
        <v>7.333333333333333</v>
      </c>
      <c r="AP135" s="49" t="s">
        <v>318</v>
      </c>
    </row>
    <row r="136" spans="2:42" x14ac:dyDescent="0.25">
      <c r="B136" s="174" t="s">
        <v>180</v>
      </c>
      <c r="C136" s="149" t="s">
        <v>111</v>
      </c>
      <c r="D136" s="26" t="s">
        <v>549</v>
      </c>
      <c r="E136" s="118"/>
      <c r="F136" s="118">
        <v>11</v>
      </c>
      <c r="G136" s="30">
        <f t="shared" si="24"/>
        <v>-11</v>
      </c>
      <c r="H136" s="117">
        <f>(VLOOKUP(B136,'[1]New Ratings'!$A$3:$I$195,5,FALSE))</f>
        <v>12</v>
      </c>
      <c r="I136" s="43" t="s">
        <v>1</v>
      </c>
      <c r="J136" s="36" t="s">
        <v>362</v>
      </c>
      <c r="K136" s="36" t="s">
        <v>362</v>
      </c>
      <c r="L136" s="43" t="s">
        <v>13</v>
      </c>
      <c r="M136" s="36" t="s">
        <v>305</v>
      </c>
      <c r="N136" s="58" t="s">
        <v>305</v>
      </c>
      <c r="O136" s="55">
        <v>33.26</v>
      </c>
      <c r="P136" s="69">
        <v>111</v>
      </c>
      <c r="Q136" s="63" t="str">
        <f t="shared" si="25"/>
        <v>D</v>
      </c>
      <c r="R136" s="58">
        <v>62</v>
      </c>
      <c r="S136" s="64">
        <v>64</v>
      </c>
      <c r="T136" s="141">
        <f t="shared" si="22"/>
        <v>-2</v>
      </c>
      <c r="U136" s="36">
        <v>107</v>
      </c>
      <c r="V136" s="43">
        <v>19.2</v>
      </c>
      <c r="W136" s="64">
        <v>18.8</v>
      </c>
      <c r="X136" s="65">
        <f t="shared" si="23"/>
        <v>0.39999999999999858</v>
      </c>
      <c r="Y136" s="36">
        <v>44.5</v>
      </c>
      <c r="Z136" s="43">
        <v>30</v>
      </c>
      <c r="AA136" s="47">
        <v>33.5</v>
      </c>
      <c r="AB136" s="47" t="s">
        <v>259</v>
      </c>
      <c r="AC136" s="47" t="s">
        <v>303</v>
      </c>
      <c r="AD136" s="47" t="s">
        <v>259</v>
      </c>
      <c r="AE136" s="47" t="s">
        <v>433</v>
      </c>
      <c r="AF136" s="47" t="s">
        <v>259</v>
      </c>
      <c r="AG136" s="47" t="s">
        <v>433</v>
      </c>
      <c r="AH136" s="58">
        <f>IF(ISERROR(VLOOKUP(AB136,Methodology!$H$26:$I$37,2,FALSE)),"",VLOOKUP(AB136,Methodology!$H$26:$I$37,2,FALSE))</f>
        <v>3</v>
      </c>
      <c r="AI136" s="58">
        <f>IF(ISERROR(VLOOKUP(AC136,Methodology!$H$26:$I$37,2,FALSE)),"",VLOOKUP(AC136,Methodology!$H$26:$I$37,2,FALSE))</f>
        <v>7</v>
      </c>
      <c r="AJ136" s="47">
        <f>IF(ISERROR(VLOOKUP(AD136,Methodology!$H$26:$I$37,2,FALSE)),"",VLOOKUP(AD136,Methodology!$H$26:$I$37,2,FALSE))</f>
        <v>3</v>
      </c>
      <c r="AK136" s="58">
        <f>IF(ISERROR(VLOOKUP(AE136,Methodology!$H$26:$I$37,2,FALSE)),"",VLOOKUP(AE136,Methodology!$H$26:$I$37,2,FALSE))</f>
        <v>2</v>
      </c>
      <c r="AL136" s="58">
        <f>IF(ISERROR(VLOOKUP(AF136,Methodology!$H$26:$I$37,2,FALSE)),"",VLOOKUP(AF136,Methodology!$H$26:$I$37,2,FALSE))</f>
        <v>3</v>
      </c>
      <c r="AM136" s="47">
        <f>IF(ISERROR(VLOOKUP(AG136,Methodology!$H$26:$I$37,2,FALSE)),"",VLOOKUP(AG136,Methodology!$H$26:$I$37,2,FALSE))</f>
        <v>2</v>
      </c>
      <c r="AN136" s="108">
        <f t="shared" si="19"/>
        <v>4.333333333333333</v>
      </c>
      <c r="AO136" s="108">
        <f t="shared" si="18"/>
        <v>2.3333333333333335</v>
      </c>
      <c r="AP136" s="49" t="s">
        <v>252</v>
      </c>
    </row>
    <row r="137" spans="2:42" x14ac:dyDescent="0.25">
      <c r="B137" s="174" t="s">
        <v>407</v>
      </c>
      <c r="C137" s="149" t="s">
        <v>9</v>
      </c>
      <c r="D137" s="26" t="s">
        <v>561</v>
      </c>
      <c r="E137" s="118"/>
      <c r="F137" s="118">
        <v>12</v>
      </c>
      <c r="G137" s="30">
        <f t="shared" si="24"/>
        <v>-12</v>
      </c>
      <c r="H137" s="117" t="e">
        <f>(VLOOKUP(B137,'[1]New Ratings'!$A$3:$I$195,5,FALSE))</f>
        <v>#N/A</v>
      </c>
      <c r="I137" s="43" t="s">
        <v>16</v>
      </c>
      <c r="J137" s="36" t="s">
        <v>305</v>
      </c>
      <c r="K137" s="36" t="s">
        <v>305</v>
      </c>
      <c r="L137" s="43" t="s">
        <v>305</v>
      </c>
      <c r="M137" s="36" t="s">
        <v>305</v>
      </c>
      <c r="N137" s="58"/>
      <c r="O137" s="55"/>
      <c r="P137" s="69" t="s">
        <v>305</v>
      </c>
      <c r="Q137" s="63" t="str">
        <f t="shared" si="25"/>
        <v>*</v>
      </c>
      <c r="R137" s="58" t="s">
        <v>305</v>
      </c>
      <c r="S137" s="64"/>
      <c r="T137" s="141"/>
      <c r="U137" s="36" t="s">
        <v>305</v>
      </c>
      <c r="V137" s="43" t="s">
        <v>305</v>
      </c>
      <c r="W137" s="64"/>
      <c r="X137" s="65"/>
      <c r="Y137" s="36" t="s">
        <v>305</v>
      </c>
      <c r="Z137" s="43" t="s">
        <v>305</v>
      </c>
      <c r="AA137" s="47" t="s">
        <v>305</v>
      </c>
      <c r="AB137" s="47"/>
      <c r="AC137" s="47"/>
      <c r="AD137" s="47"/>
      <c r="AE137" s="47"/>
      <c r="AF137" s="47"/>
      <c r="AG137" s="47"/>
      <c r="AH137" s="58" t="str">
        <f>IF(ISERROR(VLOOKUP(AB137,Methodology!$H$26:$I$37,2,FALSE)),"",VLOOKUP(AB137,Methodology!$H$26:$I$37,2,FALSE))</f>
        <v/>
      </c>
      <c r="AI137" s="58" t="str">
        <f>IF(ISERROR(VLOOKUP(AC137,Methodology!$H$26:$I$37,2,FALSE)),"",VLOOKUP(AC137,Methodology!$H$26:$I$37,2,FALSE))</f>
        <v/>
      </c>
      <c r="AJ137" s="47" t="str">
        <f>IF(ISERROR(VLOOKUP(AD137,Methodology!$H$26:$I$37,2,FALSE)),"",VLOOKUP(AD137,Methodology!$H$26:$I$37,2,FALSE))</f>
        <v/>
      </c>
      <c r="AK137" s="58" t="str">
        <f>IF(ISERROR(VLOOKUP(AE137,Methodology!$H$26:$I$37,2,FALSE)),"",VLOOKUP(AE137,Methodology!$H$26:$I$37,2,FALSE))</f>
        <v/>
      </c>
      <c r="AL137" s="58" t="str">
        <f>IF(ISERROR(VLOOKUP(AF137,Methodology!$H$26:$I$37,2,FALSE)),"",VLOOKUP(AF137,Methodology!$H$26:$I$37,2,FALSE))</f>
        <v/>
      </c>
      <c r="AM137" s="47" t="str">
        <f>IF(ISERROR(VLOOKUP(AG137,Methodology!$H$26:$I$37,2,FALSE)),"",VLOOKUP(AG137,Methodology!$H$26:$I$37,2,FALSE))</f>
        <v/>
      </c>
      <c r="AN137" s="108">
        <f t="shared" si="19"/>
        <v>0</v>
      </c>
      <c r="AO137" s="108">
        <f t="shared" si="18"/>
        <v>0</v>
      </c>
      <c r="AP137" s="49" t="s">
        <v>318</v>
      </c>
    </row>
    <row r="138" spans="2:42" x14ac:dyDescent="0.25">
      <c r="B138" s="177" t="s">
        <v>664</v>
      </c>
      <c r="C138" s="149"/>
      <c r="D138" s="26"/>
      <c r="E138" s="118">
        <v>12</v>
      </c>
      <c r="F138" s="118"/>
      <c r="G138" s="30"/>
      <c r="H138" s="117"/>
      <c r="I138" s="43"/>
      <c r="J138" s="36"/>
      <c r="K138" s="36"/>
      <c r="L138" s="43"/>
      <c r="M138" s="36"/>
      <c r="N138" s="58"/>
      <c r="O138" s="55"/>
      <c r="P138" s="69"/>
      <c r="Q138" s="63"/>
      <c r="R138" s="58"/>
      <c r="S138" s="64"/>
      <c r="T138" s="141"/>
      <c r="U138" s="36"/>
      <c r="V138" s="43"/>
      <c r="W138" s="64"/>
      <c r="X138" s="65"/>
      <c r="Y138" s="36"/>
      <c r="Z138" s="43"/>
      <c r="AA138" s="47"/>
      <c r="AB138" s="47"/>
      <c r="AC138" s="47"/>
      <c r="AD138" s="47"/>
      <c r="AE138" s="47"/>
      <c r="AF138" s="47"/>
      <c r="AG138" s="47"/>
      <c r="AH138" s="58"/>
      <c r="AI138" s="58"/>
      <c r="AJ138" s="47"/>
      <c r="AK138" s="58"/>
      <c r="AL138" s="58"/>
      <c r="AM138" s="47"/>
      <c r="AN138" s="108"/>
      <c r="AO138" s="108"/>
      <c r="AP138" s="49"/>
    </row>
    <row r="139" spans="2:42" x14ac:dyDescent="0.25">
      <c r="B139" s="74" t="s">
        <v>181</v>
      </c>
      <c r="C139" s="149" t="s">
        <v>182</v>
      </c>
      <c r="D139" s="26" t="s">
        <v>550</v>
      </c>
      <c r="E139" s="118">
        <v>6</v>
      </c>
      <c r="F139" s="118">
        <v>6</v>
      </c>
      <c r="G139" s="30">
        <f t="shared" si="24"/>
        <v>0</v>
      </c>
      <c r="H139" s="117">
        <f>(VLOOKUP(B139,'[1]New Ratings'!$A$3:$I$195,5,FALSE))</f>
        <v>6</v>
      </c>
      <c r="I139" s="43" t="s">
        <v>1</v>
      </c>
      <c r="J139" s="172" t="s">
        <v>107</v>
      </c>
      <c r="K139" s="36" t="s">
        <v>329</v>
      </c>
      <c r="L139" s="43" t="s">
        <v>13</v>
      </c>
      <c r="M139" s="36" t="s">
        <v>367</v>
      </c>
      <c r="N139" s="169" t="s">
        <v>367</v>
      </c>
      <c r="O139" s="55">
        <v>53.19</v>
      </c>
      <c r="P139" s="69">
        <v>65</v>
      </c>
      <c r="Q139" s="63" t="str">
        <f t="shared" si="25"/>
        <v>C</v>
      </c>
      <c r="R139" s="58">
        <v>53</v>
      </c>
      <c r="S139" s="64">
        <v>52</v>
      </c>
      <c r="T139" s="141">
        <f t="shared" si="22"/>
        <v>1</v>
      </c>
      <c r="U139" s="36">
        <v>59</v>
      </c>
      <c r="V139" s="43">
        <v>45.4</v>
      </c>
      <c r="W139" s="64">
        <v>42.7</v>
      </c>
      <c r="X139" s="65">
        <f t="shared" si="23"/>
        <v>2.6999999999999957</v>
      </c>
      <c r="Y139" s="36">
        <v>76</v>
      </c>
      <c r="Z139" s="43">
        <v>34.5</v>
      </c>
      <c r="AA139" s="47">
        <v>38.5</v>
      </c>
      <c r="AB139" s="47" t="s">
        <v>303</v>
      </c>
      <c r="AC139" s="47" t="s">
        <v>298</v>
      </c>
      <c r="AD139" s="47" t="s">
        <v>348</v>
      </c>
      <c r="AE139" s="47" t="s">
        <v>348</v>
      </c>
      <c r="AF139" s="47" t="s">
        <v>303</v>
      </c>
      <c r="AG139" s="47" t="s">
        <v>348</v>
      </c>
      <c r="AH139" s="58">
        <f>IF(ISERROR(VLOOKUP(AB139,Methodology!$H$26:$I$37,2,FALSE)),"",VLOOKUP(AB139,Methodology!$H$26:$I$37,2,FALSE))</f>
        <v>7</v>
      </c>
      <c r="AI139" s="58">
        <f>IF(ISERROR(VLOOKUP(AC139,Methodology!$H$26:$I$37,2,FALSE)),"",VLOOKUP(AC139,Methodology!$H$26:$I$37,2,FALSE))</f>
        <v>8</v>
      </c>
      <c r="AJ139" s="47">
        <f>IF(ISERROR(VLOOKUP(AD139,Methodology!$H$26:$I$37,2,FALSE)),"",VLOOKUP(AD139,Methodology!$H$26:$I$37,2,FALSE))</f>
        <v>6</v>
      </c>
      <c r="AK139" s="58">
        <f>IF(ISERROR(VLOOKUP(AE139,Methodology!$H$26:$I$37,2,FALSE)),"",VLOOKUP(AE139,Methodology!$H$26:$I$37,2,FALSE))</f>
        <v>6</v>
      </c>
      <c r="AL139" s="58">
        <f>IF(ISERROR(VLOOKUP(AF139,Methodology!$H$26:$I$37,2,FALSE)),"",VLOOKUP(AF139,Methodology!$H$26:$I$37,2,FALSE))</f>
        <v>7</v>
      </c>
      <c r="AM139" s="47">
        <f>IF(ISERROR(VLOOKUP(AG139,Methodology!$H$26:$I$37,2,FALSE)),"",VLOOKUP(AG139,Methodology!$H$26:$I$37,2,FALSE))</f>
        <v>6</v>
      </c>
      <c r="AN139" s="108">
        <f t="shared" si="19"/>
        <v>7</v>
      </c>
      <c r="AO139" s="108">
        <f t="shared" si="18"/>
        <v>6.333333333333333</v>
      </c>
      <c r="AP139" s="49" t="s">
        <v>318</v>
      </c>
    </row>
    <row r="140" spans="2:42" x14ac:dyDescent="0.25">
      <c r="B140" s="177" t="s">
        <v>183</v>
      </c>
      <c r="C140" s="149" t="s">
        <v>184</v>
      </c>
      <c r="D140" s="26" t="s">
        <v>551</v>
      </c>
      <c r="E140" s="118">
        <v>11</v>
      </c>
      <c r="F140" s="118">
        <v>11</v>
      </c>
      <c r="G140" s="30">
        <f t="shared" si="24"/>
        <v>0</v>
      </c>
      <c r="H140" s="117">
        <f>(VLOOKUP(B140,'[1]New Ratings'!$A$3:$I$195,5,FALSE))</f>
        <v>11</v>
      </c>
      <c r="I140" s="43" t="s">
        <v>1</v>
      </c>
      <c r="J140" s="36" t="s">
        <v>260</v>
      </c>
      <c r="K140" s="36" t="s">
        <v>260</v>
      </c>
      <c r="L140" s="43" t="s">
        <v>49</v>
      </c>
      <c r="M140" s="36" t="s">
        <v>303</v>
      </c>
      <c r="N140" s="58" t="s">
        <v>303</v>
      </c>
      <c r="O140" s="55">
        <v>40</v>
      </c>
      <c r="P140" s="69">
        <v>87</v>
      </c>
      <c r="Q140" s="63" t="str">
        <f t="shared" si="25"/>
        <v>C</v>
      </c>
      <c r="R140" s="58">
        <v>51</v>
      </c>
      <c r="S140" s="64">
        <v>51</v>
      </c>
      <c r="T140" s="141">
        <f t="shared" si="22"/>
        <v>0</v>
      </c>
      <c r="U140" s="36">
        <v>90</v>
      </c>
      <c r="V140" s="43">
        <v>28</v>
      </c>
      <c r="W140" s="64">
        <v>30.9</v>
      </c>
      <c r="X140" s="65">
        <f t="shared" si="23"/>
        <v>-2.8999999999999986</v>
      </c>
      <c r="Y140" s="36">
        <v>56</v>
      </c>
      <c r="Z140" s="43">
        <v>38.5</v>
      </c>
      <c r="AA140" s="47">
        <v>36</v>
      </c>
      <c r="AB140" s="47" t="s">
        <v>323</v>
      </c>
      <c r="AC140" s="47" t="s">
        <v>348</v>
      </c>
      <c r="AD140" s="47" t="s">
        <v>348</v>
      </c>
      <c r="AE140" s="47" t="s">
        <v>323</v>
      </c>
      <c r="AF140" s="47" t="s">
        <v>432</v>
      </c>
      <c r="AG140" s="47" t="s">
        <v>432</v>
      </c>
      <c r="AH140" s="58">
        <f>IF(ISERROR(VLOOKUP(AB140,Methodology!$H$26:$I$37,2,FALSE)),"",VLOOKUP(AB140,Methodology!$H$26:$I$37,2,FALSE))</f>
        <v>5</v>
      </c>
      <c r="AI140" s="58">
        <f>IF(ISERROR(VLOOKUP(AC140,Methodology!$H$26:$I$37,2,FALSE)),"",VLOOKUP(AC140,Methodology!$H$26:$I$37,2,FALSE))</f>
        <v>6</v>
      </c>
      <c r="AJ140" s="47">
        <f>IF(ISERROR(VLOOKUP(AD140,Methodology!$H$26:$I$37,2,FALSE)),"",VLOOKUP(AD140,Methodology!$H$26:$I$37,2,FALSE))</f>
        <v>6</v>
      </c>
      <c r="AK140" s="58">
        <f>IF(ISERROR(VLOOKUP(AE140,Methodology!$H$26:$I$37,2,FALSE)),"",VLOOKUP(AE140,Methodology!$H$26:$I$37,2,FALSE))</f>
        <v>5</v>
      </c>
      <c r="AL140" s="58">
        <f>IF(ISERROR(VLOOKUP(AF140,Methodology!$H$26:$I$37,2,FALSE)),"",VLOOKUP(AF140,Methodology!$H$26:$I$37,2,FALSE))</f>
        <v>4</v>
      </c>
      <c r="AM140" s="47">
        <f>IF(ISERROR(VLOOKUP(AG140,Methodology!$H$26:$I$37,2,FALSE)),"",VLOOKUP(AG140,Methodology!$H$26:$I$37,2,FALSE))</f>
        <v>4</v>
      </c>
      <c r="AN140" s="108">
        <f t="shared" si="19"/>
        <v>5.666666666666667</v>
      </c>
      <c r="AO140" s="108">
        <f t="shared" si="18"/>
        <v>4.333333333333333</v>
      </c>
      <c r="AP140" s="49" t="s">
        <v>317</v>
      </c>
    </row>
    <row r="141" spans="2:42" x14ac:dyDescent="0.25">
      <c r="B141" s="74" t="s">
        <v>185</v>
      </c>
      <c r="C141" s="149" t="s">
        <v>186</v>
      </c>
      <c r="D141" s="26" t="s">
        <v>552</v>
      </c>
      <c r="E141" s="118"/>
      <c r="F141" s="118">
        <v>9</v>
      </c>
      <c r="G141" s="30">
        <f t="shared" si="24"/>
        <v>-9</v>
      </c>
      <c r="H141" s="117">
        <f>(VLOOKUP(B141,'[1]New Ratings'!$A$3:$I$195,5,FALSE))</f>
        <v>9</v>
      </c>
      <c r="I141" s="43" t="s">
        <v>1</v>
      </c>
      <c r="J141" s="36" t="s">
        <v>351</v>
      </c>
      <c r="K141" s="36" t="s">
        <v>351</v>
      </c>
      <c r="L141" s="43" t="s">
        <v>49</v>
      </c>
      <c r="M141" s="36" t="s">
        <v>305</v>
      </c>
      <c r="N141" s="58" t="s">
        <v>305</v>
      </c>
      <c r="O141" s="55">
        <v>41.29</v>
      </c>
      <c r="P141" s="69">
        <v>82</v>
      </c>
      <c r="Q141" s="63" t="str">
        <f t="shared" si="25"/>
        <v>D</v>
      </c>
      <c r="R141" s="58">
        <v>70</v>
      </c>
      <c r="S141" s="64">
        <v>65</v>
      </c>
      <c r="T141" s="141">
        <f t="shared" si="22"/>
        <v>5</v>
      </c>
      <c r="U141" s="36">
        <v>83</v>
      </c>
      <c r="V141" s="43">
        <v>30</v>
      </c>
      <c r="W141" s="64">
        <v>31.7</v>
      </c>
      <c r="X141" s="65">
        <f t="shared" si="23"/>
        <v>-1.6999999999999993</v>
      </c>
      <c r="Y141" s="36">
        <v>61</v>
      </c>
      <c r="Z141" s="43">
        <v>39.5</v>
      </c>
      <c r="AA141" s="47">
        <v>32</v>
      </c>
      <c r="AB141" s="47" t="s">
        <v>303</v>
      </c>
      <c r="AC141" s="47" t="s">
        <v>298</v>
      </c>
      <c r="AD141" s="47" t="s">
        <v>323</v>
      </c>
      <c r="AE141" s="47" t="s">
        <v>323</v>
      </c>
      <c r="AF141" s="47" t="s">
        <v>348</v>
      </c>
      <c r="AG141" s="47" t="s">
        <v>259</v>
      </c>
      <c r="AH141" s="58">
        <f>IF(ISERROR(VLOOKUP(AB141,Methodology!$H$26:$I$37,2,FALSE)),"",VLOOKUP(AB141,Methodology!$H$26:$I$37,2,FALSE))</f>
        <v>7</v>
      </c>
      <c r="AI141" s="58">
        <f>IF(ISERROR(VLOOKUP(AC141,Methodology!$H$26:$I$37,2,FALSE)),"",VLOOKUP(AC141,Methodology!$H$26:$I$37,2,FALSE))</f>
        <v>8</v>
      </c>
      <c r="AJ141" s="47">
        <f>IF(ISERROR(VLOOKUP(AD141,Methodology!$H$26:$I$37,2,FALSE)),"",VLOOKUP(AD141,Methodology!$H$26:$I$37,2,FALSE))</f>
        <v>5</v>
      </c>
      <c r="AK141" s="58">
        <f>IF(ISERROR(VLOOKUP(AE141,Methodology!$H$26:$I$37,2,FALSE)),"",VLOOKUP(AE141,Methodology!$H$26:$I$37,2,FALSE))</f>
        <v>5</v>
      </c>
      <c r="AL141" s="58">
        <f>IF(ISERROR(VLOOKUP(AF141,Methodology!$H$26:$I$37,2,FALSE)),"",VLOOKUP(AF141,Methodology!$H$26:$I$37,2,FALSE))</f>
        <v>6</v>
      </c>
      <c r="AM141" s="47">
        <f>IF(ISERROR(VLOOKUP(AG141,Methodology!$H$26:$I$37,2,FALSE)),"",VLOOKUP(AG141,Methodology!$H$26:$I$37,2,FALSE))</f>
        <v>3</v>
      </c>
      <c r="AN141" s="108">
        <f t="shared" si="19"/>
        <v>6.666666666666667</v>
      </c>
      <c r="AO141" s="108">
        <f t="shared" si="18"/>
        <v>4.666666666666667</v>
      </c>
      <c r="AP141" s="49" t="s">
        <v>252</v>
      </c>
    </row>
    <row r="142" spans="2:42" x14ac:dyDescent="0.25">
      <c r="B142" s="74" t="s">
        <v>187</v>
      </c>
      <c r="C142" s="149" t="s">
        <v>274</v>
      </c>
      <c r="D142" s="26" t="s">
        <v>553</v>
      </c>
      <c r="E142" s="118"/>
      <c r="F142" s="118">
        <v>8</v>
      </c>
      <c r="G142" s="30">
        <f t="shared" si="24"/>
        <v>-8</v>
      </c>
      <c r="H142" s="117">
        <f>(VLOOKUP(B142,'[1]New Ratings'!$A$3:$I$195,5,FALSE))</f>
        <v>8</v>
      </c>
      <c r="I142" s="43" t="s">
        <v>1</v>
      </c>
      <c r="J142" s="172" t="s">
        <v>285</v>
      </c>
      <c r="K142" s="36" t="s">
        <v>279</v>
      </c>
      <c r="L142" s="43" t="s">
        <v>13</v>
      </c>
      <c r="M142" s="131" t="s">
        <v>304</v>
      </c>
      <c r="N142" s="58" t="s">
        <v>304</v>
      </c>
      <c r="O142" s="55">
        <v>49.09</v>
      </c>
      <c r="P142" s="69">
        <v>73</v>
      </c>
      <c r="Q142" s="63" t="str">
        <f t="shared" si="25"/>
        <v>C</v>
      </c>
      <c r="R142" s="58">
        <v>56</v>
      </c>
      <c r="S142" s="64">
        <v>53</v>
      </c>
      <c r="T142" s="141">
        <f t="shared" si="22"/>
        <v>3</v>
      </c>
      <c r="U142" s="36">
        <v>71</v>
      </c>
      <c r="V142" s="43">
        <v>38.5</v>
      </c>
      <c r="W142" s="64">
        <v>38.799999999999997</v>
      </c>
      <c r="X142" s="65">
        <f t="shared" si="23"/>
        <v>-0.29999999999999716</v>
      </c>
      <c r="Y142" s="36">
        <v>64</v>
      </c>
      <c r="Z142" s="43">
        <v>37.5</v>
      </c>
      <c r="AA142" s="47">
        <v>36</v>
      </c>
      <c r="AB142" s="47" t="s">
        <v>432</v>
      </c>
      <c r="AC142" s="47" t="s">
        <v>303</v>
      </c>
      <c r="AD142" s="47" t="s">
        <v>432</v>
      </c>
      <c r="AE142" s="47" t="s">
        <v>432</v>
      </c>
      <c r="AF142" s="47" t="s">
        <v>348</v>
      </c>
      <c r="AG142" s="47" t="s">
        <v>432</v>
      </c>
      <c r="AH142" s="58">
        <f>IF(ISERROR(VLOOKUP(AB142,Methodology!$H$26:$I$37,2,FALSE)),"",VLOOKUP(AB142,Methodology!$H$26:$I$37,2,FALSE))</f>
        <v>4</v>
      </c>
      <c r="AI142" s="58">
        <f>IF(ISERROR(VLOOKUP(AC142,Methodology!$H$26:$I$37,2,FALSE)),"",VLOOKUP(AC142,Methodology!$H$26:$I$37,2,FALSE))</f>
        <v>7</v>
      </c>
      <c r="AJ142" s="47">
        <f>IF(ISERROR(VLOOKUP(AD142,Methodology!$H$26:$I$37,2,FALSE)),"",VLOOKUP(AD142,Methodology!$H$26:$I$37,2,FALSE))</f>
        <v>4</v>
      </c>
      <c r="AK142" s="58">
        <f>IF(ISERROR(VLOOKUP(AE142,Methodology!$H$26:$I$37,2,FALSE)),"",VLOOKUP(AE142,Methodology!$H$26:$I$37,2,FALSE))</f>
        <v>4</v>
      </c>
      <c r="AL142" s="58">
        <f>IF(ISERROR(VLOOKUP(AF142,Methodology!$H$26:$I$37,2,FALSE)),"",VLOOKUP(AF142,Methodology!$H$26:$I$37,2,FALSE))</f>
        <v>6</v>
      </c>
      <c r="AM142" s="47">
        <f>IF(ISERROR(VLOOKUP(AG142,Methodology!$H$26:$I$37,2,FALSE)),"",VLOOKUP(AG142,Methodology!$H$26:$I$37,2,FALSE))</f>
        <v>4</v>
      </c>
      <c r="AN142" s="108">
        <f t="shared" si="19"/>
        <v>5</v>
      </c>
      <c r="AO142" s="108">
        <f t="shared" si="18"/>
        <v>4.666666666666667</v>
      </c>
      <c r="AP142" s="49" t="s">
        <v>317</v>
      </c>
    </row>
    <row r="143" spans="2:42" x14ac:dyDescent="0.25">
      <c r="B143" s="74" t="s">
        <v>188</v>
      </c>
      <c r="C143" s="149" t="s">
        <v>11</v>
      </c>
      <c r="D143" s="26" t="s">
        <v>554</v>
      </c>
      <c r="E143" s="118">
        <v>7</v>
      </c>
      <c r="F143" s="118">
        <v>7</v>
      </c>
      <c r="G143" s="30">
        <f t="shared" si="24"/>
        <v>0</v>
      </c>
      <c r="H143" s="117">
        <f>(VLOOKUP(B143,'[1]New Ratings'!$A$3:$I$195,5,FALSE))</f>
        <v>6</v>
      </c>
      <c r="I143" s="43" t="s">
        <v>1</v>
      </c>
      <c r="J143" s="36" t="s">
        <v>107</v>
      </c>
      <c r="K143" s="36" t="s">
        <v>107</v>
      </c>
      <c r="L143" s="43" t="s">
        <v>49</v>
      </c>
      <c r="M143" s="36" t="s">
        <v>206</v>
      </c>
      <c r="N143" s="58" t="s">
        <v>206</v>
      </c>
      <c r="O143" s="55">
        <v>53.55</v>
      </c>
      <c r="P143" s="69">
        <v>63</v>
      </c>
      <c r="Q143" s="63" t="str">
        <f t="shared" si="25"/>
        <v>C</v>
      </c>
      <c r="R143" s="58">
        <v>44</v>
      </c>
      <c r="S143" s="64">
        <v>44</v>
      </c>
      <c r="T143" s="141">
        <f t="shared" si="22"/>
        <v>0</v>
      </c>
      <c r="U143" s="36">
        <v>66</v>
      </c>
      <c r="V143" s="43">
        <v>43.1</v>
      </c>
      <c r="W143" s="64">
        <v>46.7</v>
      </c>
      <c r="X143" s="65">
        <f t="shared" si="23"/>
        <v>-3.6000000000000014</v>
      </c>
      <c r="Y143" s="36">
        <v>60</v>
      </c>
      <c r="Z143" s="43">
        <v>35</v>
      </c>
      <c r="AA143" s="47">
        <v>37</v>
      </c>
      <c r="AB143" s="47" t="s">
        <v>348</v>
      </c>
      <c r="AC143" s="47" t="s">
        <v>303</v>
      </c>
      <c r="AD143" s="47" t="s">
        <v>303</v>
      </c>
      <c r="AE143" s="47" t="s">
        <v>348</v>
      </c>
      <c r="AF143" s="47" t="s">
        <v>348</v>
      </c>
      <c r="AG143" s="47" t="s">
        <v>323</v>
      </c>
      <c r="AH143" s="58">
        <f>IF(ISERROR(VLOOKUP(AB143,Methodology!$H$26:$I$37,2,FALSE)),"",VLOOKUP(AB143,Methodology!$H$26:$I$37,2,FALSE))</f>
        <v>6</v>
      </c>
      <c r="AI143" s="58">
        <f>IF(ISERROR(VLOOKUP(AC143,Methodology!$H$26:$I$37,2,FALSE)),"",VLOOKUP(AC143,Methodology!$H$26:$I$37,2,FALSE))</f>
        <v>7</v>
      </c>
      <c r="AJ143" s="47">
        <f>IF(ISERROR(VLOOKUP(AD143,Methodology!$H$26:$I$37,2,FALSE)),"",VLOOKUP(AD143,Methodology!$H$26:$I$37,2,FALSE))</f>
        <v>7</v>
      </c>
      <c r="AK143" s="58">
        <f>IF(ISERROR(VLOOKUP(AE143,Methodology!$H$26:$I$37,2,FALSE)),"",VLOOKUP(AE143,Methodology!$H$26:$I$37,2,FALSE))</f>
        <v>6</v>
      </c>
      <c r="AL143" s="58">
        <f>IF(ISERROR(VLOOKUP(AF143,Methodology!$H$26:$I$37,2,FALSE)),"",VLOOKUP(AF143,Methodology!$H$26:$I$37,2,FALSE))</f>
        <v>6</v>
      </c>
      <c r="AM143" s="47">
        <f>IF(ISERROR(VLOOKUP(AG143,Methodology!$H$26:$I$37,2,FALSE)),"",VLOOKUP(AG143,Methodology!$H$26:$I$37,2,FALSE))</f>
        <v>5</v>
      </c>
      <c r="AN143" s="108">
        <f t="shared" si="19"/>
        <v>6.666666666666667</v>
      </c>
      <c r="AO143" s="108">
        <f t="shared" si="18"/>
        <v>5.666666666666667</v>
      </c>
      <c r="AP143" s="49" t="s">
        <v>317</v>
      </c>
    </row>
    <row r="144" spans="2:42" x14ac:dyDescent="0.25">
      <c r="B144" s="74" t="s">
        <v>189</v>
      </c>
      <c r="C144" s="149" t="s">
        <v>190</v>
      </c>
      <c r="D144" s="26" t="s">
        <v>555</v>
      </c>
      <c r="E144" s="118">
        <v>4</v>
      </c>
      <c r="F144" s="118">
        <v>4</v>
      </c>
      <c r="G144" s="30">
        <f t="shared" si="24"/>
        <v>0</v>
      </c>
      <c r="H144" s="117">
        <f>(VLOOKUP(B144,'[1]New Ratings'!$A$3:$I$195,5,FALSE))</f>
        <v>4</v>
      </c>
      <c r="I144" s="43" t="s">
        <v>1</v>
      </c>
      <c r="J144" s="36" t="s">
        <v>283</v>
      </c>
      <c r="K144" s="36" t="s">
        <v>283</v>
      </c>
      <c r="L144" s="43" t="s">
        <v>13</v>
      </c>
      <c r="M144" s="36" t="s">
        <v>350</v>
      </c>
      <c r="N144" s="58" t="s">
        <v>350</v>
      </c>
      <c r="O144" s="55">
        <v>63.4</v>
      </c>
      <c r="P144" s="69">
        <v>45</v>
      </c>
      <c r="Q144" s="63" t="str">
        <f t="shared" si="25"/>
        <v>B</v>
      </c>
      <c r="R144" s="58">
        <v>39</v>
      </c>
      <c r="S144" s="64">
        <v>37</v>
      </c>
      <c r="T144" s="141">
        <f t="shared" si="22"/>
        <v>2</v>
      </c>
      <c r="U144" s="36">
        <v>38</v>
      </c>
      <c r="V144" s="43">
        <v>59.3</v>
      </c>
      <c r="W144" s="64">
        <v>58.5</v>
      </c>
      <c r="X144" s="65">
        <f t="shared" si="23"/>
        <v>0.79999999999999716</v>
      </c>
      <c r="Y144" s="36">
        <v>76</v>
      </c>
      <c r="Z144" s="43">
        <v>38</v>
      </c>
      <c r="AA144" s="47">
        <v>35</v>
      </c>
      <c r="AB144" s="47" t="s">
        <v>303</v>
      </c>
      <c r="AC144" s="47" t="s">
        <v>297</v>
      </c>
      <c r="AD144" s="47" t="s">
        <v>298</v>
      </c>
      <c r="AE144" s="47" t="s">
        <v>348</v>
      </c>
      <c r="AF144" s="47" t="s">
        <v>300</v>
      </c>
      <c r="AG144" s="47" t="s">
        <v>298</v>
      </c>
      <c r="AH144" s="58">
        <f>IF(ISERROR(VLOOKUP(AB144,Methodology!$H$26:$I$37,2,FALSE)),"",VLOOKUP(AB144,Methodology!$H$26:$I$37,2,FALSE))</f>
        <v>7</v>
      </c>
      <c r="AI144" s="58">
        <f>IF(ISERROR(VLOOKUP(AC144,Methodology!$H$26:$I$37,2,FALSE)),"",VLOOKUP(AC144,Methodology!$H$26:$I$37,2,FALSE))</f>
        <v>10</v>
      </c>
      <c r="AJ144" s="47">
        <f>IF(ISERROR(VLOOKUP(AD144,Methodology!$H$26:$I$37,2,FALSE)),"",VLOOKUP(AD144,Methodology!$H$26:$I$37,2,FALSE))</f>
        <v>8</v>
      </c>
      <c r="AK144" s="58">
        <f>IF(ISERROR(VLOOKUP(AE144,Methodology!$H$26:$I$37,2,FALSE)),"",VLOOKUP(AE144,Methodology!$H$26:$I$37,2,FALSE))</f>
        <v>6</v>
      </c>
      <c r="AL144" s="58">
        <f>IF(ISERROR(VLOOKUP(AF144,Methodology!$H$26:$I$37,2,FALSE)),"",VLOOKUP(AF144,Methodology!$H$26:$I$37,2,FALSE))</f>
        <v>9</v>
      </c>
      <c r="AM144" s="47">
        <f>IF(ISERROR(VLOOKUP(AG144,Methodology!$H$26:$I$37,2,FALSE)),"",VLOOKUP(AG144,Methodology!$H$26:$I$37,2,FALSE))</f>
        <v>8</v>
      </c>
      <c r="AN144" s="108">
        <f t="shared" si="19"/>
        <v>8.3333333333333339</v>
      </c>
      <c r="AO144" s="108">
        <f t="shared" si="18"/>
        <v>7.666666666666667</v>
      </c>
      <c r="AP144" s="49" t="s">
        <v>317</v>
      </c>
    </row>
    <row r="145" spans="2:42" x14ac:dyDescent="0.25">
      <c r="B145" s="74" t="s">
        <v>191</v>
      </c>
      <c r="C145" s="149" t="s">
        <v>402</v>
      </c>
      <c r="D145" s="26" t="s">
        <v>556</v>
      </c>
      <c r="E145" s="118"/>
      <c r="F145" s="118">
        <v>2</v>
      </c>
      <c r="G145" s="30">
        <f t="shared" si="24"/>
        <v>-2</v>
      </c>
      <c r="H145" s="117">
        <f>(VLOOKUP(B145,'[1]New Ratings'!$A$3:$I$195,5,FALSE))</f>
        <v>2</v>
      </c>
      <c r="I145" s="43" t="s">
        <v>1</v>
      </c>
      <c r="J145" s="36" t="s">
        <v>17</v>
      </c>
      <c r="K145" s="36" t="s">
        <v>17</v>
      </c>
      <c r="L145" s="43" t="s">
        <v>13</v>
      </c>
      <c r="M145" s="36" t="s">
        <v>295</v>
      </c>
      <c r="N145" s="58" t="s">
        <v>295</v>
      </c>
      <c r="O145" s="55">
        <v>86.1</v>
      </c>
      <c r="P145" s="69">
        <v>22</v>
      </c>
      <c r="Q145" s="63" t="str">
        <f t="shared" si="25"/>
        <v>A</v>
      </c>
      <c r="R145" s="58">
        <v>20</v>
      </c>
      <c r="S145" s="64">
        <v>20</v>
      </c>
      <c r="T145" s="141">
        <f t="shared" si="22"/>
        <v>0</v>
      </c>
      <c r="U145" s="36">
        <v>20</v>
      </c>
      <c r="V145" s="43">
        <v>81.5</v>
      </c>
      <c r="W145" s="64">
        <v>79.7</v>
      </c>
      <c r="X145" s="65">
        <f t="shared" si="23"/>
        <v>1.7999999999999972</v>
      </c>
      <c r="Y145" s="36">
        <v>89</v>
      </c>
      <c r="Z145" s="43">
        <v>33.5</v>
      </c>
      <c r="AA145" s="47">
        <v>36.5</v>
      </c>
      <c r="AB145" s="47" t="s">
        <v>298</v>
      </c>
      <c r="AC145" s="47" t="s">
        <v>300</v>
      </c>
      <c r="AD145" s="47" t="s">
        <v>298</v>
      </c>
      <c r="AE145" s="47" t="s">
        <v>303</v>
      </c>
      <c r="AF145" s="47" t="s">
        <v>300</v>
      </c>
      <c r="AG145" s="47" t="s">
        <v>303</v>
      </c>
      <c r="AH145" s="58">
        <f>IF(ISERROR(VLOOKUP(AB145,Methodology!$H$26:$I$37,2,FALSE)),"",VLOOKUP(AB145,Methodology!$H$26:$I$37,2,FALSE))</f>
        <v>8</v>
      </c>
      <c r="AI145" s="58">
        <f>IF(ISERROR(VLOOKUP(AC145,Methodology!$H$26:$I$37,2,FALSE)),"",VLOOKUP(AC145,Methodology!$H$26:$I$37,2,FALSE))</f>
        <v>9</v>
      </c>
      <c r="AJ145" s="47">
        <f>IF(ISERROR(VLOOKUP(AD145,Methodology!$H$26:$I$37,2,FALSE)),"",VLOOKUP(AD145,Methodology!$H$26:$I$37,2,FALSE))</f>
        <v>8</v>
      </c>
      <c r="AK145" s="58">
        <f>IF(ISERROR(VLOOKUP(AE145,Methodology!$H$26:$I$37,2,FALSE)),"",VLOOKUP(AE145,Methodology!$H$26:$I$37,2,FALSE))</f>
        <v>7</v>
      </c>
      <c r="AL145" s="58">
        <f>IF(ISERROR(VLOOKUP(AF145,Methodology!$H$26:$I$37,2,FALSE)),"",VLOOKUP(AF145,Methodology!$H$26:$I$37,2,FALSE))</f>
        <v>9</v>
      </c>
      <c r="AM145" s="47">
        <f>IF(ISERROR(VLOOKUP(AG145,Methodology!$H$26:$I$37,2,FALSE)),"",VLOOKUP(AG145,Methodology!$H$26:$I$37,2,FALSE))</f>
        <v>7</v>
      </c>
      <c r="AN145" s="108">
        <f t="shared" si="19"/>
        <v>8.3333333333333339</v>
      </c>
      <c r="AO145" s="108">
        <f t="shared" si="18"/>
        <v>7.666666666666667</v>
      </c>
      <c r="AP145" s="49" t="s">
        <v>420</v>
      </c>
    </row>
    <row r="146" spans="2:42" x14ac:dyDescent="0.25">
      <c r="B146" s="74" t="s">
        <v>192</v>
      </c>
      <c r="C146" s="149" t="s">
        <v>193</v>
      </c>
      <c r="D146" s="26" t="s">
        <v>557</v>
      </c>
      <c r="E146" s="118"/>
      <c r="F146" s="118">
        <v>4</v>
      </c>
      <c r="G146" s="30">
        <f t="shared" si="24"/>
        <v>-4</v>
      </c>
      <c r="H146" s="117">
        <f>(VLOOKUP(B146,'[1]New Ratings'!$A$3:$I$195,5,FALSE))</f>
        <v>4</v>
      </c>
      <c r="I146" s="43" t="s">
        <v>16</v>
      </c>
      <c r="J146" s="131" t="s">
        <v>653</v>
      </c>
      <c r="K146" s="36" t="s">
        <v>286</v>
      </c>
      <c r="L146" s="43" t="s">
        <v>40</v>
      </c>
      <c r="M146" s="36" t="s">
        <v>305</v>
      </c>
      <c r="N146" s="58" t="s">
        <v>305</v>
      </c>
      <c r="O146" s="55">
        <v>71.06</v>
      </c>
      <c r="P146" s="69">
        <v>34</v>
      </c>
      <c r="Q146" s="63" t="str">
        <f t="shared" si="25"/>
        <v>B</v>
      </c>
      <c r="R146" s="58">
        <v>31</v>
      </c>
      <c r="S146" s="64">
        <v>34</v>
      </c>
      <c r="T146" s="141">
        <f t="shared" si="22"/>
        <v>-3</v>
      </c>
      <c r="U146" s="36">
        <v>44</v>
      </c>
      <c r="V146" s="43">
        <v>56.4</v>
      </c>
      <c r="W146" s="64">
        <v>53.3</v>
      </c>
      <c r="X146" s="65">
        <f t="shared" si="23"/>
        <v>3.1000000000000014</v>
      </c>
      <c r="Y146" s="36">
        <v>75</v>
      </c>
      <c r="Z146" s="43">
        <v>29</v>
      </c>
      <c r="AA146" s="47">
        <v>36</v>
      </c>
      <c r="AB146" s="47"/>
      <c r="AC146" s="47"/>
      <c r="AD146" s="47"/>
      <c r="AE146" s="47"/>
      <c r="AF146" s="47"/>
      <c r="AG146" s="47"/>
      <c r="AH146" s="58" t="str">
        <f>IF(ISERROR(VLOOKUP(AB146,Methodology!$H$26:$I$37,2,FALSE)),"",VLOOKUP(AB146,Methodology!$H$26:$I$37,2,FALSE))</f>
        <v/>
      </c>
      <c r="AI146" s="58" t="str">
        <f>IF(ISERROR(VLOOKUP(AC146,Methodology!$H$26:$I$37,2,FALSE)),"",VLOOKUP(AC146,Methodology!$H$26:$I$37,2,FALSE))</f>
        <v/>
      </c>
      <c r="AJ146" s="47" t="str">
        <f>IF(ISERROR(VLOOKUP(AD146,Methodology!$H$26:$I$37,2,FALSE)),"",VLOOKUP(AD146,Methodology!$H$26:$I$37,2,FALSE))</f>
        <v/>
      </c>
      <c r="AK146" s="58" t="str">
        <f>IF(ISERROR(VLOOKUP(AE146,Methodology!$H$26:$I$37,2,FALSE)),"",VLOOKUP(AE146,Methodology!$H$26:$I$37,2,FALSE))</f>
        <v/>
      </c>
      <c r="AL146" s="58" t="str">
        <f>IF(ISERROR(VLOOKUP(AF146,Methodology!$H$26:$I$37,2,FALSE)),"",VLOOKUP(AF146,Methodology!$H$26:$I$37,2,FALSE))</f>
        <v/>
      </c>
      <c r="AM146" s="47" t="str">
        <f>IF(ISERROR(VLOOKUP(AG146,Methodology!$H$26:$I$37,2,FALSE)),"",VLOOKUP(AG146,Methodology!$H$26:$I$37,2,FALSE))</f>
        <v/>
      </c>
      <c r="AN146" s="108">
        <f t="shared" si="19"/>
        <v>0</v>
      </c>
      <c r="AO146" s="108">
        <f t="shared" si="18"/>
        <v>0</v>
      </c>
      <c r="AP146" s="49" t="s">
        <v>320</v>
      </c>
    </row>
    <row r="147" spans="2:42" x14ac:dyDescent="0.25">
      <c r="B147" s="177" t="s">
        <v>194</v>
      </c>
      <c r="C147" s="149" t="s">
        <v>195</v>
      </c>
      <c r="D147" s="26" t="s">
        <v>558</v>
      </c>
      <c r="E147" s="118">
        <v>10</v>
      </c>
      <c r="F147" s="118">
        <v>11</v>
      </c>
      <c r="G147" s="30">
        <f t="shared" si="24"/>
        <v>-1</v>
      </c>
      <c r="H147" s="117">
        <f>(VLOOKUP(B147,'[1]New Ratings'!$A$3:$I$195,5,FALSE))</f>
        <v>11</v>
      </c>
      <c r="I147" s="43" t="s">
        <v>1</v>
      </c>
      <c r="J147" s="36" t="s">
        <v>328</v>
      </c>
      <c r="K147" s="36" t="s">
        <v>328</v>
      </c>
      <c r="L147" s="43" t="s">
        <v>40</v>
      </c>
      <c r="M147" s="36" t="s">
        <v>323</v>
      </c>
      <c r="N147" s="58" t="s">
        <v>348</v>
      </c>
      <c r="O147" s="55">
        <v>41.14</v>
      </c>
      <c r="P147" s="69">
        <v>83</v>
      </c>
      <c r="Q147" s="63" t="str">
        <f t="shared" si="25"/>
        <v>C</v>
      </c>
      <c r="R147" s="58">
        <v>57</v>
      </c>
      <c r="S147" s="64">
        <v>63</v>
      </c>
      <c r="T147" s="141">
        <f t="shared" si="22"/>
        <v>-6</v>
      </c>
      <c r="U147" s="36">
        <v>89</v>
      </c>
      <c r="V147" s="43">
        <v>28.3</v>
      </c>
      <c r="W147" s="64">
        <v>27.5</v>
      </c>
      <c r="X147" s="65">
        <f t="shared" si="23"/>
        <v>0.80000000000000071</v>
      </c>
      <c r="Y147" s="36">
        <v>68</v>
      </c>
      <c r="Z147" s="43">
        <v>30.5</v>
      </c>
      <c r="AA147" s="47">
        <v>30</v>
      </c>
      <c r="AB147" s="47" t="s">
        <v>432</v>
      </c>
      <c r="AC147" s="47" t="s">
        <v>298</v>
      </c>
      <c r="AD147" s="47" t="s">
        <v>323</v>
      </c>
      <c r="AE147" s="47" t="s">
        <v>433</v>
      </c>
      <c r="AF147" s="47" t="s">
        <v>259</v>
      </c>
      <c r="AG147" s="47" t="s">
        <v>259</v>
      </c>
      <c r="AH147" s="58">
        <f>IF(ISERROR(VLOOKUP(AB147,Methodology!$H$26:$I$37,2,FALSE)),"",VLOOKUP(AB147,Methodology!$H$26:$I$37,2,FALSE))</f>
        <v>4</v>
      </c>
      <c r="AI147" s="58">
        <f>IF(ISERROR(VLOOKUP(AC147,Methodology!$H$26:$I$37,2,FALSE)),"",VLOOKUP(AC147,Methodology!$H$26:$I$37,2,FALSE))</f>
        <v>8</v>
      </c>
      <c r="AJ147" s="47">
        <f>IF(ISERROR(VLOOKUP(AD147,Methodology!$H$26:$I$37,2,FALSE)),"",VLOOKUP(AD147,Methodology!$H$26:$I$37,2,FALSE))</f>
        <v>5</v>
      </c>
      <c r="AK147" s="58">
        <f>IF(ISERROR(VLOOKUP(AE147,Methodology!$H$26:$I$37,2,FALSE)),"",VLOOKUP(AE147,Methodology!$H$26:$I$37,2,FALSE))</f>
        <v>2</v>
      </c>
      <c r="AL147" s="58">
        <f>IF(ISERROR(VLOOKUP(AF147,Methodology!$H$26:$I$37,2,FALSE)),"",VLOOKUP(AF147,Methodology!$H$26:$I$37,2,FALSE))</f>
        <v>3</v>
      </c>
      <c r="AM147" s="47">
        <f>IF(ISERROR(VLOOKUP(AG147,Methodology!$H$26:$I$37,2,FALSE)),"",VLOOKUP(AG147,Methodology!$H$26:$I$37,2,FALSE))</f>
        <v>3</v>
      </c>
      <c r="AN147" s="108">
        <f t="shared" si="19"/>
        <v>5.666666666666667</v>
      </c>
      <c r="AO147" s="108">
        <f t="shared" si="18"/>
        <v>2.6666666666666665</v>
      </c>
      <c r="AP147" s="49" t="s">
        <v>252</v>
      </c>
    </row>
    <row r="148" spans="2:42" ht="15.75" customHeight="1" x14ac:dyDescent="0.25">
      <c r="B148" s="177" t="s">
        <v>196</v>
      </c>
      <c r="C148" s="149" t="s">
        <v>275</v>
      </c>
      <c r="D148" s="26" t="s">
        <v>559</v>
      </c>
      <c r="E148" s="118">
        <v>11</v>
      </c>
      <c r="F148" s="118">
        <v>12</v>
      </c>
      <c r="G148" s="30">
        <f t="shared" si="24"/>
        <v>-1</v>
      </c>
      <c r="H148" s="117">
        <f>(VLOOKUP(B148,'[1]New Ratings'!$A$3:$I$195,5,FALSE))</f>
        <v>12</v>
      </c>
      <c r="I148" s="43" t="s">
        <v>1</v>
      </c>
      <c r="J148" s="172" t="s">
        <v>328</v>
      </c>
      <c r="K148" s="36" t="s">
        <v>647</v>
      </c>
      <c r="L148" s="43" t="s">
        <v>13</v>
      </c>
      <c r="M148" s="36" t="s">
        <v>348</v>
      </c>
      <c r="N148" s="58" t="s">
        <v>348</v>
      </c>
      <c r="O148" s="55">
        <v>37.6</v>
      </c>
      <c r="P148" s="69">
        <v>97</v>
      </c>
      <c r="Q148" s="63" t="str">
        <f t="shared" si="25"/>
        <v>C</v>
      </c>
      <c r="R148" s="58">
        <v>59</v>
      </c>
      <c r="S148" s="64">
        <v>63</v>
      </c>
      <c r="T148" s="141">
        <f t="shared" si="22"/>
        <v>-4</v>
      </c>
      <c r="U148" s="36">
        <v>93</v>
      </c>
      <c r="V148" s="43">
        <v>27</v>
      </c>
      <c r="W148" s="64">
        <v>19.600000000000001</v>
      </c>
      <c r="X148" s="65">
        <f t="shared" si="23"/>
        <v>7.3999999999999986</v>
      </c>
      <c r="Y148" s="36">
        <v>55</v>
      </c>
      <c r="Z148" s="43">
        <v>40</v>
      </c>
      <c r="AA148" s="47">
        <v>38</v>
      </c>
      <c r="AB148" s="47" t="s">
        <v>259</v>
      </c>
      <c r="AC148" s="47" t="s">
        <v>323</v>
      </c>
      <c r="AD148" s="47" t="s">
        <v>433</v>
      </c>
      <c r="AE148" s="47" t="s">
        <v>432</v>
      </c>
      <c r="AF148" s="47" t="s">
        <v>432</v>
      </c>
      <c r="AG148" s="47" t="s">
        <v>432</v>
      </c>
      <c r="AH148" s="58">
        <f>IF(ISERROR(VLOOKUP(AB148,Methodology!$H$26:$I$37,2,FALSE)),"",VLOOKUP(AB148,Methodology!$H$26:$I$37,2,FALSE))</f>
        <v>3</v>
      </c>
      <c r="AI148" s="58">
        <f>IF(ISERROR(VLOOKUP(AC148,Methodology!$H$26:$I$37,2,FALSE)),"",VLOOKUP(AC148,Methodology!$H$26:$I$37,2,FALSE))</f>
        <v>5</v>
      </c>
      <c r="AJ148" s="47">
        <f>IF(ISERROR(VLOOKUP(AD148,Methodology!$H$26:$I$37,2,FALSE)),"",VLOOKUP(AD148,Methodology!$H$26:$I$37,2,FALSE))</f>
        <v>2</v>
      </c>
      <c r="AK148" s="58">
        <f>IF(ISERROR(VLOOKUP(AE148,Methodology!$H$26:$I$37,2,FALSE)),"",VLOOKUP(AE148,Methodology!$H$26:$I$37,2,FALSE))</f>
        <v>4</v>
      </c>
      <c r="AL148" s="58">
        <f>IF(ISERROR(VLOOKUP(AF148,Methodology!$H$26:$I$37,2,FALSE)),"",VLOOKUP(AF148,Methodology!$H$26:$I$37,2,FALSE))</f>
        <v>4</v>
      </c>
      <c r="AM148" s="47">
        <f>IF(ISERROR(VLOOKUP(AG148,Methodology!$H$26:$I$37,2,FALSE)),"",VLOOKUP(AG148,Methodology!$H$26:$I$37,2,FALSE))</f>
        <v>4</v>
      </c>
      <c r="AN148" s="108">
        <f t="shared" si="19"/>
        <v>3.3333333333333335</v>
      </c>
      <c r="AO148" s="108">
        <f t="shared" si="18"/>
        <v>4</v>
      </c>
      <c r="AP148" s="49" t="s">
        <v>317</v>
      </c>
    </row>
    <row r="149" spans="2:42" x14ac:dyDescent="0.25">
      <c r="B149" s="174" t="s">
        <v>197</v>
      </c>
      <c r="C149" s="149" t="s">
        <v>29</v>
      </c>
      <c r="D149" s="26" t="s">
        <v>560</v>
      </c>
      <c r="E149" s="118"/>
      <c r="F149" s="118">
        <v>12</v>
      </c>
      <c r="G149" s="30">
        <f t="shared" si="24"/>
        <v>-12</v>
      </c>
      <c r="H149" s="117">
        <f>(VLOOKUP(B149,'[1]New Ratings'!$A$3:$I$195,5,FALSE))</f>
        <v>12</v>
      </c>
      <c r="I149" s="43" t="s">
        <v>1</v>
      </c>
      <c r="J149" s="36" t="s">
        <v>305</v>
      </c>
      <c r="K149" s="36" t="s">
        <v>305</v>
      </c>
      <c r="L149" s="43" t="s">
        <v>305</v>
      </c>
      <c r="M149" s="36" t="s">
        <v>305</v>
      </c>
      <c r="N149" s="58" t="s">
        <v>305</v>
      </c>
      <c r="O149" s="55">
        <v>22.71</v>
      </c>
      <c r="P149" s="69">
        <v>170</v>
      </c>
      <c r="Q149" s="63" t="str">
        <f t="shared" si="25"/>
        <v>*</v>
      </c>
      <c r="R149" s="58" t="s">
        <v>305</v>
      </c>
      <c r="S149" s="64" t="s">
        <v>305</v>
      </c>
      <c r="T149" s="141" t="str">
        <f t="shared" si="22"/>
        <v>*</v>
      </c>
      <c r="U149" s="36" t="s">
        <v>305</v>
      </c>
      <c r="V149" s="43" t="s">
        <v>305</v>
      </c>
      <c r="W149" s="64" t="s">
        <v>305</v>
      </c>
      <c r="X149" s="65" t="str">
        <f t="shared" si="23"/>
        <v>*</v>
      </c>
      <c r="Y149" s="36" t="s">
        <v>305</v>
      </c>
      <c r="Z149" s="43" t="s">
        <v>305</v>
      </c>
      <c r="AA149" s="47" t="s">
        <v>305</v>
      </c>
      <c r="AB149" s="47"/>
      <c r="AC149" s="47"/>
      <c r="AD149" s="47"/>
      <c r="AE149" s="47"/>
      <c r="AF149" s="47"/>
      <c r="AG149" s="47"/>
      <c r="AH149" s="58" t="str">
        <f>IF(ISERROR(VLOOKUP(AB149,Methodology!$H$26:$I$37,2,FALSE)),"",VLOOKUP(AB149,Methodology!$H$26:$I$37,2,FALSE))</f>
        <v/>
      </c>
      <c r="AI149" s="58" t="str">
        <f>IF(ISERROR(VLOOKUP(AC149,Methodology!$H$26:$I$37,2,FALSE)),"",VLOOKUP(AC149,Methodology!$H$26:$I$37,2,FALSE))</f>
        <v/>
      </c>
      <c r="AJ149" s="47" t="str">
        <f>IF(ISERROR(VLOOKUP(AD149,Methodology!$H$26:$I$37,2,FALSE)),"",VLOOKUP(AD149,Methodology!$H$26:$I$37,2,FALSE))</f>
        <v/>
      </c>
      <c r="AK149" s="58" t="str">
        <f>IF(ISERROR(VLOOKUP(AE149,Methodology!$H$26:$I$37,2,FALSE)),"",VLOOKUP(AE149,Methodology!$H$26:$I$37,2,FALSE))</f>
        <v/>
      </c>
      <c r="AL149" s="58" t="str">
        <f>IF(ISERROR(VLOOKUP(AF149,Methodology!$H$26:$I$37,2,FALSE)),"",VLOOKUP(AF149,Methodology!$H$26:$I$37,2,FALSE))</f>
        <v/>
      </c>
      <c r="AM149" s="47" t="str">
        <f>IF(ISERROR(VLOOKUP(AG149,Methodology!$H$26:$I$37,2,FALSE)),"",VLOOKUP(AG149,Methodology!$H$26:$I$37,2,FALSE))</f>
        <v/>
      </c>
      <c r="AN149" s="108">
        <f t="shared" si="19"/>
        <v>0</v>
      </c>
      <c r="AO149" s="108">
        <f t="shared" si="18"/>
        <v>0</v>
      </c>
      <c r="AP149" s="49" t="s">
        <v>317</v>
      </c>
    </row>
    <row r="150" spans="2:42" x14ac:dyDescent="0.25">
      <c r="B150" s="174" t="s">
        <v>365</v>
      </c>
      <c r="C150" s="149" t="s">
        <v>278</v>
      </c>
      <c r="D150" s="26" t="s">
        <v>620</v>
      </c>
      <c r="E150" s="118"/>
      <c r="F150" s="118">
        <v>10</v>
      </c>
      <c r="G150" s="30">
        <f t="shared" si="24"/>
        <v>-10</v>
      </c>
      <c r="H150" s="117" t="e">
        <f>(VLOOKUP(B150,'[1]New Ratings'!$A$3:$I$195,5,FALSE))</f>
        <v>#N/A</v>
      </c>
      <c r="I150" s="43" t="s">
        <v>16</v>
      </c>
      <c r="J150" s="36" t="s">
        <v>305</v>
      </c>
      <c r="K150" s="36" t="s">
        <v>305</v>
      </c>
      <c r="L150" s="43" t="s">
        <v>305</v>
      </c>
      <c r="M150" s="36" t="s">
        <v>305</v>
      </c>
      <c r="N150" s="58" t="s">
        <v>305</v>
      </c>
      <c r="O150" s="55">
        <v>30.88</v>
      </c>
      <c r="P150" s="69">
        <v>127</v>
      </c>
      <c r="Q150" s="63" t="str">
        <f t="shared" si="25"/>
        <v>*</v>
      </c>
      <c r="R150" s="58" t="s">
        <v>305</v>
      </c>
      <c r="S150" s="64" t="s">
        <v>305</v>
      </c>
      <c r="T150" s="141" t="str">
        <f>IF(R150="*","*",R150-S150)</f>
        <v>*</v>
      </c>
      <c r="U150" s="36" t="s">
        <v>305</v>
      </c>
      <c r="V150" s="43" t="s">
        <v>305</v>
      </c>
      <c r="W150" s="64" t="s">
        <v>305</v>
      </c>
      <c r="X150" s="65" t="str">
        <f>IF(V150="*","*",V150-W150)</f>
        <v>*</v>
      </c>
      <c r="Y150" s="36" t="s">
        <v>305</v>
      </c>
      <c r="Z150" s="43" t="s">
        <v>305</v>
      </c>
      <c r="AA150" s="47" t="s">
        <v>305</v>
      </c>
      <c r="AB150" s="47"/>
      <c r="AC150" s="47"/>
      <c r="AD150" s="47"/>
      <c r="AE150" s="47"/>
      <c r="AF150" s="47"/>
      <c r="AG150" s="47"/>
      <c r="AH150" s="58" t="str">
        <f>IF(ISERROR(VLOOKUP(AB150,Methodology!$H$26:$I$37,2,FALSE)),"",VLOOKUP(AB150,Methodology!$H$26:$I$37,2,FALSE))</f>
        <v/>
      </c>
      <c r="AI150" s="58" t="str">
        <f>IF(ISERROR(VLOOKUP(AC150,Methodology!$H$26:$I$37,2,FALSE)),"",VLOOKUP(AC150,Methodology!$H$26:$I$37,2,FALSE))</f>
        <v/>
      </c>
      <c r="AJ150" s="47" t="str">
        <f>IF(ISERROR(VLOOKUP(AD150,Methodology!$H$26:$I$37,2,FALSE)),"",VLOOKUP(AD150,Methodology!$H$26:$I$37,2,FALSE))</f>
        <v/>
      </c>
      <c r="AK150" s="58" t="str">
        <f>IF(ISERROR(VLOOKUP(AE150,Methodology!$H$26:$I$37,2,FALSE)),"",VLOOKUP(AE150,Methodology!$H$26:$I$37,2,FALSE))</f>
        <v/>
      </c>
      <c r="AL150" s="58" t="str">
        <f>IF(ISERROR(VLOOKUP(AF150,Methodology!$H$26:$I$37,2,FALSE)),"",VLOOKUP(AF150,Methodology!$H$26:$I$37,2,FALSE))</f>
        <v/>
      </c>
      <c r="AM150" s="47" t="str">
        <f>IF(ISERROR(VLOOKUP(AG150,Methodology!$H$26:$I$37,2,FALSE)),"",VLOOKUP(AG150,Methodology!$H$26:$I$37,2,FALSE))</f>
        <v/>
      </c>
      <c r="AN150" s="108">
        <f t="shared" si="19"/>
        <v>0</v>
      </c>
      <c r="AO150" s="108">
        <f t="shared" si="18"/>
        <v>0</v>
      </c>
      <c r="AP150" s="49" t="s">
        <v>321</v>
      </c>
    </row>
    <row r="151" spans="2:42" x14ac:dyDescent="0.25">
      <c r="B151" s="175" t="s">
        <v>198</v>
      </c>
      <c r="C151" s="149" t="s">
        <v>199</v>
      </c>
      <c r="D151" s="26" t="s">
        <v>562</v>
      </c>
      <c r="E151" s="118"/>
      <c r="F151" s="118">
        <v>12</v>
      </c>
      <c r="G151" s="30">
        <f t="shared" si="24"/>
        <v>-12</v>
      </c>
      <c r="H151" s="117">
        <f>(VLOOKUP(B151,'[1]New Ratings'!$A$3:$I$195,5,FALSE))</f>
        <v>12</v>
      </c>
      <c r="I151" s="43" t="s">
        <v>1</v>
      </c>
      <c r="J151" s="36" t="s">
        <v>305</v>
      </c>
      <c r="K151" s="36" t="s">
        <v>305</v>
      </c>
      <c r="L151" s="43" t="s">
        <v>305</v>
      </c>
      <c r="M151" s="36" t="s">
        <v>305</v>
      </c>
      <c r="N151" s="58" t="s">
        <v>305</v>
      </c>
      <c r="O151" s="55">
        <v>20.190000000000001</v>
      </c>
      <c r="P151" s="69">
        <v>176</v>
      </c>
      <c r="Q151" s="63" t="str">
        <f t="shared" si="25"/>
        <v>*</v>
      </c>
      <c r="R151" s="58" t="s">
        <v>305</v>
      </c>
      <c r="S151" s="64" t="s">
        <v>305</v>
      </c>
      <c r="T151" s="141" t="str">
        <f t="shared" si="22"/>
        <v>*</v>
      </c>
      <c r="U151" s="36" t="s">
        <v>305</v>
      </c>
      <c r="V151" s="43" t="s">
        <v>305</v>
      </c>
      <c r="W151" s="64" t="s">
        <v>305</v>
      </c>
      <c r="X151" s="65" t="str">
        <f t="shared" si="23"/>
        <v>*</v>
      </c>
      <c r="Y151" s="36" t="s">
        <v>305</v>
      </c>
      <c r="Z151" s="43" t="s">
        <v>305</v>
      </c>
      <c r="AA151" s="47" t="s">
        <v>305</v>
      </c>
      <c r="AB151" s="47"/>
      <c r="AC151" s="47"/>
      <c r="AD151" s="47"/>
      <c r="AE151" s="47"/>
      <c r="AF151" s="47"/>
      <c r="AG151" s="47"/>
      <c r="AH151" s="58" t="str">
        <f>IF(ISERROR(VLOOKUP(AB151,Methodology!$H$26:$I$37,2,FALSE)),"",VLOOKUP(AB151,Methodology!$H$26:$I$37,2,FALSE))</f>
        <v/>
      </c>
      <c r="AI151" s="58" t="str">
        <f>IF(ISERROR(VLOOKUP(AC151,Methodology!$H$26:$I$37,2,FALSE)),"",VLOOKUP(AC151,Methodology!$H$26:$I$37,2,FALSE))</f>
        <v/>
      </c>
      <c r="AJ151" s="47" t="str">
        <f>IF(ISERROR(VLOOKUP(AD151,Methodology!$H$26:$I$37,2,FALSE)),"",VLOOKUP(AD151,Methodology!$H$26:$I$37,2,FALSE))</f>
        <v/>
      </c>
      <c r="AK151" s="58" t="str">
        <f>IF(ISERROR(VLOOKUP(AE151,Methodology!$H$26:$I$37,2,FALSE)),"",VLOOKUP(AE151,Methodology!$H$26:$I$37,2,FALSE))</f>
        <v/>
      </c>
      <c r="AL151" s="58" t="str">
        <f>IF(ISERROR(VLOOKUP(AF151,Methodology!$H$26:$I$37,2,FALSE)),"",VLOOKUP(AF151,Methodology!$H$26:$I$37,2,FALSE))</f>
        <v/>
      </c>
      <c r="AM151" s="47" t="str">
        <f>IF(ISERROR(VLOOKUP(AG151,Methodology!$H$26:$I$37,2,FALSE)),"",VLOOKUP(AG151,Methodology!$H$26:$I$37,2,FALSE))</f>
        <v/>
      </c>
      <c r="AN151" s="108">
        <f t="shared" si="19"/>
        <v>0</v>
      </c>
      <c r="AO151" s="108">
        <f t="shared" si="18"/>
        <v>0</v>
      </c>
      <c r="AP151" s="49" t="s">
        <v>317</v>
      </c>
    </row>
    <row r="152" spans="2:42" x14ac:dyDescent="0.25">
      <c r="B152" s="173" t="s">
        <v>415</v>
      </c>
      <c r="C152" s="149" t="s">
        <v>430</v>
      </c>
      <c r="D152" s="26" t="s">
        <v>514</v>
      </c>
      <c r="E152" s="118"/>
      <c r="F152" s="118">
        <v>10</v>
      </c>
      <c r="G152" s="30">
        <f t="shared" si="24"/>
        <v>-10</v>
      </c>
      <c r="H152" s="117" t="e">
        <f>(VLOOKUP(B152,'[1]New Ratings'!$A$3:$I$195,5,FALSE))</f>
        <v>#N/A</v>
      </c>
      <c r="I152" s="43" t="s">
        <v>16</v>
      </c>
      <c r="J152" s="36" t="s">
        <v>305</v>
      </c>
      <c r="K152" s="36" t="s">
        <v>305</v>
      </c>
      <c r="L152" s="43" t="s">
        <v>305</v>
      </c>
      <c r="M152" s="36" t="s">
        <v>305</v>
      </c>
      <c r="N152" s="58"/>
      <c r="O152" s="55"/>
      <c r="P152" s="69" t="s">
        <v>305</v>
      </c>
      <c r="Q152" s="63" t="str">
        <f t="shared" si="25"/>
        <v>*</v>
      </c>
      <c r="R152" s="58" t="s">
        <v>305</v>
      </c>
      <c r="S152" s="64"/>
      <c r="T152" s="141"/>
      <c r="U152" s="36" t="s">
        <v>305</v>
      </c>
      <c r="V152" s="43" t="s">
        <v>305</v>
      </c>
      <c r="W152" s="64"/>
      <c r="X152" s="65"/>
      <c r="Y152" s="36" t="s">
        <v>305</v>
      </c>
      <c r="Z152" s="43" t="s">
        <v>305</v>
      </c>
      <c r="AA152" s="47" t="s">
        <v>305</v>
      </c>
      <c r="AB152" s="47"/>
      <c r="AC152" s="47"/>
      <c r="AD152" s="47"/>
      <c r="AE152" s="47"/>
      <c r="AF152" s="47"/>
      <c r="AG152" s="47"/>
      <c r="AH152" s="58" t="str">
        <f>IF(ISERROR(VLOOKUP(AB152,Methodology!$H$26:$I$37,2,FALSE)),"",VLOOKUP(AB152,Methodology!$H$26:$I$37,2,FALSE))</f>
        <v/>
      </c>
      <c r="AI152" s="58" t="str">
        <f>IF(ISERROR(VLOOKUP(AC152,Methodology!$H$26:$I$37,2,FALSE)),"",VLOOKUP(AC152,Methodology!$H$26:$I$37,2,FALSE))</f>
        <v/>
      </c>
      <c r="AJ152" s="47" t="str">
        <f>IF(ISERROR(VLOOKUP(AD152,Methodology!$H$26:$I$37,2,FALSE)),"",VLOOKUP(AD152,Methodology!$H$26:$I$37,2,FALSE))</f>
        <v/>
      </c>
      <c r="AK152" s="58" t="str">
        <f>IF(ISERROR(VLOOKUP(AE152,Methodology!$H$26:$I$37,2,FALSE)),"",VLOOKUP(AE152,Methodology!$H$26:$I$37,2,FALSE))</f>
        <v/>
      </c>
      <c r="AL152" s="58" t="str">
        <f>IF(ISERROR(VLOOKUP(AF152,Methodology!$H$26:$I$37,2,FALSE)),"",VLOOKUP(AF152,Methodology!$H$26:$I$37,2,FALSE))</f>
        <v/>
      </c>
      <c r="AM152" s="47" t="str">
        <f>IF(ISERROR(VLOOKUP(AG152,Methodology!$H$26:$I$37,2,FALSE)),"",VLOOKUP(AG152,Methodology!$H$26:$I$37,2,FALSE))</f>
        <v/>
      </c>
      <c r="AN152" s="108">
        <f t="shared" si="19"/>
        <v>0</v>
      </c>
      <c r="AO152" s="108">
        <f t="shared" si="18"/>
        <v>0</v>
      </c>
      <c r="AP152" s="49" t="s">
        <v>420</v>
      </c>
    </row>
    <row r="153" spans="2:42" x14ac:dyDescent="0.25">
      <c r="B153" s="76" t="s">
        <v>200</v>
      </c>
      <c r="C153" s="149" t="s">
        <v>193</v>
      </c>
      <c r="D153" s="26" t="s">
        <v>563</v>
      </c>
      <c r="E153" s="118"/>
      <c r="F153" s="118">
        <v>4</v>
      </c>
      <c r="G153" s="30">
        <f t="shared" si="24"/>
        <v>-4</v>
      </c>
      <c r="H153" s="117">
        <f>(VLOOKUP(B153,'[1]New Ratings'!$A$3:$I$195,5,FALSE))</f>
        <v>4</v>
      </c>
      <c r="I153" s="43" t="s">
        <v>16</v>
      </c>
      <c r="J153" s="36" t="s">
        <v>311</v>
      </c>
      <c r="K153" s="36" t="s">
        <v>311</v>
      </c>
      <c r="L153" s="43" t="s">
        <v>13</v>
      </c>
      <c r="M153" s="36" t="s">
        <v>305</v>
      </c>
      <c r="N153" s="58" t="s">
        <v>305</v>
      </c>
      <c r="O153" s="55">
        <v>68.55</v>
      </c>
      <c r="P153" s="69">
        <v>37</v>
      </c>
      <c r="Q153" s="63" t="str">
        <f t="shared" si="25"/>
        <v>B</v>
      </c>
      <c r="R153" s="58">
        <v>37</v>
      </c>
      <c r="S153" s="64">
        <v>39</v>
      </c>
      <c r="T153" s="141">
        <f t="shared" si="22"/>
        <v>-2</v>
      </c>
      <c r="U153" s="36">
        <v>37</v>
      </c>
      <c r="V153" s="43">
        <v>59.7</v>
      </c>
      <c r="W153" s="64">
        <v>55.1</v>
      </c>
      <c r="X153" s="65">
        <f t="shared" si="23"/>
        <v>4.6000000000000014</v>
      </c>
      <c r="Y153" s="36">
        <v>66</v>
      </c>
      <c r="Z153" s="43">
        <v>45.5</v>
      </c>
      <c r="AA153" s="47">
        <v>42</v>
      </c>
      <c r="AB153" s="47" t="s">
        <v>303</v>
      </c>
      <c r="AC153" s="47" t="s">
        <v>303</v>
      </c>
      <c r="AD153" s="47" t="s">
        <v>298</v>
      </c>
      <c r="AE153" s="47" t="s">
        <v>298</v>
      </c>
      <c r="AF153" s="47" t="s">
        <v>323</v>
      </c>
      <c r="AG153" s="47" t="s">
        <v>348</v>
      </c>
      <c r="AH153" s="58">
        <f>IF(ISERROR(VLOOKUP(AB153,Methodology!$H$26:$I$37,2,FALSE)),"",VLOOKUP(AB153,Methodology!$H$26:$I$37,2,FALSE))</f>
        <v>7</v>
      </c>
      <c r="AI153" s="58">
        <f>IF(ISERROR(VLOOKUP(AC153,Methodology!$H$26:$I$37,2,FALSE)),"",VLOOKUP(AC153,Methodology!$H$26:$I$37,2,FALSE))</f>
        <v>7</v>
      </c>
      <c r="AJ153" s="47">
        <f>IF(ISERROR(VLOOKUP(AD153,Methodology!$H$26:$I$37,2,FALSE)),"",VLOOKUP(AD153,Methodology!$H$26:$I$37,2,FALSE))</f>
        <v>8</v>
      </c>
      <c r="AK153" s="58">
        <f>IF(ISERROR(VLOOKUP(AE153,Methodology!$H$26:$I$37,2,FALSE)),"",VLOOKUP(AE153,Methodology!$H$26:$I$37,2,FALSE))</f>
        <v>8</v>
      </c>
      <c r="AL153" s="58">
        <f>IF(ISERROR(VLOOKUP(AF153,Methodology!$H$26:$I$37,2,FALSE)),"",VLOOKUP(AF153,Methodology!$H$26:$I$37,2,FALSE))</f>
        <v>5</v>
      </c>
      <c r="AM153" s="47">
        <f>IF(ISERROR(VLOOKUP(AG153,Methodology!$H$26:$I$37,2,FALSE)),"",VLOOKUP(AG153,Methodology!$H$26:$I$37,2,FALSE))</f>
        <v>6</v>
      </c>
      <c r="AN153" s="108">
        <f t="shared" si="19"/>
        <v>7.333333333333333</v>
      </c>
      <c r="AO153" s="108">
        <f t="shared" si="18"/>
        <v>6.333333333333333</v>
      </c>
      <c r="AP153" s="49" t="s">
        <v>320</v>
      </c>
    </row>
    <row r="154" spans="2:42" x14ac:dyDescent="0.25">
      <c r="B154" s="177" t="s">
        <v>201</v>
      </c>
      <c r="C154" s="149" t="s">
        <v>33</v>
      </c>
      <c r="D154" s="26" t="s">
        <v>465</v>
      </c>
      <c r="E154" s="118"/>
      <c r="F154" s="118">
        <v>11</v>
      </c>
      <c r="G154" s="30">
        <f t="shared" si="24"/>
        <v>-11</v>
      </c>
      <c r="H154" s="117">
        <f>(VLOOKUP(B154,'[1]New Ratings'!$A$3:$I$195,5,FALSE))</f>
        <v>11</v>
      </c>
      <c r="I154" s="43" t="s">
        <v>1</v>
      </c>
      <c r="J154" s="36" t="s">
        <v>303</v>
      </c>
      <c r="K154" s="36" t="s">
        <v>305</v>
      </c>
      <c r="L154" s="43" t="s">
        <v>13</v>
      </c>
      <c r="M154" s="36" t="s">
        <v>305</v>
      </c>
      <c r="N154" s="58" t="s">
        <v>305</v>
      </c>
      <c r="O154" s="55">
        <v>33.44</v>
      </c>
      <c r="P154" s="69">
        <v>109</v>
      </c>
      <c r="Q154" s="63" t="str">
        <f t="shared" si="25"/>
        <v>C</v>
      </c>
      <c r="R154" s="58">
        <v>51</v>
      </c>
      <c r="S154" s="64">
        <v>52</v>
      </c>
      <c r="T154" s="141">
        <f t="shared" si="22"/>
        <v>-1</v>
      </c>
      <c r="U154" s="36">
        <v>101</v>
      </c>
      <c r="V154" s="43">
        <v>23.2</v>
      </c>
      <c r="W154" s="64">
        <v>23.2</v>
      </c>
      <c r="X154" s="65">
        <f t="shared" si="23"/>
        <v>0</v>
      </c>
      <c r="Y154" s="36">
        <v>59</v>
      </c>
      <c r="Z154" s="43">
        <v>34</v>
      </c>
      <c r="AA154" s="47">
        <v>36.5</v>
      </c>
      <c r="AB154" s="47"/>
      <c r="AC154" s="47"/>
      <c r="AD154" s="47"/>
      <c r="AE154" s="47"/>
      <c r="AF154" s="47"/>
      <c r="AG154" s="47"/>
      <c r="AH154" s="58" t="str">
        <f>IF(ISERROR(VLOOKUP(AB154,Methodology!$H$26:$I$37,2,FALSE)),"",VLOOKUP(AB154,Methodology!$H$26:$I$37,2,FALSE))</f>
        <v/>
      </c>
      <c r="AI154" s="58" t="str">
        <f>IF(ISERROR(VLOOKUP(AC154,Methodology!$H$26:$I$37,2,FALSE)),"",VLOOKUP(AC154,Methodology!$H$26:$I$37,2,FALSE))</f>
        <v/>
      </c>
      <c r="AJ154" s="47" t="str">
        <f>IF(ISERROR(VLOOKUP(AD154,Methodology!$H$26:$I$37,2,FALSE)),"",VLOOKUP(AD154,Methodology!$H$26:$I$37,2,FALSE))</f>
        <v/>
      </c>
      <c r="AK154" s="58" t="str">
        <f>IF(ISERROR(VLOOKUP(AE154,Methodology!$H$26:$I$37,2,FALSE)),"",VLOOKUP(AE154,Methodology!$H$26:$I$37,2,FALSE))</f>
        <v/>
      </c>
      <c r="AL154" s="58" t="str">
        <f>IF(ISERROR(VLOOKUP(AF154,Methodology!$H$26:$I$37,2,FALSE)),"",VLOOKUP(AF154,Methodology!$H$26:$I$37,2,FALSE))</f>
        <v/>
      </c>
      <c r="AM154" s="47" t="str">
        <f>IF(ISERROR(VLOOKUP(AG154,Methodology!$H$26:$I$37,2,FALSE)),"",VLOOKUP(AG154,Methodology!$H$26:$I$37,2,FALSE))</f>
        <v/>
      </c>
      <c r="AN154" s="108">
        <f t="shared" si="19"/>
        <v>0</v>
      </c>
      <c r="AO154" s="108">
        <f t="shared" si="18"/>
        <v>0</v>
      </c>
      <c r="AP154" s="49" t="s">
        <v>420</v>
      </c>
    </row>
    <row r="155" spans="2:42" x14ac:dyDescent="0.25">
      <c r="B155" s="76" t="s">
        <v>202</v>
      </c>
      <c r="C155" s="149" t="s">
        <v>111</v>
      </c>
      <c r="D155" s="26" t="s">
        <v>564</v>
      </c>
      <c r="E155" s="118"/>
      <c r="F155" s="118">
        <v>9</v>
      </c>
      <c r="G155" s="30">
        <f t="shared" si="24"/>
        <v>-9</v>
      </c>
      <c r="H155" s="117">
        <f>(VLOOKUP(B155,'[1]New Ratings'!$A$3:$I$195,5,FALSE))</f>
        <v>11</v>
      </c>
      <c r="I155" s="43" t="s">
        <v>16</v>
      </c>
      <c r="J155" s="36" t="s">
        <v>305</v>
      </c>
      <c r="K155" s="36" t="s">
        <v>305</v>
      </c>
      <c r="L155" s="43" t="s">
        <v>305</v>
      </c>
      <c r="M155" s="36" t="s">
        <v>305</v>
      </c>
      <c r="N155" s="58" t="s">
        <v>305</v>
      </c>
      <c r="O155" s="55">
        <v>38</v>
      </c>
      <c r="P155" s="69">
        <v>94</v>
      </c>
      <c r="Q155" s="63" t="str">
        <f t="shared" si="25"/>
        <v>C</v>
      </c>
      <c r="R155" s="58">
        <v>49</v>
      </c>
      <c r="S155" s="64">
        <v>49</v>
      </c>
      <c r="T155" s="141">
        <f t="shared" si="22"/>
        <v>0</v>
      </c>
      <c r="U155" s="36">
        <v>85</v>
      </c>
      <c r="V155" s="43">
        <v>28.9</v>
      </c>
      <c r="W155" s="64">
        <v>31.9</v>
      </c>
      <c r="X155" s="65">
        <f t="shared" si="23"/>
        <v>-3</v>
      </c>
      <c r="Y155" s="36" t="s">
        <v>305</v>
      </c>
      <c r="Z155" s="43" t="s">
        <v>305</v>
      </c>
      <c r="AA155" s="47" t="s">
        <v>305</v>
      </c>
      <c r="AB155" s="47"/>
      <c r="AC155" s="47"/>
      <c r="AD155" s="47"/>
      <c r="AE155" s="47"/>
      <c r="AF155" s="47"/>
      <c r="AG155" s="47"/>
      <c r="AH155" s="58" t="str">
        <f>IF(ISERROR(VLOOKUP(AB155,Methodology!$H$26:$I$37,2,FALSE)),"",VLOOKUP(AB155,Methodology!$H$26:$I$37,2,FALSE))</f>
        <v/>
      </c>
      <c r="AI155" s="58" t="str">
        <f>IF(ISERROR(VLOOKUP(AC155,Methodology!$H$26:$I$37,2,FALSE)),"",VLOOKUP(AC155,Methodology!$H$26:$I$37,2,FALSE))</f>
        <v/>
      </c>
      <c r="AJ155" s="47" t="str">
        <f>IF(ISERROR(VLOOKUP(AD155,Methodology!$H$26:$I$37,2,FALSE)),"",VLOOKUP(AD155,Methodology!$H$26:$I$37,2,FALSE))</f>
        <v/>
      </c>
      <c r="AK155" s="58" t="str">
        <f>IF(ISERROR(VLOOKUP(AE155,Methodology!$H$26:$I$37,2,FALSE)),"",VLOOKUP(AE155,Methodology!$H$26:$I$37,2,FALSE))</f>
        <v/>
      </c>
      <c r="AL155" s="58" t="str">
        <f>IF(ISERROR(VLOOKUP(AF155,Methodology!$H$26:$I$37,2,FALSE)),"",VLOOKUP(AF155,Methodology!$H$26:$I$37,2,FALSE))</f>
        <v/>
      </c>
      <c r="AM155" s="47" t="str">
        <f>IF(ISERROR(VLOOKUP(AG155,Methodology!$H$26:$I$37,2,FALSE)),"",VLOOKUP(AG155,Methodology!$H$26:$I$37,2,FALSE))</f>
        <v/>
      </c>
      <c r="AN155" s="108">
        <f t="shared" si="19"/>
        <v>0</v>
      </c>
      <c r="AO155" s="108">
        <f t="shared" si="18"/>
        <v>0</v>
      </c>
      <c r="AP155" s="50" t="s">
        <v>442</v>
      </c>
    </row>
    <row r="156" spans="2:42" x14ac:dyDescent="0.25">
      <c r="B156" s="174" t="s">
        <v>203</v>
      </c>
      <c r="C156" s="149" t="s">
        <v>204</v>
      </c>
      <c r="D156" s="26" t="s">
        <v>565</v>
      </c>
      <c r="E156" s="118"/>
      <c r="F156" s="118">
        <v>12</v>
      </c>
      <c r="G156" s="30">
        <f t="shared" si="24"/>
        <v>-12</v>
      </c>
      <c r="H156" s="117">
        <f>(VLOOKUP(B156,'[1]New Ratings'!$A$3:$I$195,5,FALSE))</f>
        <v>12</v>
      </c>
      <c r="I156" s="43" t="s">
        <v>1</v>
      </c>
      <c r="J156" s="36" t="s">
        <v>305</v>
      </c>
      <c r="K156" s="36" t="s">
        <v>305</v>
      </c>
      <c r="L156" s="43" t="s">
        <v>305</v>
      </c>
      <c r="M156" s="36" t="s">
        <v>305</v>
      </c>
      <c r="N156" s="58" t="s">
        <v>305</v>
      </c>
      <c r="O156" s="55">
        <v>23.3</v>
      </c>
      <c r="P156" s="69">
        <v>167</v>
      </c>
      <c r="Q156" s="63" t="str">
        <f t="shared" si="25"/>
        <v>*</v>
      </c>
      <c r="R156" s="58" t="s">
        <v>305</v>
      </c>
      <c r="S156" s="64" t="s">
        <v>305</v>
      </c>
      <c r="T156" s="141" t="str">
        <f t="shared" si="22"/>
        <v>*</v>
      </c>
      <c r="U156" s="36">
        <v>144</v>
      </c>
      <c r="V156" s="43">
        <v>8.8000000000000007</v>
      </c>
      <c r="W156" s="64">
        <v>7.1</v>
      </c>
      <c r="X156" s="65">
        <f t="shared" si="23"/>
        <v>1.7000000000000011</v>
      </c>
      <c r="Y156" s="36">
        <v>40</v>
      </c>
      <c r="Z156" s="43">
        <v>16.5</v>
      </c>
      <c r="AA156" s="47">
        <v>25.5</v>
      </c>
      <c r="AB156" s="47"/>
      <c r="AC156" s="47"/>
      <c r="AD156" s="47"/>
      <c r="AE156" s="47"/>
      <c r="AF156" s="47"/>
      <c r="AG156" s="47"/>
      <c r="AH156" s="58" t="str">
        <f>IF(ISERROR(VLOOKUP(AB156,Methodology!$H$26:$I$37,2,FALSE)),"",VLOOKUP(AB156,Methodology!$H$26:$I$37,2,FALSE))</f>
        <v/>
      </c>
      <c r="AI156" s="58" t="str">
        <f>IF(ISERROR(VLOOKUP(AC156,Methodology!$H$26:$I$37,2,FALSE)),"",VLOOKUP(AC156,Methodology!$H$26:$I$37,2,FALSE))</f>
        <v/>
      </c>
      <c r="AJ156" s="47" t="str">
        <f>IF(ISERROR(VLOOKUP(AD156,Methodology!$H$26:$I$37,2,FALSE)),"",VLOOKUP(AD156,Methodology!$H$26:$I$37,2,FALSE))</f>
        <v/>
      </c>
      <c r="AK156" s="58" t="str">
        <f>IF(ISERROR(VLOOKUP(AE156,Methodology!$H$26:$I$37,2,FALSE)),"",VLOOKUP(AE156,Methodology!$H$26:$I$37,2,FALSE))</f>
        <v/>
      </c>
      <c r="AL156" s="58" t="str">
        <f>IF(ISERROR(VLOOKUP(AF156,Methodology!$H$26:$I$37,2,FALSE)),"",VLOOKUP(AF156,Methodology!$H$26:$I$37,2,FALSE))</f>
        <v/>
      </c>
      <c r="AM156" s="47" t="str">
        <f>IF(ISERROR(VLOOKUP(AG156,Methodology!$H$26:$I$37,2,FALSE)),"",VLOOKUP(AG156,Methodology!$H$26:$I$37,2,FALSE))</f>
        <v/>
      </c>
      <c r="AN156" s="108">
        <f t="shared" si="19"/>
        <v>0</v>
      </c>
      <c r="AO156" s="108">
        <f t="shared" si="18"/>
        <v>0</v>
      </c>
      <c r="AP156" s="49" t="s">
        <v>317</v>
      </c>
    </row>
    <row r="157" spans="2:42" x14ac:dyDescent="0.25">
      <c r="B157" s="74" t="s">
        <v>205</v>
      </c>
      <c r="C157" s="149" t="s">
        <v>9</v>
      </c>
      <c r="D157" s="26" t="s">
        <v>566</v>
      </c>
      <c r="E157" s="118">
        <v>1</v>
      </c>
      <c r="F157" s="118">
        <v>1</v>
      </c>
      <c r="G157" s="30">
        <f t="shared" si="24"/>
        <v>0</v>
      </c>
      <c r="H157" s="117">
        <f>(VLOOKUP(B157,'[1]New Ratings'!$A$3:$I$195,5,FALSE))</f>
        <v>1</v>
      </c>
      <c r="I157" s="43" t="s">
        <v>1</v>
      </c>
      <c r="J157" s="36" t="s">
        <v>330</v>
      </c>
      <c r="K157" s="36" t="s">
        <v>330</v>
      </c>
      <c r="L157" s="43" t="s">
        <v>13</v>
      </c>
      <c r="M157" s="36" t="s">
        <v>294</v>
      </c>
      <c r="N157" s="58" t="s">
        <v>294</v>
      </c>
      <c r="O157" s="55">
        <v>92.68</v>
      </c>
      <c r="P157" s="69">
        <v>13</v>
      </c>
      <c r="Q157" s="63" t="str">
        <f t="shared" si="25"/>
        <v>A</v>
      </c>
      <c r="R157" s="58">
        <v>11</v>
      </c>
      <c r="S157" s="64">
        <v>12</v>
      </c>
      <c r="T157" s="141">
        <f t="shared" si="22"/>
        <v>-1</v>
      </c>
      <c r="U157" s="36">
        <v>16</v>
      </c>
      <c r="V157" s="43">
        <v>85.8</v>
      </c>
      <c r="W157" s="64">
        <v>80.400000000000006</v>
      </c>
      <c r="X157" s="65">
        <f t="shared" si="23"/>
        <v>5.3999999999999915</v>
      </c>
      <c r="Y157" s="36">
        <v>86</v>
      </c>
      <c r="Z157" s="43">
        <v>45.5</v>
      </c>
      <c r="AA157" s="47">
        <v>49</v>
      </c>
      <c r="AB157" s="47" t="s">
        <v>297</v>
      </c>
      <c r="AC157" s="47" t="s">
        <v>298</v>
      </c>
      <c r="AD157" s="47" t="s">
        <v>297</v>
      </c>
      <c r="AE157" s="47" t="s">
        <v>297</v>
      </c>
      <c r="AF157" s="47" t="s">
        <v>298</v>
      </c>
      <c r="AG157" s="47" t="s">
        <v>300</v>
      </c>
      <c r="AH157" s="58">
        <f>IF(ISERROR(VLOOKUP(AB157,Methodology!$H$26:$I$37,2,FALSE)),"",VLOOKUP(AB157,Methodology!$H$26:$I$37,2,FALSE))</f>
        <v>10</v>
      </c>
      <c r="AI157" s="58">
        <f>IF(ISERROR(VLOOKUP(AC157,Methodology!$H$26:$I$37,2,FALSE)),"",VLOOKUP(AC157,Methodology!$H$26:$I$37,2,FALSE))</f>
        <v>8</v>
      </c>
      <c r="AJ157" s="47">
        <f>IF(ISERROR(VLOOKUP(AD157,Methodology!$H$26:$I$37,2,FALSE)),"",VLOOKUP(AD157,Methodology!$H$26:$I$37,2,FALSE))</f>
        <v>10</v>
      </c>
      <c r="AK157" s="58">
        <f>IF(ISERROR(VLOOKUP(AE157,Methodology!$H$26:$I$37,2,FALSE)),"",VLOOKUP(AE157,Methodology!$H$26:$I$37,2,FALSE))</f>
        <v>10</v>
      </c>
      <c r="AL157" s="58">
        <f>IF(ISERROR(VLOOKUP(AF157,Methodology!$H$26:$I$37,2,FALSE)),"",VLOOKUP(AF157,Methodology!$H$26:$I$37,2,FALSE))</f>
        <v>8</v>
      </c>
      <c r="AM157" s="47">
        <f>IF(ISERROR(VLOOKUP(AG157,Methodology!$H$26:$I$37,2,FALSE)),"",VLOOKUP(AG157,Methodology!$H$26:$I$37,2,FALSE))</f>
        <v>9</v>
      </c>
      <c r="AN157" s="108">
        <f t="shared" si="19"/>
        <v>9.3333333333333339</v>
      </c>
      <c r="AO157" s="108">
        <f t="shared" si="18"/>
        <v>9</v>
      </c>
      <c r="AP157" s="49" t="s">
        <v>252</v>
      </c>
    </row>
    <row r="158" spans="2:42" x14ac:dyDescent="0.25">
      <c r="B158" s="74" t="s">
        <v>289</v>
      </c>
      <c r="C158" s="149" t="s">
        <v>67</v>
      </c>
      <c r="D158" s="26" t="s">
        <v>567</v>
      </c>
      <c r="E158" s="118">
        <v>6</v>
      </c>
      <c r="F158" s="118">
        <v>6</v>
      </c>
      <c r="G158" s="30">
        <f t="shared" si="24"/>
        <v>0</v>
      </c>
      <c r="H158" s="117">
        <f>(VLOOKUP(B158,'[1]New Ratings'!$A$3:$I$195,5,FALSE))</f>
        <v>6</v>
      </c>
      <c r="I158" s="43" t="s">
        <v>1</v>
      </c>
      <c r="J158" s="36" t="s">
        <v>107</v>
      </c>
      <c r="K158" s="36" t="s">
        <v>107</v>
      </c>
      <c r="L158" s="43" t="s">
        <v>40</v>
      </c>
      <c r="M158" s="36" t="s">
        <v>206</v>
      </c>
      <c r="N158" s="58" t="s">
        <v>206</v>
      </c>
      <c r="O158" s="55">
        <v>56.91</v>
      </c>
      <c r="P158" s="69">
        <v>53</v>
      </c>
      <c r="Q158" s="63" t="str">
        <f t="shared" si="25"/>
        <v>C</v>
      </c>
      <c r="R158" s="58">
        <v>45</v>
      </c>
      <c r="S158" s="64">
        <v>48</v>
      </c>
      <c r="T158" s="141">
        <f t="shared" ref="T158:T183" si="26">IF(R158="*","*",R158-S158)</f>
        <v>-3</v>
      </c>
      <c r="U158" s="36">
        <v>58</v>
      </c>
      <c r="V158" s="43">
        <v>45.5</v>
      </c>
      <c r="W158" s="64">
        <v>42.9</v>
      </c>
      <c r="X158" s="65">
        <f t="shared" si="23"/>
        <v>2.6000000000000014</v>
      </c>
      <c r="Y158" s="36">
        <v>79</v>
      </c>
      <c r="Z158" s="43">
        <v>36.5</v>
      </c>
      <c r="AA158" s="47">
        <v>32.5</v>
      </c>
      <c r="AB158" s="47" t="s">
        <v>298</v>
      </c>
      <c r="AC158" s="47" t="s">
        <v>298</v>
      </c>
      <c r="AD158" s="47" t="s">
        <v>298</v>
      </c>
      <c r="AE158" s="47" t="s">
        <v>348</v>
      </c>
      <c r="AF158" s="47" t="s">
        <v>303</v>
      </c>
      <c r="AG158" s="47" t="s">
        <v>323</v>
      </c>
      <c r="AH158" s="58">
        <f>IF(ISERROR(VLOOKUP(AB158,Methodology!$H$26:$I$37,2,FALSE)),"",VLOOKUP(AB158,Methodology!$H$26:$I$37,2,FALSE))</f>
        <v>8</v>
      </c>
      <c r="AI158" s="58">
        <f>IF(ISERROR(VLOOKUP(AC158,Methodology!$H$26:$I$37,2,FALSE)),"",VLOOKUP(AC158,Methodology!$H$26:$I$37,2,FALSE))</f>
        <v>8</v>
      </c>
      <c r="AJ158" s="47">
        <f>IF(ISERROR(VLOOKUP(AD158,Methodology!$H$26:$I$37,2,FALSE)),"",VLOOKUP(AD158,Methodology!$H$26:$I$37,2,FALSE))</f>
        <v>8</v>
      </c>
      <c r="AK158" s="58">
        <f>IF(ISERROR(VLOOKUP(AE158,Methodology!$H$26:$I$37,2,FALSE)),"",VLOOKUP(AE158,Methodology!$H$26:$I$37,2,FALSE))</f>
        <v>6</v>
      </c>
      <c r="AL158" s="58">
        <f>IF(ISERROR(VLOOKUP(AF158,Methodology!$H$26:$I$37,2,FALSE)),"",VLOOKUP(AF158,Methodology!$H$26:$I$37,2,FALSE))</f>
        <v>7</v>
      </c>
      <c r="AM158" s="47">
        <f>IF(ISERROR(VLOOKUP(AG158,Methodology!$H$26:$I$37,2,FALSE)),"",VLOOKUP(AG158,Methodology!$H$26:$I$37,2,FALSE))</f>
        <v>5</v>
      </c>
      <c r="AN158" s="108">
        <f t="shared" si="19"/>
        <v>8</v>
      </c>
      <c r="AO158" s="108">
        <f t="shared" si="18"/>
        <v>6</v>
      </c>
      <c r="AP158" s="49" t="s">
        <v>252</v>
      </c>
    </row>
    <row r="159" spans="2:42" x14ac:dyDescent="0.25">
      <c r="B159" s="74" t="s">
        <v>207</v>
      </c>
      <c r="C159" s="149" t="s">
        <v>208</v>
      </c>
      <c r="D159" s="26" t="s">
        <v>568</v>
      </c>
      <c r="E159" s="118">
        <v>3</v>
      </c>
      <c r="F159" s="118">
        <v>3</v>
      </c>
      <c r="G159" s="30">
        <f t="shared" si="24"/>
        <v>0</v>
      </c>
      <c r="H159" s="117">
        <f>(VLOOKUP(B159,'[1]New Ratings'!$A$3:$I$195,5,FALSE))</f>
        <v>3</v>
      </c>
      <c r="I159" s="43" t="s">
        <v>1</v>
      </c>
      <c r="J159" s="36" t="s">
        <v>154</v>
      </c>
      <c r="K159" s="36" t="s">
        <v>154</v>
      </c>
      <c r="L159" s="43" t="s">
        <v>13</v>
      </c>
      <c r="M159" s="36" t="s">
        <v>300</v>
      </c>
      <c r="N159" s="58" t="s">
        <v>300</v>
      </c>
      <c r="O159" s="55">
        <v>71.83</v>
      </c>
      <c r="P159" s="69">
        <v>33</v>
      </c>
      <c r="Q159" s="63" t="str">
        <f t="shared" si="25"/>
        <v>B</v>
      </c>
      <c r="R159" s="58">
        <v>33</v>
      </c>
      <c r="S159" s="64">
        <v>35</v>
      </c>
      <c r="T159" s="141">
        <f t="shared" si="26"/>
        <v>-2</v>
      </c>
      <c r="U159" s="36">
        <v>30</v>
      </c>
      <c r="V159" s="43">
        <v>64</v>
      </c>
      <c r="W159" s="64">
        <v>63.1</v>
      </c>
      <c r="X159" s="65">
        <f t="shared" si="23"/>
        <v>0.89999999999999858</v>
      </c>
      <c r="Y159" s="36">
        <v>80</v>
      </c>
      <c r="Z159" s="43">
        <v>39</v>
      </c>
      <c r="AA159" s="47">
        <v>35</v>
      </c>
      <c r="AB159" s="47"/>
      <c r="AC159" s="47"/>
      <c r="AD159" s="47"/>
      <c r="AE159" s="47"/>
      <c r="AF159" s="47"/>
      <c r="AG159" s="47"/>
      <c r="AH159" s="58" t="str">
        <f>IF(ISERROR(VLOOKUP(AB159,Methodology!$H$26:$I$37,2,FALSE)),"",VLOOKUP(AB159,Methodology!$H$26:$I$37,2,FALSE))</f>
        <v/>
      </c>
      <c r="AI159" s="58" t="str">
        <f>IF(ISERROR(VLOOKUP(AC159,Methodology!$H$26:$I$37,2,FALSE)),"",VLOOKUP(AC159,Methodology!$H$26:$I$37,2,FALSE))</f>
        <v/>
      </c>
      <c r="AJ159" s="47" t="str">
        <f>IF(ISERROR(VLOOKUP(AD159,Methodology!$H$26:$I$37,2,FALSE)),"",VLOOKUP(AD159,Methodology!$H$26:$I$37,2,FALSE))</f>
        <v/>
      </c>
      <c r="AK159" s="58" t="str">
        <f>IF(ISERROR(VLOOKUP(AE159,Methodology!$H$26:$I$37,2,FALSE)),"",VLOOKUP(AE159,Methodology!$H$26:$I$37,2,FALSE))</f>
        <v/>
      </c>
      <c r="AL159" s="58" t="str">
        <f>IF(ISERROR(VLOOKUP(AF159,Methodology!$H$26:$I$37,2,FALSE)),"",VLOOKUP(AF159,Methodology!$H$26:$I$37,2,FALSE))</f>
        <v/>
      </c>
      <c r="AM159" s="47" t="str">
        <f>IF(ISERROR(VLOOKUP(AG159,Methodology!$H$26:$I$37,2,FALSE)),"",VLOOKUP(AG159,Methodology!$H$26:$I$37,2,FALSE))</f>
        <v/>
      </c>
      <c r="AN159" s="108">
        <f t="shared" si="19"/>
        <v>0</v>
      </c>
      <c r="AO159" s="108">
        <f t="shared" si="18"/>
        <v>0</v>
      </c>
      <c r="AP159" s="49" t="s">
        <v>252</v>
      </c>
    </row>
    <row r="160" spans="2:42" x14ac:dyDescent="0.25">
      <c r="B160" s="174" t="s">
        <v>209</v>
      </c>
      <c r="C160" s="149" t="s">
        <v>9</v>
      </c>
      <c r="D160" s="26" t="s">
        <v>569</v>
      </c>
      <c r="E160" s="118"/>
      <c r="F160" s="118">
        <v>11</v>
      </c>
      <c r="G160" s="30">
        <f t="shared" si="24"/>
        <v>-11</v>
      </c>
      <c r="H160" s="117">
        <f>(VLOOKUP(B160,'[1]New Ratings'!$A$3:$I$195,5,FALSE))</f>
        <v>12</v>
      </c>
      <c r="I160" s="43" t="s">
        <v>16</v>
      </c>
      <c r="J160" s="36" t="s">
        <v>305</v>
      </c>
      <c r="K160" s="36" t="s">
        <v>305</v>
      </c>
      <c r="L160" s="43" t="s">
        <v>305</v>
      </c>
      <c r="M160" s="36" t="s">
        <v>305</v>
      </c>
      <c r="N160" s="58" t="s">
        <v>305</v>
      </c>
      <c r="O160" s="55">
        <v>27.81</v>
      </c>
      <c r="P160" s="69">
        <v>144</v>
      </c>
      <c r="Q160" s="63" t="str">
        <f t="shared" si="25"/>
        <v>*</v>
      </c>
      <c r="R160" s="58" t="s">
        <v>305</v>
      </c>
      <c r="S160" s="64" t="s">
        <v>305</v>
      </c>
      <c r="T160" s="141" t="str">
        <f t="shared" si="26"/>
        <v>*</v>
      </c>
      <c r="U160" s="36" t="s">
        <v>305</v>
      </c>
      <c r="V160" s="43" t="s">
        <v>305</v>
      </c>
      <c r="W160" s="64" t="s">
        <v>305</v>
      </c>
      <c r="X160" s="65" t="str">
        <f t="shared" si="23"/>
        <v>*</v>
      </c>
      <c r="Y160" s="36" t="s">
        <v>305</v>
      </c>
      <c r="Z160" s="43" t="s">
        <v>305</v>
      </c>
      <c r="AA160" s="47" t="s">
        <v>305</v>
      </c>
      <c r="AB160" s="47"/>
      <c r="AC160" s="47"/>
      <c r="AD160" s="47"/>
      <c r="AE160" s="47"/>
      <c r="AF160" s="47"/>
      <c r="AG160" s="47"/>
      <c r="AH160" s="58" t="str">
        <f>IF(ISERROR(VLOOKUP(AB160,Methodology!$H$26:$I$37,2,FALSE)),"",VLOOKUP(AB160,Methodology!$H$26:$I$37,2,FALSE))</f>
        <v/>
      </c>
      <c r="AI160" s="58" t="str">
        <f>IF(ISERROR(VLOOKUP(AC160,Methodology!$H$26:$I$37,2,FALSE)),"",VLOOKUP(AC160,Methodology!$H$26:$I$37,2,FALSE))</f>
        <v/>
      </c>
      <c r="AJ160" s="47" t="str">
        <f>IF(ISERROR(VLOOKUP(AD160,Methodology!$H$26:$I$37,2,FALSE)),"",VLOOKUP(AD160,Methodology!$H$26:$I$37,2,FALSE))</f>
        <v/>
      </c>
      <c r="AK160" s="58" t="str">
        <f>IF(ISERROR(VLOOKUP(AE160,Methodology!$H$26:$I$37,2,FALSE)),"",VLOOKUP(AE160,Methodology!$H$26:$I$37,2,FALSE))</f>
        <v/>
      </c>
      <c r="AL160" s="58" t="str">
        <f>IF(ISERROR(VLOOKUP(AF160,Methodology!$H$26:$I$37,2,FALSE)),"",VLOOKUP(AF160,Methodology!$H$26:$I$37,2,FALSE))</f>
        <v/>
      </c>
      <c r="AM160" s="47" t="str">
        <f>IF(ISERROR(VLOOKUP(AG160,Methodology!$H$26:$I$37,2,FALSE)),"",VLOOKUP(AG160,Methodology!$H$26:$I$37,2,FALSE))</f>
        <v/>
      </c>
      <c r="AN160" s="108">
        <f t="shared" si="19"/>
        <v>0</v>
      </c>
      <c r="AO160" s="108">
        <f t="shared" si="18"/>
        <v>0</v>
      </c>
      <c r="AP160" s="49" t="s">
        <v>442</v>
      </c>
    </row>
    <row r="161" spans="2:42" x14ac:dyDescent="0.25">
      <c r="B161" s="174" t="s">
        <v>210</v>
      </c>
      <c r="C161" s="149" t="s">
        <v>19</v>
      </c>
      <c r="D161" s="26" t="s">
        <v>570</v>
      </c>
      <c r="E161" s="118"/>
      <c r="F161" s="118">
        <v>12</v>
      </c>
      <c r="G161" s="30">
        <f t="shared" si="24"/>
        <v>-12</v>
      </c>
      <c r="H161" s="117">
        <f>(VLOOKUP(B161,'[1]New Ratings'!$A$3:$I$195,5,FALSE))</f>
        <v>12</v>
      </c>
      <c r="I161" s="43" t="s">
        <v>1</v>
      </c>
      <c r="J161" s="36" t="s">
        <v>305</v>
      </c>
      <c r="K161" s="36" t="s">
        <v>305</v>
      </c>
      <c r="L161" s="43" t="s">
        <v>305</v>
      </c>
      <c r="M161" s="36" t="s">
        <v>305</v>
      </c>
      <c r="N161" s="58" t="s">
        <v>305</v>
      </c>
      <c r="O161" s="55">
        <v>12.26</v>
      </c>
      <c r="P161" s="69">
        <v>180</v>
      </c>
      <c r="Q161" s="63" t="str">
        <f t="shared" si="25"/>
        <v>*</v>
      </c>
      <c r="R161" s="58" t="s">
        <v>305</v>
      </c>
      <c r="S161" s="64" t="s">
        <v>305</v>
      </c>
      <c r="T161" s="141" t="str">
        <f t="shared" si="26"/>
        <v>*</v>
      </c>
      <c r="U161" s="36" t="s">
        <v>305</v>
      </c>
      <c r="V161" s="43" t="s">
        <v>305</v>
      </c>
      <c r="W161" s="64" t="s">
        <v>305</v>
      </c>
      <c r="X161" s="65" t="str">
        <f t="shared" si="23"/>
        <v>*</v>
      </c>
      <c r="Y161" s="36">
        <v>34</v>
      </c>
      <c r="Z161" s="43">
        <v>36</v>
      </c>
      <c r="AA161" s="47">
        <v>28.5</v>
      </c>
      <c r="AB161" s="47"/>
      <c r="AC161" s="47"/>
      <c r="AD161" s="47"/>
      <c r="AE161" s="47"/>
      <c r="AF161" s="47"/>
      <c r="AG161" s="47"/>
      <c r="AH161" s="58" t="str">
        <f>IF(ISERROR(VLOOKUP(AB161,Methodology!$H$26:$I$37,2,FALSE)),"",VLOOKUP(AB161,Methodology!$H$26:$I$37,2,FALSE))</f>
        <v/>
      </c>
      <c r="AI161" s="58" t="str">
        <f>IF(ISERROR(VLOOKUP(AC161,Methodology!$H$26:$I$37,2,FALSE)),"",VLOOKUP(AC161,Methodology!$H$26:$I$37,2,FALSE))</f>
        <v/>
      </c>
      <c r="AJ161" s="47" t="str">
        <f>IF(ISERROR(VLOOKUP(AD161,Methodology!$H$26:$I$37,2,FALSE)),"",VLOOKUP(AD161,Methodology!$H$26:$I$37,2,FALSE))</f>
        <v/>
      </c>
      <c r="AK161" s="58" t="str">
        <f>IF(ISERROR(VLOOKUP(AE161,Methodology!$H$26:$I$37,2,FALSE)),"",VLOOKUP(AE161,Methodology!$H$26:$I$37,2,FALSE))</f>
        <v/>
      </c>
      <c r="AL161" s="58" t="str">
        <f>IF(ISERROR(VLOOKUP(AF161,Methodology!$H$26:$I$37,2,FALSE)),"",VLOOKUP(AF161,Methodology!$H$26:$I$37,2,FALSE))</f>
        <v/>
      </c>
      <c r="AM161" s="47" t="str">
        <f>IF(ISERROR(VLOOKUP(AG161,Methodology!$H$26:$I$37,2,FALSE)),"",VLOOKUP(AG161,Methodology!$H$26:$I$37,2,FALSE))</f>
        <v/>
      </c>
      <c r="AN161" s="108">
        <f t="shared" si="19"/>
        <v>0</v>
      </c>
      <c r="AO161" s="108">
        <f t="shared" si="18"/>
        <v>0</v>
      </c>
      <c r="AP161" s="49" t="s">
        <v>317</v>
      </c>
    </row>
    <row r="162" spans="2:42" x14ac:dyDescent="0.25">
      <c r="B162" s="74" t="s">
        <v>211</v>
      </c>
      <c r="C162" s="149" t="s">
        <v>169</v>
      </c>
      <c r="D162" s="26" t="s">
        <v>542</v>
      </c>
      <c r="E162" s="118"/>
      <c r="F162" s="118">
        <v>5</v>
      </c>
      <c r="G162" s="30">
        <f t="shared" si="24"/>
        <v>-5</v>
      </c>
      <c r="H162" s="117">
        <f>(VLOOKUP(B162,'[1]New Ratings'!$A$3:$I$195,5,FALSE))</f>
        <v>5</v>
      </c>
      <c r="I162" s="43" t="s">
        <v>1</v>
      </c>
      <c r="J162" s="36" t="s">
        <v>92</v>
      </c>
      <c r="K162" s="36" t="s">
        <v>92</v>
      </c>
      <c r="L162" s="43" t="s">
        <v>13</v>
      </c>
      <c r="M162" s="36" t="s">
        <v>301</v>
      </c>
      <c r="N162" s="58" t="s">
        <v>301</v>
      </c>
      <c r="O162" s="55">
        <v>59.14</v>
      </c>
      <c r="P162" s="69">
        <v>50</v>
      </c>
      <c r="Q162" s="63" t="str">
        <f t="shared" si="25"/>
        <v>C</v>
      </c>
      <c r="R162" s="58">
        <v>43</v>
      </c>
      <c r="S162" s="64">
        <v>44</v>
      </c>
      <c r="T162" s="141">
        <f t="shared" si="26"/>
        <v>-1</v>
      </c>
      <c r="U162" s="36">
        <v>53</v>
      </c>
      <c r="V162" s="43">
        <v>50.6</v>
      </c>
      <c r="W162" s="64">
        <v>45.2</v>
      </c>
      <c r="X162" s="65">
        <f t="shared" si="23"/>
        <v>5.3999999999999986</v>
      </c>
      <c r="Y162" s="36">
        <v>65</v>
      </c>
      <c r="Z162" s="43">
        <v>36</v>
      </c>
      <c r="AA162" s="47">
        <v>37</v>
      </c>
      <c r="AB162" s="47" t="s">
        <v>298</v>
      </c>
      <c r="AC162" s="47" t="s">
        <v>303</v>
      </c>
      <c r="AD162" s="47" t="s">
        <v>298</v>
      </c>
      <c r="AE162" s="47" t="s">
        <v>303</v>
      </c>
      <c r="AF162" s="47" t="s">
        <v>303</v>
      </c>
      <c r="AG162" s="47" t="s">
        <v>303</v>
      </c>
      <c r="AH162" s="58">
        <f>IF(ISERROR(VLOOKUP(AB162,Methodology!$H$26:$I$37,2,FALSE)),"",VLOOKUP(AB162,Methodology!$H$26:$I$37,2,FALSE))</f>
        <v>8</v>
      </c>
      <c r="AI162" s="58">
        <f>IF(ISERROR(VLOOKUP(AC162,Methodology!$H$26:$I$37,2,FALSE)),"",VLOOKUP(AC162,Methodology!$H$26:$I$37,2,FALSE))</f>
        <v>7</v>
      </c>
      <c r="AJ162" s="47">
        <f>IF(ISERROR(VLOOKUP(AD162,Methodology!$H$26:$I$37,2,FALSE)),"",VLOOKUP(AD162,Methodology!$H$26:$I$37,2,FALSE))</f>
        <v>8</v>
      </c>
      <c r="AK162" s="58">
        <f>IF(ISERROR(VLOOKUP(AE162,Methodology!$H$26:$I$37,2,FALSE)),"",VLOOKUP(AE162,Methodology!$H$26:$I$37,2,FALSE))</f>
        <v>7</v>
      </c>
      <c r="AL162" s="58">
        <f>IF(ISERROR(VLOOKUP(AF162,Methodology!$H$26:$I$37,2,FALSE)),"",VLOOKUP(AF162,Methodology!$H$26:$I$37,2,FALSE))</f>
        <v>7</v>
      </c>
      <c r="AM162" s="47">
        <f>IF(ISERROR(VLOOKUP(AG162,Methodology!$H$26:$I$37,2,FALSE)),"",VLOOKUP(AG162,Methodology!$H$26:$I$37,2,FALSE))</f>
        <v>7</v>
      </c>
      <c r="AN162" s="108">
        <f t="shared" si="19"/>
        <v>7.666666666666667</v>
      </c>
      <c r="AO162" s="108">
        <f t="shared" si="18"/>
        <v>7</v>
      </c>
      <c r="AP162" s="49" t="s">
        <v>317</v>
      </c>
    </row>
    <row r="163" spans="2:42" x14ac:dyDescent="0.25">
      <c r="B163" s="74" t="s">
        <v>212</v>
      </c>
      <c r="C163" s="149" t="s">
        <v>403</v>
      </c>
      <c r="D163" s="26" t="s">
        <v>572</v>
      </c>
      <c r="E163" s="118"/>
      <c r="F163" s="118">
        <v>2</v>
      </c>
      <c r="G163" s="30">
        <f t="shared" si="24"/>
        <v>-2</v>
      </c>
      <c r="H163" s="117">
        <f>(VLOOKUP(B163,'[1]New Ratings'!$A$3:$I$195,5,FALSE))</f>
        <v>2</v>
      </c>
      <c r="I163" s="43" t="s">
        <v>16</v>
      </c>
      <c r="J163" s="36" t="s">
        <v>48</v>
      </c>
      <c r="K163" s="36" t="s">
        <v>48</v>
      </c>
      <c r="L163" s="43" t="s">
        <v>13</v>
      </c>
      <c r="M163" s="36" t="s">
        <v>294</v>
      </c>
      <c r="N163" s="58" t="s">
        <v>294</v>
      </c>
      <c r="O163" s="55">
        <v>88.52</v>
      </c>
      <c r="P163" s="69">
        <v>17</v>
      </c>
      <c r="Q163" s="63" t="str">
        <f t="shared" si="25"/>
        <v>A</v>
      </c>
      <c r="R163" s="58">
        <v>19</v>
      </c>
      <c r="S163" s="64">
        <v>19</v>
      </c>
      <c r="T163" s="141">
        <f t="shared" si="26"/>
        <v>0</v>
      </c>
      <c r="U163" s="36">
        <v>18</v>
      </c>
      <c r="V163" s="43">
        <v>84.5</v>
      </c>
      <c r="W163" s="64">
        <v>80.400000000000006</v>
      </c>
      <c r="X163" s="65">
        <f t="shared" ref="X163:X196" si="27">IF(V163="*","*",V163-W163)</f>
        <v>4.0999999999999943</v>
      </c>
      <c r="Y163" s="36">
        <v>82</v>
      </c>
      <c r="Z163" s="43">
        <v>37.5</v>
      </c>
      <c r="AA163" s="47">
        <v>40</v>
      </c>
      <c r="AB163" s="47" t="s">
        <v>300</v>
      </c>
      <c r="AC163" s="47" t="s">
        <v>298</v>
      </c>
      <c r="AD163" s="47" t="s">
        <v>298</v>
      </c>
      <c r="AE163" s="47" t="s">
        <v>348</v>
      </c>
      <c r="AF163" s="47" t="s">
        <v>303</v>
      </c>
      <c r="AG163" s="47" t="s">
        <v>348</v>
      </c>
      <c r="AH163" s="58">
        <f>IF(ISERROR(VLOOKUP(AB163,Methodology!$H$26:$I$37,2,FALSE)),"",VLOOKUP(AB163,Methodology!$H$26:$I$37,2,FALSE))</f>
        <v>9</v>
      </c>
      <c r="AI163" s="58">
        <f>IF(ISERROR(VLOOKUP(AC163,Methodology!$H$26:$I$37,2,FALSE)),"",VLOOKUP(AC163,Methodology!$H$26:$I$37,2,FALSE))</f>
        <v>8</v>
      </c>
      <c r="AJ163" s="47">
        <f>IF(ISERROR(VLOOKUP(AD163,Methodology!$H$26:$I$37,2,FALSE)),"",VLOOKUP(AD163,Methodology!$H$26:$I$37,2,FALSE))</f>
        <v>8</v>
      </c>
      <c r="AK163" s="58">
        <f>IF(ISERROR(VLOOKUP(AE163,Methodology!$H$26:$I$37,2,FALSE)),"",VLOOKUP(AE163,Methodology!$H$26:$I$37,2,FALSE))</f>
        <v>6</v>
      </c>
      <c r="AL163" s="58">
        <f>IF(ISERROR(VLOOKUP(AF163,Methodology!$H$26:$I$37,2,FALSE)),"",VLOOKUP(AF163,Methodology!$H$26:$I$37,2,FALSE))</f>
        <v>7</v>
      </c>
      <c r="AM163" s="47">
        <f>IF(ISERROR(VLOOKUP(AG163,Methodology!$H$26:$I$37,2,FALSE)),"",VLOOKUP(AG163,Methodology!$H$26:$I$37,2,FALSE))</f>
        <v>6</v>
      </c>
      <c r="AN163" s="108">
        <f t="shared" si="19"/>
        <v>8.3333333333333339</v>
      </c>
      <c r="AO163" s="108">
        <f t="shared" si="18"/>
        <v>6.333333333333333</v>
      </c>
      <c r="AP163" s="49" t="s">
        <v>420</v>
      </c>
    </row>
    <row r="164" spans="2:42" x14ac:dyDescent="0.25">
      <c r="B164" s="76" t="s">
        <v>214</v>
      </c>
      <c r="C164" s="149" t="s">
        <v>111</v>
      </c>
      <c r="D164" s="26" t="s">
        <v>573</v>
      </c>
      <c r="E164" s="118"/>
      <c r="F164" s="118">
        <v>9</v>
      </c>
      <c r="G164" s="30">
        <f t="shared" si="24"/>
        <v>-9</v>
      </c>
      <c r="H164" s="117">
        <f>(VLOOKUP(B164,'[1]New Ratings'!$A$3:$I$195,5,FALSE))</f>
        <v>9</v>
      </c>
      <c r="I164" s="43" t="s">
        <v>1</v>
      </c>
      <c r="J164" s="36" t="s">
        <v>305</v>
      </c>
      <c r="K164" s="36" t="s">
        <v>305</v>
      </c>
      <c r="L164" s="43" t="s">
        <v>305</v>
      </c>
      <c r="M164" s="36" t="s">
        <v>305</v>
      </c>
      <c r="N164" s="58" t="s">
        <v>305</v>
      </c>
      <c r="O164" s="55">
        <v>39.58</v>
      </c>
      <c r="P164" s="69">
        <v>88</v>
      </c>
      <c r="Q164" s="63" t="str">
        <f t="shared" si="25"/>
        <v>C</v>
      </c>
      <c r="R164" s="58">
        <v>49</v>
      </c>
      <c r="S164" s="64">
        <v>53</v>
      </c>
      <c r="T164" s="141">
        <f t="shared" si="26"/>
        <v>-4</v>
      </c>
      <c r="U164" s="36">
        <v>75</v>
      </c>
      <c r="V164" s="43">
        <v>34.6</v>
      </c>
      <c r="W164" s="64">
        <v>35.4</v>
      </c>
      <c r="X164" s="65">
        <f t="shared" si="27"/>
        <v>-0.79999999999999716</v>
      </c>
      <c r="Y164" s="36">
        <v>52</v>
      </c>
      <c r="Z164" s="43">
        <v>33</v>
      </c>
      <c r="AA164" s="47">
        <v>32</v>
      </c>
      <c r="AB164" s="47" t="s">
        <v>323</v>
      </c>
      <c r="AC164" s="47" t="s">
        <v>303</v>
      </c>
      <c r="AD164" s="47" t="s">
        <v>323</v>
      </c>
      <c r="AE164" s="47" t="s">
        <v>259</v>
      </c>
      <c r="AF164" s="47" t="s">
        <v>323</v>
      </c>
      <c r="AG164" s="47" t="s">
        <v>432</v>
      </c>
      <c r="AH164" s="58">
        <f>IF(ISERROR(VLOOKUP(AB164,Methodology!$H$26:$I$37,2,FALSE)),"",VLOOKUP(AB164,Methodology!$H$26:$I$37,2,FALSE))</f>
        <v>5</v>
      </c>
      <c r="AI164" s="58">
        <f>IF(ISERROR(VLOOKUP(AC164,Methodology!$H$26:$I$37,2,FALSE)),"",VLOOKUP(AC164,Methodology!$H$26:$I$37,2,FALSE))</f>
        <v>7</v>
      </c>
      <c r="AJ164" s="47">
        <f>IF(ISERROR(VLOOKUP(AD164,Methodology!$H$26:$I$37,2,FALSE)),"",VLOOKUP(AD164,Methodology!$H$26:$I$37,2,FALSE))</f>
        <v>5</v>
      </c>
      <c r="AK164" s="58">
        <f>IF(ISERROR(VLOOKUP(AE164,Methodology!$H$26:$I$37,2,FALSE)),"",VLOOKUP(AE164,Methodology!$H$26:$I$37,2,FALSE))</f>
        <v>3</v>
      </c>
      <c r="AL164" s="58">
        <f>IF(ISERROR(VLOOKUP(AF164,Methodology!$H$26:$I$37,2,FALSE)),"",VLOOKUP(AF164,Methodology!$H$26:$I$37,2,FALSE))</f>
        <v>5</v>
      </c>
      <c r="AM164" s="47">
        <f>IF(ISERROR(VLOOKUP(AG164,Methodology!$H$26:$I$37,2,FALSE)),"",VLOOKUP(AG164,Methodology!$H$26:$I$37,2,FALSE))</f>
        <v>4</v>
      </c>
      <c r="AN164" s="108">
        <f t="shared" si="19"/>
        <v>5.666666666666667</v>
      </c>
      <c r="AO164" s="108">
        <f t="shared" si="18"/>
        <v>4</v>
      </c>
      <c r="AP164" s="50" t="s">
        <v>438</v>
      </c>
    </row>
    <row r="165" spans="2:42" x14ac:dyDescent="0.25">
      <c r="B165" s="174" t="s">
        <v>429</v>
      </c>
      <c r="C165" s="149" t="s">
        <v>253</v>
      </c>
      <c r="D165" s="26" t="s">
        <v>451</v>
      </c>
      <c r="E165" s="118"/>
      <c r="F165" s="118">
        <v>12</v>
      </c>
      <c r="G165" s="30">
        <f t="shared" si="24"/>
        <v>-12</v>
      </c>
      <c r="H165" s="117" t="e">
        <f>(VLOOKUP(B165,'[1]New Ratings'!$A$3:$I$195,5,FALSE))</f>
        <v>#N/A</v>
      </c>
      <c r="I165" s="43" t="s">
        <v>1</v>
      </c>
      <c r="J165" s="36" t="s">
        <v>305</v>
      </c>
      <c r="K165" s="36" t="s">
        <v>305</v>
      </c>
      <c r="L165" s="43" t="s">
        <v>305</v>
      </c>
      <c r="M165" s="36" t="s">
        <v>305</v>
      </c>
      <c r="N165" s="58"/>
      <c r="O165" s="55"/>
      <c r="P165" s="69" t="s">
        <v>305</v>
      </c>
      <c r="Q165" s="63" t="str">
        <f t="shared" si="25"/>
        <v>*</v>
      </c>
      <c r="R165" s="58" t="s">
        <v>305</v>
      </c>
      <c r="S165" s="64"/>
      <c r="T165" s="141"/>
      <c r="U165" s="36" t="s">
        <v>305</v>
      </c>
      <c r="V165" s="43" t="s">
        <v>305</v>
      </c>
      <c r="W165" s="64"/>
      <c r="X165" s="65"/>
      <c r="Y165" s="36" t="s">
        <v>305</v>
      </c>
      <c r="Z165" s="43" t="s">
        <v>305</v>
      </c>
      <c r="AA165" s="47" t="s">
        <v>305</v>
      </c>
      <c r="AB165" s="47"/>
      <c r="AC165" s="47"/>
      <c r="AD165" s="47"/>
      <c r="AE165" s="47"/>
      <c r="AF165" s="47"/>
      <c r="AG165" s="47"/>
      <c r="AH165" s="58" t="str">
        <f>IF(ISERROR(VLOOKUP(AB165,Methodology!$H$26:$I$37,2,FALSE)),"",VLOOKUP(AB165,Methodology!$H$26:$I$37,2,FALSE))</f>
        <v/>
      </c>
      <c r="AI165" s="58" t="str">
        <f>IF(ISERROR(VLOOKUP(AC165,Methodology!$H$26:$I$37,2,FALSE)),"",VLOOKUP(AC165,Methodology!$H$26:$I$37,2,FALSE))</f>
        <v/>
      </c>
      <c r="AJ165" s="47" t="str">
        <f>IF(ISERROR(VLOOKUP(AD165,Methodology!$H$26:$I$37,2,FALSE)),"",VLOOKUP(AD165,Methodology!$H$26:$I$37,2,FALSE))</f>
        <v/>
      </c>
      <c r="AK165" s="58" t="str">
        <f>IF(ISERROR(VLOOKUP(AE165,Methodology!$H$26:$I$37,2,FALSE)),"",VLOOKUP(AE165,Methodology!$H$26:$I$37,2,FALSE))</f>
        <v/>
      </c>
      <c r="AL165" s="58" t="str">
        <f>IF(ISERROR(VLOOKUP(AF165,Methodology!$H$26:$I$37,2,FALSE)),"",VLOOKUP(AF165,Methodology!$H$26:$I$37,2,FALSE))</f>
        <v/>
      </c>
      <c r="AM165" s="47" t="str">
        <f>IF(ISERROR(VLOOKUP(AG165,Methodology!$H$26:$I$37,2,FALSE)),"",VLOOKUP(AG165,Methodology!$H$26:$I$37,2,FALSE))</f>
        <v/>
      </c>
      <c r="AN165" s="108">
        <f t="shared" si="19"/>
        <v>0</v>
      </c>
      <c r="AO165" s="108">
        <f t="shared" ref="AO165:AO199" si="28">SUM(AK165:AM165)/3</f>
        <v>0</v>
      </c>
      <c r="AP165" s="49" t="s">
        <v>318</v>
      </c>
    </row>
    <row r="166" spans="2:42" ht="13.5" customHeight="1" x14ac:dyDescent="0.25">
      <c r="B166" s="76" t="s">
        <v>215</v>
      </c>
      <c r="C166" s="149" t="s">
        <v>253</v>
      </c>
      <c r="D166" s="26" t="s">
        <v>451</v>
      </c>
      <c r="E166" s="118"/>
      <c r="F166" s="118">
        <v>9</v>
      </c>
      <c r="G166" s="30">
        <f t="shared" si="24"/>
        <v>-9</v>
      </c>
      <c r="H166" s="117">
        <f>(VLOOKUP(B166,'[1]New Ratings'!$A$3:$I$195,5,FALSE))</f>
        <v>9</v>
      </c>
      <c r="I166" s="43" t="s">
        <v>1</v>
      </c>
      <c r="J166" s="36" t="s">
        <v>305</v>
      </c>
      <c r="K166" s="36" t="s">
        <v>305</v>
      </c>
      <c r="L166" s="43" t="s">
        <v>305</v>
      </c>
      <c r="M166" s="36" t="s">
        <v>305</v>
      </c>
      <c r="N166" s="58" t="s">
        <v>305</v>
      </c>
      <c r="O166" s="55">
        <v>36.26</v>
      </c>
      <c r="P166" s="69">
        <v>100</v>
      </c>
      <c r="Q166" s="63" t="str">
        <f t="shared" si="25"/>
        <v>*</v>
      </c>
      <c r="R166" s="58" t="s">
        <v>305</v>
      </c>
      <c r="S166" s="64" t="s">
        <v>305</v>
      </c>
      <c r="T166" s="141" t="str">
        <f t="shared" si="26"/>
        <v>*</v>
      </c>
      <c r="U166" s="36" t="s">
        <v>305</v>
      </c>
      <c r="V166" s="43" t="s">
        <v>305</v>
      </c>
      <c r="W166" s="64" t="s">
        <v>305</v>
      </c>
      <c r="X166" s="65" t="str">
        <f t="shared" si="27"/>
        <v>*</v>
      </c>
      <c r="Y166" s="36" t="s">
        <v>305</v>
      </c>
      <c r="Z166" s="43" t="s">
        <v>305</v>
      </c>
      <c r="AA166" s="47" t="s">
        <v>305</v>
      </c>
      <c r="AB166" s="47"/>
      <c r="AC166" s="47"/>
      <c r="AD166" s="47"/>
      <c r="AE166" s="47"/>
      <c r="AF166" s="47"/>
      <c r="AG166" s="47"/>
      <c r="AH166" s="58" t="str">
        <f>IF(ISERROR(VLOOKUP(AB166,Methodology!$H$26:$I$37,2,FALSE)),"",VLOOKUP(AB166,Methodology!$H$26:$I$37,2,FALSE))</f>
        <v/>
      </c>
      <c r="AI166" s="58" t="str">
        <f>IF(ISERROR(VLOOKUP(AC166,Methodology!$H$26:$I$37,2,FALSE)),"",VLOOKUP(AC166,Methodology!$H$26:$I$37,2,FALSE))</f>
        <v/>
      </c>
      <c r="AJ166" s="47" t="str">
        <f>IF(ISERROR(VLOOKUP(AD166,Methodology!$H$26:$I$37,2,FALSE)),"",VLOOKUP(AD166,Methodology!$H$26:$I$37,2,FALSE))</f>
        <v/>
      </c>
      <c r="AK166" s="58" t="str">
        <f>IF(ISERROR(VLOOKUP(AE166,Methodology!$H$26:$I$37,2,FALSE)),"",VLOOKUP(AE166,Methodology!$H$26:$I$37,2,FALSE))</f>
        <v/>
      </c>
      <c r="AL166" s="58" t="str">
        <f>IF(ISERROR(VLOOKUP(AF166,Methodology!$H$26:$I$37,2,FALSE)),"",VLOOKUP(AF166,Methodology!$H$26:$I$37,2,FALSE))</f>
        <v/>
      </c>
      <c r="AM166" s="47" t="str">
        <f>IF(ISERROR(VLOOKUP(AG166,Methodology!$H$26:$I$37,2,FALSE)),"",VLOOKUP(AG166,Methodology!$H$26:$I$37,2,FALSE))</f>
        <v/>
      </c>
      <c r="AN166" s="108">
        <f t="shared" ref="AN166:AN199" si="29">SUM(AH166:AJ166)/3</f>
        <v>0</v>
      </c>
      <c r="AO166" s="108">
        <f t="shared" si="28"/>
        <v>0</v>
      </c>
      <c r="AP166" s="49" t="s">
        <v>318</v>
      </c>
    </row>
    <row r="167" spans="2:42" ht="13.5" customHeight="1" x14ac:dyDescent="0.25">
      <c r="B167" s="178" t="s">
        <v>665</v>
      </c>
      <c r="C167" s="149" t="s">
        <v>253</v>
      </c>
      <c r="D167" s="26" t="s">
        <v>451</v>
      </c>
      <c r="E167" s="118"/>
      <c r="F167" s="118">
        <v>9</v>
      </c>
      <c r="G167" s="30">
        <f t="shared" ref="G167:G198" si="30">+E167-F167</f>
        <v>-9</v>
      </c>
      <c r="H167" s="117" t="e">
        <f>(VLOOKUP(B167,'[1]New Ratings'!$A$3:$I$195,5,FALSE))</f>
        <v>#N/A</v>
      </c>
      <c r="I167" s="43" t="s">
        <v>1</v>
      </c>
      <c r="J167" s="36" t="s">
        <v>305</v>
      </c>
      <c r="K167" s="36" t="s">
        <v>305</v>
      </c>
      <c r="L167" s="43" t="s">
        <v>305</v>
      </c>
      <c r="M167" s="36" t="s">
        <v>305</v>
      </c>
      <c r="N167" s="58" t="s">
        <v>305</v>
      </c>
      <c r="O167" s="55">
        <v>34.25</v>
      </c>
      <c r="P167" s="69">
        <v>106</v>
      </c>
      <c r="Q167" s="63" t="str">
        <f t="shared" si="25"/>
        <v>*</v>
      </c>
      <c r="R167" s="58" t="s">
        <v>305</v>
      </c>
      <c r="S167" s="64" t="s">
        <v>305</v>
      </c>
      <c r="T167" s="141" t="str">
        <f t="shared" si="26"/>
        <v>*</v>
      </c>
      <c r="U167" s="36" t="s">
        <v>305</v>
      </c>
      <c r="V167" s="43" t="s">
        <v>305</v>
      </c>
      <c r="W167" s="64" t="s">
        <v>305</v>
      </c>
      <c r="X167" s="65" t="str">
        <f t="shared" si="27"/>
        <v>*</v>
      </c>
      <c r="Y167" s="36" t="s">
        <v>305</v>
      </c>
      <c r="Z167" s="43" t="s">
        <v>305</v>
      </c>
      <c r="AA167" s="47" t="s">
        <v>305</v>
      </c>
      <c r="AB167" s="47"/>
      <c r="AC167" s="47"/>
      <c r="AD167" s="47"/>
      <c r="AE167" s="47"/>
      <c r="AF167" s="47"/>
      <c r="AG167" s="47"/>
      <c r="AH167" s="58" t="str">
        <f>IF(ISERROR(VLOOKUP(AB167,Methodology!$H$26:$I$37,2,FALSE)),"",VLOOKUP(AB167,Methodology!$H$26:$I$37,2,FALSE))</f>
        <v/>
      </c>
      <c r="AI167" s="58" t="str">
        <f>IF(ISERROR(VLOOKUP(AC167,Methodology!$H$26:$I$37,2,FALSE)),"",VLOOKUP(AC167,Methodology!$H$26:$I$37,2,FALSE))</f>
        <v/>
      </c>
      <c r="AJ167" s="47" t="str">
        <f>IF(ISERROR(VLOOKUP(AD167,Methodology!$H$26:$I$37,2,FALSE)),"",VLOOKUP(AD167,Methodology!$H$26:$I$37,2,FALSE))</f>
        <v/>
      </c>
      <c r="AK167" s="58" t="str">
        <f>IF(ISERROR(VLOOKUP(AE167,Methodology!$H$26:$I$37,2,FALSE)),"",VLOOKUP(AE167,Methodology!$H$26:$I$37,2,FALSE))</f>
        <v/>
      </c>
      <c r="AL167" s="58" t="str">
        <f>IF(ISERROR(VLOOKUP(AF167,Methodology!$H$26:$I$37,2,FALSE)),"",VLOOKUP(AF167,Methodology!$H$26:$I$37,2,FALSE))</f>
        <v/>
      </c>
      <c r="AM167" s="47" t="str">
        <f>IF(ISERROR(VLOOKUP(AG167,Methodology!$H$26:$I$37,2,FALSE)),"",VLOOKUP(AG167,Methodology!$H$26:$I$37,2,FALSE))</f>
        <v/>
      </c>
      <c r="AN167" s="108">
        <f t="shared" si="29"/>
        <v>0</v>
      </c>
      <c r="AO167" s="108">
        <f t="shared" si="28"/>
        <v>0</v>
      </c>
      <c r="AP167" s="49" t="s">
        <v>318</v>
      </c>
    </row>
    <row r="168" spans="2:42" x14ac:dyDescent="0.25">
      <c r="B168" s="174" t="s">
        <v>216</v>
      </c>
      <c r="C168" s="149" t="s">
        <v>6</v>
      </c>
      <c r="D168" s="26" t="s">
        <v>574</v>
      </c>
      <c r="E168" s="118"/>
      <c r="F168" s="118">
        <v>12</v>
      </c>
      <c r="G168" s="30">
        <f t="shared" si="30"/>
        <v>-12</v>
      </c>
      <c r="H168" s="117">
        <f>(VLOOKUP(B168,'[1]New Ratings'!$A$3:$I$195,5,FALSE))</f>
        <v>12</v>
      </c>
      <c r="I168" s="43" t="s">
        <v>16</v>
      </c>
      <c r="J168" s="36" t="s">
        <v>305</v>
      </c>
      <c r="K168" s="36" t="s">
        <v>305</v>
      </c>
      <c r="L168" s="43" t="s">
        <v>305</v>
      </c>
      <c r="M168" s="36" t="s">
        <v>305</v>
      </c>
      <c r="N168" s="58" t="s">
        <v>305</v>
      </c>
      <c r="O168" s="55">
        <v>23.14</v>
      </c>
      <c r="P168" s="69">
        <v>168</v>
      </c>
      <c r="Q168" s="63" t="str">
        <f t="shared" si="25"/>
        <v>D</v>
      </c>
      <c r="R168" s="58">
        <v>76</v>
      </c>
      <c r="S168" s="64">
        <v>77</v>
      </c>
      <c r="T168" s="141">
        <f t="shared" si="26"/>
        <v>-1</v>
      </c>
      <c r="U168" s="36">
        <v>143</v>
      </c>
      <c r="V168" s="43">
        <v>10.1</v>
      </c>
      <c r="W168" s="64">
        <v>7.9</v>
      </c>
      <c r="X168" s="65">
        <f t="shared" si="27"/>
        <v>2.1999999999999993</v>
      </c>
      <c r="Y168" s="36">
        <v>36</v>
      </c>
      <c r="Z168" s="43">
        <v>30</v>
      </c>
      <c r="AA168" s="47">
        <v>33</v>
      </c>
      <c r="AB168" s="47" t="s">
        <v>259</v>
      </c>
      <c r="AC168" s="47" t="s">
        <v>303</v>
      </c>
      <c r="AD168" s="47" t="s">
        <v>432</v>
      </c>
      <c r="AE168" s="47" t="s">
        <v>259</v>
      </c>
      <c r="AF168" s="47" t="s">
        <v>432</v>
      </c>
      <c r="AG168" s="47" t="s">
        <v>432</v>
      </c>
      <c r="AH168" s="58">
        <f>IF(ISERROR(VLOOKUP(AB168,Methodology!$H$26:$I$37,2,FALSE)),"",VLOOKUP(AB168,Methodology!$H$26:$I$37,2,FALSE))</f>
        <v>3</v>
      </c>
      <c r="AI168" s="58">
        <f>IF(ISERROR(VLOOKUP(AC168,Methodology!$H$26:$I$37,2,FALSE)),"",VLOOKUP(AC168,Methodology!$H$26:$I$37,2,FALSE))</f>
        <v>7</v>
      </c>
      <c r="AJ168" s="47">
        <f>IF(ISERROR(VLOOKUP(AD168,Methodology!$H$26:$I$37,2,FALSE)),"",VLOOKUP(AD168,Methodology!$H$26:$I$37,2,FALSE))</f>
        <v>4</v>
      </c>
      <c r="AK168" s="58">
        <f>IF(ISERROR(VLOOKUP(AE168,Methodology!$H$26:$I$37,2,FALSE)),"",VLOOKUP(AE168,Methodology!$H$26:$I$37,2,FALSE))</f>
        <v>3</v>
      </c>
      <c r="AL168" s="58">
        <f>IF(ISERROR(VLOOKUP(AF168,Methodology!$H$26:$I$37,2,FALSE)),"",VLOOKUP(AF168,Methodology!$H$26:$I$37,2,FALSE))</f>
        <v>4</v>
      </c>
      <c r="AM168" s="47">
        <f>IF(ISERROR(VLOOKUP(AG168,Methodology!$H$26:$I$37,2,FALSE)),"",VLOOKUP(AG168,Methodology!$H$26:$I$37,2,FALSE))</f>
        <v>4</v>
      </c>
      <c r="AN168" s="108">
        <f t="shared" si="29"/>
        <v>4.666666666666667</v>
      </c>
      <c r="AO168" s="108">
        <f t="shared" si="28"/>
        <v>3.6666666666666665</v>
      </c>
      <c r="AP168" s="49" t="s">
        <v>317</v>
      </c>
    </row>
    <row r="169" spans="2:42" x14ac:dyDescent="0.25">
      <c r="B169" s="174" t="s">
        <v>341</v>
      </c>
      <c r="C169" s="149" t="s">
        <v>172</v>
      </c>
      <c r="D169" s="26" t="s">
        <v>575</v>
      </c>
      <c r="E169" s="118"/>
      <c r="F169" s="118">
        <v>10</v>
      </c>
      <c r="G169" s="30">
        <f t="shared" si="30"/>
        <v>-10</v>
      </c>
      <c r="H169" s="117">
        <f>(VLOOKUP(B169,'[1]New Ratings'!$A$3:$I$195,5,FALSE))</f>
        <v>10</v>
      </c>
      <c r="I169" s="43" t="s">
        <v>1</v>
      </c>
      <c r="J169" s="36" t="s">
        <v>363</v>
      </c>
      <c r="K169" s="36" t="s">
        <v>363</v>
      </c>
      <c r="L169" s="167" t="s">
        <v>49</v>
      </c>
      <c r="M169" s="36" t="s">
        <v>305</v>
      </c>
      <c r="N169" s="58" t="s">
        <v>305</v>
      </c>
      <c r="O169" s="55">
        <v>21.35</v>
      </c>
      <c r="P169" s="69">
        <v>173</v>
      </c>
      <c r="Q169" s="63" t="str">
        <f t="shared" si="25"/>
        <v>*</v>
      </c>
      <c r="R169" s="58" t="s">
        <v>305</v>
      </c>
      <c r="S169" s="64" t="s">
        <v>305</v>
      </c>
      <c r="T169" s="141" t="str">
        <f t="shared" si="26"/>
        <v>*</v>
      </c>
      <c r="U169" s="36" t="s">
        <v>305</v>
      </c>
      <c r="V169" s="43" t="s">
        <v>305</v>
      </c>
      <c r="W169" s="64" t="s">
        <v>305</v>
      </c>
      <c r="X169" s="65" t="str">
        <f t="shared" si="27"/>
        <v>*</v>
      </c>
      <c r="Y169" s="36">
        <v>66</v>
      </c>
      <c r="Z169" s="43">
        <v>37</v>
      </c>
      <c r="AA169" s="47">
        <v>31</v>
      </c>
      <c r="AB169" s="47" t="s">
        <v>348</v>
      </c>
      <c r="AC169" s="47" t="s">
        <v>348</v>
      </c>
      <c r="AD169" s="47" t="s">
        <v>348</v>
      </c>
      <c r="AE169" s="47" t="s">
        <v>323</v>
      </c>
      <c r="AF169" s="47" t="s">
        <v>348</v>
      </c>
      <c r="AG169" s="47" t="s">
        <v>323</v>
      </c>
      <c r="AH169" s="58">
        <f>IF(ISERROR(VLOOKUP(AB169,Methodology!$H$26:$I$37,2,FALSE)),"",VLOOKUP(AB169,Methodology!$H$26:$I$37,2,FALSE))</f>
        <v>6</v>
      </c>
      <c r="AI169" s="58">
        <f>IF(ISERROR(VLOOKUP(AC169,Methodology!$H$26:$I$37,2,FALSE)),"",VLOOKUP(AC169,Methodology!$H$26:$I$37,2,FALSE))</f>
        <v>6</v>
      </c>
      <c r="AJ169" s="47">
        <f>IF(ISERROR(VLOOKUP(AD169,Methodology!$H$26:$I$37,2,FALSE)),"",VLOOKUP(AD169,Methodology!$H$26:$I$37,2,FALSE))</f>
        <v>6</v>
      </c>
      <c r="AK169" s="58">
        <f>IF(ISERROR(VLOOKUP(AE169,Methodology!$H$26:$I$37,2,FALSE)),"",VLOOKUP(AE169,Methodology!$H$26:$I$37,2,FALSE))</f>
        <v>5</v>
      </c>
      <c r="AL169" s="58">
        <f>IF(ISERROR(VLOOKUP(AF169,Methodology!$H$26:$I$37,2,FALSE)),"",VLOOKUP(AF169,Methodology!$H$26:$I$37,2,FALSE))</f>
        <v>6</v>
      </c>
      <c r="AM169" s="47">
        <f>IF(ISERROR(VLOOKUP(AG169,Methodology!$H$26:$I$37,2,FALSE)),"",VLOOKUP(AG169,Methodology!$H$26:$I$37,2,FALSE))</f>
        <v>5</v>
      </c>
      <c r="AN169" s="108">
        <f t="shared" si="29"/>
        <v>6</v>
      </c>
      <c r="AO169" s="108">
        <f t="shared" si="28"/>
        <v>5.333333333333333</v>
      </c>
      <c r="AP169" s="49" t="s">
        <v>252</v>
      </c>
    </row>
    <row r="170" spans="2:42" x14ac:dyDescent="0.25">
      <c r="B170" s="174" t="s">
        <v>217</v>
      </c>
      <c r="C170" s="149" t="s">
        <v>276</v>
      </c>
      <c r="D170" s="26" t="s">
        <v>576</v>
      </c>
      <c r="E170" s="118"/>
      <c r="F170" s="118">
        <v>11</v>
      </c>
      <c r="G170" s="30">
        <f t="shared" si="30"/>
        <v>-11</v>
      </c>
      <c r="H170" s="117">
        <f>(VLOOKUP(B170,'[1]New Ratings'!$A$3:$I$195,5,FALSE))</f>
        <v>11</v>
      </c>
      <c r="I170" s="43" t="s">
        <v>1</v>
      </c>
      <c r="J170" s="36" t="s">
        <v>305</v>
      </c>
      <c r="K170" s="36" t="s">
        <v>305</v>
      </c>
      <c r="L170" s="43" t="s">
        <v>305</v>
      </c>
      <c r="M170" s="36" t="s">
        <v>305</v>
      </c>
      <c r="N170" s="58" t="s">
        <v>305</v>
      </c>
      <c r="O170" s="55">
        <v>34.17</v>
      </c>
      <c r="P170" s="69">
        <v>107</v>
      </c>
      <c r="Q170" s="63" t="str">
        <f t="shared" si="25"/>
        <v>*</v>
      </c>
      <c r="R170" s="58" t="s">
        <v>305</v>
      </c>
      <c r="S170" s="64" t="s">
        <v>305</v>
      </c>
      <c r="T170" s="141" t="str">
        <f t="shared" si="26"/>
        <v>*</v>
      </c>
      <c r="U170" s="36">
        <v>86</v>
      </c>
      <c r="V170" s="43">
        <v>28.6</v>
      </c>
      <c r="W170" s="64">
        <v>29.7</v>
      </c>
      <c r="X170" s="65">
        <f t="shared" si="27"/>
        <v>-1.0999999999999979</v>
      </c>
      <c r="Y170" s="36" t="s">
        <v>305</v>
      </c>
      <c r="Z170" s="43" t="s">
        <v>305</v>
      </c>
      <c r="AA170" s="47" t="s">
        <v>305</v>
      </c>
      <c r="AB170" s="47"/>
      <c r="AC170" s="47"/>
      <c r="AD170" s="47"/>
      <c r="AE170" s="47"/>
      <c r="AF170" s="47"/>
      <c r="AG170" s="47"/>
      <c r="AH170" s="58" t="str">
        <f>IF(ISERROR(VLOOKUP(AB170,Methodology!$H$26:$I$37,2,FALSE)),"",VLOOKUP(AB170,Methodology!$H$26:$I$37,2,FALSE))</f>
        <v/>
      </c>
      <c r="AI170" s="58" t="str">
        <f>IF(ISERROR(VLOOKUP(AC170,Methodology!$H$26:$I$37,2,FALSE)),"",VLOOKUP(AC170,Methodology!$H$26:$I$37,2,FALSE))</f>
        <v/>
      </c>
      <c r="AJ170" s="47" t="str">
        <f>IF(ISERROR(VLOOKUP(AD170,Methodology!$H$26:$I$37,2,FALSE)),"",VLOOKUP(AD170,Methodology!$H$26:$I$37,2,FALSE))</f>
        <v/>
      </c>
      <c r="AK170" s="58" t="str">
        <f>IF(ISERROR(VLOOKUP(AE170,Methodology!$H$26:$I$37,2,FALSE)),"",VLOOKUP(AE170,Methodology!$H$26:$I$37,2,FALSE))</f>
        <v/>
      </c>
      <c r="AL170" s="58" t="str">
        <f>IF(ISERROR(VLOOKUP(AF170,Methodology!$H$26:$I$37,2,FALSE)),"",VLOOKUP(AF170,Methodology!$H$26:$I$37,2,FALSE))</f>
        <v/>
      </c>
      <c r="AM170" s="47" t="str">
        <f>IF(ISERROR(VLOOKUP(AG170,Methodology!$H$26:$I$37,2,FALSE)),"",VLOOKUP(AG170,Methodology!$H$26:$I$37,2,FALSE))</f>
        <v/>
      </c>
      <c r="AN170" s="108">
        <f t="shared" si="29"/>
        <v>0</v>
      </c>
      <c r="AO170" s="108">
        <f t="shared" si="28"/>
        <v>0</v>
      </c>
      <c r="AP170" s="50" t="s">
        <v>443</v>
      </c>
    </row>
    <row r="171" spans="2:42" x14ac:dyDescent="0.25">
      <c r="B171" s="74" t="s">
        <v>218</v>
      </c>
      <c r="C171" s="149" t="s">
        <v>109</v>
      </c>
      <c r="D171" s="26" t="s">
        <v>577</v>
      </c>
      <c r="E171" s="118">
        <v>1</v>
      </c>
      <c r="F171" s="118">
        <v>1</v>
      </c>
      <c r="G171" s="30">
        <f t="shared" si="30"/>
        <v>0</v>
      </c>
      <c r="H171" s="117">
        <f>(VLOOKUP(B171,'[1]New Ratings'!$A$3:$I$195,5,FALSE))</f>
        <v>1</v>
      </c>
      <c r="I171" s="43" t="s">
        <v>16</v>
      </c>
      <c r="J171" s="36" t="s">
        <v>30</v>
      </c>
      <c r="K171" s="36" t="s">
        <v>30</v>
      </c>
      <c r="L171" s="43" t="s">
        <v>13</v>
      </c>
      <c r="M171" s="36" t="s">
        <v>295</v>
      </c>
      <c r="N171" s="58" t="s">
        <v>295</v>
      </c>
      <c r="O171" s="55">
        <v>93.21</v>
      </c>
      <c r="P171" s="69">
        <v>12</v>
      </c>
      <c r="Q171" s="63" t="str">
        <f t="shared" si="25"/>
        <v>*</v>
      </c>
      <c r="R171" s="58" t="s">
        <v>305</v>
      </c>
      <c r="S171" s="64" t="s">
        <v>305</v>
      </c>
      <c r="T171" s="141" t="str">
        <f t="shared" si="26"/>
        <v>*</v>
      </c>
      <c r="U171" s="36">
        <v>15</v>
      </c>
      <c r="V171" s="43">
        <v>86.5</v>
      </c>
      <c r="W171" s="64">
        <v>83.9</v>
      </c>
      <c r="X171" s="65">
        <f t="shared" si="27"/>
        <v>2.5999999999999943</v>
      </c>
      <c r="Y171" s="36">
        <v>88</v>
      </c>
      <c r="Z171" s="43">
        <v>35</v>
      </c>
      <c r="AA171" s="47">
        <v>46</v>
      </c>
      <c r="AB171" s="47" t="s">
        <v>300</v>
      </c>
      <c r="AC171" s="47" t="s">
        <v>298</v>
      </c>
      <c r="AD171" s="47" t="s">
        <v>300</v>
      </c>
      <c r="AE171" s="47" t="s">
        <v>300</v>
      </c>
      <c r="AF171" s="47" t="s">
        <v>300</v>
      </c>
      <c r="AG171" s="47" t="s">
        <v>300</v>
      </c>
      <c r="AH171" s="58">
        <f>IF(ISERROR(VLOOKUP(AB171,Methodology!$H$26:$I$37,2,FALSE)),"",VLOOKUP(AB171,Methodology!$H$26:$I$37,2,FALSE))</f>
        <v>9</v>
      </c>
      <c r="AI171" s="58">
        <f>IF(ISERROR(VLOOKUP(AC171,Methodology!$H$26:$I$37,2,FALSE)),"",VLOOKUP(AC171,Methodology!$H$26:$I$37,2,FALSE))</f>
        <v>8</v>
      </c>
      <c r="AJ171" s="47">
        <f>IF(ISERROR(VLOOKUP(AD171,Methodology!$H$26:$I$37,2,FALSE)),"",VLOOKUP(AD171,Methodology!$H$26:$I$37,2,FALSE))</f>
        <v>9</v>
      </c>
      <c r="AK171" s="58">
        <f>IF(ISERROR(VLOOKUP(AE171,Methodology!$H$26:$I$37,2,FALSE)),"",VLOOKUP(AE171,Methodology!$H$26:$I$37,2,FALSE))</f>
        <v>9</v>
      </c>
      <c r="AL171" s="58">
        <f>IF(ISERROR(VLOOKUP(AF171,Methodology!$H$26:$I$37,2,FALSE)),"",VLOOKUP(AF171,Methodology!$H$26:$I$37,2,FALSE))</f>
        <v>9</v>
      </c>
      <c r="AM171" s="47">
        <f>IF(ISERROR(VLOOKUP(AG171,Methodology!$H$26:$I$37,2,FALSE)),"",VLOOKUP(AG171,Methodology!$H$26:$I$37,2,FALSE))</f>
        <v>9</v>
      </c>
      <c r="AN171" s="108">
        <f t="shared" si="29"/>
        <v>8.6666666666666661</v>
      </c>
      <c r="AO171" s="108">
        <f t="shared" si="28"/>
        <v>9</v>
      </c>
      <c r="AP171" s="49" t="s">
        <v>317</v>
      </c>
    </row>
    <row r="172" spans="2:42" x14ac:dyDescent="0.25">
      <c r="B172" s="74" t="s">
        <v>219</v>
      </c>
      <c r="C172" s="149" t="s">
        <v>29</v>
      </c>
      <c r="D172" s="26" t="s">
        <v>527</v>
      </c>
      <c r="E172" s="118">
        <v>1</v>
      </c>
      <c r="F172" s="118">
        <v>1</v>
      </c>
      <c r="G172" s="30">
        <f t="shared" si="30"/>
        <v>0</v>
      </c>
      <c r="H172" s="117">
        <f>(VLOOKUP(B172,'[1]New Ratings'!$A$3:$I$195,5,FALSE))</f>
        <v>1</v>
      </c>
      <c r="I172" s="43" t="s">
        <v>16</v>
      </c>
      <c r="J172" s="36" t="s">
        <v>20</v>
      </c>
      <c r="K172" s="36" t="s">
        <v>20</v>
      </c>
      <c r="L172" s="43" t="s">
        <v>13</v>
      </c>
      <c r="M172" s="36" t="s">
        <v>293</v>
      </c>
      <c r="N172" s="58" t="s">
        <v>293</v>
      </c>
      <c r="O172" s="55">
        <v>96.75</v>
      </c>
      <c r="P172" s="69">
        <v>2</v>
      </c>
      <c r="Q172" s="63" t="str">
        <f t="shared" si="25"/>
        <v>A</v>
      </c>
      <c r="R172" s="58">
        <v>20</v>
      </c>
      <c r="S172" s="64">
        <v>20</v>
      </c>
      <c r="T172" s="141">
        <f t="shared" si="26"/>
        <v>0</v>
      </c>
      <c r="U172" s="36">
        <v>1</v>
      </c>
      <c r="V172" s="43">
        <v>95.1</v>
      </c>
      <c r="W172" s="64">
        <v>93.8</v>
      </c>
      <c r="X172" s="65">
        <f t="shared" si="27"/>
        <v>1.2999999999999972</v>
      </c>
      <c r="Y172" s="36">
        <v>90</v>
      </c>
      <c r="Z172" s="43">
        <v>41.5</v>
      </c>
      <c r="AA172" s="47">
        <v>45</v>
      </c>
      <c r="AB172" s="47" t="s">
        <v>300</v>
      </c>
      <c r="AC172" s="47" t="s">
        <v>303</v>
      </c>
      <c r="AD172" s="47" t="s">
        <v>297</v>
      </c>
      <c r="AE172" s="47" t="s">
        <v>300</v>
      </c>
      <c r="AF172" s="47" t="s">
        <v>298</v>
      </c>
      <c r="AG172" s="47" t="s">
        <v>298</v>
      </c>
      <c r="AH172" s="58">
        <f>IF(ISERROR(VLOOKUP(AB172,Methodology!$H$26:$I$37,2,FALSE)),"",VLOOKUP(AB172,Methodology!$H$26:$I$37,2,FALSE))</f>
        <v>9</v>
      </c>
      <c r="AI172" s="58">
        <f>IF(ISERROR(VLOOKUP(AC172,Methodology!$H$26:$I$37,2,FALSE)),"",VLOOKUP(AC172,Methodology!$H$26:$I$37,2,FALSE))</f>
        <v>7</v>
      </c>
      <c r="AJ172" s="47">
        <f>IF(ISERROR(VLOOKUP(AD172,Methodology!$H$26:$I$37,2,FALSE)),"",VLOOKUP(AD172,Methodology!$H$26:$I$37,2,FALSE))</f>
        <v>10</v>
      </c>
      <c r="AK172" s="58">
        <f>IF(ISERROR(VLOOKUP(AE172,Methodology!$H$26:$I$37,2,FALSE)),"",VLOOKUP(AE172,Methodology!$H$26:$I$37,2,FALSE))</f>
        <v>9</v>
      </c>
      <c r="AL172" s="58">
        <f>IF(ISERROR(VLOOKUP(AF172,Methodology!$H$26:$I$37,2,FALSE)),"",VLOOKUP(AF172,Methodology!$H$26:$I$37,2,FALSE))</f>
        <v>8</v>
      </c>
      <c r="AM172" s="47">
        <f>IF(ISERROR(VLOOKUP(AG172,Methodology!$H$26:$I$37,2,FALSE)),"",VLOOKUP(AG172,Methodology!$H$26:$I$37,2,FALSE))</f>
        <v>8</v>
      </c>
      <c r="AN172" s="108">
        <f t="shared" si="29"/>
        <v>8.6666666666666661</v>
      </c>
      <c r="AO172" s="108">
        <f t="shared" si="28"/>
        <v>8.3333333333333339</v>
      </c>
      <c r="AP172" s="49" t="s">
        <v>317</v>
      </c>
    </row>
    <row r="173" spans="2:42" x14ac:dyDescent="0.25">
      <c r="B173" s="174" t="s">
        <v>220</v>
      </c>
      <c r="C173" s="149" t="s">
        <v>65</v>
      </c>
      <c r="D173" s="26" t="s">
        <v>578</v>
      </c>
      <c r="E173" s="118"/>
      <c r="F173" s="118">
        <v>11</v>
      </c>
      <c r="G173" s="30">
        <f t="shared" si="30"/>
        <v>-11</v>
      </c>
      <c r="H173" s="117">
        <f>(VLOOKUP(B173,'[1]New Ratings'!$A$3:$I$195,5,FALSE))</f>
        <v>11</v>
      </c>
      <c r="I173" s="43" t="s">
        <v>16</v>
      </c>
      <c r="J173" s="36" t="s">
        <v>305</v>
      </c>
      <c r="K173" s="36" t="s">
        <v>305</v>
      </c>
      <c r="L173" s="43" t="s">
        <v>305</v>
      </c>
      <c r="M173" s="36" t="s">
        <v>305</v>
      </c>
      <c r="N173" s="58" t="s">
        <v>305</v>
      </c>
      <c r="O173" s="55">
        <v>35.94</v>
      </c>
      <c r="P173" s="69">
        <v>102</v>
      </c>
      <c r="Q173" s="63" t="str">
        <f t="shared" si="25"/>
        <v>D</v>
      </c>
      <c r="R173" s="58">
        <v>65</v>
      </c>
      <c r="S173" s="64">
        <v>68</v>
      </c>
      <c r="T173" s="141">
        <f t="shared" si="26"/>
        <v>-3</v>
      </c>
      <c r="U173" s="36">
        <v>97</v>
      </c>
      <c r="V173" s="43">
        <v>25</v>
      </c>
      <c r="W173" s="64">
        <v>23.2</v>
      </c>
      <c r="X173" s="65">
        <f t="shared" si="27"/>
        <v>1.8000000000000007</v>
      </c>
      <c r="Y173" s="36">
        <v>65</v>
      </c>
      <c r="Z173" s="43">
        <v>38</v>
      </c>
      <c r="AA173" s="47">
        <v>40</v>
      </c>
      <c r="AB173" s="47" t="s">
        <v>323</v>
      </c>
      <c r="AC173" s="47" t="s">
        <v>323</v>
      </c>
      <c r="AD173" s="47" t="s">
        <v>323</v>
      </c>
      <c r="AE173" s="47" t="s">
        <v>303</v>
      </c>
      <c r="AF173" s="47" t="s">
        <v>348</v>
      </c>
      <c r="AG173" s="47" t="s">
        <v>348</v>
      </c>
      <c r="AH173" s="58">
        <f>IF(ISERROR(VLOOKUP(AB173,Methodology!$H$26:$I$37,2,FALSE)),"",VLOOKUP(AB173,Methodology!$H$26:$I$37,2,FALSE))</f>
        <v>5</v>
      </c>
      <c r="AI173" s="58">
        <f>IF(ISERROR(VLOOKUP(AC173,Methodology!$H$26:$I$37,2,FALSE)),"",VLOOKUP(AC173,Methodology!$H$26:$I$37,2,FALSE))</f>
        <v>5</v>
      </c>
      <c r="AJ173" s="47">
        <f>IF(ISERROR(VLOOKUP(AD173,Methodology!$H$26:$I$37,2,FALSE)),"",VLOOKUP(AD173,Methodology!$H$26:$I$37,2,FALSE))</f>
        <v>5</v>
      </c>
      <c r="AK173" s="58">
        <f>IF(ISERROR(VLOOKUP(AE173,Methodology!$H$26:$I$37,2,FALSE)),"",VLOOKUP(AE173,Methodology!$H$26:$I$37,2,FALSE))</f>
        <v>7</v>
      </c>
      <c r="AL173" s="58">
        <f>IF(ISERROR(VLOOKUP(AF173,Methodology!$H$26:$I$37,2,FALSE)),"",VLOOKUP(AF173,Methodology!$H$26:$I$37,2,FALSE))</f>
        <v>6</v>
      </c>
      <c r="AM173" s="47">
        <f>IF(ISERROR(VLOOKUP(AG173,Methodology!$H$26:$I$37,2,FALSE)),"",VLOOKUP(AG173,Methodology!$H$26:$I$37,2,FALSE))</f>
        <v>6</v>
      </c>
      <c r="AN173" s="108">
        <f t="shared" si="29"/>
        <v>5</v>
      </c>
      <c r="AO173" s="108">
        <f t="shared" si="28"/>
        <v>6.333333333333333</v>
      </c>
      <c r="AP173" s="49" t="s">
        <v>318</v>
      </c>
    </row>
    <row r="174" spans="2:42" x14ac:dyDescent="0.25">
      <c r="B174" s="74" t="s">
        <v>221</v>
      </c>
      <c r="C174" s="149" t="s">
        <v>9</v>
      </c>
      <c r="D174" s="26" t="s">
        <v>579</v>
      </c>
      <c r="E174" s="118"/>
      <c r="F174" s="118">
        <v>2</v>
      </c>
      <c r="G174" s="30">
        <f t="shared" si="30"/>
        <v>-2</v>
      </c>
      <c r="H174" s="117">
        <f>(VLOOKUP(B174,'[1]New Ratings'!$A$3:$I$195,5,FALSE))</f>
        <v>2</v>
      </c>
      <c r="I174" s="43" t="s">
        <v>1</v>
      </c>
      <c r="J174" s="36" t="s">
        <v>222</v>
      </c>
      <c r="K174" s="36" t="s">
        <v>222</v>
      </c>
      <c r="L174" s="43" t="s">
        <v>49</v>
      </c>
      <c r="M174" s="36" t="s">
        <v>305</v>
      </c>
      <c r="N174" s="58" t="s">
        <v>305</v>
      </c>
      <c r="O174" s="55">
        <v>81.58</v>
      </c>
      <c r="P174" s="69">
        <v>26</v>
      </c>
      <c r="Q174" s="63" t="str">
        <f t="shared" si="25"/>
        <v>B</v>
      </c>
      <c r="R174" s="58">
        <v>27</v>
      </c>
      <c r="S174" s="64">
        <v>23</v>
      </c>
      <c r="T174" s="141">
        <f t="shared" si="26"/>
        <v>4</v>
      </c>
      <c r="U174" s="36">
        <v>23</v>
      </c>
      <c r="V174" s="43">
        <v>76.099999999999994</v>
      </c>
      <c r="W174" s="64">
        <v>76.2</v>
      </c>
      <c r="X174" s="65">
        <f t="shared" si="27"/>
        <v>-0.10000000000000853</v>
      </c>
      <c r="Y174" s="36">
        <v>76</v>
      </c>
      <c r="Z174" s="43">
        <v>44.5</v>
      </c>
      <c r="AA174" s="47">
        <v>42.5</v>
      </c>
      <c r="AB174" s="47" t="s">
        <v>298</v>
      </c>
      <c r="AC174" s="47" t="s">
        <v>298</v>
      </c>
      <c r="AD174" s="47" t="s">
        <v>298</v>
      </c>
      <c r="AE174" s="47" t="s">
        <v>298</v>
      </c>
      <c r="AF174" s="47" t="s">
        <v>298</v>
      </c>
      <c r="AG174" s="47" t="s">
        <v>298</v>
      </c>
      <c r="AH174" s="58">
        <f>IF(ISERROR(VLOOKUP(AB174,Methodology!$H$26:$I$37,2,FALSE)),"",VLOOKUP(AB174,Methodology!$H$26:$I$37,2,FALSE))</f>
        <v>8</v>
      </c>
      <c r="AI174" s="58">
        <f>IF(ISERROR(VLOOKUP(AC174,Methodology!$H$26:$I$37,2,FALSE)),"",VLOOKUP(AC174,Methodology!$H$26:$I$37,2,FALSE))</f>
        <v>8</v>
      </c>
      <c r="AJ174" s="47">
        <f>IF(ISERROR(VLOOKUP(AD174,Methodology!$H$26:$I$37,2,FALSE)),"",VLOOKUP(AD174,Methodology!$H$26:$I$37,2,FALSE))</f>
        <v>8</v>
      </c>
      <c r="AK174" s="58">
        <f>IF(ISERROR(VLOOKUP(AE174,Methodology!$H$26:$I$37,2,FALSE)),"",VLOOKUP(AE174,Methodology!$H$26:$I$37,2,FALSE))</f>
        <v>8</v>
      </c>
      <c r="AL174" s="58">
        <f>IF(ISERROR(VLOOKUP(AF174,Methodology!$H$26:$I$37,2,FALSE)),"",VLOOKUP(AF174,Methodology!$H$26:$I$37,2,FALSE))</f>
        <v>8</v>
      </c>
      <c r="AM174" s="47">
        <f>IF(ISERROR(VLOOKUP(AG174,Methodology!$H$26:$I$37,2,FALSE)),"",VLOOKUP(AG174,Methodology!$H$26:$I$37,2,FALSE))</f>
        <v>8</v>
      </c>
      <c r="AN174" s="108">
        <f t="shared" si="29"/>
        <v>8</v>
      </c>
      <c r="AO174" s="108">
        <f t="shared" si="28"/>
        <v>8</v>
      </c>
      <c r="AP174" s="49" t="s">
        <v>318</v>
      </c>
    </row>
    <row r="175" spans="2:42" x14ac:dyDescent="0.25">
      <c r="B175" s="174" t="s">
        <v>223</v>
      </c>
      <c r="C175" s="149" t="s">
        <v>275</v>
      </c>
      <c r="D175" s="26" t="s">
        <v>580</v>
      </c>
      <c r="E175" s="118"/>
      <c r="F175" s="118">
        <v>11</v>
      </c>
      <c r="G175" s="30">
        <f t="shared" si="30"/>
        <v>-11</v>
      </c>
      <c r="H175" s="117">
        <f>(VLOOKUP(B175,'[1]New Ratings'!$A$3:$I$195,5,FALSE))</f>
        <v>11</v>
      </c>
      <c r="I175" s="43" t="s">
        <v>1</v>
      </c>
      <c r="J175" s="36" t="s">
        <v>305</v>
      </c>
      <c r="K175" s="36" t="s">
        <v>305</v>
      </c>
      <c r="L175" s="43" t="s">
        <v>305</v>
      </c>
      <c r="M175" s="36" t="s">
        <v>305</v>
      </c>
      <c r="N175" s="58" t="s">
        <v>305</v>
      </c>
      <c r="O175" s="55">
        <v>23.86</v>
      </c>
      <c r="P175" s="69">
        <v>165</v>
      </c>
      <c r="Q175" s="63" t="str">
        <f t="shared" si="25"/>
        <v>*</v>
      </c>
      <c r="R175" s="58" t="s">
        <v>305</v>
      </c>
      <c r="S175" s="64" t="s">
        <v>305</v>
      </c>
      <c r="T175" s="141" t="str">
        <f t="shared" si="26"/>
        <v>*</v>
      </c>
      <c r="U175" s="36">
        <v>134</v>
      </c>
      <c r="V175" s="43">
        <v>12.3</v>
      </c>
      <c r="W175" s="64">
        <v>12.9</v>
      </c>
      <c r="X175" s="65">
        <f t="shared" si="27"/>
        <v>-0.59999999999999964</v>
      </c>
      <c r="Y175" s="36" t="s">
        <v>305</v>
      </c>
      <c r="Z175" s="43" t="s">
        <v>305</v>
      </c>
      <c r="AA175" s="47" t="s">
        <v>305</v>
      </c>
      <c r="AB175" s="47"/>
      <c r="AC175" s="47"/>
      <c r="AD175" s="47"/>
      <c r="AE175" s="47"/>
      <c r="AF175" s="47"/>
      <c r="AG175" s="47"/>
      <c r="AH175" s="58" t="str">
        <f>IF(ISERROR(VLOOKUP(AB175,Methodology!$H$26:$I$37,2,FALSE)),"",VLOOKUP(AB175,Methodology!$H$26:$I$37,2,FALSE))</f>
        <v/>
      </c>
      <c r="AI175" s="58" t="str">
        <f>IF(ISERROR(VLOOKUP(AC175,Methodology!$H$26:$I$37,2,FALSE)),"",VLOOKUP(AC175,Methodology!$H$26:$I$37,2,FALSE))</f>
        <v/>
      </c>
      <c r="AJ175" s="47" t="str">
        <f>IF(ISERROR(VLOOKUP(AD175,Methodology!$H$26:$I$37,2,FALSE)),"",VLOOKUP(AD175,Methodology!$H$26:$I$37,2,FALSE))</f>
        <v/>
      </c>
      <c r="AK175" s="58" t="str">
        <f>IF(ISERROR(VLOOKUP(AE175,Methodology!$H$26:$I$37,2,FALSE)),"",VLOOKUP(AE175,Methodology!$H$26:$I$37,2,FALSE))</f>
        <v/>
      </c>
      <c r="AL175" s="58" t="str">
        <f>IF(ISERROR(VLOOKUP(AF175,Methodology!$H$26:$I$37,2,FALSE)),"",VLOOKUP(AF175,Methodology!$H$26:$I$37,2,FALSE))</f>
        <v/>
      </c>
      <c r="AM175" s="47" t="str">
        <f>IF(ISERROR(VLOOKUP(AG175,Methodology!$H$26:$I$37,2,FALSE)),"",VLOOKUP(AG175,Methodology!$H$26:$I$37,2,FALSE))</f>
        <v/>
      </c>
      <c r="AN175" s="108">
        <f t="shared" si="29"/>
        <v>0</v>
      </c>
      <c r="AO175" s="108">
        <f t="shared" si="28"/>
        <v>0</v>
      </c>
      <c r="AP175" s="49" t="s">
        <v>252</v>
      </c>
    </row>
    <row r="176" spans="2:42" x14ac:dyDescent="0.25">
      <c r="B176" s="174" t="s">
        <v>224</v>
      </c>
      <c r="C176" s="149" t="s">
        <v>129</v>
      </c>
      <c r="D176" s="26" t="s">
        <v>581</v>
      </c>
      <c r="E176" s="118"/>
      <c r="F176" s="118">
        <v>11</v>
      </c>
      <c r="G176" s="30">
        <f t="shared" si="30"/>
        <v>-11</v>
      </c>
      <c r="H176" s="117">
        <f>(VLOOKUP(B176,'[1]New Ratings'!$A$3:$I$195,5,FALSE))</f>
        <v>11</v>
      </c>
      <c r="I176" s="43" t="s">
        <v>1</v>
      </c>
      <c r="J176" s="36" t="s">
        <v>305</v>
      </c>
      <c r="K176" s="36" t="s">
        <v>305</v>
      </c>
      <c r="L176" s="43" t="s">
        <v>305</v>
      </c>
      <c r="M176" s="36" t="s">
        <v>305</v>
      </c>
      <c r="N176" s="58" t="s">
        <v>305</v>
      </c>
      <c r="O176" s="55">
        <v>31.6</v>
      </c>
      <c r="P176" s="69">
        <v>121</v>
      </c>
      <c r="Q176" s="63" t="str">
        <f t="shared" si="25"/>
        <v>C</v>
      </c>
      <c r="R176" s="58">
        <v>52</v>
      </c>
      <c r="S176" s="64">
        <v>56</v>
      </c>
      <c r="T176" s="141">
        <f t="shared" si="26"/>
        <v>-4</v>
      </c>
      <c r="U176" s="36">
        <v>105</v>
      </c>
      <c r="V176" s="43">
        <v>20.100000000000001</v>
      </c>
      <c r="W176" s="64">
        <v>19.100000000000001</v>
      </c>
      <c r="X176" s="65">
        <f t="shared" si="27"/>
        <v>1</v>
      </c>
      <c r="Y176" s="36">
        <v>62</v>
      </c>
      <c r="Z176" s="43">
        <v>22</v>
      </c>
      <c r="AA176" s="47">
        <v>34.5</v>
      </c>
      <c r="AB176" s="47"/>
      <c r="AC176" s="47"/>
      <c r="AD176" s="47"/>
      <c r="AE176" s="47"/>
      <c r="AF176" s="47"/>
      <c r="AG176" s="47"/>
      <c r="AH176" s="58" t="str">
        <f>IF(ISERROR(VLOOKUP(AB176,Methodology!$H$26:$I$37,2,FALSE)),"",VLOOKUP(AB176,Methodology!$H$26:$I$37,2,FALSE))</f>
        <v/>
      </c>
      <c r="AI176" s="58" t="str">
        <f>IF(ISERROR(VLOOKUP(AC176,Methodology!$H$26:$I$37,2,FALSE)),"",VLOOKUP(AC176,Methodology!$H$26:$I$37,2,FALSE))</f>
        <v/>
      </c>
      <c r="AJ176" s="47" t="str">
        <f>IF(ISERROR(VLOOKUP(AD176,Methodology!$H$26:$I$37,2,FALSE)),"",VLOOKUP(AD176,Methodology!$H$26:$I$37,2,FALSE))</f>
        <v/>
      </c>
      <c r="AK176" s="58" t="str">
        <f>IF(ISERROR(VLOOKUP(AE176,Methodology!$H$26:$I$37,2,FALSE)),"",VLOOKUP(AE176,Methodology!$H$26:$I$37,2,FALSE))</f>
        <v/>
      </c>
      <c r="AL176" s="58" t="str">
        <f>IF(ISERROR(VLOOKUP(AF176,Methodology!$H$26:$I$37,2,FALSE)),"",VLOOKUP(AF176,Methodology!$H$26:$I$37,2,FALSE))</f>
        <v/>
      </c>
      <c r="AM176" s="47" t="str">
        <f>IF(ISERROR(VLOOKUP(AG176,Methodology!$H$26:$I$37,2,FALSE)),"",VLOOKUP(AG176,Methodology!$H$26:$I$37,2,FALSE))</f>
        <v/>
      </c>
      <c r="AN176" s="108">
        <f t="shared" si="29"/>
        <v>0</v>
      </c>
      <c r="AO176" s="108">
        <f t="shared" si="28"/>
        <v>0</v>
      </c>
      <c r="AP176" s="49" t="s">
        <v>317</v>
      </c>
    </row>
    <row r="177" spans="2:42" x14ac:dyDescent="0.25">
      <c r="B177" s="74" t="s">
        <v>225</v>
      </c>
      <c r="C177" s="149" t="s">
        <v>226</v>
      </c>
      <c r="D177" s="26" t="s">
        <v>582</v>
      </c>
      <c r="E177" s="118"/>
      <c r="F177" s="118">
        <v>5</v>
      </c>
      <c r="G177" s="30">
        <f t="shared" si="30"/>
        <v>-5</v>
      </c>
      <c r="H177" s="117">
        <f>(VLOOKUP(B177,'[1]New Ratings'!$A$3:$I$195,5,FALSE))</f>
        <v>6</v>
      </c>
      <c r="I177" s="43" t="s">
        <v>1</v>
      </c>
      <c r="J177" s="36" t="s">
        <v>92</v>
      </c>
      <c r="K177" s="36" t="s">
        <v>92</v>
      </c>
      <c r="L177" s="43" t="s">
        <v>13</v>
      </c>
      <c r="M177" s="36" t="s">
        <v>301</v>
      </c>
      <c r="N177" s="58" t="s">
        <v>301</v>
      </c>
      <c r="O177" s="55">
        <v>59.66</v>
      </c>
      <c r="P177" s="69">
        <v>49</v>
      </c>
      <c r="Q177" s="63" t="str">
        <f t="shared" si="25"/>
        <v>C</v>
      </c>
      <c r="R177" s="58">
        <v>41</v>
      </c>
      <c r="S177" s="64">
        <v>36</v>
      </c>
      <c r="T177" s="141">
        <f t="shared" si="26"/>
        <v>5</v>
      </c>
      <c r="U177" s="36">
        <v>54</v>
      </c>
      <c r="V177" s="43">
        <v>50.2</v>
      </c>
      <c r="W177" s="64">
        <v>48.8</v>
      </c>
      <c r="X177" s="65">
        <f t="shared" si="27"/>
        <v>1.4000000000000057</v>
      </c>
      <c r="Y177" s="36">
        <v>70</v>
      </c>
      <c r="Z177" s="43">
        <v>38</v>
      </c>
      <c r="AA177" s="47">
        <v>39</v>
      </c>
      <c r="AB177" s="47" t="s">
        <v>348</v>
      </c>
      <c r="AC177" s="47" t="s">
        <v>348</v>
      </c>
      <c r="AD177" s="47" t="s">
        <v>303</v>
      </c>
      <c r="AE177" s="47" t="s">
        <v>298</v>
      </c>
      <c r="AF177" s="47" t="s">
        <v>303</v>
      </c>
      <c r="AG177" s="47" t="s">
        <v>303</v>
      </c>
      <c r="AH177" s="58">
        <f>IF(ISERROR(VLOOKUP(AB177,Methodology!$H$26:$I$37,2,FALSE)),"",VLOOKUP(AB177,Methodology!$H$26:$I$37,2,FALSE))</f>
        <v>6</v>
      </c>
      <c r="AI177" s="58">
        <f>IF(ISERROR(VLOOKUP(AC177,Methodology!$H$26:$I$37,2,FALSE)),"",VLOOKUP(AC177,Methodology!$H$26:$I$37,2,FALSE))</f>
        <v>6</v>
      </c>
      <c r="AJ177" s="47">
        <f>IF(ISERROR(VLOOKUP(AD177,Methodology!$H$26:$I$37,2,FALSE)),"",VLOOKUP(AD177,Methodology!$H$26:$I$37,2,FALSE))</f>
        <v>7</v>
      </c>
      <c r="AK177" s="58">
        <f>IF(ISERROR(VLOOKUP(AE177,Methodology!$H$26:$I$37,2,FALSE)),"",VLOOKUP(AE177,Methodology!$H$26:$I$37,2,FALSE))</f>
        <v>8</v>
      </c>
      <c r="AL177" s="58">
        <f>IF(ISERROR(VLOOKUP(AF177,Methodology!$H$26:$I$37,2,FALSE)),"",VLOOKUP(AF177,Methodology!$H$26:$I$37,2,FALSE))</f>
        <v>7</v>
      </c>
      <c r="AM177" s="47">
        <f>IF(ISERROR(VLOOKUP(AG177,Methodology!$H$26:$I$37,2,FALSE)),"",VLOOKUP(AG177,Methodology!$H$26:$I$37,2,FALSE))</f>
        <v>7</v>
      </c>
      <c r="AN177" s="108">
        <f t="shared" si="29"/>
        <v>6.333333333333333</v>
      </c>
      <c r="AO177" s="108">
        <f t="shared" si="28"/>
        <v>7.333333333333333</v>
      </c>
      <c r="AP177" s="49" t="s">
        <v>317</v>
      </c>
    </row>
    <row r="178" spans="2:42" x14ac:dyDescent="0.25">
      <c r="B178" s="174" t="s">
        <v>227</v>
      </c>
      <c r="C178" s="149" t="s">
        <v>33</v>
      </c>
      <c r="D178" s="26" t="s">
        <v>465</v>
      </c>
      <c r="E178" s="118"/>
      <c r="F178" s="118">
        <v>11</v>
      </c>
      <c r="G178" s="30">
        <f t="shared" si="30"/>
        <v>-11</v>
      </c>
      <c r="H178" s="117">
        <f>(VLOOKUP(B178,'[1]New Ratings'!$A$3:$I$195,5,FALSE))</f>
        <v>11</v>
      </c>
      <c r="I178" s="43" t="s">
        <v>1</v>
      </c>
      <c r="J178" s="36" t="s">
        <v>305</v>
      </c>
      <c r="K178" s="36" t="s">
        <v>305</v>
      </c>
      <c r="L178" s="43" t="s">
        <v>305</v>
      </c>
      <c r="M178" s="36" t="s">
        <v>305</v>
      </c>
      <c r="N178" s="58" t="s">
        <v>305</v>
      </c>
      <c r="O178" s="55">
        <v>28.93</v>
      </c>
      <c r="P178" s="69">
        <v>137</v>
      </c>
      <c r="Q178" s="63" t="str">
        <f t="shared" si="25"/>
        <v>*</v>
      </c>
      <c r="R178" s="58" t="s">
        <v>305</v>
      </c>
      <c r="S178" s="64" t="s">
        <v>305</v>
      </c>
      <c r="T178" s="141" t="str">
        <f t="shared" si="26"/>
        <v>*</v>
      </c>
      <c r="U178" s="36">
        <v>119</v>
      </c>
      <c r="V178" s="43">
        <v>16.899999999999999</v>
      </c>
      <c r="W178" s="64">
        <v>17.399999999999999</v>
      </c>
      <c r="X178" s="65">
        <f t="shared" si="27"/>
        <v>-0.5</v>
      </c>
      <c r="Y178" s="36">
        <v>55</v>
      </c>
      <c r="Z178" s="43">
        <v>34</v>
      </c>
      <c r="AA178" s="47">
        <v>34</v>
      </c>
      <c r="AB178" s="47"/>
      <c r="AC178" s="47"/>
      <c r="AD178" s="47"/>
      <c r="AE178" s="47"/>
      <c r="AF178" s="47"/>
      <c r="AG178" s="47"/>
      <c r="AH178" s="58" t="str">
        <f>IF(ISERROR(VLOOKUP(AB178,Methodology!$H$26:$I$37,2,FALSE)),"",VLOOKUP(AB178,Methodology!$H$26:$I$37,2,FALSE))</f>
        <v/>
      </c>
      <c r="AI178" s="58" t="str">
        <f>IF(ISERROR(VLOOKUP(AC178,Methodology!$H$26:$I$37,2,FALSE)),"",VLOOKUP(AC178,Methodology!$H$26:$I$37,2,FALSE))</f>
        <v/>
      </c>
      <c r="AJ178" s="47" t="str">
        <f>IF(ISERROR(VLOOKUP(AD178,Methodology!$H$26:$I$37,2,FALSE)),"",VLOOKUP(AD178,Methodology!$H$26:$I$37,2,FALSE))</f>
        <v/>
      </c>
      <c r="AK178" s="58" t="str">
        <f>IF(ISERROR(VLOOKUP(AE178,Methodology!$H$26:$I$37,2,FALSE)),"",VLOOKUP(AE178,Methodology!$H$26:$I$37,2,FALSE))</f>
        <v/>
      </c>
      <c r="AL178" s="58" t="str">
        <f>IF(ISERROR(VLOOKUP(AF178,Methodology!$H$26:$I$37,2,FALSE)),"",VLOOKUP(AF178,Methodology!$H$26:$I$37,2,FALSE))</f>
        <v/>
      </c>
      <c r="AM178" s="47" t="str">
        <f>IF(ISERROR(VLOOKUP(AG178,Methodology!$H$26:$I$37,2,FALSE)),"",VLOOKUP(AG178,Methodology!$H$26:$I$37,2,FALSE))</f>
        <v/>
      </c>
      <c r="AN178" s="108">
        <f t="shared" si="29"/>
        <v>0</v>
      </c>
      <c r="AO178" s="108">
        <f t="shared" si="28"/>
        <v>0</v>
      </c>
      <c r="AP178" s="49" t="s">
        <v>420</v>
      </c>
    </row>
    <row r="179" spans="2:42" x14ac:dyDescent="0.25">
      <c r="B179" s="174" t="s">
        <v>228</v>
      </c>
      <c r="C179" s="149" t="s">
        <v>229</v>
      </c>
      <c r="D179" s="26" t="s">
        <v>621</v>
      </c>
      <c r="E179" s="118"/>
      <c r="F179" s="118">
        <v>11</v>
      </c>
      <c r="G179" s="30">
        <f t="shared" si="30"/>
        <v>-11</v>
      </c>
      <c r="H179" s="117">
        <f>(VLOOKUP(B179,'[1]New Ratings'!$A$3:$I$195,5,FALSE))</f>
        <v>11</v>
      </c>
      <c r="I179" s="43" t="s">
        <v>1</v>
      </c>
      <c r="J179" s="36" t="s">
        <v>305</v>
      </c>
      <c r="K179" s="36" t="s">
        <v>305</v>
      </c>
      <c r="L179" s="43" t="s">
        <v>305</v>
      </c>
      <c r="M179" s="36" t="s">
        <v>305</v>
      </c>
      <c r="N179" s="58" t="s">
        <v>305</v>
      </c>
      <c r="O179" s="55">
        <v>22.87</v>
      </c>
      <c r="P179" s="69">
        <v>169</v>
      </c>
      <c r="Q179" s="63" t="str">
        <f t="shared" si="25"/>
        <v>*</v>
      </c>
      <c r="R179" s="58" t="s">
        <v>305</v>
      </c>
      <c r="S179" s="64" t="s">
        <v>305</v>
      </c>
      <c r="T179" s="141" t="str">
        <f t="shared" si="26"/>
        <v>*</v>
      </c>
      <c r="U179" s="36" t="s">
        <v>305</v>
      </c>
      <c r="V179" s="43" t="s">
        <v>305</v>
      </c>
      <c r="W179" s="64" t="s">
        <v>305</v>
      </c>
      <c r="X179" s="65" t="str">
        <f t="shared" si="27"/>
        <v>*</v>
      </c>
      <c r="Y179" s="36" t="s">
        <v>305</v>
      </c>
      <c r="Z179" s="43" t="s">
        <v>305</v>
      </c>
      <c r="AA179" s="47" t="s">
        <v>305</v>
      </c>
      <c r="AB179" s="47"/>
      <c r="AC179" s="47"/>
      <c r="AD179" s="47"/>
      <c r="AE179" s="47"/>
      <c r="AF179" s="47"/>
      <c r="AG179" s="47"/>
      <c r="AH179" s="58" t="str">
        <f>IF(ISERROR(VLOOKUP(AB179,Methodology!$H$26:$I$37,2,FALSE)),"",VLOOKUP(AB179,Methodology!$H$26:$I$37,2,FALSE))</f>
        <v/>
      </c>
      <c r="AI179" s="58" t="str">
        <f>IF(ISERROR(VLOOKUP(AC179,Methodology!$H$26:$I$37,2,FALSE)),"",VLOOKUP(AC179,Methodology!$H$26:$I$37,2,FALSE))</f>
        <v/>
      </c>
      <c r="AJ179" s="47" t="str">
        <f>IF(ISERROR(VLOOKUP(AD179,Methodology!$H$26:$I$37,2,FALSE)),"",VLOOKUP(AD179,Methodology!$H$26:$I$37,2,FALSE))</f>
        <v/>
      </c>
      <c r="AK179" s="58" t="str">
        <f>IF(ISERROR(VLOOKUP(AE179,Methodology!$H$26:$I$37,2,FALSE)),"",VLOOKUP(AE179,Methodology!$H$26:$I$37,2,FALSE))</f>
        <v/>
      </c>
      <c r="AL179" s="58" t="str">
        <f>IF(ISERROR(VLOOKUP(AF179,Methodology!$H$26:$I$37,2,FALSE)),"",VLOOKUP(AF179,Methodology!$H$26:$I$37,2,FALSE))</f>
        <v/>
      </c>
      <c r="AM179" s="47" t="str">
        <f>IF(ISERROR(VLOOKUP(AG179,Methodology!$H$26:$I$37,2,FALSE)),"",VLOOKUP(AG179,Methodology!$H$26:$I$37,2,FALSE))</f>
        <v/>
      </c>
      <c r="AN179" s="108">
        <f t="shared" si="29"/>
        <v>0</v>
      </c>
      <c r="AO179" s="108">
        <f t="shared" si="28"/>
        <v>0</v>
      </c>
      <c r="AP179" s="50" t="s">
        <v>442</v>
      </c>
    </row>
    <row r="180" spans="2:42" x14ac:dyDescent="0.25">
      <c r="B180" s="74" t="s">
        <v>230</v>
      </c>
      <c r="C180" s="149" t="s">
        <v>337</v>
      </c>
      <c r="D180" s="26" t="s">
        <v>583</v>
      </c>
      <c r="E180" s="118"/>
      <c r="F180" s="118">
        <v>5</v>
      </c>
      <c r="G180" s="30">
        <f t="shared" si="30"/>
        <v>-5</v>
      </c>
      <c r="H180" s="117">
        <f>(VLOOKUP(B180,'[1]New Ratings'!$A$3:$I$195,5,FALSE))</f>
        <v>5</v>
      </c>
      <c r="I180" s="43" t="s">
        <v>1</v>
      </c>
      <c r="J180" s="36" t="s">
        <v>92</v>
      </c>
      <c r="K180" s="36" t="s">
        <v>92</v>
      </c>
      <c r="L180" s="43" t="s">
        <v>13</v>
      </c>
      <c r="M180" s="36" t="s">
        <v>305</v>
      </c>
      <c r="N180" s="58" t="s">
        <v>305</v>
      </c>
      <c r="O180" s="55">
        <v>52.55</v>
      </c>
      <c r="P180" s="69">
        <v>68</v>
      </c>
      <c r="Q180" s="63" t="str">
        <f t="shared" si="25"/>
        <v>B</v>
      </c>
      <c r="R180" s="58">
        <v>35</v>
      </c>
      <c r="S180" s="64">
        <v>35</v>
      </c>
      <c r="T180" s="141">
        <f t="shared" si="26"/>
        <v>0</v>
      </c>
      <c r="U180" s="36">
        <v>51</v>
      </c>
      <c r="V180" s="43">
        <v>51.2</v>
      </c>
      <c r="W180" s="64">
        <v>47.2</v>
      </c>
      <c r="X180" s="65">
        <f t="shared" si="27"/>
        <v>4</v>
      </c>
      <c r="Y180" s="36">
        <v>71</v>
      </c>
      <c r="Z180" s="43">
        <v>40</v>
      </c>
      <c r="AA180" s="47">
        <v>37</v>
      </c>
      <c r="AB180" s="47" t="s">
        <v>300</v>
      </c>
      <c r="AC180" s="47" t="s">
        <v>303</v>
      </c>
      <c r="AD180" s="47" t="s">
        <v>298</v>
      </c>
      <c r="AE180" s="47" t="s">
        <v>303</v>
      </c>
      <c r="AF180" s="47" t="s">
        <v>348</v>
      </c>
      <c r="AG180" s="47" t="s">
        <v>303</v>
      </c>
      <c r="AH180" s="58">
        <f>IF(ISERROR(VLOOKUP(AB180,Methodology!$H$26:$I$37,2,FALSE)),"",VLOOKUP(AB180,Methodology!$H$26:$I$37,2,FALSE))</f>
        <v>9</v>
      </c>
      <c r="AI180" s="58">
        <f>IF(ISERROR(VLOOKUP(AC180,Methodology!$H$26:$I$37,2,FALSE)),"",VLOOKUP(AC180,Methodology!$H$26:$I$37,2,FALSE))</f>
        <v>7</v>
      </c>
      <c r="AJ180" s="47">
        <f>IF(ISERROR(VLOOKUP(AD180,Methodology!$H$26:$I$37,2,FALSE)),"",VLOOKUP(AD180,Methodology!$H$26:$I$37,2,FALSE))</f>
        <v>8</v>
      </c>
      <c r="AK180" s="58">
        <f>IF(ISERROR(VLOOKUP(AE180,Methodology!$H$26:$I$37,2,FALSE)),"",VLOOKUP(AE180,Methodology!$H$26:$I$37,2,FALSE))</f>
        <v>7</v>
      </c>
      <c r="AL180" s="58">
        <f>IF(ISERROR(VLOOKUP(AF180,Methodology!$H$26:$I$37,2,FALSE)),"",VLOOKUP(AF180,Methodology!$H$26:$I$37,2,FALSE))</f>
        <v>6</v>
      </c>
      <c r="AM180" s="47">
        <f>IF(ISERROR(VLOOKUP(AG180,Methodology!$H$26:$I$37,2,FALSE)),"",VLOOKUP(AG180,Methodology!$H$26:$I$37,2,FALSE))</f>
        <v>7</v>
      </c>
      <c r="AN180" s="108">
        <f t="shared" si="29"/>
        <v>8</v>
      </c>
      <c r="AO180" s="108">
        <f t="shared" si="28"/>
        <v>6.666666666666667</v>
      </c>
      <c r="AP180" s="49" t="s">
        <v>318</v>
      </c>
    </row>
    <row r="181" spans="2:42" x14ac:dyDescent="0.25">
      <c r="B181" s="74" t="s">
        <v>231</v>
      </c>
      <c r="C181" s="149" t="s">
        <v>6</v>
      </c>
      <c r="D181" s="26" t="s">
        <v>584</v>
      </c>
      <c r="E181" s="118"/>
      <c r="F181" s="118">
        <v>5</v>
      </c>
      <c r="G181" s="30">
        <f t="shared" si="30"/>
        <v>-5</v>
      </c>
      <c r="H181" s="117">
        <f>(VLOOKUP(B181,'[1]New Ratings'!$A$3:$I$195,5,FALSE))</f>
        <v>5</v>
      </c>
      <c r="I181" s="43" t="s">
        <v>1</v>
      </c>
      <c r="J181" s="36" t="s">
        <v>115</v>
      </c>
      <c r="K181" s="36" t="s">
        <v>115</v>
      </c>
      <c r="L181" s="43" t="s">
        <v>13</v>
      </c>
      <c r="M181" s="36" t="s">
        <v>301</v>
      </c>
      <c r="N181" s="58" t="s">
        <v>299</v>
      </c>
      <c r="O181" s="55">
        <v>58.29</v>
      </c>
      <c r="P181" s="69">
        <v>52</v>
      </c>
      <c r="Q181" s="63" t="str">
        <f t="shared" si="25"/>
        <v>B</v>
      </c>
      <c r="R181" s="58">
        <v>39</v>
      </c>
      <c r="S181" s="64">
        <v>39</v>
      </c>
      <c r="T181" s="141">
        <f t="shared" si="26"/>
        <v>0</v>
      </c>
      <c r="U181" s="36">
        <v>50</v>
      </c>
      <c r="V181" s="43">
        <v>51.9</v>
      </c>
      <c r="W181" s="64">
        <v>49.7</v>
      </c>
      <c r="X181" s="65">
        <f t="shared" si="27"/>
        <v>2.1999999999999957</v>
      </c>
      <c r="Y181" s="36">
        <v>75</v>
      </c>
      <c r="Z181" s="43">
        <v>35</v>
      </c>
      <c r="AA181" s="47">
        <v>36.5</v>
      </c>
      <c r="AB181" s="47" t="s">
        <v>323</v>
      </c>
      <c r="AC181" s="47" t="s">
        <v>348</v>
      </c>
      <c r="AD181" s="47" t="s">
        <v>348</v>
      </c>
      <c r="AE181" s="47" t="s">
        <v>348</v>
      </c>
      <c r="AF181" s="47" t="s">
        <v>300</v>
      </c>
      <c r="AG181" s="47" t="s">
        <v>303</v>
      </c>
      <c r="AH181" s="58">
        <f>IF(ISERROR(VLOOKUP(AB181,Methodology!$H$26:$I$37,2,FALSE)),"",VLOOKUP(AB181,Methodology!$H$26:$I$37,2,FALSE))</f>
        <v>5</v>
      </c>
      <c r="AI181" s="58">
        <f>IF(ISERROR(VLOOKUP(AC181,Methodology!$H$26:$I$37,2,FALSE)),"",VLOOKUP(AC181,Methodology!$H$26:$I$37,2,FALSE))</f>
        <v>6</v>
      </c>
      <c r="AJ181" s="47">
        <f>IF(ISERROR(VLOOKUP(AD181,Methodology!$H$26:$I$37,2,FALSE)),"",VLOOKUP(AD181,Methodology!$H$26:$I$37,2,FALSE))</f>
        <v>6</v>
      </c>
      <c r="AK181" s="58">
        <f>IF(ISERROR(VLOOKUP(AE181,Methodology!$H$26:$I$37,2,FALSE)),"",VLOOKUP(AE181,Methodology!$H$26:$I$37,2,FALSE))</f>
        <v>6</v>
      </c>
      <c r="AL181" s="58">
        <f>IF(ISERROR(VLOOKUP(AF181,Methodology!$H$26:$I$37,2,FALSE)),"",VLOOKUP(AF181,Methodology!$H$26:$I$37,2,FALSE))</f>
        <v>9</v>
      </c>
      <c r="AM181" s="47">
        <f>IF(ISERROR(VLOOKUP(AG181,Methodology!$H$26:$I$37,2,FALSE)),"",VLOOKUP(AG181,Methodology!$H$26:$I$37,2,FALSE))</f>
        <v>7</v>
      </c>
      <c r="AN181" s="108">
        <f t="shared" si="29"/>
        <v>5.666666666666667</v>
      </c>
      <c r="AO181" s="108">
        <f t="shared" si="28"/>
        <v>7.333333333333333</v>
      </c>
      <c r="AP181" s="49" t="s">
        <v>437</v>
      </c>
    </row>
    <row r="182" spans="2:42" x14ac:dyDescent="0.25">
      <c r="B182" s="74" t="s">
        <v>232</v>
      </c>
      <c r="C182" s="149" t="s">
        <v>122</v>
      </c>
      <c r="D182" s="26" t="s">
        <v>585</v>
      </c>
      <c r="E182" s="172">
        <v>10</v>
      </c>
      <c r="F182" s="118">
        <v>9</v>
      </c>
      <c r="G182" s="30">
        <f t="shared" si="30"/>
        <v>1</v>
      </c>
      <c r="H182" s="117">
        <f>(VLOOKUP(B182,'[1]New Ratings'!$A$3:$I$195,5,FALSE))</f>
        <v>9</v>
      </c>
      <c r="I182" s="43" t="s">
        <v>1</v>
      </c>
      <c r="J182" s="172" t="s">
        <v>654</v>
      </c>
      <c r="K182" s="36" t="s">
        <v>260</v>
      </c>
      <c r="L182" s="43" t="s">
        <v>13</v>
      </c>
      <c r="M182" s="36" t="s">
        <v>304</v>
      </c>
      <c r="N182" s="58" t="s">
        <v>303</v>
      </c>
      <c r="O182" s="55">
        <v>51.25</v>
      </c>
      <c r="P182" s="69">
        <v>69</v>
      </c>
      <c r="Q182" s="63" t="str">
        <f t="shared" si="25"/>
        <v>C</v>
      </c>
      <c r="R182" s="58">
        <v>53</v>
      </c>
      <c r="S182" s="64">
        <v>55</v>
      </c>
      <c r="T182" s="141">
        <f t="shared" si="26"/>
        <v>-2</v>
      </c>
      <c r="U182" s="36">
        <v>64</v>
      </c>
      <c r="V182" s="43">
        <v>43.7</v>
      </c>
      <c r="W182" s="64">
        <v>39</v>
      </c>
      <c r="X182" s="65">
        <f t="shared" si="27"/>
        <v>4.7000000000000028</v>
      </c>
      <c r="Y182" s="36">
        <v>53</v>
      </c>
      <c r="Z182" s="43">
        <v>26</v>
      </c>
      <c r="AA182" s="47">
        <v>31</v>
      </c>
      <c r="AB182" s="47" t="s">
        <v>348</v>
      </c>
      <c r="AC182" s="47" t="s">
        <v>303</v>
      </c>
      <c r="AD182" s="47" t="s">
        <v>348</v>
      </c>
      <c r="AE182" s="47" t="s">
        <v>432</v>
      </c>
      <c r="AF182" s="47" t="s">
        <v>323</v>
      </c>
      <c r="AG182" s="47" t="s">
        <v>432</v>
      </c>
      <c r="AH182" s="58">
        <f>IF(ISERROR(VLOOKUP(AB182,Methodology!$H$26:$I$37,2,FALSE)),"",VLOOKUP(AB182,Methodology!$H$26:$I$37,2,FALSE))</f>
        <v>6</v>
      </c>
      <c r="AI182" s="58">
        <f>IF(ISERROR(VLOOKUP(AC182,Methodology!$H$26:$I$37,2,FALSE)),"",VLOOKUP(AC182,Methodology!$H$26:$I$37,2,FALSE))</f>
        <v>7</v>
      </c>
      <c r="AJ182" s="47">
        <f>IF(ISERROR(VLOOKUP(AD182,Methodology!$H$26:$I$37,2,FALSE)),"",VLOOKUP(AD182,Methodology!$H$26:$I$37,2,FALSE))</f>
        <v>6</v>
      </c>
      <c r="AK182" s="58">
        <f>IF(ISERROR(VLOOKUP(AE182,Methodology!$H$26:$I$37,2,FALSE)),"",VLOOKUP(AE182,Methodology!$H$26:$I$37,2,FALSE))</f>
        <v>4</v>
      </c>
      <c r="AL182" s="58">
        <f>IF(ISERROR(VLOOKUP(AF182,Methodology!$H$26:$I$37,2,FALSE)),"",VLOOKUP(AF182,Methodology!$H$26:$I$37,2,FALSE))</f>
        <v>5</v>
      </c>
      <c r="AM182" s="47">
        <f>IF(ISERROR(VLOOKUP(AG182,Methodology!$H$26:$I$37,2,FALSE)),"",VLOOKUP(AG182,Methodology!$H$26:$I$37,2,FALSE))</f>
        <v>4</v>
      </c>
      <c r="AN182" s="108">
        <f t="shared" si="29"/>
        <v>6.333333333333333</v>
      </c>
      <c r="AO182" s="108">
        <f t="shared" si="28"/>
        <v>4.333333333333333</v>
      </c>
      <c r="AP182" s="49" t="s">
        <v>437</v>
      </c>
    </row>
    <row r="183" spans="2:42" x14ac:dyDescent="0.25">
      <c r="B183" s="174" t="s">
        <v>233</v>
      </c>
      <c r="C183" s="149" t="s">
        <v>256</v>
      </c>
      <c r="D183" s="26" t="s">
        <v>586</v>
      </c>
      <c r="E183" s="118"/>
      <c r="F183" s="118">
        <v>11</v>
      </c>
      <c r="G183" s="30">
        <f t="shared" si="30"/>
        <v>-11</v>
      </c>
      <c r="H183" s="117">
        <f>(VLOOKUP(B183,'[1]New Ratings'!$A$3:$I$195,5,FALSE))</f>
        <v>10</v>
      </c>
      <c r="I183" s="43" t="s">
        <v>1</v>
      </c>
      <c r="J183" s="36" t="s">
        <v>312</v>
      </c>
      <c r="K183" s="36" t="s">
        <v>312</v>
      </c>
      <c r="L183" s="43" t="s">
        <v>13</v>
      </c>
      <c r="M183" s="36" t="s">
        <v>660</v>
      </c>
      <c r="N183" s="58" t="s">
        <v>660</v>
      </c>
      <c r="O183" s="55">
        <v>25.96</v>
      </c>
      <c r="P183" s="69">
        <v>155</v>
      </c>
      <c r="Q183" s="63" t="str">
        <f t="shared" si="25"/>
        <v>*</v>
      </c>
      <c r="R183" s="58" t="s">
        <v>305</v>
      </c>
      <c r="S183" s="64" t="s">
        <v>305</v>
      </c>
      <c r="T183" s="141" t="str">
        <f t="shared" si="26"/>
        <v>*</v>
      </c>
      <c r="U183" s="36">
        <v>113</v>
      </c>
      <c r="V183" s="43">
        <v>18</v>
      </c>
      <c r="W183" s="64">
        <v>17.100000000000001</v>
      </c>
      <c r="X183" s="65">
        <f t="shared" si="27"/>
        <v>0.89999999999999858</v>
      </c>
      <c r="Y183" s="36" t="s">
        <v>305</v>
      </c>
      <c r="Z183" s="43" t="s">
        <v>305</v>
      </c>
      <c r="AA183" s="47" t="s">
        <v>305</v>
      </c>
      <c r="AB183" s="47"/>
      <c r="AC183" s="47"/>
      <c r="AD183" s="47"/>
      <c r="AE183" s="47"/>
      <c r="AF183" s="47"/>
      <c r="AG183" s="47"/>
      <c r="AH183" s="58" t="str">
        <f>IF(ISERROR(VLOOKUP(AB183,Methodology!$H$26:$I$37,2,FALSE)),"",VLOOKUP(AB183,Methodology!$H$26:$I$37,2,FALSE))</f>
        <v/>
      </c>
      <c r="AI183" s="58" t="str">
        <f>IF(ISERROR(VLOOKUP(AC183,Methodology!$H$26:$I$37,2,FALSE)),"",VLOOKUP(AC183,Methodology!$H$26:$I$37,2,FALSE))</f>
        <v/>
      </c>
      <c r="AJ183" s="47" t="str">
        <f>IF(ISERROR(VLOOKUP(AD183,Methodology!$H$26:$I$37,2,FALSE)),"",VLOOKUP(AD183,Methodology!$H$26:$I$37,2,FALSE))</f>
        <v/>
      </c>
      <c r="AK183" s="58" t="str">
        <f>IF(ISERROR(VLOOKUP(AE183,Methodology!$H$26:$I$37,2,FALSE)),"",VLOOKUP(AE183,Methodology!$H$26:$I$37,2,FALSE))</f>
        <v/>
      </c>
      <c r="AL183" s="58" t="str">
        <f>IF(ISERROR(VLOOKUP(AF183,Methodology!$H$26:$I$37,2,FALSE)),"",VLOOKUP(AF183,Methodology!$H$26:$I$37,2,FALSE))</f>
        <v/>
      </c>
      <c r="AM183" s="47" t="str">
        <f>IF(ISERROR(VLOOKUP(AG183,Methodology!$H$26:$I$37,2,FALSE)),"",VLOOKUP(AG183,Methodology!$H$26:$I$37,2,FALSE))</f>
        <v/>
      </c>
      <c r="AN183" s="108">
        <f t="shared" si="29"/>
        <v>0</v>
      </c>
      <c r="AO183" s="108">
        <f t="shared" si="28"/>
        <v>0</v>
      </c>
      <c r="AP183" s="49" t="s">
        <v>252</v>
      </c>
    </row>
    <row r="184" spans="2:42" x14ac:dyDescent="0.25">
      <c r="B184" s="174" t="s">
        <v>409</v>
      </c>
      <c r="C184" s="149" t="s">
        <v>9</v>
      </c>
      <c r="D184" s="26" t="s">
        <v>454</v>
      </c>
      <c r="E184" s="118"/>
      <c r="F184" s="118">
        <v>12</v>
      </c>
      <c r="G184" s="30">
        <f t="shared" si="30"/>
        <v>-12</v>
      </c>
      <c r="H184" s="117" t="e">
        <f>(VLOOKUP(B184,'[1]New Ratings'!$A$3:$I$195,5,FALSE))</f>
        <v>#N/A</v>
      </c>
      <c r="I184" s="43" t="s">
        <v>16</v>
      </c>
      <c r="J184" s="36" t="s">
        <v>305</v>
      </c>
      <c r="K184" s="36" t="s">
        <v>305</v>
      </c>
      <c r="L184" s="43" t="s">
        <v>305</v>
      </c>
      <c r="M184" s="36" t="s">
        <v>305</v>
      </c>
      <c r="N184" s="58"/>
      <c r="O184" s="55"/>
      <c r="P184" s="69" t="s">
        <v>305</v>
      </c>
      <c r="Q184" s="63" t="str">
        <f t="shared" si="25"/>
        <v>*</v>
      </c>
      <c r="R184" s="58" t="s">
        <v>305</v>
      </c>
      <c r="S184" s="64"/>
      <c r="T184" s="141"/>
      <c r="U184" s="36" t="s">
        <v>305</v>
      </c>
      <c r="V184" s="43" t="s">
        <v>305</v>
      </c>
      <c r="W184" s="64"/>
      <c r="X184" s="65"/>
      <c r="Y184" s="36" t="s">
        <v>305</v>
      </c>
      <c r="Z184" s="43" t="s">
        <v>305</v>
      </c>
      <c r="AA184" s="47" t="s">
        <v>305</v>
      </c>
      <c r="AB184" s="47"/>
      <c r="AC184" s="47"/>
      <c r="AD184" s="47"/>
      <c r="AE184" s="47"/>
      <c r="AF184" s="47"/>
      <c r="AG184" s="47"/>
      <c r="AH184" s="58" t="str">
        <f>IF(ISERROR(VLOOKUP(AB184,Methodology!$H$26:$I$37,2,FALSE)),"",VLOOKUP(AB184,Methodology!$H$26:$I$37,2,FALSE))</f>
        <v/>
      </c>
      <c r="AI184" s="58" t="str">
        <f>IF(ISERROR(VLOOKUP(AC184,Methodology!$H$26:$I$37,2,FALSE)),"",VLOOKUP(AC184,Methodology!$H$26:$I$37,2,FALSE))</f>
        <v/>
      </c>
      <c r="AJ184" s="47" t="str">
        <f>IF(ISERROR(VLOOKUP(AD184,Methodology!$H$26:$I$37,2,FALSE)),"",VLOOKUP(AD184,Methodology!$H$26:$I$37,2,FALSE))</f>
        <v/>
      </c>
      <c r="AK184" s="58" t="str">
        <f>IF(ISERROR(VLOOKUP(AE184,Methodology!$H$26:$I$37,2,FALSE)),"",VLOOKUP(AE184,Methodology!$H$26:$I$37,2,FALSE))</f>
        <v/>
      </c>
      <c r="AL184" s="58" t="str">
        <f>IF(ISERROR(VLOOKUP(AF184,Methodology!$H$26:$I$37,2,FALSE)),"",VLOOKUP(AF184,Methodology!$H$26:$I$37,2,FALSE))</f>
        <v/>
      </c>
      <c r="AM184" s="47" t="str">
        <f>IF(ISERROR(VLOOKUP(AG184,Methodology!$H$26:$I$37,2,FALSE)),"",VLOOKUP(AG184,Methodology!$H$26:$I$37,2,FALSE))</f>
        <v/>
      </c>
      <c r="AN184" s="108">
        <f t="shared" si="29"/>
        <v>0</v>
      </c>
      <c r="AO184" s="108">
        <f t="shared" si="28"/>
        <v>0</v>
      </c>
      <c r="AP184" s="49" t="s">
        <v>431</v>
      </c>
    </row>
    <row r="185" spans="2:42" x14ac:dyDescent="0.25">
      <c r="B185" s="76" t="s">
        <v>234</v>
      </c>
      <c r="C185" s="149" t="s">
        <v>129</v>
      </c>
      <c r="D185" s="26" t="s">
        <v>587</v>
      </c>
      <c r="E185" s="118"/>
      <c r="F185" s="118">
        <v>10</v>
      </c>
      <c r="G185" s="30">
        <f t="shared" si="30"/>
        <v>-10</v>
      </c>
      <c r="H185" s="117">
        <f>(VLOOKUP(B185,'[1]New Ratings'!$A$3:$I$195,5,FALSE))</f>
        <v>10</v>
      </c>
      <c r="I185" s="43" t="s">
        <v>1</v>
      </c>
      <c r="J185" s="36" t="s">
        <v>305</v>
      </c>
      <c r="K185" s="36" t="s">
        <v>305</v>
      </c>
      <c r="L185" s="43" t="s">
        <v>305</v>
      </c>
      <c r="M185" s="36" t="s">
        <v>305</v>
      </c>
      <c r="N185" s="58" t="s">
        <v>305</v>
      </c>
      <c r="O185" s="55">
        <v>36.01</v>
      </c>
      <c r="P185" s="69">
        <v>101</v>
      </c>
      <c r="Q185" s="63" t="str">
        <f t="shared" si="25"/>
        <v>C</v>
      </c>
      <c r="R185" s="58">
        <v>56</v>
      </c>
      <c r="S185" s="64">
        <v>56</v>
      </c>
      <c r="T185" s="141" t="s">
        <v>305</v>
      </c>
      <c r="U185" s="36">
        <v>103</v>
      </c>
      <c r="V185" s="43">
        <v>22.3</v>
      </c>
      <c r="W185" s="64">
        <v>22.9</v>
      </c>
      <c r="X185" s="65">
        <f t="shared" si="27"/>
        <v>-0.59999999999999787</v>
      </c>
      <c r="Y185" s="36">
        <v>61</v>
      </c>
      <c r="Z185" s="43">
        <v>37</v>
      </c>
      <c r="AA185" s="47">
        <v>33.5</v>
      </c>
      <c r="AB185" s="47"/>
      <c r="AC185" s="47"/>
      <c r="AD185" s="47"/>
      <c r="AE185" s="47"/>
      <c r="AF185" s="47"/>
      <c r="AG185" s="47"/>
      <c r="AH185" s="58" t="str">
        <f>IF(ISERROR(VLOOKUP(AB185,Methodology!$H$26:$I$37,2,FALSE)),"",VLOOKUP(AB185,Methodology!$H$26:$I$37,2,FALSE))</f>
        <v/>
      </c>
      <c r="AI185" s="58" t="str">
        <f>IF(ISERROR(VLOOKUP(AC185,Methodology!$H$26:$I$37,2,FALSE)),"",VLOOKUP(AC185,Methodology!$H$26:$I$37,2,FALSE))</f>
        <v/>
      </c>
      <c r="AJ185" s="47" t="str">
        <f>IF(ISERROR(VLOOKUP(AD185,Methodology!$H$26:$I$37,2,FALSE)),"",VLOOKUP(AD185,Methodology!$H$26:$I$37,2,FALSE))</f>
        <v/>
      </c>
      <c r="AK185" s="58" t="str">
        <f>IF(ISERROR(VLOOKUP(AE185,Methodology!$H$26:$I$37,2,FALSE)),"",VLOOKUP(AE185,Methodology!$H$26:$I$37,2,FALSE))</f>
        <v/>
      </c>
      <c r="AL185" s="58" t="str">
        <f>IF(ISERROR(VLOOKUP(AF185,Methodology!$H$26:$I$37,2,FALSE)),"",VLOOKUP(AF185,Methodology!$H$26:$I$37,2,FALSE))</f>
        <v/>
      </c>
      <c r="AM185" s="47" t="str">
        <f>IF(ISERROR(VLOOKUP(AG185,Methodology!$H$26:$I$37,2,FALSE)),"",VLOOKUP(AG185,Methodology!$H$26:$I$37,2,FALSE))</f>
        <v/>
      </c>
      <c r="AN185" s="108">
        <f t="shared" si="29"/>
        <v>0</v>
      </c>
      <c r="AO185" s="108">
        <f t="shared" si="28"/>
        <v>0</v>
      </c>
      <c r="AP185" s="49" t="s">
        <v>317</v>
      </c>
    </row>
    <row r="186" spans="2:42" x14ac:dyDescent="0.25">
      <c r="B186" s="174" t="s">
        <v>235</v>
      </c>
      <c r="C186" s="150" t="s">
        <v>338</v>
      </c>
      <c r="D186" s="42" t="s">
        <v>588</v>
      </c>
      <c r="E186" s="118">
        <v>11</v>
      </c>
      <c r="F186" s="118">
        <v>11</v>
      </c>
      <c r="G186" s="30">
        <f t="shared" si="30"/>
        <v>0</v>
      </c>
      <c r="H186" s="117">
        <f>(VLOOKUP(B186,'[1]New Ratings'!$A$3:$I$195,5,FALSE))</f>
        <v>12</v>
      </c>
      <c r="I186" s="43" t="s">
        <v>1</v>
      </c>
      <c r="J186" s="36" t="s">
        <v>356</v>
      </c>
      <c r="K186" s="36" t="s">
        <v>356</v>
      </c>
      <c r="L186" s="43" t="s">
        <v>13</v>
      </c>
      <c r="M186" s="36" t="s">
        <v>305</v>
      </c>
      <c r="N186" s="58" t="s">
        <v>305</v>
      </c>
      <c r="O186" s="55">
        <v>31.57</v>
      </c>
      <c r="P186" s="69">
        <v>122</v>
      </c>
      <c r="Q186" s="63" t="str">
        <f t="shared" si="25"/>
        <v>D</v>
      </c>
      <c r="R186" s="58">
        <v>61</v>
      </c>
      <c r="S186" s="64">
        <v>64</v>
      </c>
      <c r="T186" s="141">
        <f t="shared" ref="T186:T199" si="31">IF(R186="*","*",R186-S186)</f>
        <v>-3</v>
      </c>
      <c r="U186" s="36">
        <v>117</v>
      </c>
      <c r="V186" s="43">
        <v>17.2</v>
      </c>
      <c r="W186" s="64">
        <v>18.100000000000001</v>
      </c>
      <c r="X186" s="65">
        <f t="shared" si="27"/>
        <v>-0.90000000000000213</v>
      </c>
      <c r="Y186" s="36">
        <v>55</v>
      </c>
      <c r="Z186" s="43">
        <v>39</v>
      </c>
      <c r="AA186" s="47">
        <v>34.5</v>
      </c>
      <c r="AB186" s="47" t="s">
        <v>434</v>
      </c>
      <c r="AC186" s="47" t="s">
        <v>348</v>
      </c>
      <c r="AD186" s="47" t="s">
        <v>433</v>
      </c>
      <c r="AE186" s="47" t="s">
        <v>432</v>
      </c>
      <c r="AF186" s="47" t="s">
        <v>259</v>
      </c>
      <c r="AG186" s="47" t="s">
        <v>259</v>
      </c>
      <c r="AH186" s="58">
        <f>IF(ISERROR(VLOOKUP(AB186,Methodology!$H$26:$I$37,2,FALSE)),"",VLOOKUP(AB186,Methodology!$H$26:$I$37,2,FALSE))</f>
        <v>1</v>
      </c>
      <c r="AI186" s="58">
        <f>IF(ISERROR(VLOOKUP(AC186,Methodology!$H$26:$I$37,2,FALSE)),"",VLOOKUP(AC186,Methodology!$H$26:$I$37,2,FALSE))</f>
        <v>6</v>
      </c>
      <c r="AJ186" s="47">
        <f>IF(ISERROR(VLOOKUP(AD186,Methodology!$H$26:$I$37,2,FALSE)),"",VLOOKUP(AD186,Methodology!$H$26:$I$37,2,FALSE))</f>
        <v>2</v>
      </c>
      <c r="AK186" s="58">
        <f>IF(ISERROR(VLOOKUP(AE186,Methodology!$H$26:$I$37,2,FALSE)),"",VLOOKUP(AE186,Methodology!$H$26:$I$37,2,FALSE))</f>
        <v>4</v>
      </c>
      <c r="AL186" s="58">
        <f>IF(ISERROR(VLOOKUP(AF186,Methodology!$H$26:$I$37,2,FALSE)),"",VLOOKUP(AF186,Methodology!$H$26:$I$37,2,FALSE))</f>
        <v>3</v>
      </c>
      <c r="AM186" s="47">
        <f>IF(ISERROR(VLOOKUP(AG186,Methodology!$H$26:$I$37,2,FALSE)),"",VLOOKUP(AG186,Methodology!$H$26:$I$37,2,FALSE))</f>
        <v>3</v>
      </c>
      <c r="AN186" s="108">
        <f t="shared" si="29"/>
        <v>3</v>
      </c>
      <c r="AO186" s="108">
        <f t="shared" si="28"/>
        <v>3.3333333333333335</v>
      </c>
      <c r="AP186" s="49" t="s">
        <v>252</v>
      </c>
    </row>
    <row r="187" spans="2:42" x14ac:dyDescent="0.25">
      <c r="B187" s="173" t="s">
        <v>236</v>
      </c>
      <c r="C187" s="149" t="s">
        <v>163</v>
      </c>
      <c r="D187" s="26" t="s">
        <v>589</v>
      </c>
      <c r="E187" s="118">
        <v>3</v>
      </c>
      <c r="F187" s="118">
        <v>3</v>
      </c>
      <c r="G187" s="30">
        <f t="shared" si="30"/>
        <v>0</v>
      </c>
      <c r="H187" s="117">
        <f>(VLOOKUP(B187,'[1]New Ratings'!$A$3:$I$195,5,FALSE))</f>
        <v>3</v>
      </c>
      <c r="I187" s="43" t="s">
        <v>16</v>
      </c>
      <c r="J187" s="36" t="s">
        <v>313</v>
      </c>
      <c r="K187" s="36" t="s">
        <v>313</v>
      </c>
      <c r="L187" s="43" t="s">
        <v>13</v>
      </c>
      <c r="M187" s="36" t="s">
        <v>305</v>
      </c>
      <c r="N187" s="58" t="s">
        <v>305</v>
      </c>
      <c r="O187" s="55">
        <v>81.040000000000006</v>
      </c>
      <c r="P187" s="69">
        <v>27</v>
      </c>
      <c r="Q187" s="63" t="str">
        <f t="shared" si="25"/>
        <v>B</v>
      </c>
      <c r="R187" s="58">
        <v>27</v>
      </c>
      <c r="S187" s="64">
        <v>30</v>
      </c>
      <c r="T187" s="141">
        <f t="shared" si="31"/>
        <v>-3</v>
      </c>
      <c r="U187" s="36">
        <v>26</v>
      </c>
      <c r="V187" s="43">
        <v>67.599999999999994</v>
      </c>
      <c r="W187" s="64">
        <v>62.4</v>
      </c>
      <c r="X187" s="65">
        <f t="shared" si="27"/>
        <v>5.1999999999999957</v>
      </c>
      <c r="Y187" s="36">
        <v>72</v>
      </c>
      <c r="Z187" s="43">
        <v>45.5</v>
      </c>
      <c r="AA187" s="47">
        <v>45.5</v>
      </c>
      <c r="AB187" s="47" t="s">
        <v>300</v>
      </c>
      <c r="AC187" s="47" t="s">
        <v>303</v>
      </c>
      <c r="AD187" s="47" t="s">
        <v>297</v>
      </c>
      <c r="AE187" s="47" t="s">
        <v>297</v>
      </c>
      <c r="AF187" s="47" t="s">
        <v>348</v>
      </c>
      <c r="AG187" s="47" t="s">
        <v>303</v>
      </c>
      <c r="AH187" s="58">
        <f>IF(ISERROR(VLOOKUP(AB187,Methodology!$H$26:$I$37,2,FALSE)),"",VLOOKUP(AB187,Methodology!$H$26:$I$37,2,FALSE))</f>
        <v>9</v>
      </c>
      <c r="AI187" s="58">
        <f>IF(ISERROR(VLOOKUP(AC187,Methodology!$H$26:$I$37,2,FALSE)),"",VLOOKUP(AC187,Methodology!$H$26:$I$37,2,FALSE))</f>
        <v>7</v>
      </c>
      <c r="AJ187" s="47">
        <f>IF(ISERROR(VLOOKUP(AD187,Methodology!$H$26:$I$37,2,FALSE)),"",VLOOKUP(AD187,Methodology!$H$26:$I$37,2,FALSE))</f>
        <v>10</v>
      </c>
      <c r="AK187" s="58">
        <f>IF(ISERROR(VLOOKUP(AE187,Methodology!$H$26:$I$37,2,FALSE)),"",VLOOKUP(AE187,Methodology!$H$26:$I$37,2,FALSE))</f>
        <v>10</v>
      </c>
      <c r="AL187" s="58">
        <f>IF(ISERROR(VLOOKUP(AF187,Methodology!$H$26:$I$37,2,FALSE)),"",VLOOKUP(AF187,Methodology!$H$26:$I$37,2,FALSE))</f>
        <v>6</v>
      </c>
      <c r="AM187" s="47">
        <f>IF(ISERROR(VLOOKUP(AG187,Methodology!$H$26:$I$37,2,FALSE)),"",VLOOKUP(AG187,Methodology!$H$26:$I$37,2,FALSE))</f>
        <v>7</v>
      </c>
      <c r="AN187" s="108">
        <f t="shared" si="29"/>
        <v>8.6666666666666661</v>
      </c>
      <c r="AO187" s="108">
        <f t="shared" si="28"/>
        <v>7.666666666666667</v>
      </c>
      <c r="AP187" s="49" t="s">
        <v>320</v>
      </c>
    </row>
    <row r="188" spans="2:42" x14ac:dyDescent="0.25">
      <c r="B188" s="74" t="s">
        <v>237</v>
      </c>
      <c r="C188" s="149" t="s">
        <v>238</v>
      </c>
      <c r="D188" s="26" t="s">
        <v>590</v>
      </c>
      <c r="E188" s="118">
        <v>1</v>
      </c>
      <c r="F188" s="118">
        <v>1</v>
      </c>
      <c r="G188" s="30">
        <f t="shared" si="30"/>
        <v>0</v>
      </c>
      <c r="H188" s="117">
        <f>(VLOOKUP(B188,'[1]New Ratings'!$A$3:$I$195,5,FALSE))</f>
        <v>1</v>
      </c>
      <c r="I188" s="43" t="s">
        <v>16</v>
      </c>
      <c r="J188" s="36" t="s">
        <v>20</v>
      </c>
      <c r="K188" s="36" t="s">
        <v>20</v>
      </c>
      <c r="L188" s="43" t="s">
        <v>13</v>
      </c>
      <c r="M188" s="36" t="s">
        <v>293</v>
      </c>
      <c r="N188" s="58" t="s">
        <v>293</v>
      </c>
      <c r="O188" s="55">
        <v>93.31</v>
      </c>
      <c r="P188" s="69">
        <v>11</v>
      </c>
      <c r="Q188" s="63" t="str">
        <f t="shared" si="25"/>
        <v>B</v>
      </c>
      <c r="R188" s="58">
        <v>33</v>
      </c>
      <c r="S188" s="64">
        <v>33</v>
      </c>
      <c r="T188" s="141">
        <f t="shared" si="31"/>
        <v>0</v>
      </c>
      <c r="U188" s="36">
        <v>7</v>
      </c>
      <c r="V188" s="43">
        <v>92.3</v>
      </c>
      <c r="W188" s="64">
        <v>91.1</v>
      </c>
      <c r="X188" s="65">
        <f t="shared" si="27"/>
        <v>1.2000000000000028</v>
      </c>
      <c r="Y188" s="36">
        <v>90</v>
      </c>
      <c r="Z188" s="43">
        <v>35.5</v>
      </c>
      <c r="AA188" s="47">
        <v>41</v>
      </c>
      <c r="AB188" s="47" t="s">
        <v>300</v>
      </c>
      <c r="AC188" s="47" t="s">
        <v>300</v>
      </c>
      <c r="AD188" s="47" t="s">
        <v>297</v>
      </c>
      <c r="AE188" s="47" t="s">
        <v>300</v>
      </c>
      <c r="AF188" s="47" t="s">
        <v>300</v>
      </c>
      <c r="AG188" s="47" t="s">
        <v>300</v>
      </c>
      <c r="AH188" s="58">
        <f>IF(ISERROR(VLOOKUP(AB188,Methodology!$H$26:$I$37,2,FALSE)),"",VLOOKUP(AB188,Methodology!$H$26:$I$37,2,FALSE))</f>
        <v>9</v>
      </c>
      <c r="AI188" s="58">
        <f>IF(ISERROR(VLOOKUP(AC188,Methodology!$H$26:$I$37,2,FALSE)),"",VLOOKUP(AC188,Methodology!$H$26:$I$37,2,FALSE))</f>
        <v>9</v>
      </c>
      <c r="AJ188" s="47">
        <f>IF(ISERROR(VLOOKUP(AD188,Methodology!$H$26:$I$37,2,FALSE)),"",VLOOKUP(AD188,Methodology!$H$26:$I$37,2,FALSE))</f>
        <v>10</v>
      </c>
      <c r="AK188" s="58">
        <f>IF(ISERROR(VLOOKUP(AE188,Methodology!$H$26:$I$37,2,FALSE)),"",VLOOKUP(AE188,Methodology!$H$26:$I$37,2,FALSE))</f>
        <v>9</v>
      </c>
      <c r="AL188" s="58">
        <f>IF(ISERROR(VLOOKUP(AF188,Methodology!$H$26:$I$37,2,FALSE)),"",VLOOKUP(AF188,Methodology!$H$26:$I$37,2,FALSE))</f>
        <v>9</v>
      </c>
      <c r="AM188" s="47">
        <f>IF(ISERROR(VLOOKUP(AG188,Methodology!$H$26:$I$37,2,FALSE)),"",VLOOKUP(AG188,Methodology!$H$26:$I$37,2,FALSE))</f>
        <v>9</v>
      </c>
      <c r="AN188" s="108">
        <f t="shared" si="29"/>
        <v>9.3333333333333339</v>
      </c>
      <c r="AO188" s="108">
        <f t="shared" si="28"/>
        <v>9</v>
      </c>
      <c r="AP188" s="49" t="s">
        <v>317</v>
      </c>
    </row>
    <row r="189" spans="2:42" x14ac:dyDescent="0.25">
      <c r="B189" s="74" t="s">
        <v>239</v>
      </c>
      <c r="C189" s="149" t="s">
        <v>9</v>
      </c>
      <c r="D189" s="26" t="s">
        <v>561</v>
      </c>
      <c r="E189" s="118"/>
      <c r="F189" s="118">
        <v>1</v>
      </c>
      <c r="G189" s="30">
        <f t="shared" si="30"/>
        <v>-1</v>
      </c>
      <c r="H189" s="117">
        <f>(VLOOKUP(B189,'[1]New Ratings'!$A$3:$I$195,5,FALSE))</f>
        <v>1</v>
      </c>
      <c r="I189" s="43" t="s">
        <v>16</v>
      </c>
      <c r="J189" s="36" t="s">
        <v>20</v>
      </c>
      <c r="K189" s="36" t="s">
        <v>20</v>
      </c>
      <c r="L189" s="43" t="s">
        <v>13</v>
      </c>
      <c r="M189" s="36" t="s">
        <v>293</v>
      </c>
      <c r="N189" s="58" t="s">
        <v>293</v>
      </c>
      <c r="O189" s="55">
        <v>94.42</v>
      </c>
      <c r="P189" s="69">
        <v>5</v>
      </c>
      <c r="Q189" s="63" t="str">
        <f t="shared" si="25"/>
        <v>A</v>
      </c>
      <c r="R189" s="58">
        <v>20</v>
      </c>
      <c r="S189" s="64">
        <v>20</v>
      </c>
      <c r="T189" s="141">
        <f t="shared" si="31"/>
        <v>0</v>
      </c>
      <c r="U189" s="36">
        <v>6</v>
      </c>
      <c r="V189" s="43">
        <v>92.7</v>
      </c>
      <c r="W189" s="64">
        <v>92.9</v>
      </c>
      <c r="X189" s="65">
        <f t="shared" si="27"/>
        <v>-0.20000000000000284</v>
      </c>
      <c r="Y189" s="36">
        <v>87</v>
      </c>
      <c r="Z189" s="43">
        <v>36.5</v>
      </c>
      <c r="AA189" s="47">
        <v>40</v>
      </c>
      <c r="AB189" s="47" t="s">
        <v>303</v>
      </c>
      <c r="AC189" s="47" t="s">
        <v>300</v>
      </c>
      <c r="AD189" s="47" t="s">
        <v>298</v>
      </c>
      <c r="AE189" s="47" t="s">
        <v>348</v>
      </c>
      <c r="AF189" s="47" t="s">
        <v>298</v>
      </c>
      <c r="AG189" s="47" t="s">
        <v>348</v>
      </c>
      <c r="AH189" s="58">
        <f>IF(ISERROR(VLOOKUP(AB189,Methodology!$H$26:$I$37,2,FALSE)),"",VLOOKUP(AB189,Methodology!$H$26:$I$37,2,FALSE))</f>
        <v>7</v>
      </c>
      <c r="AI189" s="58">
        <f>IF(ISERROR(VLOOKUP(AC189,Methodology!$H$26:$I$37,2,FALSE)),"",VLOOKUP(AC189,Methodology!$H$26:$I$37,2,FALSE))</f>
        <v>9</v>
      </c>
      <c r="AJ189" s="47">
        <f>IF(ISERROR(VLOOKUP(AD189,Methodology!$H$26:$I$37,2,FALSE)),"",VLOOKUP(AD189,Methodology!$H$26:$I$37,2,FALSE))</f>
        <v>8</v>
      </c>
      <c r="AK189" s="58">
        <f>IF(ISERROR(VLOOKUP(AE189,Methodology!$H$26:$I$37,2,FALSE)),"",VLOOKUP(AE189,Methodology!$H$26:$I$37,2,FALSE))</f>
        <v>6</v>
      </c>
      <c r="AL189" s="58">
        <f>IF(ISERROR(VLOOKUP(AF189,Methodology!$H$26:$I$37,2,FALSE)),"",VLOOKUP(AF189,Methodology!$H$26:$I$37,2,FALSE))</f>
        <v>8</v>
      </c>
      <c r="AM189" s="47">
        <f>IF(ISERROR(VLOOKUP(AG189,Methodology!$H$26:$I$37,2,FALSE)),"",VLOOKUP(AG189,Methodology!$H$26:$I$37,2,FALSE))</f>
        <v>6</v>
      </c>
      <c r="AN189" s="108">
        <f t="shared" si="29"/>
        <v>8</v>
      </c>
      <c r="AO189" s="108">
        <f t="shared" si="28"/>
        <v>6.666666666666667</v>
      </c>
      <c r="AP189" s="49" t="s">
        <v>317</v>
      </c>
    </row>
    <row r="190" spans="2:42" x14ac:dyDescent="0.25">
      <c r="B190" s="74" t="s">
        <v>240</v>
      </c>
      <c r="C190" s="149" t="s">
        <v>11</v>
      </c>
      <c r="D190" s="26" t="s">
        <v>591</v>
      </c>
      <c r="E190" s="118"/>
      <c r="F190" s="118">
        <v>5</v>
      </c>
      <c r="G190" s="30">
        <f t="shared" si="30"/>
        <v>-5</v>
      </c>
      <c r="H190" s="117">
        <f>(VLOOKUP(B190,'[1]New Ratings'!$A$3:$I$195,5,FALSE))</f>
        <v>5</v>
      </c>
      <c r="I190" s="43" t="s">
        <v>1</v>
      </c>
      <c r="J190" s="36" t="s">
        <v>92</v>
      </c>
      <c r="K190" s="36" t="s">
        <v>92</v>
      </c>
      <c r="L190" s="43" t="s">
        <v>13</v>
      </c>
      <c r="M190" s="36" t="s">
        <v>301</v>
      </c>
      <c r="N190" s="58" t="s">
        <v>301</v>
      </c>
      <c r="O190" s="55">
        <v>59.08</v>
      </c>
      <c r="P190" s="69">
        <v>51</v>
      </c>
      <c r="Q190" s="63" t="str">
        <f t="shared" si="25"/>
        <v>C</v>
      </c>
      <c r="R190" s="58">
        <v>43</v>
      </c>
      <c r="S190" s="64">
        <v>42</v>
      </c>
      <c r="T190" s="141">
        <f t="shared" si="31"/>
        <v>1</v>
      </c>
      <c r="U190" s="36">
        <v>52</v>
      </c>
      <c r="V190" s="43">
        <v>51</v>
      </c>
      <c r="W190" s="64">
        <v>49.1</v>
      </c>
      <c r="X190" s="65">
        <f t="shared" si="27"/>
        <v>1.8999999999999986</v>
      </c>
      <c r="Y190" s="36">
        <v>74</v>
      </c>
      <c r="Z190" s="43">
        <v>36</v>
      </c>
      <c r="AA190" s="47">
        <v>38</v>
      </c>
      <c r="AB190" s="47" t="s">
        <v>298</v>
      </c>
      <c r="AC190" s="47" t="s">
        <v>300</v>
      </c>
      <c r="AD190" s="47" t="s">
        <v>300</v>
      </c>
      <c r="AE190" s="47" t="s">
        <v>303</v>
      </c>
      <c r="AF190" s="47" t="s">
        <v>348</v>
      </c>
      <c r="AG190" s="47" t="s">
        <v>303</v>
      </c>
      <c r="AH190" s="58">
        <f>IF(ISERROR(VLOOKUP(AB190,Methodology!$H$26:$I$37,2,FALSE)),"",VLOOKUP(AB190,Methodology!$H$26:$I$37,2,FALSE))</f>
        <v>8</v>
      </c>
      <c r="AI190" s="58">
        <f>IF(ISERROR(VLOOKUP(AC190,Methodology!$H$26:$I$37,2,FALSE)),"",VLOOKUP(AC190,Methodology!$H$26:$I$37,2,FALSE))</f>
        <v>9</v>
      </c>
      <c r="AJ190" s="47">
        <f>IF(ISERROR(VLOOKUP(AD190,Methodology!$H$26:$I$37,2,FALSE)),"",VLOOKUP(AD190,Methodology!$H$26:$I$37,2,FALSE))</f>
        <v>9</v>
      </c>
      <c r="AK190" s="58">
        <f>IF(ISERROR(VLOOKUP(AE190,Methodology!$H$26:$I$37,2,FALSE)),"",VLOOKUP(AE190,Methodology!$H$26:$I$37,2,FALSE))</f>
        <v>7</v>
      </c>
      <c r="AL190" s="58">
        <f>IF(ISERROR(VLOOKUP(AF190,Methodology!$H$26:$I$37,2,FALSE)),"",VLOOKUP(AF190,Methodology!$H$26:$I$37,2,FALSE))</f>
        <v>6</v>
      </c>
      <c r="AM190" s="47">
        <f>IF(ISERROR(VLOOKUP(AG190,Methodology!$H$26:$I$37,2,FALSE)),"",VLOOKUP(AG190,Methodology!$H$26:$I$37,2,FALSE))</f>
        <v>7</v>
      </c>
      <c r="AN190" s="108">
        <f t="shared" si="29"/>
        <v>8.6666666666666661</v>
      </c>
      <c r="AO190" s="108">
        <f t="shared" si="28"/>
        <v>6.666666666666667</v>
      </c>
      <c r="AP190" s="49" t="s">
        <v>438</v>
      </c>
    </row>
    <row r="191" spans="2:42" x14ac:dyDescent="0.25">
      <c r="B191" s="174" t="s">
        <v>241</v>
      </c>
      <c r="C191" s="149" t="s">
        <v>277</v>
      </c>
      <c r="D191" s="26" t="s">
        <v>592</v>
      </c>
      <c r="E191" s="118">
        <v>11</v>
      </c>
      <c r="F191" s="118">
        <v>11</v>
      </c>
      <c r="G191" s="30">
        <f t="shared" si="30"/>
        <v>0</v>
      </c>
      <c r="H191" s="117">
        <f>(VLOOKUP(B191,'[1]New Ratings'!$A$3:$I$195,5,FALSE))</f>
        <v>11</v>
      </c>
      <c r="I191" s="43" t="s">
        <v>1</v>
      </c>
      <c r="J191" s="36" t="s">
        <v>305</v>
      </c>
      <c r="K191" s="36" t="s">
        <v>305</v>
      </c>
      <c r="L191" s="43" t="s">
        <v>305</v>
      </c>
      <c r="M191" s="36" t="s">
        <v>305</v>
      </c>
      <c r="N191" s="58" t="s">
        <v>305</v>
      </c>
      <c r="O191" s="55">
        <v>32.57</v>
      </c>
      <c r="P191" s="69">
        <v>116</v>
      </c>
      <c r="Q191" s="63" t="str">
        <f t="shared" si="25"/>
        <v>E</v>
      </c>
      <c r="R191" s="58">
        <v>81</v>
      </c>
      <c r="S191" s="64">
        <v>81</v>
      </c>
      <c r="T191" s="141">
        <f t="shared" si="31"/>
        <v>0</v>
      </c>
      <c r="U191" s="36">
        <v>107</v>
      </c>
      <c r="V191" s="43">
        <v>19.2</v>
      </c>
      <c r="W191" s="64">
        <v>18</v>
      </c>
      <c r="X191" s="65">
        <f t="shared" si="27"/>
        <v>1.1999999999999993</v>
      </c>
      <c r="Y191" s="36" t="s">
        <v>305</v>
      </c>
      <c r="Z191" s="43" t="s">
        <v>305</v>
      </c>
      <c r="AA191" s="47" t="s">
        <v>305</v>
      </c>
      <c r="AB191" s="47"/>
      <c r="AC191" s="47"/>
      <c r="AD191" s="47"/>
      <c r="AE191" s="47"/>
      <c r="AF191" s="47"/>
      <c r="AG191" s="47"/>
      <c r="AH191" s="58" t="str">
        <f>IF(ISERROR(VLOOKUP(AB191,Methodology!$H$26:$I$37,2,FALSE)),"",VLOOKUP(AB191,Methodology!$H$26:$I$37,2,FALSE))</f>
        <v/>
      </c>
      <c r="AI191" s="58" t="str">
        <f>IF(ISERROR(VLOOKUP(AC191,Methodology!$H$26:$I$37,2,FALSE)),"",VLOOKUP(AC191,Methodology!$H$26:$I$37,2,FALSE))</f>
        <v/>
      </c>
      <c r="AJ191" s="47" t="str">
        <f>IF(ISERROR(VLOOKUP(AD191,Methodology!$H$26:$I$37,2,FALSE)),"",VLOOKUP(AD191,Methodology!$H$26:$I$37,2,FALSE))</f>
        <v/>
      </c>
      <c r="AK191" s="58" t="str">
        <f>IF(ISERROR(VLOOKUP(AE191,Methodology!$H$26:$I$37,2,FALSE)),"",VLOOKUP(AE191,Methodology!$H$26:$I$37,2,FALSE))</f>
        <v/>
      </c>
      <c r="AL191" s="58" t="str">
        <f>IF(ISERROR(VLOOKUP(AF191,Methodology!$H$26:$I$37,2,FALSE)),"",VLOOKUP(AF191,Methodology!$H$26:$I$37,2,FALSE))</f>
        <v/>
      </c>
      <c r="AM191" s="47" t="str">
        <f>IF(ISERROR(VLOOKUP(AG191,Methodology!$H$26:$I$37,2,FALSE)),"",VLOOKUP(AG191,Methodology!$H$26:$I$37,2,FALSE))</f>
        <v/>
      </c>
      <c r="AN191" s="108">
        <f t="shared" si="29"/>
        <v>0</v>
      </c>
      <c r="AO191" s="108">
        <f t="shared" si="28"/>
        <v>0</v>
      </c>
      <c r="AP191" s="49" t="s">
        <v>252</v>
      </c>
    </row>
    <row r="192" spans="2:42" x14ac:dyDescent="0.25">
      <c r="B192" s="174" t="s">
        <v>242</v>
      </c>
      <c r="C192" s="149" t="s">
        <v>243</v>
      </c>
      <c r="D192" s="26" t="s">
        <v>593</v>
      </c>
      <c r="E192" s="118"/>
      <c r="F192" s="118">
        <v>11</v>
      </c>
      <c r="G192" s="30">
        <f t="shared" si="30"/>
        <v>-11</v>
      </c>
      <c r="H192" s="117">
        <f>(VLOOKUP(B192,'[1]New Ratings'!$A$3:$I$195,5,FALSE))</f>
        <v>11</v>
      </c>
      <c r="I192" s="43" t="s">
        <v>16</v>
      </c>
      <c r="J192" s="36" t="s">
        <v>305</v>
      </c>
      <c r="K192" s="36" t="s">
        <v>305</v>
      </c>
      <c r="L192" s="43" t="s">
        <v>305</v>
      </c>
      <c r="M192" s="36" t="s">
        <v>305</v>
      </c>
      <c r="N192" s="58" t="s">
        <v>305</v>
      </c>
      <c r="O192" s="55">
        <v>33.369999999999997</v>
      </c>
      <c r="P192" s="69">
        <v>110</v>
      </c>
      <c r="Q192" s="63" t="str">
        <f t="shared" si="25"/>
        <v>*</v>
      </c>
      <c r="R192" s="58" t="s">
        <v>305</v>
      </c>
      <c r="S192" s="64" t="s">
        <v>305</v>
      </c>
      <c r="T192" s="141" t="str">
        <f t="shared" si="31"/>
        <v>*</v>
      </c>
      <c r="U192" s="36" t="s">
        <v>305</v>
      </c>
      <c r="V192" s="43" t="s">
        <v>305</v>
      </c>
      <c r="W192" s="64" t="s">
        <v>305</v>
      </c>
      <c r="X192" s="65" t="str">
        <f t="shared" si="27"/>
        <v>*</v>
      </c>
      <c r="Y192" s="36" t="s">
        <v>305</v>
      </c>
      <c r="Z192" s="43" t="s">
        <v>305</v>
      </c>
      <c r="AA192" s="47" t="s">
        <v>305</v>
      </c>
      <c r="AB192" s="47"/>
      <c r="AC192" s="47"/>
      <c r="AD192" s="47"/>
      <c r="AE192" s="47"/>
      <c r="AF192" s="47"/>
      <c r="AG192" s="47"/>
      <c r="AH192" s="58" t="str">
        <f>IF(ISERROR(VLOOKUP(AB192,Methodology!$H$26:$I$37,2,FALSE)),"",VLOOKUP(AB192,Methodology!$H$26:$I$37,2,FALSE))</f>
        <v/>
      </c>
      <c r="AI192" s="58" t="str">
        <f>IF(ISERROR(VLOOKUP(AC192,Methodology!$H$26:$I$37,2,FALSE)),"",VLOOKUP(AC192,Methodology!$H$26:$I$37,2,FALSE))</f>
        <v/>
      </c>
      <c r="AJ192" s="47" t="str">
        <f>IF(ISERROR(VLOOKUP(AD192,Methodology!$H$26:$I$37,2,FALSE)),"",VLOOKUP(AD192,Methodology!$H$26:$I$37,2,FALSE))</f>
        <v/>
      </c>
      <c r="AK192" s="58" t="str">
        <f>IF(ISERROR(VLOOKUP(AE192,Methodology!$H$26:$I$37,2,FALSE)),"",VLOOKUP(AE192,Methodology!$H$26:$I$37,2,FALSE))</f>
        <v/>
      </c>
      <c r="AL192" s="58" t="str">
        <f>IF(ISERROR(VLOOKUP(AF192,Methodology!$H$26:$I$37,2,FALSE)),"",VLOOKUP(AF192,Methodology!$H$26:$I$37,2,FALSE))</f>
        <v/>
      </c>
      <c r="AM192" s="47" t="str">
        <f>IF(ISERROR(VLOOKUP(AG192,Methodology!$H$26:$I$37,2,FALSE)),"",VLOOKUP(AG192,Methodology!$H$26:$I$37,2,FALSE))</f>
        <v/>
      </c>
      <c r="AN192" s="108">
        <f t="shared" si="29"/>
        <v>0</v>
      </c>
      <c r="AO192" s="108">
        <f t="shared" si="28"/>
        <v>0</v>
      </c>
      <c r="AP192" s="50" t="s">
        <v>442</v>
      </c>
    </row>
    <row r="193" spans="2:59" s="10" customFormat="1" x14ac:dyDescent="0.25">
      <c r="B193" s="76" t="s">
        <v>417</v>
      </c>
      <c r="C193" s="49" t="s">
        <v>122</v>
      </c>
      <c r="D193" s="27" t="s">
        <v>514</v>
      </c>
      <c r="E193" s="118"/>
      <c r="F193" s="118">
        <v>1</v>
      </c>
      <c r="G193" s="31">
        <f t="shared" si="30"/>
        <v>-1</v>
      </c>
      <c r="H193" s="117" t="e">
        <f>(VLOOKUP(B193,'[1]New Ratings'!$A$3:$I$195,5,FALSE))</f>
        <v>#N/A</v>
      </c>
      <c r="I193" s="43" t="s">
        <v>16</v>
      </c>
      <c r="J193" s="36" t="s">
        <v>305</v>
      </c>
      <c r="K193" s="36" t="s">
        <v>305</v>
      </c>
      <c r="L193" s="43" t="s">
        <v>305</v>
      </c>
      <c r="M193" s="36" t="s">
        <v>305</v>
      </c>
      <c r="N193" s="58"/>
      <c r="O193" s="55"/>
      <c r="P193" s="69" t="s">
        <v>305</v>
      </c>
      <c r="Q193" s="36" t="str">
        <f t="shared" si="25"/>
        <v>*</v>
      </c>
      <c r="R193" s="58" t="s">
        <v>305</v>
      </c>
      <c r="S193" s="58"/>
      <c r="T193" s="43"/>
      <c r="U193" s="36" t="s">
        <v>305</v>
      </c>
      <c r="V193" s="43" t="s">
        <v>305</v>
      </c>
      <c r="W193" s="58"/>
      <c r="X193" s="47"/>
      <c r="Y193" s="36" t="s">
        <v>305</v>
      </c>
      <c r="Z193" s="43" t="s">
        <v>305</v>
      </c>
      <c r="AA193" s="47" t="s">
        <v>305</v>
      </c>
      <c r="AB193" s="47"/>
      <c r="AC193" s="47"/>
      <c r="AD193" s="47"/>
      <c r="AE193" s="47"/>
      <c r="AF193" s="47"/>
      <c r="AG193" s="47"/>
      <c r="AH193" s="58" t="str">
        <f>IF(ISERROR(VLOOKUP(AB193,Methodology!$H$26:$I$37,2,FALSE)),"",VLOOKUP(AB193,Methodology!$H$26:$I$37,2,FALSE))</f>
        <v/>
      </c>
      <c r="AI193" s="58" t="str">
        <f>IF(ISERROR(VLOOKUP(AC193,Methodology!$H$26:$I$37,2,FALSE)),"",VLOOKUP(AC193,Methodology!$H$26:$I$37,2,FALSE))</f>
        <v/>
      </c>
      <c r="AJ193" s="47" t="str">
        <f>IF(ISERROR(VLOOKUP(AD193,Methodology!$H$26:$I$37,2,FALSE)),"",VLOOKUP(AD193,Methodology!$H$26:$I$37,2,FALSE))</f>
        <v/>
      </c>
      <c r="AK193" s="58" t="str">
        <f>IF(ISERROR(VLOOKUP(AE193,Methodology!$H$26:$I$37,2,FALSE)),"",VLOOKUP(AE193,Methodology!$H$26:$I$37,2,FALSE))</f>
        <v/>
      </c>
      <c r="AL193" s="58" t="str">
        <f>IF(ISERROR(VLOOKUP(AF193,Methodology!$H$26:$I$37,2,FALSE)),"",VLOOKUP(AF193,Methodology!$H$26:$I$37,2,FALSE))</f>
        <v/>
      </c>
      <c r="AM193" s="47" t="str">
        <f>IF(ISERROR(VLOOKUP(AG193,Methodology!$H$26:$I$37,2,FALSE)),"",VLOOKUP(AG193,Methodology!$H$26:$I$37,2,FALSE))</f>
        <v/>
      </c>
      <c r="AN193" s="108">
        <f t="shared" si="29"/>
        <v>0</v>
      </c>
      <c r="AO193" s="108">
        <f t="shared" si="28"/>
        <v>0</v>
      </c>
      <c r="AP193" s="49" t="s">
        <v>420</v>
      </c>
    </row>
    <row r="194" spans="2:59" x14ac:dyDescent="0.25">
      <c r="B194" s="74" t="s">
        <v>244</v>
      </c>
      <c r="C194" s="149" t="s">
        <v>245</v>
      </c>
      <c r="D194" s="26" t="s">
        <v>594</v>
      </c>
      <c r="E194" s="118">
        <v>9</v>
      </c>
      <c r="F194" s="118">
        <v>9</v>
      </c>
      <c r="G194" s="30">
        <f t="shared" si="30"/>
        <v>0</v>
      </c>
      <c r="H194" s="117">
        <f>(VLOOKUP(B194,'[1]New Ratings'!$A$3:$I$195,5,FALSE))</f>
        <v>9</v>
      </c>
      <c r="I194" s="43" t="s">
        <v>1</v>
      </c>
      <c r="J194" s="36" t="s">
        <v>351</v>
      </c>
      <c r="K194" s="36" t="s">
        <v>351</v>
      </c>
      <c r="L194" s="43" t="s">
        <v>13</v>
      </c>
      <c r="M194" s="36" t="s">
        <v>304</v>
      </c>
      <c r="N194" s="169" t="s">
        <v>304</v>
      </c>
      <c r="O194" s="55">
        <v>46.09</v>
      </c>
      <c r="P194" s="69">
        <v>77</v>
      </c>
      <c r="Q194" s="63" t="str">
        <f t="shared" si="25"/>
        <v>C</v>
      </c>
      <c r="R194" s="58">
        <v>51</v>
      </c>
      <c r="S194" s="64">
        <v>51</v>
      </c>
      <c r="T194" s="141">
        <f t="shared" si="31"/>
        <v>0</v>
      </c>
      <c r="U194" s="36">
        <v>72</v>
      </c>
      <c r="V194" s="43">
        <v>37.9</v>
      </c>
      <c r="W194" s="64">
        <v>34.9</v>
      </c>
      <c r="X194" s="65">
        <f t="shared" si="27"/>
        <v>3</v>
      </c>
      <c r="Y194" s="36">
        <v>56</v>
      </c>
      <c r="Z194" s="43">
        <v>43.5</v>
      </c>
      <c r="AA194" s="47">
        <v>37.5</v>
      </c>
      <c r="AB194" s="47" t="s">
        <v>323</v>
      </c>
      <c r="AC194" s="47" t="s">
        <v>323</v>
      </c>
      <c r="AD194" s="47" t="s">
        <v>323</v>
      </c>
      <c r="AE194" s="47" t="s">
        <v>323</v>
      </c>
      <c r="AF194" s="47" t="s">
        <v>259</v>
      </c>
      <c r="AG194" s="47" t="s">
        <v>432</v>
      </c>
      <c r="AH194" s="58">
        <f>IF(ISERROR(VLOOKUP(AB194,Methodology!$H$26:$I$37,2,FALSE)),"",VLOOKUP(AB194,Methodology!$H$26:$I$37,2,FALSE))</f>
        <v>5</v>
      </c>
      <c r="AI194" s="58">
        <f>IF(ISERROR(VLOOKUP(AC194,Methodology!$H$26:$I$37,2,FALSE)),"",VLOOKUP(AC194,Methodology!$H$26:$I$37,2,FALSE))</f>
        <v>5</v>
      </c>
      <c r="AJ194" s="47">
        <f>IF(ISERROR(VLOOKUP(AD194,Methodology!$H$26:$I$37,2,FALSE)),"",VLOOKUP(AD194,Methodology!$H$26:$I$37,2,FALSE))</f>
        <v>5</v>
      </c>
      <c r="AK194" s="58">
        <f>IF(ISERROR(VLOOKUP(AE194,Methodology!$H$26:$I$37,2,FALSE)),"",VLOOKUP(AE194,Methodology!$H$26:$I$37,2,FALSE))</f>
        <v>5</v>
      </c>
      <c r="AL194" s="58">
        <f>IF(ISERROR(VLOOKUP(AF194,Methodology!$H$26:$I$37,2,FALSE)),"",VLOOKUP(AF194,Methodology!$H$26:$I$37,2,FALSE))</f>
        <v>3</v>
      </c>
      <c r="AM194" s="47">
        <f>IF(ISERROR(VLOOKUP(AG194,Methodology!$H$26:$I$37,2,FALSE)),"",VLOOKUP(AG194,Methodology!$H$26:$I$37,2,FALSE))</f>
        <v>4</v>
      </c>
      <c r="AN194" s="108">
        <f t="shared" si="29"/>
        <v>5</v>
      </c>
      <c r="AO194" s="108">
        <f t="shared" si="28"/>
        <v>4</v>
      </c>
      <c r="AP194" s="49" t="s">
        <v>438</v>
      </c>
    </row>
    <row r="195" spans="2:59" x14ac:dyDescent="0.25">
      <c r="B195" s="76" t="s">
        <v>246</v>
      </c>
      <c r="C195" s="149" t="s">
        <v>247</v>
      </c>
      <c r="D195" s="26" t="s">
        <v>595</v>
      </c>
      <c r="E195" s="118"/>
      <c r="F195" s="118">
        <v>10</v>
      </c>
      <c r="G195" s="30">
        <f t="shared" si="30"/>
        <v>-10</v>
      </c>
      <c r="H195" s="117">
        <f>(VLOOKUP(B195,'[1]New Ratings'!$A$3:$I$195,5,FALSE))</f>
        <v>10</v>
      </c>
      <c r="I195" s="43" t="s">
        <v>1</v>
      </c>
      <c r="J195" s="36" t="s">
        <v>325</v>
      </c>
      <c r="K195" s="36" t="s">
        <v>325</v>
      </c>
      <c r="L195" s="43" t="s">
        <v>13</v>
      </c>
      <c r="M195" s="36" t="s">
        <v>305</v>
      </c>
      <c r="N195" s="58" t="s">
        <v>305</v>
      </c>
      <c r="O195" s="55">
        <v>39.03</v>
      </c>
      <c r="P195" s="69">
        <v>92</v>
      </c>
      <c r="Q195" s="63" t="str">
        <f t="shared" si="25"/>
        <v>C</v>
      </c>
      <c r="R195" s="58">
        <v>53</v>
      </c>
      <c r="S195" s="64">
        <v>52</v>
      </c>
      <c r="T195" s="141">
        <f t="shared" si="31"/>
        <v>1</v>
      </c>
      <c r="U195" s="36">
        <v>88</v>
      </c>
      <c r="V195" s="43">
        <v>28.5</v>
      </c>
      <c r="W195" s="64">
        <v>29.1</v>
      </c>
      <c r="X195" s="65">
        <f t="shared" si="27"/>
        <v>-0.60000000000000142</v>
      </c>
      <c r="Y195" s="36">
        <v>67</v>
      </c>
      <c r="Z195" s="43">
        <v>36.5</v>
      </c>
      <c r="AA195" s="47">
        <v>39</v>
      </c>
      <c r="AB195" s="47" t="s">
        <v>432</v>
      </c>
      <c r="AC195" s="47" t="s">
        <v>432</v>
      </c>
      <c r="AD195" s="47" t="s">
        <v>323</v>
      </c>
      <c r="AE195" s="47" t="s">
        <v>298</v>
      </c>
      <c r="AF195" s="47" t="s">
        <v>323</v>
      </c>
      <c r="AG195" s="47" t="s">
        <v>348</v>
      </c>
      <c r="AH195" s="58">
        <f>IF(ISERROR(VLOOKUP(AB195,Methodology!$H$26:$I$37,2,FALSE)),"",VLOOKUP(AB195,Methodology!$H$26:$I$37,2,FALSE))</f>
        <v>4</v>
      </c>
      <c r="AI195" s="58">
        <f>IF(ISERROR(VLOOKUP(AC195,Methodology!$H$26:$I$37,2,FALSE)),"",VLOOKUP(AC195,Methodology!$H$26:$I$37,2,FALSE))</f>
        <v>4</v>
      </c>
      <c r="AJ195" s="47">
        <f>IF(ISERROR(VLOOKUP(AD195,Methodology!$H$26:$I$37,2,FALSE)),"",VLOOKUP(AD195,Methodology!$H$26:$I$37,2,FALSE))</f>
        <v>5</v>
      </c>
      <c r="AK195" s="58">
        <f>IF(ISERROR(VLOOKUP(AE195,Methodology!$H$26:$I$37,2,FALSE)),"",VLOOKUP(AE195,Methodology!$H$26:$I$37,2,FALSE))</f>
        <v>8</v>
      </c>
      <c r="AL195" s="58">
        <f>IF(ISERROR(VLOOKUP(AF195,Methodology!$H$26:$I$37,2,FALSE)),"",VLOOKUP(AF195,Methodology!$H$26:$I$37,2,FALSE))</f>
        <v>5</v>
      </c>
      <c r="AM195" s="47">
        <f>IF(ISERROR(VLOOKUP(AG195,Methodology!$H$26:$I$37,2,FALSE)),"",VLOOKUP(AG195,Methodology!$H$26:$I$37,2,FALSE))</f>
        <v>6</v>
      </c>
      <c r="AN195" s="108">
        <f t="shared" si="29"/>
        <v>4.333333333333333</v>
      </c>
      <c r="AO195" s="108">
        <f t="shared" si="28"/>
        <v>6.333333333333333</v>
      </c>
      <c r="AP195" s="49" t="s">
        <v>252</v>
      </c>
    </row>
    <row r="196" spans="2:59" x14ac:dyDescent="0.25">
      <c r="B196" s="174" t="s">
        <v>248</v>
      </c>
      <c r="C196" s="149" t="s">
        <v>117</v>
      </c>
      <c r="D196" s="26" t="s">
        <v>596</v>
      </c>
      <c r="E196" s="118"/>
      <c r="F196" s="118">
        <v>11</v>
      </c>
      <c r="G196" s="30">
        <f t="shared" si="30"/>
        <v>-11</v>
      </c>
      <c r="H196" s="117">
        <f>(VLOOKUP(B196,'[1]New Ratings'!$A$3:$I$195,5,FALSE))</f>
        <v>12</v>
      </c>
      <c r="I196" s="43" t="s">
        <v>1</v>
      </c>
      <c r="J196" s="36" t="s">
        <v>305</v>
      </c>
      <c r="K196" s="36" t="s">
        <v>305</v>
      </c>
      <c r="L196" s="43" t="s">
        <v>305</v>
      </c>
      <c r="M196" s="36" t="s">
        <v>305</v>
      </c>
      <c r="N196" s="58" t="s">
        <v>305</v>
      </c>
      <c r="O196" s="55">
        <v>32.200000000000003</v>
      </c>
      <c r="P196" s="69">
        <v>117</v>
      </c>
      <c r="Q196" s="63" t="str">
        <f t="shared" si="25"/>
        <v>C</v>
      </c>
      <c r="R196" s="58">
        <v>47</v>
      </c>
      <c r="S196" s="64">
        <v>43</v>
      </c>
      <c r="T196" s="141">
        <f t="shared" si="31"/>
        <v>4</v>
      </c>
      <c r="U196" s="36" t="s">
        <v>305</v>
      </c>
      <c r="V196" s="43" t="s">
        <v>305</v>
      </c>
      <c r="W196" s="64" t="s">
        <v>305</v>
      </c>
      <c r="X196" s="65" t="str">
        <f t="shared" si="27"/>
        <v>*</v>
      </c>
      <c r="Y196" s="36">
        <v>61</v>
      </c>
      <c r="Z196" s="43">
        <v>31</v>
      </c>
      <c r="AA196" s="47">
        <v>35.5</v>
      </c>
      <c r="AB196" s="47"/>
      <c r="AC196" s="47"/>
      <c r="AD196" s="47"/>
      <c r="AE196" s="47"/>
      <c r="AF196" s="47"/>
      <c r="AG196" s="47"/>
      <c r="AH196" s="58" t="str">
        <f>IF(ISERROR(VLOOKUP(AB196,Methodology!$H$26:$I$37,2,FALSE)),"",VLOOKUP(AB196,Methodology!$H$26:$I$37,2,FALSE))</f>
        <v/>
      </c>
      <c r="AI196" s="58" t="str">
        <f>IF(ISERROR(VLOOKUP(AC196,Methodology!$H$26:$I$37,2,FALSE)),"",VLOOKUP(AC196,Methodology!$H$26:$I$37,2,FALSE))</f>
        <v/>
      </c>
      <c r="AJ196" s="47" t="str">
        <f>IF(ISERROR(VLOOKUP(AD196,Methodology!$H$26:$I$37,2,FALSE)),"",VLOOKUP(AD196,Methodology!$H$26:$I$37,2,FALSE))</f>
        <v/>
      </c>
      <c r="AK196" s="58" t="str">
        <f>IF(ISERROR(VLOOKUP(AE196,Methodology!$H$26:$I$37,2,FALSE)),"",VLOOKUP(AE196,Methodology!$H$26:$I$37,2,FALSE))</f>
        <v/>
      </c>
      <c r="AL196" s="58" t="str">
        <f>IF(ISERROR(VLOOKUP(AF196,Methodology!$H$26:$I$37,2,FALSE)),"",VLOOKUP(AF196,Methodology!$H$26:$I$37,2,FALSE))</f>
        <v/>
      </c>
      <c r="AM196" s="47" t="str">
        <f>IF(ISERROR(VLOOKUP(AG196,Methodology!$H$26:$I$37,2,FALSE)),"",VLOOKUP(AG196,Methodology!$H$26:$I$37,2,FALSE))</f>
        <v/>
      </c>
      <c r="AN196" s="108">
        <f t="shared" si="29"/>
        <v>0</v>
      </c>
      <c r="AO196" s="108">
        <f t="shared" si="28"/>
        <v>0</v>
      </c>
      <c r="AP196" s="49" t="s">
        <v>317</v>
      </c>
    </row>
    <row r="197" spans="2:59" x14ac:dyDescent="0.25">
      <c r="B197" s="174" t="s">
        <v>314</v>
      </c>
      <c r="C197" s="149" t="s">
        <v>347</v>
      </c>
      <c r="D197" s="26" t="s">
        <v>622</v>
      </c>
      <c r="E197" s="118"/>
      <c r="F197" s="118">
        <v>12</v>
      </c>
      <c r="G197" s="30">
        <f t="shared" si="30"/>
        <v>-12</v>
      </c>
      <c r="H197" s="117">
        <f>(VLOOKUP(B197,'[1]New Ratings'!$A$3:$I$195,5,FALSE))</f>
        <v>12</v>
      </c>
      <c r="I197" s="43" t="s">
        <v>16</v>
      </c>
      <c r="J197" s="36" t="s">
        <v>305</v>
      </c>
      <c r="K197" s="36" t="s">
        <v>305</v>
      </c>
      <c r="L197" s="43" t="s">
        <v>305</v>
      </c>
      <c r="M197" s="36" t="s">
        <v>305</v>
      </c>
      <c r="N197" s="58" t="s">
        <v>305</v>
      </c>
      <c r="O197" s="55">
        <v>17.88</v>
      </c>
      <c r="P197" s="69">
        <v>178</v>
      </c>
      <c r="Q197" s="63" t="str">
        <f t="shared" si="25"/>
        <v>E</v>
      </c>
      <c r="R197" s="58">
        <v>81</v>
      </c>
      <c r="S197" s="64">
        <v>95</v>
      </c>
      <c r="T197" s="141">
        <f t="shared" si="31"/>
        <v>-14</v>
      </c>
      <c r="U197" s="36">
        <v>141</v>
      </c>
      <c r="V197" s="43">
        <v>10.7</v>
      </c>
      <c r="W197" s="64">
        <v>7.3</v>
      </c>
      <c r="X197" s="65">
        <f>IF(V197="*","*",V197-W197)</f>
        <v>3.3999999999999995</v>
      </c>
      <c r="Y197" s="36">
        <v>52</v>
      </c>
      <c r="Z197" s="43">
        <v>16</v>
      </c>
      <c r="AA197" s="47">
        <v>27.5</v>
      </c>
      <c r="AB197" s="47"/>
      <c r="AC197" s="47"/>
      <c r="AD197" s="47"/>
      <c r="AE197" s="47"/>
      <c r="AF197" s="47"/>
      <c r="AG197" s="47"/>
      <c r="AH197" s="58" t="str">
        <f>IF(ISERROR(VLOOKUP(AB197,Methodology!$H$26:$I$37,2,FALSE)),"",VLOOKUP(AB197,Methodology!$H$26:$I$37,2,FALSE))</f>
        <v/>
      </c>
      <c r="AI197" s="58" t="str">
        <f>IF(ISERROR(VLOOKUP(AC197,Methodology!$H$26:$I$37,2,FALSE)),"",VLOOKUP(AC197,Methodology!$H$26:$I$37,2,FALSE))</f>
        <v/>
      </c>
      <c r="AJ197" s="47" t="str">
        <f>IF(ISERROR(VLOOKUP(AD197,Methodology!$H$26:$I$37,2,FALSE)),"",VLOOKUP(AD197,Methodology!$H$26:$I$37,2,FALSE))</f>
        <v/>
      </c>
      <c r="AK197" s="58" t="str">
        <f>IF(ISERROR(VLOOKUP(AE197,Methodology!$H$26:$I$37,2,FALSE)),"",VLOOKUP(AE197,Methodology!$H$26:$I$37,2,FALSE))</f>
        <v/>
      </c>
      <c r="AL197" s="58" t="str">
        <f>IF(ISERROR(VLOOKUP(AF197,Methodology!$H$26:$I$37,2,FALSE)),"",VLOOKUP(AF197,Methodology!$H$26:$I$37,2,FALSE))</f>
        <v/>
      </c>
      <c r="AM197" s="47" t="str">
        <f>IF(ISERROR(VLOOKUP(AG197,Methodology!$H$26:$I$37,2,FALSE)),"",VLOOKUP(AG197,Methodology!$H$26:$I$37,2,FALSE))</f>
        <v/>
      </c>
      <c r="AN197" s="108">
        <f t="shared" si="29"/>
        <v>0</v>
      </c>
      <c r="AO197" s="108">
        <f t="shared" si="28"/>
        <v>0</v>
      </c>
      <c r="AP197" s="49" t="s">
        <v>319</v>
      </c>
    </row>
    <row r="198" spans="2:59" x14ac:dyDescent="0.25">
      <c r="B198" s="174" t="s">
        <v>249</v>
      </c>
      <c r="C198" s="149" t="s">
        <v>148</v>
      </c>
      <c r="D198" s="26" t="s">
        <v>597</v>
      </c>
      <c r="E198" s="118"/>
      <c r="F198" s="118">
        <v>11</v>
      </c>
      <c r="G198" s="30">
        <f t="shared" si="30"/>
        <v>-11</v>
      </c>
      <c r="H198" s="117">
        <f>(VLOOKUP(B198,'[1]New Ratings'!$A$3:$I$195,5,FALSE))</f>
        <v>11</v>
      </c>
      <c r="I198" s="43" t="s">
        <v>1</v>
      </c>
      <c r="J198" s="36" t="s">
        <v>305</v>
      </c>
      <c r="K198" s="36" t="s">
        <v>305</v>
      </c>
      <c r="L198" s="43" t="s">
        <v>305</v>
      </c>
      <c r="M198" s="36" t="s">
        <v>305</v>
      </c>
      <c r="N198" s="58" t="s">
        <v>305</v>
      </c>
      <c r="O198" s="55">
        <v>27.45</v>
      </c>
      <c r="P198" s="69">
        <v>147</v>
      </c>
      <c r="Q198" s="63" t="str">
        <f t="shared" si="25"/>
        <v>D</v>
      </c>
      <c r="R198" s="58">
        <v>65</v>
      </c>
      <c r="S198" s="64">
        <v>68</v>
      </c>
      <c r="T198" s="141">
        <f t="shared" si="31"/>
        <v>-3</v>
      </c>
      <c r="U198" s="36">
        <v>124</v>
      </c>
      <c r="V198" s="43">
        <v>16.100000000000001</v>
      </c>
      <c r="W198" s="64">
        <v>15.1</v>
      </c>
      <c r="X198" s="65">
        <f>IF(V198="*","*",V198-W198)</f>
        <v>1.0000000000000018</v>
      </c>
      <c r="Y198" s="36">
        <v>67</v>
      </c>
      <c r="Z198" s="43">
        <v>24.5</v>
      </c>
      <c r="AA198" s="47">
        <v>27.5</v>
      </c>
      <c r="AB198" s="47" t="s">
        <v>259</v>
      </c>
      <c r="AC198" s="47" t="s">
        <v>348</v>
      </c>
      <c r="AD198" s="47" t="s">
        <v>432</v>
      </c>
      <c r="AE198" s="47" t="s">
        <v>259</v>
      </c>
      <c r="AF198" s="47" t="s">
        <v>348</v>
      </c>
      <c r="AG198" s="47" t="s">
        <v>432</v>
      </c>
      <c r="AH198" s="58">
        <f>IF(ISERROR(VLOOKUP(AB198,Methodology!$H$26:$I$37,2,FALSE)),"",VLOOKUP(AB198,Methodology!$H$26:$I$37,2,FALSE))</f>
        <v>3</v>
      </c>
      <c r="AI198" s="58">
        <f>IF(ISERROR(VLOOKUP(AC198,Methodology!$H$26:$I$37,2,FALSE)),"",VLOOKUP(AC198,Methodology!$H$26:$I$37,2,FALSE))</f>
        <v>6</v>
      </c>
      <c r="AJ198" s="47">
        <f>IF(ISERROR(VLOOKUP(AD198,Methodology!$H$26:$I$37,2,FALSE)),"",VLOOKUP(AD198,Methodology!$H$26:$I$37,2,FALSE))</f>
        <v>4</v>
      </c>
      <c r="AK198" s="58">
        <f>IF(ISERROR(VLOOKUP(AE198,Methodology!$H$26:$I$37,2,FALSE)),"",VLOOKUP(AE198,Methodology!$H$26:$I$37,2,FALSE))</f>
        <v>3</v>
      </c>
      <c r="AL198" s="58">
        <f>IF(ISERROR(VLOOKUP(AF198,Methodology!$H$26:$I$37,2,FALSE)),"",VLOOKUP(AF198,Methodology!$H$26:$I$37,2,FALSE))</f>
        <v>6</v>
      </c>
      <c r="AM198" s="47">
        <f>IF(ISERROR(VLOOKUP(AG198,Methodology!$H$26:$I$37,2,FALSE)),"",VLOOKUP(AG198,Methodology!$H$26:$I$37,2,FALSE))</f>
        <v>4</v>
      </c>
      <c r="AN198" s="108">
        <f t="shared" si="29"/>
        <v>4.333333333333333</v>
      </c>
      <c r="AO198" s="108">
        <f t="shared" si="28"/>
        <v>4.333333333333333</v>
      </c>
      <c r="AP198" s="49" t="s">
        <v>317</v>
      </c>
    </row>
    <row r="199" spans="2:59" x14ac:dyDescent="0.25">
      <c r="B199" s="176" t="s">
        <v>250</v>
      </c>
      <c r="C199" s="151" t="s">
        <v>9</v>
      </c>
      <c r="D199" s="34" t="s">
        <v>598</v>
      </c>
      <c r="E199" s="119"/>
      <c r="F199" s="119">
        <v>12</v>
      </c>
      <c r="G199" s="32">
        <f>+E199-F199</f>
        <v>-12</v>
      </c>
      <c r="H199" s="120">
        <f>(VLOOKUP(B199,'[1]New Ratings'!$A$3:$I$195,5,FALSE))</f>
        <v>12</v>
      </c>
      <c r="I199" s="61" t="s">
        <v>1</v>
      </c>
      <c r="J199" s="59" t="s">
        <v>305</v>
      </c>
      <c r="K199" s="59" t="s">
        <v>305</v>
      </c>
      <c r="L199" s="61" t="s">
        <v>305</v>
      </c>
      <c r="M199" s="59" t="s">
        <v>305</v>
      </c>
      <c r="N199" s="60" t="s">
        <v>305</v>
      </c>
      <c r="O199" s="57">
        <v>28.6</v>
      </c>
      <c r="P199" s="70">
        <v>141</v>
      </c>
      <c r="Q199" s="41" t="str">
        <f>IF(R199&lt;=20,"A",IF(R199&lt;=40,"B",IF(R199&lt;=60,"C",IF(R199&lt;=80,"D",IF(R199&lt;=100,"E","*")))))</f>
        <v>D</v>
      </c>
      <c r="R199" s="60">
        <v>80</v>
      </c>
      <c r="S199" s="9">
        <v>80</v>
      </c>
      <c r="T199" s="142">
        <f t="shared" si="31"/>
        <v>0</v>
      </c>
      <c r="U199" s="59">
        <v>122</v>
      </c>
      <c r="V199" s="61">
        <v>16.2</v>
      </c>
      <c r="W199" s="9">
        <v>24.1</v>
      </c>
      <c r="X199" s="35">
        <f>IF(V199="*","*",V199-W199)</f>
        <v>-7.9000000000000021</v>
      </c>
      <c r="Y199" s="59">
        <v>43</v>
      </c>
      <c r="Z199" s="61">
        <v>23</v>
      </c>
      <c r="AA199" s="71">
        <v>15</v>
      </c>
      <c r="AB199" s="71" t="s">
        <v>259</v>
      </c>
      <c r="AC199" s="71" t="s">
        <v>432</v>
      </c>
      <c r="AD199" s="71" t="s">
        <v>259</v>
      </c>
      <c r="AE199" s="71" t="s">
        <v>259</v>
      </c>
      <c r="AF199" s="71" t="s">
        <v>432</v>
      </c>
      <c r="AG199" s="71" t="s">
        <v>259</v>
      </c>
      <c r="AH199" s="59">
        <f>IF(ISERROR(VLOOKUP(AB199,Methodology!$H$26:$I$37,2,FALSE)),"",VLOOKUP(AB199,Methodology!$H$26:$I$37,2,FALSE))</f>
        <v>3</v>
      </c>
      <c r="AI199" s="60">
        <f>IF(ISERROR(VLOOKUP(AC199,Methodology!$H$26:$I$37,2,FALSE)),"",VLOOKUP(AC199,Methodology!$H$26:$I$37,2,FALSE))</f>
        <v>4</v>
      </c>
      <c r="AJ199" s="71">
        <f>IF(ISERROR(VLOOKUP(AD199,Methodology!$H$26:$I$37,2,FALSE)),"",VLOOKUP(AD199,Methodology!$H$26:$I$37,2,FALSE))</f>
        <v>3</v>
      </c>
      <c r="AK199" s="60">
        <f>IF(ISERROR(VLOOKUP(AE199,Methodology!$H$26:$I$37,2,FALSE)),"",VLOOKUP(AE199,Methodology!$H$26:$I$37,2,FALSE))</f>
        <v>3</v>
      </c>
      <c r="AL199" s="60">
        <f>IF(ISERROR(VLOOKUP(AF199,Methodology!$H$26:$I$37,2,FALSE)),"",VLOOKUP(AF199,Methodology!$H$26:$I$37,2,FALSE))</f>
        <v>4</v>
      </c>
      <c r="AM199" s="71">
        <f>IF(ISERROR(VLOOKUP(AG199,Methodology!$H$26:$I$37,2,FALSE)),"",VLOOKUP(AG199,Methodology!$H$26:$I$37,2,FALSE))</f>
        <v>3</v>
      </c>
      <c r="AN199" s="109">
        <f t="shared" si="29"/>
        <v>3.3333333333333335</v>
      </c>
      <c r="AO199" s="110">
        <f t="shared" si="28"/>
        <v>3.3333333333333335</v>
      </c>
      <c r="AP199" s="51" t="s">
        <v>318</v>
      </c>
    </row>
    <row r="200" spans="2:59" x14ac:dyDescent="0.25">
      <c r="E200" s="16"/>
      <c r="F200" s="16"/>
      <c r="G200" s="14"/>
      <c r="I200" s="3"/>
      <c r="J200" s="68"/>
      <c r="K200" s="68"/>
      <c r="L200" s="3"/>
      <c r="M200" s="3"/>
      <c r="N200" s="3"/>
      <c r="O200" s="3"/>
      <c r="P200" s="3"/>
      <c r="Q200" s="68"/>
      <c r="R200" s="3"/>
      <c r="S200" s="3"/>
      <c r="T200" s="3"/>
      <c r="U200" s="3"/>
      <c r="V200" s="3"/>
      <c r="W200" s="3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52"/>
      <c r="BA200" s="1"/>
      <c r="BB200" s="11"/>
      <c r="BC200" s="11"/>
      <c r="BD200" s="11"/>
    </row>
    <row r="201" spans="2:59" ht="14.4" x14ac:dyDescent="0.3">
      <c r="B201" s="170" t="s">
        <v>667</v>
      </c>
      <c r="E201" s="16"/>
      <c r="F201" s="16"/>
      <c r="G201" s="14"/>
      <c r="I201" s="3"/>
      <c r="J201" s="68"/>
      <c r="K201" s="68"/>
      <c r="L201" s="3"/>
      <c r="M201" s="3"/>
      <c r="N201" s="3"/>
      <c r="O201" s="3"/>
      <c r="P201" s="3"/>
      <c r="Q201" s="68"/>
      <c r="R201" s="3"/>
      <c r="S201" s="3"/>
      <c r="T201" s="3"/>
      <c r="U201" s="3"/>
      <c r="V201" s="3"/>
      <c r="W201" s="3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52"/>
      <c r="BA201" s="1"/>
      <c r="BB201" s="11"/>
      <c r="BC201" s="11"/>
      <c r="BD201" s="11"/>
    </row>
    <row r="202" spans="2:59" x14ac:dyDescent="0.25">
      <c r="B202" s="12" t="s">
        <v>463</v>
      </c>
      <c r="E202" s="11"/>
      <c r="F202" s="11"/>
      <c r="I202" s="3"/>
      <c r="J202" s="68"/>
      <c r="K202" s="68"/>
      <c r="L202" s="3"/>
      <c r="M202" s="3"/>
      <c r="N202" s="3"/>
      <c r="O202" s="3"/>
      <c r="P202" s="3"/>
      <c r="Q202" s="68"/>
      <c r="R202" s="3"/>
      <c r="S202" s="3"/>
      <c r="T202" s="3"/>
      <c r="U202" s="3"/>
      <c r="V202" s="3"/>
      <c r="W202" s="3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52"/>
      <c r="BA202" s="1"/>
      <c r="BB202" s="11"/>
      <c r="BC202" s="11"/>
      <c r="BD202" s="11"/>
      <c r="BE202" s="13"/>
      <c r="BF202" s="13"/>
      <c r="BG202" s="13"/>
    </row>
    <row r="203" spans="2:59" x14ac:dyDescent="0.25">
      <c r="B203" s="4">
        <f>COUNTA(B6:B199)</f>
        <v>194</v>
      </c>
      <c r="C203" s="4"/>
      <c r="D203" s="4"/>
      <c r="E203"/>
      <c r="F203"/>
      <c r="G203"/>
      <c r="I203" s="3"/>
      <c r="J203" s="68"/>
      <c r="K203" s="68"/>
      <c r="L203" s="3"/>
      <c r="M203" s="3"/>
      <c r="N203" s="3"/>
      <c r="O203" s="3"/>
      <c r="P203" s="3"/>
      <c r="Q203" s="68"/>
      <c r="R203" s="3"/>
      <c r="S203" s="3"/>
      <c r="T203" s="3"/>
      <c r="U203" s="3"/>
      <c r="V203" s="3"/>
      <c r="W203" s="3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52"/>
      <c r="BA203" s="1"/>
      <c r="BB203" s="11"/>
      <c r="BC203" s="11"/>
      <c r="BD203" s="11"/>
    </row>
    <row r="204" spans="2:59" x14ac:dyDescent="0.25">
      <c r="B204" s="6"/>
      <c r="C204" s="6"/>
      <c r="D204" s="6"/>
      <c r="E204"/>
      <c r="F204"/>
      <c r="G204"/>
      <c r="I204" s="3"/>
      <c r="J204" s="68"/>
      <c r="K204" s="68"/>
      <c r="L204" s="3"/>
      <c r="M204" s="3"/>
      <c r="N204" s="3"/>
      <c r="O204" s="3"/>
      <c r="P204" s="3"/>
      <c r="Q204" s="68"/>
      <c r="R204" s="3"/>
      <c r="S204" s="3"/>
      <c r="T204" s="3"/>
      <c r="U204" s="3"/>
      <c r="V204" s="3"/>
      <c r="W204" s="3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52"/>
      <c r="BA204" s="1"/>
      <c r="BB204" s="11"/>
      <c r="BC204" s="11"/>
      <c r="BD204" s="11"/>
    </row>
    <row r="205" spans="2:59" x14ac:dyDescent="0.25">
      <c r="B205" s="6"/>
      <c r="C205" s="6"/>
      <c r="D205" s="6"/>
      <c r="E205"/>
      <c r="F205"/>
      <c r="G205"/>
      <c r="I205" s="3"/>
      <c r="J205" s="68"/>
      <c r="K205" s="68"/>
      <c r="L205" s="3"/>
      <c r="M205" s="3"/>
      <c r="N205" s="3"/>
      <c r="O205" s="3"/>
      <c r="P205" s="3"/>
      <c r="Q205" s="68"/>
      <c r="R205" s="3"/>
      <c r="S205" s="3"/>
      <c r="T205" s="3"/>
      <c r="U205" s="3"/>
      <c r="V205" s="3"/>
      <c r="W205" s="3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52"/>
      <c r="BA205" s="1"/>
      <c r="BB205" s="11"/>
      <c r="BC205" s="11"/>
      <c r="BD205" s="11"/>
    </row>
    <row r="206" spans="2:59" x14ac:dyDescent="0.25">
      <c r="B206" s="6"/>
      <c r="C206" s="6"/>
      <c r="D206" s="6"/>
      <c r="E206"/>
      <c r="F206"/>
      <c r="G206"/>
      <c r="I206" s="3"/>
      <c r="J206" s="68"/>
      <c r="K206" s="68"/>
      <c r="L206" s="3"/>
      <c r="M206" s="3"/>
      <c r="N206" s="3"/>
      <c r="O206" s="3"/>
      <c r="P206" s="3"/>
      <c r="Q206" s="68"/>
      <c r="R206" s="3"/>
      <c r="S206" s="3"/>
      <c r="T206" s="3"/>
      <c r="U206" s="3"/>
      <c r="V206" s="3"/>
      <c r="W206" s="3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52"/>
      <c r="BA206" s="1"/>
      <c r="BB206" s="11"/>
      <c r="BC206" s="11"/>
      <c r="BD206" s="11"/>
    </row>
    <row r="207" spans="2:59" x14ac:dyDescent="0.25">
      <c r="B207" s="6"/>
      <c r="C207" s="6"/>
      <c r="D207" s="6"/>
      <c r="E207"/>
      <c r="F207"/>
      <c r="G207"/>
      <c r="I207" s="3"/>
      <c r="J207" s="68"/>
      <c r="K207" s="68"/>
      <c r="L207" s="3"/>
      <c r="M207" s="3"/>
      <c r="N207" s="3"/>
      <c r="O207" s="3"/>
      <c r="P207" s="3"/>
      <c r="Q207" s="68"/>
      <c r="R207" s="3"/>
      <c r="S207" s="3"/>
      <c r="T207" s="3"/>
      <c r="U207" s="3"/>
      <c r="V207" s="3"/>
      <c r="W207" s="3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52"/>
      <c r="BA207" s="1"/>
      <c r="BB207" s="11"/>
      <c r="BC207" s="11"/>
      <c r="BD207" s="11"/>
    </row>
    <row r="208" spans="2:59" x14ac:dyDescent="0.25">
      <c r="B208" s="6"/>
      <c r="C208" s="6"/>
      <c r="D208" s="6"/>
      <c r="E208"/>
      <c r="F208"/>
      <c r="G208"/>
      <c r="I208" s="3"/>
      <c r="J208" s="68"/>
      <c r="K208" s="68"/>
      <c r="L208" s="3"/>
      <c r="M208" s="3"/>
      <c r="N208" s="3"/>
      <c r="O208" s="3"/>
      <c r="P208" s="3"/>
      <c r="Q208" s="68"/>
      <c r="R208" s="3"/>
      <c r="S208" s="3"/>
      <c r="T208" s="3"/>
      <c r="U208" s="3"/>
      <c r="V208" s="3"/>
      <c r="W208" s="3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52"/>
      <c r="BA208" s="1"/>
      <c r="BB208" s="11"/>
      <c r="BC208" s="11"/>
      <c r="BD208" s="11"/>
    </row>
    <row r="209" spans="2:56" x14ac:dyDescent="0.25">
      <c r="B209" s="6"/>
      <c r="C209" s="6"/>
      <c r="D209" s="6"/>
      <c r="E209"/>
      <c r="F209"/>
      <c r="G209"/>
      <c r="I209" s="3"/>
      <c r="J209" s="68"/>
      <c r="K209" s="68"/>
      <c r="L209" s="3"/>
      <c r="M209" s="3"/>
      <c r="N209" s="3"/>
      <c r="O209" s="3"/>
      <c r="P209" s="3"/>
      <c r="Q209" s="68"/>
      <c r="R209" s="3"/>
      <c r="S209" s="3"/>
      <c r="T209" s="3"/>
      <c r="U209" s="3"/>
      <c r="V209" s="3"/>
      <c r="W209" s="3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52"/>
      <c r="BA209" s="1"/>
      <c r="BB209" s="11"/>
      <c r="BC209" s="11"/>
      <c r="BD209" s="11"/>
    </row>
    <row r="210" spans="2:56" x14ac:dyDescent="0.25">
      <c r="B210" s="6"/>
      <c r="C210" s="6"/>
      <c r="D210" s="6"/>
      <c r="E210"/>
      <c r="F210"/>
      <c r="G210"/>
      <c r="I210" s="3"/>
      <c r="J210" s="68"/>
      <c r="K210" s="68"/>
      <c r="L210" s="3"/>
      <c r="M210" s="3"/>
      <c r="N210" s="3"/>
      <c r="O210" s="3"/>
      <c r="P210" s="3"/>
      <c r="Q210" s="68"/>
      <c r="R210" s="3"/>
      <c r="S210" s="3"/>
      <c r="T210" s="3"/>
      <c r="U210" s="3"/>
      <c r="V210" s="3"/>
      <c r="W210" s="3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52"/>
      <c r="BA210" s="1"/>
      <c r="BB210" s="11"/>
      <c r="BC210" s="11"/>
      <c r="BD210" s="11"/>
    </row>
    <row r="211" spans="2:56" x14ac:dyDescent="0.25">
      <c r="B211" s="6"/>
      <c r="C211" s="6"/>
      <c r="D211" s="6"/>
      <c r="E211" s="11"/>
      <c r="F211" s="11"/>
      <c r="I211" s="3"/>
      <c r="J211" s="68"/>
      <c r="K211" s="68"/>
      <c r="L211" s="3"/>
      <c r="M211" s="3"/>
      <c r="N211" s="3"/>
      <c r="O211" s="3"/>
      <c r="P211" s="3"/>
      <c r="Q211" s="68"/>
      <c r="R211" s="3"/>
      <c r="S211" s="3"/>
      <c r="T211" s="3"/>
      <c r="U211" s="3"/>
      <c r="V211" s="3"/>
      <c r="W211" s="3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52"/>
      <c r="BA211" s="1"/>
      <c r="BB211" s="11"/>
      <c r="BC211" s="11"/>
      <c r="BD211" s="11"/>
    </row>
    <row r="212" spans="2:56" x14ac:dyDescent="0.25">
      <c r="B212" s="6"/>
      <c r="C212" s="6"/>
      <c r="D212" s="6"/>
      <c r="E212" s="11"/>
      <c r="F212" s="11"/>
      <c r="I212" s="3"/>
      <c r="J212" s="68"/>
      <c r="K212" s="68"/>
      <c r="L212" s="3"/>
      <c r="M212" s="3"/>
      <c r="N212" s="3"/>
      <c r="O212" s="3"/>
      <c r="P212" s="3"/>
      <c r="Q212" s="68"/>
      <c r="R212" s="3"/>
      <c r="S212" s="3"/>
      <c r="T212" s="3"/>
      <c r="U212" s="3"/>
      <c r="V212" s="3"/>
      <c r="W212" s="3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52"/>
      <c r="BA212" s="1"/>
      <c r="BB212" s="11"/>
      <c r="BC212" s="11"/>
      <c r="BD212" s="11"/>
    </row>
    <row r="213" spans="2:56" x14ac:dyDescent="0.25">
      <c r="B213" s="6"/>
      <c r="C213" s="6"/>
      <c r="D213" s="6"/>
      <c r="E213" s="11"/>
      <c r="F213" s="11"/>
      <c r="I213" s="3"/>
      <c r="J213" s="68"/>
      <c r="K213" s="68"/>
      <c r="L213" s="3"/>
      <c r="M213" s="3"/>
      <c r="N213" s="3"/>
      <c r="O213" s="3"/>
      <c r="P213" s="3"/>
      <c r="Q213" s="68"/>
      <c r="R213" s="3"/>
      <c r="S213" s="3"/>
      <c r="T213" s="3"/>
      <c r="U213" s="3"/>
      <c r="V213" s="3"/>
      <c r="W213" s="3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52"/>
      <c r="BA213" s="1"/>
      <c r="BB213" s="11"/>
      <c r="BC213" s="11"/>
      <c r="BD213" s="11"/>
    </row>
    <row r="214" spans="2:56" x14ac:dyDescent="0.25">
      <c r="B214" s="6"/>
      <c r="C214" s="6"/>
      <c r="D214" s="6"/>
      <c r="E214" s="11"/>
      <c r="F214" s="11"/>
      <c r="I214" s="3"/>
      <c r="J214" s="68"/>
      <c r="K214" s="68"/>
      <c r="L214" s="3"/>
      <c r="M214" s="3"/>
      <c r="N214" s="3"/>
      <c r="O214" s="3"/>
      <c r="P214" s="3"/>
      <c r="Q214" s="68"/>
      <c r="R214" s="3"/>
      <c r="S214" s="3"/>
      <c r="T214" s="3"/>
      <c r="U214" s="3"/>
      <c r="V214" s="3"/>
      <c r="W214" s="3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52"/>
      <c r="BA214" s="1"/>
      <c r="BB214" s="11"/>
      <c r="BC214" s="11"/>
      <c r="BD214" s="11"/>
    </row>
    <row r="215" spans="2:56" x14ac:dyDescent="0.25">
      <c r="B215" s="6"/>
      <c r="C215" s="6"/>
      <c r="D215" s="6"/>
      <c r="E215" s="11"/>
      <c r="F215" s="11"/>
      <c r="I215" s="3"/>
      <c r="J215" s="68"/>
      <c r="K215" s="68"/>
      <c r="L215" s="3"/>
      <c r="M215" s="3"/>
      <c r="N215" s="3"/>
      <c r="O215" s="3"/>
      <c r="P215" s="3"/>
      <c r="Q215" s="68"/>
      <c r="R215" s="3"/>
      <c r="S215" s="3"/>
      <c r="T215" s="3"/>
      <c r="U215" s="3"/>
      <c r="V215" s="3"/>
      <c r="W215" s="3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52"/>
      <c r="BA215" s="1"/>
      <c r="BB215" s="11"/>
      <c r="BC215" s="11"/>
      <c r="BD215" s="11"/>
    </row>
    <row r="216" spans="2:56" x14ac:dyDescent="0.25">
      <c r="B216" s="6"/>
      <c r="C216" s="6"/>
      <c r="D216" s="6"/>
      <c r="E216" s="11"/>
      <c r="F216" s="11"/>
      <c r="I216" s="3"/>
      <c r="J216" s="68"/>
      <c r="K216" s="68"/>
      <c r="L216" s="3"/>
      <c r="M216" s="3"/>
      <c r="N216" s="3"/>
      <c r="O216" s="3"/>
      <c r="P216" s="3"/>
      <c r="Q216" s="68"/>
      <c r="R216" s="3"/>
      <c r="S216" s="3"/>
      <c r="T216" s="3"/>
      <c r="U216" s="3"/>
      <c r="V216" s="3"/>
      <c r="W216" s="3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52"/>
      <c r="BA216" s="1"/>
      <c r="BB216" s="11"/>
      <c r="BC216" s="11"/>
      <c r="BD216" s="11"/>
    </row>
    <row r="217" spans="2:56" x14ac:dyDescent="0.25">
      <c r="B217" s="6"/>
      <c r="C217" s="6"/>
      <c r="D217" s="6"/>
      <c r="E217" s="11"/>
      <c r="F217" s="11"/>
      <c r="I217" s="3"/>
      <c r="J217" s="68"/>
      <c r="K217" s="68"/>
      <c r="L217" s="3"/>
      <c r="M217" s="3"/>
      <c r="N217" s="3"/>
      <c r="O217" s="3"/>
      <c r="P217" s="3"/>
      <c r="Q217" s="68"/>
      <c r="R217" s="3"/>
      <c r="S217" s="3"/>
      <c r="T217" s="3"/>
      <c r="U217" s="3"/>
      <c r="V217" s="3"/>
      <c r="W217" s="3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52"/>
      <c r="BA217" s="1"/>
      <c r="BB217" s="11"/>
      <c r="BC217" s="11"/>
      <c r="BD217" s="11"/>
    </row>
    <row r="218" spans="2:56" x14ac:dyDescent="0.25">
      <c r="B218" s="6"/>
      <c r="C218" s="6"/>
      <c r="D218" s="6"/>
      <c r="E218" s="11"/>
      <c r="F218" s="11"/>
      <c r="I218" s="3"/>
      <c r="J218" s="3"/>
      <c r="K218" s="3"/>
      <c r="L218" s="3"/>
      <c r="M218" s="3"/>
      <c r="N218" s="3"/>
      <c r="O218" s="3"/>
      <c r="P218" s="3"/>
      <c r="Q218" s="68"/>
      <c r="R218" s="3"/>
      <c r="S218" s="3"/>
      <c r="T218" s="3"/>
      <c r="U218" s="3"/>
      <c r="V218" s="3"/>
      <c r="W218" s="3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52"/>
      <c r="BA218" s="1"/>
      <c r="BB218" s="11"/>
      <c r="BC218" s="11"/>
      <c r="BD218" s="11"/>
    </row>
    <row r="219" spans="2:56" x14ac:dyDescent="0.25">
      <c r="B219" s="6"/>
      <c r="C219" s="6"/>
      <c r="D219" s="6"/>
      <c r="E219" s="11"/>
      <c r="F219" s="11"/>
      <c r="I219" s="3"/>
      <c r="J219" s="3"/>
      <c r="K219" s="3"/>
      <c r="L219" s="3"/>
      <c r="M219" s="3"/>
      <c r="N219" s="3"/>
      <c r="O219" s="3"/>
      <c r="P219" s="3"/>
      <c r="Q219" s="68"/>
      <c r="R219" s="3"/>
      <c r="S219" s="3"/>
      <c r="T219" s="3"/>
      <c r="U219" s="3"/>
      <c r="V219" s="3"/>
      <c r="W219" s="3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52"/>
      <c r="BA219" s="1"/>
      <c r="BB219" s="11"/>
      <c r="BC219" s="11"/>
      <c r="BD219" s="11"/>
    </row>
    <row r="220" spans="2:56" x14ac:dyDescent="0.25">
      <c r="E220" s="11"/>
      <c r="F220" s="11"/>
      <c r="G220" s="11"/>
      <c r="I220" s="3"/>
      <c r="J220" s="3"/>
      <c r="K220" s="3"/>
      <c r="L220" s="3"/>
      <c r="M220" s="3"/>
      <c r="N220" s="3"/>
      <c r="O220" s="3"/>
      <c r="P220" s="3"/>
      <c r="Q220" s="68"/>
      <c r="R220" s="3"/>
      <c r="S220" s="3"/>
      <c r="T220" s="3"/>
      <c r="U220" s="3"/>
      <c r="V220" s="3"/>
      <c r="W220" s="3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52"/>
      <c r="BA220" s="1"/>
      <c r="BB220" s="11"/>
      <c r="BC220" s="11"/>
      <c r="BD220" s="11"/>
    </row>
    <row r="221" spans="2:56" x14ac:dyDescent="0.25">
      <c r="E221" s="11"/>
      <c r="F221" s="11"/>
      <c r="G221" s="11"/>
      <c r="I221" s="3"/>
      <c r="J221" s="3"/>
      <c r="K221" s="3"/>
      <c r="L221" s="3"/>
      <c r="M221" s="3"/>
      <c r="N221" s="3"/>
      <c r="O221" s="3"/>
      <c r="P221" s="3"/>
      <c r="Q221" s="68"/>
      <c r="R221" s="3"/>
      <c r="S221" s="3"/>
      <c r="T221" s="3"/>
      <c r="U221" s="3"/>
      <c r="V221" s="3"/>
      <c r="W221" s="3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52"/>
      <c r="BA221" s="1"/>
      <c r="BB221" s="11"/>
      <c r="BC221" s="11"/>
      <c r="BD221" s="11"/>
    </row>
    <row r="222" spans="2:56" x14ac:dyDescent="0.25">
      <c r="E222" s="11"/>
      <c r="F222" s="11"/>
      <c r="G222" s="11"/>
      <c r="I222" s="3"/>
      <c r="J222" s="3"/>
      <c r="K222" s="3"/>
      <c r="L222" s="3"/>
      <c r="M222" s="3"/>
      <c r="N222" s="3"/>
      <c r="O222" s="3"/>
      <c r="P222" s="3"/>
      <c r="Q222" s="68"/>
      <c r="R222" s="3"/>
      <c r="S222" s="3"/>
      <c r="T222" s="3"/>
      <c r="U222" s="3"/>
      <c r="V222" s="3"/>
      <c r="W222" s="3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1"/>
      <c r="BC222" s="11"/>
      <c r="BD222" s="11"/>
    </row>
    <row r="223" spans="2:56" x14ac:dyDescent="0.25">
      <c r="E223" s="11"/>
      <c r="F223" s="11"/>
      <c r="G223" s="11"/>
      <c r="I223" s="3"/>
      <c r="J223" s="3"/>
      <c r="K223" s="3"/>
      <c r="L223" s="3"/>
      <c r="M223" s="3"/>
      <c r="N223" s="3"/>
      <c r="O223" s="3"/>
      <c r="P223" s="3"/>
      <c r="Q223" s="68"/>
      <c r="R223" s="3"/>
      <c r="S223" s="3"/>
      <c r="T223" s="3"/>
      <c r="U223" s="3"/>
      <c r="V223" s="3"/>
      <c r="W223" s="3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1"/>
      <c r="BC223" s="11"/>
      <c r="BD223" s="11"/>
    </row>
    <row r="224" spans="2:56" x14ac:dyDescent="0.25">
      <c r="E224" s="11"/>
      <c r="F224" s="11"/>
      <c r="G224" s="11"/>
      <c r="I224" s="3"/>
      <c r="J224" s="3"/>
      <c r="K224" s="3"/>
      <c r="L224" s="3"/>
      <c r="M224" s="3"/>
      <c r="N224" s="3"/>
      <c r="O224" s="3"/>
      <c r="P224" s="3"/>
      <c r="Q224" s="68"/>
      <c r="R224" s="3"/>
      <c r="S224" s="3"/>
      <c r="T224" s="3"/>
      <c r="U224" s="3"/>
      <c r="V224" s="3"/>
      <c r="W224" s="3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1"/>
      <c r="BC224" s="11"/>
      <c r="BD224" s="11"/>
    </row>
    <row r="225" spans="2:56" x14ac:dyDescent="0.25">
      <c r="E225" s="11"/>
      <c r="F225" s="11"/>
      <c r="G225" s="11"/>
      <c r="I225" s="3"/>
      <c r="J225" s="3"/>
      <c r="K225" s="3"/>
      <c r="L225" s="3"/>
      <c r="M225" s="3"/>
      <c r="N225" s="3"/>
      <c r="O225" s="3"/>
      <c r="P225" s="3"/>
      <c r="Q225" s="68"/>
      <c r="R225" s="3"/>
      <c r="S225" s="3"/>
      <c r="T225" s="3"/>
      <c r="U225" s="3"/>
      <c r="V225" s="3"/>
      <c r="W225" s="3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1"/>
      <c r="BC225" s="11"/>
      <c r="BD225" s="11"/>
    </row>
    <row r="226" spans="2:56" x14ac:dyDescent="0.25">
      <c r="E226" s="11"/>
      <c r="F226" s="11"/>
      <c r="G226" s="11"/>
      <c r="I226" s="3"/>
      <c r="J226" s="3"/>
      <c r="K226" s="3"/>
      <c r="L226" s="3"/>
      <c r="M226" s="3"/>
      <c r="N226" s="3"/>
      <c r="O226" s="3"/>
      <c r="P226" s="3"/>
      <c r="Q226" s="68"/>
      <c r="R226" s="3"/>
      <c r="S226" s="3"/>
      <c r="T226" s="3"/>
      <c r="U226" s="3"/>
      <c r="V226" s="3"/>
      <c r="W226" s="3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1"/>
      <c r="BC226" s="11"/>
      <c r="BD226" s="11"/>
    </row>
    <row r="227" spans="2:56" x14ac:dyDescent="0.25">
      <c r="E227" s="11"/>
      <c r="F227" s="11"/>
      <c r="G227" s="11"/>
      <c r="I227" s="3"/>
      <c r="J227" s="3"/>
      <c r="K227" s="3"/>
      <c r="L227" s="3"/>
      <c r="M227" s="3"/>
      <c r="N227" s="3"/>
      <c r="O227" s="3"/>
      <c r="P227" s="3"/>
      <c r="Q227" s="68"/>
      <c r="R227" s="3"/>
      <c r="S227" s="3"/>
      <c r="T227" s="3"/>
      <c r="U227" s="3"/>
      <c r="V227" s="3"/>
      <c r="W227" s="3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1"/>
      <c r="BC227" s="11"/>
      <c r="BD227" s="11"/>
    </row>
    <row r="228" spans="2:56" x14ac:dyDescent="0.25">
      <c r="E228" s="11"/>
      <c r="F228" s="11"/>
      <c r="G228" s="11"/>
      <c r="I228" s="3"/>
      <c r="J228" s="3"/>
      <c r="K228" s="3"/>
      <c r="L228" s="3"/>
      <c r="M228" s="3"/>
      <c r="N228" s="3"/>
      <c r="O228" s="3"/>
      <c r="P228" s="3"/>
      <c r="Q228" s="68"/>
      <c r="R228" s="3"/>
      <c r="S228" s="3"/>
      <c r="T228" s="3"/>
      <c r="U228" s="3"/>
      <c r="V228" s="3"/>
      <c r="W228" s="3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1"/>
      <c r="BC228" s="11"/>
      <c r="BD228" s="11"/>
    </row>
    <row r="229" spans="2:56" x14ac:dyDescent="0.25">
      <c r="E229" s="11"/>
      <c r="F229" s="11"/>
      <c r="G229" s="11"/>
      <c r="I229" s="3"/>
      <c r="J229" s="3"/>
      <c r="K229" s="3"/>
      <c r="L229" s="3"/>
      <c r="M229" s="3"/>
      <c r="N229" s="3"/>
      <c r="O229" s="3"/>
      <c r="P229" s="3"/>
      <c r="Q229" s="68"/>
      <c r="R229" s="3"/>
      <c r="S229" s="3"/>
      <c r="T229" s="3"/>
      <c r="U229" s="3"/>
      <c r="V229" s="3"/>
      <c r="W229" s="3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1"/>
      <c r="BC229" s="11"/>
      <c r="BD229" s="11"/>
    </row>
    <row r="230" spans="2:56" x14ac:dyDescent="0.25">
      <c r="E230" s="11"/>
      <c r="F230" s="11"/>
      <c r="G230" s="11"/>
      <c r="I230" s="3"/>
      <c r="J230" s="3"/>
      <c r="K230" s="3"/>
      <c r="L230" s="3"/>
      <c r="M230" s="3"/>
      <c r="N230" s="3"/>
      <c r="O230" s="3"/>
      <c r="P230" s="3"/>
      <c r="Q230" s="68"/>
      <c r="R230" s="3"/>
      <c r="S230" s="3"/>
      <c r="T230" s="3"/>
      <c r="U230" s="3"/>
      <c r="V230" s="3"/>
      <c r="W230" s="3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1"/>
      <c r="BC230" s="11"/>
      <c r="BD230" s="11"/>
    </row>
    <row r="231" spans="2:56" x14ac:dyDescent="0.25">
      <c r="E231" s="11"/>
      <c r="F231" s="11"/>
      <c r="G231" s="11"/>
      <c r="I231" s="3"/>
      <c r="J231" s="3"/>
      <c r="K231" s="3"/>
      <c r="L231" s="3"/>
      <c r="M231" s="3"/>
      <c r="N231" s="3"/>
      <c r="O231" s="3"/>
      <c r="P231" s="3"/>
      <c r="Q231" s="68"/>
      <c r="R231" s="3"/>
      <c r="S231" s="3"/>
      <c r="T231" s="3"/>
      <c r="U231" s="3"/>
      <c r="V231" s="3"/>
      <c r="W231" s="3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1"/>
      <c r="BC231" s="11"/>
      <c r="BD231" s="11"/>
    </row>
    <row r="232" spans="2:56" x14ac:dyDescent="0.25">
      <c r="E232" s="11"/>
      <c r="F232" s="11"/>
      <c r="G232" s="11"/>
      <c r="I232" s="3"/>
      <c r="J232" s="3"/>
      <c r="K232" s="3"/>
      <c r="L232" s="3"/>
      <c r="M232" s="3"/>
      <c r="N232" s="3"/>
      <c r="O232" s="3"/>
      <c r="P232" s="3"/>
      <c r="Q232" s="68"/>
      <c r="R232" s="3"/>
      <c r="S232" s="3"/>
      <c r="T232" s="3"/>
      <c r="U232" s="3"/>
      <c r="V232" s="3"/>
      <c r="W232" s="3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1"/>
      <c r="BC232" s="11"/>
      <c r="BD232" s="11"/>
    </row>
    <row r="233" spans="2:56" x14ac:dyDescent="0.25">
      <c r="E233" s="11"/>
      <c r="F233" s="11"/>
      <c r="G233" s="11"/>
      <c r="I233" s="3"/>
      <c r="J233" s="3"/>
      <c r="K233" s="3"/>
      <c r="L233" s="3"/>
      <c r="M233" s="3"/>
      <c r="N233" s="3"/>
      <c r="O233" s="3"/>
      <c r="P233" s="3"/>
      <c r="Q233" s="68"/>
      <c r="R233" s="3"/>
      <c r="S233" s="3"/>
      <c r="T233" s="3"/>
      <c r="U233" s="3"/>
      <c r="V233" s="3"/>
      <c r="W233" s="3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1"/>
      <c r="BC233" s="11"/>
      <c r="BD233" s="11"/>
    </row>
    <row r="234" spans="2:56" x14ac:dyDescent="0.25">
      <c r="E234" s="11"/>
      <c r="F234" s="11"/>
      <c r="G234" s="11"/>
      <c r="I234" s="3"/>
      <c r="J234" s="3"/>
      <c r="K234" s="3"/>
      <c r="L234" s="3"/>
      <c r="M234" s="3"/>
      <c r="N234" s="3"/>
      <c r="O234" s="3"/>
      <c r="P234" s="3"/>
      <c r="Q234" s="68"/>
      <c r="R234" s="3"/>
      <c r="S234" s="3"/>
      <c r="T234" s="3"/>
      <c r="U234" s="3"/>
      <c r="V234" s="3"/>
      <c r="W234" s="3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1"/>
      <c r="BC234" s="11"/>
      <c r="BD234" s="11"/>
    </row>
    <row r="235" spans="2:56" x14ac:dyDescent="0.25">
      <c r="B235" s="12"/>
      <c r="C235" s="25"/>
      <c r="D235" s="72"/>
      <c r="E235" s="11"/>
      <c r="F235" s="11"/>
      <c r="G235" s="11"/>
      <c r="I235" s="3"/>
      <c r="J235" s="3"/>
      <c r="K235" s="3"/>
      <c r="L235" s="3"/>
      <c r="M235" s="3"/>
      <c r="N235" s="3"/>
      <c r="O235" s="3"/>
      <c r="P235" s="3"/>
      <c r="Q235" s="68"/>
      <c r="R235" s="3"/>
      <c r="S235" s="3"/>
      <c r="T235" s="3"/>
      <c r="U235" s="3"/>
      <c r="V235" s="3"/>
      <c r="W235" s="3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1"/>
      <c r="BC235" s="11"/>
      <c r="BD235" s="11"/>
    </row>
    <row r="236" spans="2:56" x14ac:dyDescent="0.25">
      <c r="B236" s="12"/>
      <c r="C236" s="24"/>
      <c r="D236" s="58"/>
      <c r="E236" s="11"/>
      <c r="F236" s="11"/>
      <c r="G236" s="11"/>
      <c r="I236" s="3"/>
      <c r="J236" s="3"/>
      <c r="K236" s="3"/>
      <c r="L236" s="3"/>
      <c r="M236" s="3"/>
      <c r="N236" s="3"/>
      <c r="O236" s="3"/>
      <c r="P236" s="3"/>
      <c r="Q236" s="68"/>
      <c r="R236" s="3"/>
      <c r="S236" s="3"/>
      <c r="T236" s="3"/>
      <c r="U236" s="3"/>
      <c r="V236" s="3"/>
      <c r="W236" s="3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1"/>
      <c r="BC236" s="11"/>
      <c r="BD236" s="11"/>
    </row>
    <row r="237" spans="2:56" x14ac:dyDescent="0.25">
      <c r="B237" s="12"/>
      <c r="C237" s="72"/>
      <c r="D237" s="72"/>
      <c r="E237" s="11"/>
      <c r="F237" s="11"/>
      <c r="G237" s="11"/>
      <c r="I237" s="3"/>
      <c r="J237" s="3"/>
      <c r="K237" s="3"/>
      <c r="L237" s="3"/>
      <c r="M237" s="3"/>
      <c r="N237" s="3"/>
      <c r="O237" s="3"/>
      <c r="P237" s="3"/>
      <c r="Q237" s="68"/>
      <c r="R237" s="3"/>
      <c r="S237" s="3"/>
      <c r="T237" s="3"/>
      <c r="U237" s="3"/>
      <c r="V237" s="3"/>
      <c r="W237" s="3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1"/>
      <c r="BC237" s="11"/>
      <c r="BD237" s="11"/>
    </row>
    <row r="238" spans="2:56" x14ac:dyDescent="0.25">
      <c r="B238" s="12"/>
      <c r="C238" s="16"/>
      <c r="D238" s="58"/>
      <c r="E238" s="11"/>
      <c r="F238" s="11"/>
      <c r="G238" s="11"/>
      <c r="I238" s="3"/>
      <c r="J238" s="3"/>
      <c r="K238" s="3"/>
      <c r="L238" s="3"/>
      <c r="M238" s="3"/>
      <c r="N238" s="3"/>
      <c r="O238" s="3"/>
      <c r="P238" s="3"/>
      <c r="Q238" s="68"/>
      <c r="R238" s="3"/>
      <c r="S238" s="3"/>
      <c r="T238" s="3"/>
      <c r="U238" s="3"/>
      <c r="V238" s="3"/>
      <c r="W238" s="3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1"/>
      <c r="BC238" s="11"/>
      <c r="BD238" s="11"/>
    </row>
    <row r="239" spans="2:56" x14ac:dyDescent="0.25">
      <c r="B239" s="12"/>
      <c r="C239" s="16"/>
      <c r="D239" s="58"/>
      <c r="E239" s="11"/>
      <c r="F239" s="11"/>
      <c r="G239" s="11"/>
      <c r="I239" s="3"/>
      <c r="J239" s="3"/>
      <c r="K239" s="3"/>
      <c r="L239" s="3"/>
      <c r="M239" s="3"/>
      <c r="N239" s="3"/>
      <c r="O239" s="3"/>
      <c r="P239" s="3"/>
      <c r="Q239" s="68"/>
      <c r="R239" s="3"/>
      <c r="S239" s="3"/>
      <c r="T239" s="3"/>
      <c r="U239" s="3"/>
      <c r="V239" s="3"/>
      <c r="W239" s="3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1"/>
      <c r="BC239" s="11"/>
      <c r="BD239" s="11"/>
    </row>
    <row r="240" spans="2:56" x14ac:dyDescent="0.25">
      <c r="B240" s="12"/>
      <c r="C240" s="16"/>
      <c r="D240" s="58"/>
      <c r="E240" s="11"/>
      <c r="F240" s="11"/>
      <c r="G240" s="11"/>
      <c r="I240" s="3"/>
      <c r="J240" s="3"/>
      <c r="K240" s="3"/>
      <c r="L240" s="3"/>
      <c r="M240" s="3"/>
      <c r="N240" s="3"/>
      <c r="O240" s="3"/>
      <c r="P240" s="3"/>
      <c r="Q240" s="68"/>
      <c r="R240" s="3"/>
      <c r="S240" s="3"/>
      <c r="T240" s="3"/>
      <c r="U240" s="3"/>
      <c r="V240" s="3"/>
      <c r="W240" s="3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1"/>
      <c r="BC240" s="11"/>
      <c r="BD240" s="11"/>
    </row>
    <row r="241" spans="2:56" x14ac:dyDescent="0.25">
      <c r="B241" s="12"/>
      <c r="C241" s="16"/>
      <c r="D241" s="58"/>
      <c r="E241" s="11"/>
      <c r="F241" s="11"/>
      <c r="G241" s="11"/>
      <c r="I241" s="3"/>
      <c r="J241" s="3"/>
      <c r="K241" s="3"/>
      <c r="L241" s="3"/>
      <c r="M241" s="3"/>
      <c r="N241" s="3"/>
      <c r="O241" s="3"/>
      <c r="P241" s="3"/>
      <c r="Q241" s="68"/>
      <c r="R241" s="3"/>
      <c r="S241" s="3"/>
      <c r="T241" s="3"/>
      <c r="U241" s="3"/>
      <c r="V241" s="3"/>
      <c r="W241" s="3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1"/>
      <c r="BC241" s="11"/>
      <c r="BD241" s="11"/>
    </row>
    <row r="242" spans="2:56" x14ac:dyDescent="0.25">
      <c r="B242" s="12"/>
      <c r="C242" s="16"/>
      <c r="D242" s="58"/>
      <c r="E242" s="11"/>
      <c r="F242" s="11"/>
      <c r="G242" s="11"/>
      <c r="I242" s="3"/>
      <c r="J242" s="3"/>
      <c r="K242" s="3"/>
      <c r="L242" s="3"/>
      <c r="M242" s="3"/>
      <c r="N242" s="3"/>
      <c r="O242" s="3"/>
      <c r="P242" s="3"/>
      <c r="Q242" s="68"/>
      <c r="R242" s="3"/>
      <c r="S242" s="3"/>
      <c r="T242" s="3"/>
      <c r="U242" s="3"/>
      <c r="V242" s="3"/>
      <c r="W242" s="3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1"/>
      <c r="BC242" s="11"/>
      <c r="BD242" s="11"/>
    </row>
    <row r="243" spans="2:56" x14ac:dyDescent="0.25">
      <c r="B243" s="12"/>
      <c r="C243" s="16"/>
      <c r="D243" s="58"/>
      <c r="E243" s="11"/>
      <c r="F243" s="11"/>
      <c r="G243" s="11"/>
      <c r="I243" s="3"/>
      <c r="J243" s="3"/>
      <c r="K243" s="3"/>
      <c r="L243" s="3"/>
      <c r="M243" s="3"/>
      <c r="N243" s="3"/>
      <c r="O243" s="3"/>
      <c r="P243" s="3"/>
      <c r="Q243" s="68"/>
      <c r="R243" s="3"/>
      <c r="S243" s="3"/>
      <c r="T243" s="3"/>
      <c r="U243" s="3"/>
      <c r="V243" s="3"/>
      <c r="W243" s="3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1"/>
      <c r="BC243" s="11"/>
      <c r="BD243" s="11"/>
    </row>
    <row r="244" spans="2:56" x14ac:dyDescent="0.25">
      <c r="B244" s="12"/>
      <c r="C244" s="16"/>
      <c r="D244" s="58"/>
      <c r="E244" s="11"/>
      <c r="F244" s="11"/>
      <c r="G244" s="11"/>
      <c r="I244" s="3"/>
      <c r="J244" s="3"/>
      <c r="K244" s="3"/>
      <c r="L244" s="3"/>
      <c r="M244" s="3"/>
      <c r="N244" s="3"/>
      <c r="O244" s="3"/>
      <c r="P244" s="3"/>
      <c r="Q244" s="68"/>
      <c r="R244" s="3"/>
      <c r="S244" s="3"/>
      <c r="T244" s="3"/>
      <c r="U244" s="3"/>
      <c r="V244" s="3"/>
      <c r="W244" s="3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1"/>
      <c r="BC244" s="11"/>
      <c r="BD244" s="11"/>
    </row>
    <row r="245" spans="2:56" x14ac:dyDescent="0.25">
      <c r="B245" s="12"/>
      <c r="C245" s="16"/>
      <c r="D245" s="58"/>
      <c r="E245" s="11"/>
      <c r="F245" s="11"/>
      <c r="G245" s="11"/>
      <c r="I245" s="3"/>
      <c r="J245" s="3"/>
      <c r="K245" s="3"/>
      <c r="L245" s="3"/>
      <c r="M245" s="3"/>
      <c r="N245" s="3"/>
      <c r="O245" s="3"/>
      <c r="P245" s="3"/>
      <c r="Q245" s="68"/>
      <c r="R245" s="3"/>
      <c r="S245" s="3"/>
      <c r="T245" s="3"/>
      <c r="U245" s="3"/>
      <c r="V245" s="3"/>
      <c r="W245" s="3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1"/>
      <c r="BC245" s="11"/>
      <c r="BD245" s="11"/>
    </row>
    <row r="246" spans="2:56" x14ac:dyDescent="0.25">
      <c r="B246" s="12"/>
      <c r="C246" s="16"/>
      <c r="D246" s="58"/>
      <c r="E246" s="11"/>
      <c r="F246" s="11"/>
      <c r="G246" s="11"/>
      <c r="I246" s="3"/>
      <c r="J246" s="3"/>
      <c r="K246" s="3"/>
      <c r="L246" s="3"/>
      <c r="M246" s="3"/>
      <c r="N246" s="3"/>
      <c r="O246" s="3"/>
      <c r="P246" s="3"/>
      <c r="Q246" s="68"/>
      <c r="R246" s="3"/>
      <c r="S246" s="3"/>
      <c r="T246" s="3"/>
      <c r="U246" s="3"/>
      <c r="V246" s="3"/>
      <c r="W246" s="3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1"/>
      <c r="BC246" s="11"/>
      <c r="BD246" s="11"/>
    </row>
    <row r="247" spans="2:56" x14ac:dyDescent="0.25">
      <c r="B247" s="12"/>
      <c r="C247" s="16"/>
      <c r="D247" s="58"/>
      <c r="E247" s="11"/>
      <c r="F247" s="11"/>
      <c r="G247" s="11"/>
      <c r="I247" s="3"/>
      <c r="J247" s="3"/>
      <c r="K247" s="3"/>
      <c r="L247" s="3"/>
      <c r="M247" s="3"/>
      <c r="N247" s="3"/>
      <c r="O247" s="3"/>
      <c r="P247" s="3"/>
      <c r="Q247" s="68"/>
      <c r="R247" s="3"/>
      <c r="S247" s="3"/>
      <c r="T247" s="3"/>
      <c r="U247" s="3"/>
      <c r="V247" s="3"/>
      <c r="W247" s="3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1"/>
      <c r="BC247" s="11"/>
      <c r="BD247" s="11"/>
    </row>
    <row r="248" spans="2:56" x14ac:dyDescent="0.25">
      <c r="B248" s="12"/>
      <c r="C248" s="16"/>
      <c r="D248" s="58"/>
      <c r="E248" s="11"/>
      <c r="F248" s="11"/>
      <c r="G248" s="11"/>
      <c r="I248" s="3"/>
      <c r="J248" s="3"/>
      <c r="K248" s="3"/>
      <c r="L248" s="3"/>
      <c r="M248" s="3"/>
      <c r="N248" s="3"/>
      <c r="O248" s="3"/>
      <c r="P248" s="3"/>
      <c r="Q248" s="68"/>
      <c r="R248" s="3"/>
      <c r="S248" s="3"/>
      <c r="T248" s="3"/>
      <c r="U248" s="3"/>
      <c r="V248" s="3"/>
      <c r="W248" s="3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1"/>
      <c r="BC248" s="11"/>
      <c r="BD248" s="11"/>
    </row>
    <row r="249" spans="2:56" x14ac:dyDescent="0.25">
      <c r="E249" s="11"/>
      <c r="F249" s="11"/>
      <c r="G249" s="11"/>
      <c r="I249" s="3"/>
      <c r="J249" s="3"/>
      <c r="K249" s="3"/>
      <c r="L249" s="3"/>
      <c r="M249" s="3"/>
      <c r="N249" s="3"/>
      <c r="O249" s="3"/>
      <c r="P249" s="3"/>
      <c r="Q249" s="68"/>
      <c r="R249" s="3"/>
      <c r="S249" s="3"/>
      <c r="T249" s="3"/>
      <c r="U249" s="3"/>
      <c r="V249" s="3"/>
      <c r="W249" s="3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1"/>
      <c r="BC249" s="11"/>
      <c r="BD249" s="11"/>
    </row>
    <row r="250" spans="2:56" x14ac:dyDescent="0.25">
      <c r="E250" s="11"/>
      <c r="F250" s="11"/>
      <c r="G250" s="11"/>
      <c r="I250" s="3"/>
      <c r="J250" s="3"/>
      <c r="K250" s="3"/>
      <c r="L250" s="3"/>
      <c r="M250" s="3"/>
      <c r="N250" s="3"/>
      <c r="O250" s="3"/>
      <c r="P250" s="3"/>
      <c r="Q250" s="68"/>
      <c r="R250" s="3"/>
      <c r="S250" s="3"/>
      <c r="T250" s="3"/>
      <c r="U250" s="3"/>
      <c r="V250" s="3"/>
      <c r="W250" s="3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1"/>
      <c r="BC250" s="11"/>
      <c r="BD250" s="11"/>
    </row>
    <row r="251" spans="2:56" x14ac:dyDescent="0.25">
      <c r="E251" s="11"/>
      <c r="F251" s="11"/>
      <c r="G251" s="11"/>
      <c r="I251" s="3"/>
      <c r="J251" s="3"/>
      <c r="K251" s="3"/>
      <c r="L251" s="3"/>
      <c r="M251" s="3"/>
      <c r="N251" s="3"/>
      <c r="O251" s="3"/>
      <c r="P251" s="3"/>
      <c r="Q251" s="68"/>
      <c r="R251" s="3"/>
      <c r="S251" s="3"/>
      <c r="T251" s="3"/>
      <c r="U251" s="3"/>
      <c r="V251" s="3"/>
      <c r="W251" s="3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1"/>
      <c r="BC251" s="11"/>
      <c r="BD251" s="11"/>
    </row>
    <row r="252" spans="2:56" x14ac:dyDescent="0.25">
      <c r="E252" s="11"/>
      <c r="F252" s="11"/>
      <c r="G252" s="11"/>
      <c r="I252" s="3"/>
      <c r="J252" s="3"/>
      <c r="K252" s="3"/>
      <c r="L252" s="3"/>
      <c r="M252" s="3"/>
      <c r="N252" s="3"/>
      <c r="O252" s="3"/>
      <c r="P252" s="1"/>
      <c r="Q252" s="1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1"/>
      <c r="BC252" s="11"/>
      <c r="BD252" s="11"/>
    </row>
    <row r="253" spans="2:56" x14ac:dyDescent="0.25">
      <c r="E253" s="11"/>
      <c r="F253" s="11"/>
      <c r="G253" s="11"/>
      <c r="I253" s="2"/>
      <c r="J253" s="3"/>
      <c r="K253" s="3"/>
      <c r="L253" s="3"/>
      <c r="M253" s="3"/>
      <c r="N253" s="3"/>
      <c r="O253" s="3"/>
      <c r="P253" s="1"/>
      <c r="Q253" s="1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1"/>
      <c r="BC253" s="11"/>
      <c r="BD253" s="11"/>
    </row>
    <row r="254" spans="2:56" x14ac:dyDescent="0.25">
      <c r="E254" s="11"/>
      <c r="F254" s="11"/>
      <c r="G254" s="11"/>
      <c r="I254" s="2"/>
      <c r="J254" s="3"/>
      <c r="K254" s="3"/>
      <c r="L254" s="3"/>
      <c r="M254" s="3"/>
      <c r="N254" s="3"/>
      <c r="O254" s="3"/>
      <c r="P254" s="1"/>
      <c r="Q254" s="1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1"/>
      <c r="BC254" s="11"/>
      <c r="BD254" s="11"/>
    </row>
    <row r="255" spans="2:56" x14ac:dyDescent="0.25">
      <c r="E255" s="11"/>
      <c r="F255" s="11"/>
      <c r="G255" s="11"/>
      <c r="I255" s="2"/>
      <c r="J255" s="3"/>
      <c r="K255" s="3"/>
      <c r="L255" s="3"/>
      <c r="M255" s="3"/>
      <c r="N255" s="3"/>
      <c r="O255" s="3"/>
      <c r="P255" s="1"/>
      <c r="Q255" s="1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1"/>
      <c r="BC255" s="11"/>
      <c r="BD255" s="11"/>
    </row>
    <row r="256" spans="2:56" x14ac:dyDescent="0.25">
      <c r="E256" s="11"/>
      <c r="F256" s="11"/>
      <c r="G256" s="11"/>
      <c r="I256" s="2"/>
      <c r="J256" s="3"/>
      <c r="K256" s="3"/>
      <c r="L256" s="3"/>
      <c r="M256" s="3"/>
      <c r="N256" s="3"/>
      <c r="O256" s="3"/>
      <c r="P256" s="1"/>
      <c r="Q256" s="1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1"/>
      <c r="BC256" s="11"/>
      <c r="BD256" s="11"/>
    </row>
    <row r="257" spans="5:56" x14ac:dyDescent="0.25">
      <c r="E257" s="11"/>
      <c r="F257" s="11"/>
      <c r="G257" s="11"/>
      <c r="I257" s="2"/>
      <c r="J257" s="3"/>
      <c r="K257" s="3"/>
      <c r="L257" s="3"/>
      <c r="M257" s="3"/>
      <c r="N257" s="3"/>
      <c r="O257" s="3"/>
      <c r="P257" s="1"/>
      <c r="Q257" s="1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1"/>
      <c r="BC257" s="11"/>
      <c r="BD257" s="11"/>
    </row>
    <row r="258" spans="5:56" x14ac:dyDescent="0.25">
      <c r="E258" s="11"/>
      <c r="F258" s="11"/>
      <c r="G258" s="11"/>
      <c r="I258" s="2"/>
      <c r="J258" s="3"/>
      <c r="K258" s="3"/>
      <c r="L258" s="3"/>
      <c r="M258" s="3"/>
      <c r="N258" s="3"/>
      <c r="O258" s="3"/>
      <c r="P258" s="1"/>
      <c r="Q258" s="1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1"/>
      <c r="BC258" s="11"/>
      <c r="BD258" s="11"/>
    </row>
    <row r="259" spans="5:56" x14ac:dyDescent="0.25">
      <c r="E259" s="11"/>
      <c r="F259" s="11"/>
      <c r="G259" s="11"/>
      <c r="I259" s="2"/>
      <c r="J259" s="3"/>
      <c r="K259" s="3"/>
      <c r="L259" s="3"/>
      <c r="M259" s="3"/>
      <c r="N259" s="3"/>
      <c r="O259" s="3"/>
      <c r="P259" s="1"/>
      <c r="Q259" s="1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1"/>
      <c r="BC259" s="11"/>
      <c r="BD259" s="11"/>
    </row>
    <row r="260" spans="5:56" x14ac:dyDescent="0.25">
      <c r="E260" s="11"/>
      <c r="F260" s="11"/>
      <c r="G260" s="11"/>
      <c r="I260" s="2"/>
      <c r="J260" s="3"/>
      <c r="K260" s="3"/>
      <c r="L260" s="3"/>
      <c r="M260" s="3"/>
      <c r="N260" s="3"/>
      <c r="O260" s="3"/>
      <c r="P260" s="1"/>
      <c r="Q260" s="1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1"/>
      <c r="BC260" s="11"/>
      <c r="BD260" s="11"/>
    </row>
    <row r="261" spans="5:56" x14ac:dyDescent="0.25">
      <c r="E261" s="11"/>
      <c r="F261" s="11"/>
      <c r="G261" s="11"/>
      <c r="I261" s="3"/>
      <c r="J261" s="3"/>
      <c r="K261" s="3"/>
      <c r="L261" s="3"/>
      <c r="M261" s="3"/>
      <c r="N261" s="3"/>
      <c r="O261" s="3"/>
      <c r="P261" s="1"/>
      <c r="Q261" s="1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1"/>
      <c r="BC261" s="11"/>
      <c r="BD261" s="11"/>
    </row>
    <row r="262" spans="5:56" x14ac:dyDescent="0.25">
      <c r="E262" s="11"/>
      <c r="F262" s="11"/>
      <c r="G262" s="11"/>
      <c r="I262" s="3"/>
      <c r="J262" s="3"/>
      <c r="K262" s="3"/>
      <c r="L262" s="3"/>
      <c r="M262" s="3"/>
      <c r="N262" s="3"/>
      <c r="O262" s="3"/>
      <c r="P262" s="1"/>
      <c r="Q262" s="1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1"/>
      <c r="BC262" s="11"/>
      <c r="BD262" s="11"/>
    </row>
    <row r="263" spans="5:56" x14ac:dyDescent="0.25">
      <c r="E263" s="11"/>
      <c r="F263" s="11"/>
      <c r="G263" s="11"/>
      <c r="I263" s="3"/>
      <c r="J263" s="3"/>
      <c r="K263" s="3"/>
      <c r="L263" s="3"/>
      <c r="M263" s="3"/>
      <c r="N263" s="3"/>
      <c r="O263" s="3"/>
      <c r="P263" s="1"/>
      <c r="Q263" s="1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1"/>
      <c r="BC263" s="11"/>
      <c r="BD263" s="11"/>
    </row>
    <row r="264" spans="5:56" x14ac:dyDescent="0.25">
      <c r="E264" s="11"/>
      <c r="F264" s="11"/>
      <c r="G264" s="11"/>
      <c r="I264" s="3"/>
      <c r="J264" s="3"/>
      <c r="K264" s="3"/>
      <c r="L264" s="3"/>
      <c r="M264" s="3"/>
      <c r="N264" s="3"/>
      <c r="O264" s="3"/>
      <c r="P264" s="1"/>
      <c r="Q264" s="1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1"/>
      <c r="BC264" s="11"/>
      <c r="BD264" s="11"/>
    </row>
    <row r="265" spans="5:56" x14ac:dyDescent="0.25">
      <c r="E265" s="11"/>
      <c r="F265" s="11"/>
      <c r="I265" s="3"/>
      <c r="J265" s="3"/>
      <c r="K265" s="3"/>
      <c r="L265" s="3"/>
      <c r="M265" s="3"/>
      <c r="N265" s="3"/>
      <c r="O265" s="3"/>
      <c r="P265" s="1"/>
      <c r="Q265" s="1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1"/>
      <c r="BC265" s="11"/>
      <c r="BD265" s="11"/>
    </row>
    <row r="266" spans="5:56" x14ac:dyDescent="0.25">
      <c r="E266" s="11"/>
      <c r="F266" s="11"/>
      <c r="I266" s="3"/>
      <c r="J266" s="3"/>
      <c r="K266" s="3"/>
      <c r="L266" s="3"/>
      <c r="M266" s="3"/>
      <c r="N266" s="3"/>
      <c r="O266" s="3"/>
      <c r="P266" s="1"/>
      <c r="Q266" s="1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1"/>
      <c r="BC266" s="11"/>
      <c r="BD266" s="11"/>
    </row>
    <row r="267" spans="5:56" x14ac:dyDescent="0.25">
      <c r="E267" s="11"/>
      <c r="F267" s="11"/>
      <c r="I267" s="3"/>
      <c r="J267" s="3"/>
      <c r="K267" s="3"/>
      <c r="L267" s="3"/>
      <c r="M267" s="3"/>
      <c r="N267" s="3"/>
      <c r="O267" s="3"/>
      <c r="P267" s="1"/>
      <c r="Q267" s="1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1"/>
      <c r="BC267" s="11"/>
      <c r="BD267" s="11"/>
    </row>
    <row r="268" spans="5:56" x14ac:dyDescent="0.25">
      <c r="E268" s="11"/>
      <c r="F268" s="11"/>
      <c r="I268" s="3"/>
      <c r="J268" s="3"/>
      <c r="K268" s="3"/>
      <c r="L268" s="3"/>
      <c r="M268" s="3"/>
      <c r="N268" s="3"/>
      <c r="O268" s="3"/>
      <c r="P268" s="1"/>
      <c r="Q268" s="1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1"/>
      <c r="BC268" s="11"/>
      <c r="BD268" s="11"/>
    </row>
    <row r="269" spans="5:56" x14ac:dyDescent="0.25">
      <c r="E269" s="11"/>
      <c r="F269" s="11"/>
      <c r="I269" s="3"/>
      <c r="J269" s="3"/>
      <c r="K269" s="3"/>
      <c r="L269" s="3"/>
      <c r="M269" s="3"/>
      <c r="N269" s="3"/>
      <c r="O269" s="3"/>
      <c r="P269" s="1"/>
      <c r="Q269" s="1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1"/>
      <c r="BC269" s="11"/>
      <c r="BD269" s="11"/>
    </row>
    <row r="270" spans="5:56" x14ac:dyDescent="0.25">
      <c r="E270" s="11"/>
      <c r="F270" s="11"/>
      <c r="I270" s="3"/>
      <c r="J270" s="3"/>
      <c r="K270" s="3"/>
      <c r="L270" s="3"/>
      <c r="M270" s="3"/>
      <c r="N270" s="3"/>
      <c r="O270" s="3"/>
      <c r="P270" s="1"/>
      <c r="Q270" s="1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1"/>
      <c r="BC270" s="11"/>
      <c r="BD270" s="11"/>
    </row>
    <row r="271" spans="5:56" x14ac:dyDescent="0.25">
      <c r="E271" s="11"/>
      <c r="F271" s="11"/>
      <c r="I271" s="3"/>
      <c r="J271" s="3"/>
      <c r="K271" s="3"/>
      <c r="L271" s="3"/>
      <c r="M271" s="3"/>
      <c r="N271" s="3"/>
      <c r="O271" s="3"/>
      <c r="P271" s="1"/>
      <c r="Q271" s="1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1"/>
      <c r="BC271" s="11"/>
      <c r="BD271" s="11"/>
    </row>
    <row r="272" spans="5:56" x14ac:dyDescent="0.25">
      <c r="E272" s="11"/>
      <c r="F272" s="11"/>
      <c r="I272" s="3"/>
      <c r="J272" s="3"/>
      <c r="K272" s="3"/>
      <c r="L272" s="3"/>
      <c r="M272" s="3"/>
      <c r="N272" s="3"/>
      <c r="O272" s="3"/>
      <c r="P272" s="1"/>
      <c r="Q272" s="1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1"/>
      <c r="BC272" s="11"/>
      <c r="BD272" s="11"/>
    </row>
    <row r="273" spans="5:56" x14ac:dyDescent="0.25">
      <c r="E273" s="11"/>
      <c r="F273" s="11"/>
      <c r="I273" s="3"/>
      <c r="J273" s="3"/>
      <c r="K273" s="3"/>
      <c r="L273" s="3"/>
      <c r="M273" s="3"/>
      <c r="N273" s="3"/>
      <c r="O273" s="3"/>
      <c r="P273" s="1"/>
      <c r="Q273" s="1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1"/>
      <c r="BC273" s="11"/>
      <c r="BD273" s="11"/>
    </row>
    <row r="274" spans="5:56" x14ac:dyDescent="0.25">
      <c r="E274" s="11"/>
      <c r="F274" s="11"/>
      <c r="I274" s="3"/>
      <c r="J274" s="3"/>
      <c r="K274" s="3"/>
      <c r="L274" s="3"/>
      <c r="M274" s="3"/>
      <c r="N274" s="3"/>
      <c r="O274" s="3"/>
      <c r="P274" s="1"/>
      <c r="Q274" s="1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1"/>
      <c r="BC274" s="11"/>
      <c r="BD274" s="11"/>
    </row>
    <row r="275" spans="5:56" x14ac:dyDescent="0.25">
      <c r="E275" s="11"/>
      <c r="F275" s="11"/>
      <c r="I275" s="3"/>
      <c r="J275" s="3"/>
      <c r="K275" s="3"/>
      <c r="L275" s="3"/>
      <c r="M275" s="3"/>
      <c r="N275" s="3"/>
      <c r="O275" s="3"/>
      <c r="P275" s="1"/>
      <c r="Q275" s="1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1"/>
      <c r="BC275" s="11"/>
      <c r="BD275" s="11"/>
    </row>
    <row r="276" spans="5:56" x14ac:dyDescent="0.25">
      <c r="E276" s="11"/>
      <c r="F276" s="11"/>
      <c r="I276" s="3"/>
      <c r="J276" s="3"/>
      <c r="K276" s="3"/>
      <c r="L276" s="3"/>
      <c r="M276" s="3"/>
      <c r="N276" s="3"/>
      <c r="O276" s="3"/>
      <c r="P276" s="1"/>
      <c r="Q276" s="1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1"/>
      <c r="BC276" s="11"/>
      <c r="BD276" s="11"/>
    </row>
    <row r="277" spans="5:56" x14ac:dyDescent="0.25">
      <c r="E277" s="11"/>
      <c r="F277" s="11"/>
      <c r="I277" s="3"/>
      <c r="J277" s="3"/>
      <c r="K277" s="3"/>
      <c r="L277" s="3"/>
      <c r="M277" s="3"/>
      <c r="N277" s="3"/>
      <c r="O277" s="3"/>
      <c r="P277" s="1"/>
      <c r="Q277" s="1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1"/>
      <c r="BC277" s="11"/>
      <c r="BD277" s="11"/>
    </row>
    <row r="278" spans="5:56" x14ac:dyDescent="0.25">
      <c r="E278" s="11"/>
      <c r="F278" s="11"/>
      <c r="I278" s="3"/>
      <c r="J278" s="3"/>
      <c r="K278" s="3"/>
      <c r="L278" s="3"/>
      <c r="M278" s="3"/>
      <c r="N278" s="3"/>
      <c r="O278" s="3"/>
      <c r="P278" s="1"/>
      <c r="Q278" s="1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1"/>
      <c r="BC278" s="11"/>
      <c r="BD278" s="11"/>
    </row>
    <row r="279" spans="5:56" x14ac:dyDescent="0.25">
      <c r="E279" s="11"/>
      <c r="F279" s="11"/>
      <c r="I279" s="3"/>
      <c r="J279" s="3"/>
      <c r="K279" s="3"/>
      <c r="L279" s="3"/>
      <c r="M279" s="3"/>
      <c r="N279" s="3"/>
      <c r="O279" s="3"/>
      <c r="P279" s="1"/>
      <c r="Q279" s="1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1"/>
      <c r="BC279" s="11"/>
      <c r="BD279" s="11"/>
    </row>
    <row r="280" spans="5:56" x14ac:dyDescent="0.25">
      <c r="E280" s="11"/>
      <c r="F280" s="11"/>
      <c r="I280" s="3"/>
      <c r="J280" s="3"/>
      <c r="K280" s="3"/>
      <c r="L280" s="3"/>
      <c r="M280" s="3"/>
      <c r="N280" s="3"/>
      <c r="O280" s="3"/>
      <c r="P280" s="1"/>
      <c r="Q280" s="1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1"/>
      <c r="BC280" s="11"/>
      <c r="BD280" s="11"/>
    </row>
    <row r="281" spans="5:56" x14ac:dyDescent="0.25">
      <c r="E281" s="11"/>
      <c r="F281" s="11"/>
      <c r="I281" s="3"/>
      <c r="J281" s="3"/>
      <c r="K281" s="3"/>
      <c r="L281" s="3"/>
      <c r="M281" s="3"/>
      <c r="N281" s="3"/>
      <c r="O281" s="3"/>
      <c r="P281" s="1"/>
      <c r="Q281" s="1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1"/>
      <c r="BC281" s="11"/>
      <c r="BD281" s="11"/>
    </row>
    <row r="282" spans="5:56" x14ac:dyDescent="0.25">
      <c r="E282" s="11"/>
      <c r="F282" s="11"/>
      <c r="I282" s="3"/>
      <c r="J282" s="3"/>
      <c r="K282" s="3"/>
      <c r="L282" s="3"/>
      <c r="M282" s="3"/>
      <c r="N282" s="3"/>
      <c r="O282" s="3"/>
      <c r="P282" s="1"/>
      <c r="Q282" s="1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1"/>
      <c r="BC282" s="11"/>
      <c r="BD282" s="11"/>
    </row>
    <row r="283" spans="5:56" x14ac:dyDescent="0.25">
      <c r="E283" s="11"/>
      <c r="F283" s="11"/>
      <c r="I283" s="3"/>
      <c r="J283" s="3"/>
      <c r="K283" s="3"/>
      <c r="L283" s="3"/>
      <c r="M283" s="3"/>
      <c r="N283" s="3"/>
      <c r="O283" s="3"/>
      <c r="P283" s="1"/>
      <c r="Q283" s="1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1"/>
      <c r="BC283" s="11"/>
      <c r="BD283" s="11"/>
    </row>
    <row r="284" spans="5:56" x14ac:dyDescent="0.25">
      <c r="E284" s="11"/>
      <c r="F284" s="11"/>
      <c r="I284" s="3"/>
      <c r="J284" s="3"/>
      <c r="K284" s="3"/>
      <c r="L284" s="3"/>
      <c r="M284" s="3"/>
      <c r="N284" s="3"/>
      <c r="O284" s="3"/>
      <c r="P284" s="1"/>
      <c r="Q284" s="1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1"/>
      <c r="BC284" s="11"/>
      <c r="BD284" s="11"/>
    </row>
    <row r="285" spans="5:56" x14ac:dyDescent="0.25">
      <c r="E285" s="11"/>
      <c r="F285" s="11"/>
      <c r="I285" s="3"/>
      <c r="J285" s="3"/>
      <c r="K285" s="3"/>
      <c r="L285" s="3"/>
      <c r="M285" s="3"/>
      <c r="N285" s="3"/>
      <c r="O285" s="3"/>
      <c r="P285" s="1"/>
      <c r="Q285" s="1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1"/>
      <c r="BC285" s="11"/>
      <c r="BD285" s="11"/>
    </row>
    <row r="286" spans="5:56" x14ac:dyDescent="0.25">
      <c r="E286" s="11"/>
      <c r="F286" s="11"/>
      <c r="I286" s="3"/>
      <c r="J286" s="3"/>
      <c r="K286" s="3"/>
      <c r="L286" s="3"/>
      <c r="M286" s="3"/>
      <c r="N286" s="3"/>
      <c r="O286" s="3"/>
      <c r="P286" s="1"/>
      <c r="Q286" s="1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1"/>
      <c r="BC286" s="11"/>
      <c r="BD286" s="11"/>
    </row>
    <row r="287" spans="5:56" x14ac:dyDescent="0.25">
      <c r="E287" s="11"/>
      <c r="F287" s="11"/>
      <c r="I287" s="3"/>
      <c r="J287" s="3"/>
      <c r="K287" s="3"/>
      <c r="L287" s="3"/>
      <c r="M287" s="3"/>
      <c r="N287" s="3"/>
      <c r="O287" s="3"/>
      <c r="P287" s="1"/>
      <c r="Q287" s="1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1"/>
      <c r="BC287" s="11"/>
      <c r="BD287" s="11"/>
    </row>
    <row r="288" spans="5:56" x14ac:dyDescent="0.25">
      <c r="E288" s="11"/>
      <c r="F288" s="11"/>
      <c r="I288" s="3"/>
      <c r="J288" s="3"/>
      <c r="K288" s="3"/>
      <c r="L288" s="3"/>
      <c r="M288" s="3"/>
      <c r="N288" s="3"/>
      <c r="O288" s="3"/>
      <c r="P288" s="1"/>
      <c r="Q288" s="1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1"/>
      <c r="BC288" s="11"/>
      <c r="BD288" s="11"/>
    </row>
    <row r="289" spans="5:56" x14ac:dyDescent="0.25">
      <c r="E289" s="11"/>
      <c r="F289" s="11"/>
      <c r="I289" s="3"/>
      <c r="J289" s="3"/>
      <c r="K289" s="3"/>
      <c r="L289" s="3"/>
      <c r="M289" s="3"/>
      <c r="N289" s="3"/>
      <c r="O289" s="3"/>
      <c r="P289" s="1"/>
      <c r="Q289" s="1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1"/>
      <c r="BC289" s="11"/>
      <c r="BD289" s="11"/>
    </row>
    <row r="290" spans="5:56" x14ac:dyDescent="0.25">
      <c r="E290" s="11"/>
      <c r="F290" s="11"/>
      <c r="I290" s="3"/>
      <c r="J290" s="3"/>
      <c r="K290" s="3"/>
      <c r="L290" s="3"/>
      <c r="M290" s="3"/>
      <c r="N290" s="3"/>
      <c r="O290" s="3"/>
      <c r="P290" s="1"/>
      <c r="Q290" s="1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1"/>
      <c r="BC290" s="11"/>
      <c r="BD290" s="11"/>
    </row>
    <row r="291" spans="5:56" x14ac:dyDescent="0.25">
      <c r="E291" s="11"/>
      <c r="F291" s="11"/>
      <c r="I291" s="3"/>
      <c r="J291" s="3"/>
      <c r="K291" s="3"/>
      <c r="L291" s="3"/>
      <c r="M291" s="3"/>
      <c r="N291" s="3"/>
      <c r="O291" s="3"/>
      <c r="P291" s="1"/>
      <c r="Q291" s="1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1"/>
      <c r="BC291" s="11"/>
      <c r="BD291" s="11"/>
    </row>
    <row r="292" spans="5:56" x14ac:dyDescent="0.25">
      <c r="E292" s="11"/>
      <c r="F292" s="11"/>
      <c r="I292" s="3"/>
      <c r="J292" s="3"/>
      <c r="K292" s="3"/>
      <c r="L292" s="3"/>
      <c r="M292" s="3"/>
      <c r="N292" s="3"/>
      <c r="O292" s="3"/>
      <c r="P292" s="1"/>
      <c r="Q292" s="1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1"/>
      <c r="BC292" s="11"/>
      <c r="BD292" s="11"/>
    </row>
    <row r="293" spans="5:56" x14ac:dyDescent="0.25">
      <c r="E293" s="11"/>
      <c r="F293" s="11"/>
      <c r="I293" s="3"/>
      <c r="J293" s="3"/>
      <c r="K293" s="3"/>
      <c r="L293" s="3"/>
      <c r="M293" s="3"/>
      <c r="N293" s="3"/>
      <c r="O293" s="3"/>
      <c r="P293" s="1"/>
      <c r="Q293" s="1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1"/>
      <c r="BC293" s="11"/>
      <c r="BD293" s="11"/>
    </row>
    <row r="294" spans="5:56" x14ac:dyDescent="0.25">
      <c r="E294" s="11"/>
      <c r="F294" s="11"/>
      <c r="I294" s="3"/>
      <c r="J294" s="3"/>
      <c r="K294" s="3"/>
      <c r="L294" s="3"/>
      <c r="M294" s="3"/>
      <c r="N294" s="3"/>
      <c r="O294" s="3"/>
      <c r="P294" s="1"/>
      <c r="Q294" s="1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1"/>
      <c r="BC294" s="11"/>
      <c r="BD294" s="11"/>
    </row>
    <row r="295" spans="5:56" x14ac:dyDescent="0.25">
      <c r="E295" s="11"/>
      <c r="F295" s="11"/>
      <c r="I295" s="3"/>
      <c r="J295" s="3"/>
      <c r="K295" s="3"/>
      <c r="L295" s="3"/>
      <c r="M295" s="3"/>
      <c r="N295" s="3"/>
      <c r="O295" s="3"/>
      <c r="P295" s="1"/>
      <c r="Q295" s="1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1"/>
      <c r="BC295" s="11"/>
      <c r="BD295" s="11"/>
    </row>
    <row r="296" spans="5:56" x14ac:dyDescent="0.25">
      <c r="E296" s="11"/>
      <c r="F296" s="11"/>
      <c r="I296" s="3"/>
      <c r="J296" s="3"/>
      <c r="K296" s="3"/>
      <c r="L296" s="3"/>
      <c r="M296" s="3"/>
      <c r="N296" s="3"/>
      <c r="O296" s="3"/>
      <c r="P296" s="1"/>
      <c r="Q296" s="1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1"/>
      <c r="BC296" s="11"/>
      <c r="BD296" s="11"/>
    </row>
    <row r="297" spans="5:56" x14ac:dyDescent="0.25">
      <c r="E297" s="11"/>
      <c r="F297" s="11"/>
      <c r="I297" s="3"/>
      <c r="J297" s="3"/>
      <c r="K297" s="3"/>
      <c r="L297" s="3"/>
      <c r="M297" s="3"/>
      <c r="N297" s="3"/>
      <c r="O297" s="3"/>
      <c r="P297" s="1"/>
      <c r="Q297" s="1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1"/>
      <c r="BC297" s="11"/>
      <c r="BD297" s="11"/>
    </row>
    <row r="298" spans="5:56" x14ac:dyDescent="0.25">
      <c r="E298" s="11"/>
      <c r="F298" s="11"/>
      <c r="I298" s="3"/>
      <c r="J298" s="3"/>
      <c r="K298" s="3"/>
      <c r="L298" s="3"/>
      <c r="M298" s="3"/>
      <c r="N298" s="3"/>
      <c r="O298" s="3"/>
      <c r="P298" s="1"/>
      <c r="Q298" s="1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1"/>
      <c r="BC298" s="11"/>
      <c r="BD298" s="11"/>
    </row>
    <row r="299" spans="5:56" x14ac:dyDescent="0.25">
      <c r="E299" s="11"/>
      <c r="F299" s="11"/>
      <c r="I299" s="3"/>
      <c r="J299" s="3"/>
      <c r="K299" s="3"/>
      <c r="L299" s="3"/>
      <c r="M299" s="3"/>
      <c r="N299" s="3"/>
      <c r="O299" s="3"/>
      <c r="P299" s="1"/>
      <c r="Q299" s="1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1"/>
      <c r="BC299" s="11"/>
      <c r="BD299" s="11"/>
    </row>
    <row r="300" spans="5:56" x14ac:dyDescent="0.25">
      <c r="E300" s="11"/>
      <c r="F300" s="11"/>
      <c r="I300" s="3"/>
      <c r="J300" s="3"/>
      <c r="K300" s="3"/>
      <c r="L300" s="3"/>
      <c r="M300" s="3"/>
      <c r="N300" s="3"/>
      <c r="O300" s="3"/>
      <c r="P300" s="1"/>
      <c r="Q300" s="1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1"/>
      <c r="BC300" s="11"/>
      <c r="BD300" s="11"/>
    </row>
    <row r="301" spans="5:56" x14ac:dyDescent="0.25">
      <c r="E301" s="11"/>
      <c r="F301" s="11"/>
      <c r="I301" s="3"/>
      <c r="J301" s="3"/>
      <c r="K301" s="3"/>
      <c r="L301" s="3"/>
      <c r="M301" s="3"/>
      <c r="N301" s="3"/>
      <c r="O301" s="3"/>
      <c r="P301" s="1"/>
      <c r="Q301" s="1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1"/>
      <c r="BC301" s="11"/>
      <c r="BD301" s="11"/>
    </row>
    <row r="302" spans="5:56" x14ac:dyDescent="0.25">
      <c r="E302" s="11"/>
      <c r="F302" s="11"/>
      <c r="I302" s="3"/>
      <c r="J302" s="3"/>
      <c r="K302" s="3"/>
      <c r="L302" s="3"/>
      <c r="M302" s="3"/>
      <c r="N302" s="3"/>
      <c r="O302" s="3"/>
      <c r="P302" s="1"/>
      <c r="Q302" s="1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1"/>
      <c r="BC302" s="11"/>
      <c r="BD302" s="11"/>
    </row>
    <row r="303" spans="5:56" x14ac:dyDescent="0.25">
      <c r="E303" s="11"/>
      <c r="F303" s="11"/>
      <c r="I303" s="3"/>
      <c r="J303" s="3"/>
      <c r="K303" s="3"/>
      <c r="L303" s="3"/>
      <c r="M303" s="3"/>
      <c r="N303" s="3"/>
      <c r="O303" s="3"/>
      <c r="P303" s="1"/>
      <c r="Q303" s="1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1"/>
      <c r="BC303" s="11"/>
      <c r="BD303" s="11"/>
    </row>
    <row r="304" spans="5:56" x14ac:dyDescent="0.25">
      <c r="E304" s="11"/>
      <c r="F304" s="11"/>
      <c r="I304" s="3"/>
      <c r="J304" s="3"/>
      <c r="K304" s="3"/>
      <c r="L304" s="3"/>
      <c r="M304" s="3"/>
      <c r="N304" s="3"/>
      <c r="O304" s="3"/>
      <c r="P304" s="1"/>
      <c r="Q304" s="1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1"/>
      <c r="BC304" s="11"/>
      <c r="BD304" s="11"/>
    </row>
    <row r="305" spans="5:56" x14ac:dyDescent="0.25">
      <c r="E305" s="11"/>
      <c r="F305" s="11"/>
      <c r="I305" s="3"/>
      <c r="J305" s="3"/>
      <c r="K305" s="3"/>
      <c r="L305" s="3"/>
      <c r="M305" s="3"/>
      <c r="N305" s="3"/>
      <c r="O305" s="3"/>
      <c r="P305" s="1"/>
      <c r="Q305" s="1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1"/>
      <c r="BC305" s="11"/>
      <c r="BD305" s="11"/>
    </row>
    <row r="306" spans="5:56" x14ac:dyDescent="0.25">
      <c r="E306" s="11"/>
      <c r="F306" s="11"/>
      <c r="I306" s="3"/>
      <c r="J306" s="3"/>
      <c r="K306" s="3"/>
      <c r="L306" s="3"/>
      <c r="M306" s="3"/>
      <c r="N306" s="3"/>
      <c r="O306" s="3"/>
      <c r="P306" s="1"/>
      <c r="Q306" s="1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1"/>
      <c r="BC306" s="11"/>
      <c r="BD306" s="11"/>
    </row>
    <row r="307" spans="5:56" x14ac:dyDescent="0.25">
      <c r="E307" s="11"/>
      <c r="F307" s="11"/>
      <c r="I307" s="3"/>
      <c r="J307" s="3"/>
      <c r="K307" s="3"/>
      <c r="L307" s="3"/>
      <c r="M307" s="3"/>
      <c r="N307" s="3"/>
      <c r="O307" s="3"/>
      <c r="P307" s="1"/>
      <c r="Q307" s="1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1"/>
      <c r="BC307" s="11"/>
      <c r="BD307" s="11"/>
    </row>
    <row r="308" spans="5:56" x14ac:dyDescent="0.25">
      <c r="E308" s="11"/>
      <c r="F308" s="11"/>
      <c r="I308" s="3"/>
      <c r="J308" s="3"/>
      <c r="K308" s="3"/>
      <c r="L308" s="3"/>
      <c r="M308" s="3"/>
      <c r="N308" s="3"/>
      <c r="O308" s="3"/>
      <c r="P308" s="1"/>
      <c r="Q308" s="1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1"/>
      <c r="BC308" s="11"/>
      <c r="BD308" s="11"/>
    </row>
    <row r="309" spans="5:56" x14ac:dyDescent="0.25">
      <c r="E309" s="11"/>
      <c r="F309" s="11"/>
      <c r="I309" s="3"/>
      <c r="J309" s="3"/>
      <c r="K309" s="3"/>
      <c r="L309" s="3"/>
      <c r="M309" s="3"/>
      <c r="N309" s="3"/>
      <c r="O309" s="3"/>
      <c r="P309" s="1"/>
      <c r="Q309" s="1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1"/>
      <c r="BC309" s="11"/>
      <c r="BD309" s="11"/>
    </row>
    <row r="310" spans="5:56" x14ac:dyDescent="0.25">
      <c r="E310" s="11"/>
      <c r="F310" s="11"/>
      <c r="I310" s="3"/>
      <c r="J310" s="3"/>
      <c r="K310" s="3"/>
      <c r="L310" s="3"/>
      <c r="M310" s="3"/>
      <c r="N310" s="3"/>
      <c r="O310" s="3"/>
      <c r="P310" s="1"/>
      <c r="Q310" s="1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1"/>
      <c r="BC310" s="11"/>
      <c r="BD310" s="11"/>
    </row>
    <row r="311" spans="5:56" x14ac:dyDescent="0.25">
      <c r="E311" s="11"/>
      <c r="F311" s="11"/>
      <c r="I311" s="3"/>
      <c r="J311" s="3"/>
      <c r="K311" s="3"/>
      <c r="L311" s="3"/>
      <c r="M311" s="3"/>
      <c r="N311" s="3"/>
      <c r="O311" s="3"/>
      <c r="P311" s="1"/>
      <c r="Q311" s="1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1"/>
      <c r="BC311" s="11"/>
      <c r="BD311" s="11"/>
    </row>
    <row r="312" spans="5:56" x14ac:dyDescent="0.25">
      <c r="E312" s="11"/>
      <c r="F312" s="11"/>
      <c r="I312" s="3"/>
      <c r="J312" s="3"/>
      <c r="K312" s="3"/>
      <c r="L312" s="3"/>
      <c r="M312" s="3"/>
      <c r="N312" s="3"/>
      <c r="O312" s="3"/>
      <c r="P312" s="1"/>
      <c r="Q312" s="1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1"/>
      <c r="BC312" s="11"/>
      <c r="BD312" s="11"/>
    </row>
    <row r="313" spans="5:56" x14ac:dyDescent="0.25">
      <c r="E313" s="11"/>
      <c r="F313" s="11"/>
      <c r="I313" s="3"/>
      <c r="J313" s="3"/>
      <c r="K313" s="3"/>
      <c r="L313" s="3"/>
      <c r="M313" s="3"/>
      <c r="N313" s="3"/>
      <c r="O313" s="3"/>
      <c r="P313" s="1"/>
      <c r="Q313" s="1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1"/>
      <c r="BC313" s="11"/>
      <c r="BD313" s="11"/>
    </row>
    <row r="314" spans="5:56" x14ac:dyDescent="0.25">
      <c r="E314" s="11"/>
      <c r="F314" s="11"/>
      <c r="I314" s="3"/>
      <c r="J314" s="3"/>
      <c r="K314" s="3"/>
      <c r="L314" s="3"/>
      <c r="M314" s="3"/>
      <c r="N314" s="3"/>
      <c r="O314" s="3"/>
      <c r="P314" s="1"/>
      <c r="Q314" s="1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1"/>
      <c r="BC314" s="11"/>
      <c r="BD314" s="11"/>
    </row>
    <row r="315" spans="5:56" x14ac:dyDescent="0.25">
      <c r="E315" s="11"/>
      <c r="F315" s="11"/>
      <c r="I315" s="3"/>
      <c r="J315" s="3"/>
      <c r="K315" s="3"/>
      <c r="L315" s="3"/>
      <c r="M315" s="3"/>
      <c r="N315" s="3"/>
      <c r="O315" s="3"/>
      <c r="P315" s="1"/>
      <c r="Q315" s="1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1"/>
      <c r="BC315" s="11"/>
      <c r="BD315" s="11"/>
    </row>
    <row r="316" spans="5:56" x14ac:dyDescent="0.25">
      <c r="E316" s="11"/>
      <c r="F316" s="11"/>
      <c r="I316" s="3"/>
      <c r="J316" s="3"/>
      <c r="K316" s="3"/>
      <c r="L316" s="3"/>
      <c r="M316" s="3"/>
      <c r="N316" s="3"/>
      <c r="O316" s="3"/>
      <c r="P316" s="1"/>
      <c r="Q316" s="1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1"/>
      <c r="BC316" s="11"/>
      <c r="BD316" s="11"/>
    </row>
    <row r="317" spans="5:56" x14ac:dyDescent="0.25">
      <c r="E317" s="11"/>
      <c r="F317" s="11"/>
      <c r="I317" s="3"/>
      <c r="J317" s="3"/>
      <c r="K317" s="3"/>
      <c r="L317" s="3"/>
      <c r="M317" s="3"/>
      <c r="N317" s="3"/>
      <c r="O317" s="3"/>
      <c r="P317" s="1"/>
      <c r="Q317" s="1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1"/>
      <c r="BC317" s="11"/>
      <c r="BD317" s="11"/>
    </row>
    <row r="318" spans="5:56" x14ac:dyDescent="0.25">
      <c r="E318" s="11"/>
      <c r="F318" s="11"/>
      <c r="I318" s="3"/>
      <c r="J318" s="3"/>
      <c r="K318" s="3"/>
      <c r="L318" s="3"/>
      <c r="M318" s="3"/>
      <c r="N318" s="3"/>
      <c r="O318" s="3"/>
      <c r="P318" s="1"/>
      <c r="Q318" s="1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1"/>
      <c r="BC318" s="11"/>
      <c r="BD318" s="11"/>
    </row>
    <row r="319" spans="5:56" x14ac:dyDescent="0.25">
      <c r="E319" s="11"/>
      <c r="F319" s="11"/>
      <c r="I319" s="3"/>
      <c r="J319" s="3"/>
      <c r="K319" s="3"/>
      <c r="L319" s="3"/>
      <c r="M319" s="3"/>
      <c r="N319" s="3"/>
      <c r="O319" s="3"/>
      <c r="P319" s="1"/>
      <c r="Q319" s="1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1"/>
      <c r="BC319" s="11"/>
      <c r="BD319" s="11"/>
    </row>
    <row r="320" spans="5:56" x14ac:dyDescent="0.25">
      <c r="E320" s="11"/>
      <c r="F320" s="11"/>
      <c r="I320" s="3"/>
      <c r="J320" s="3"/>
      <c r="K320" s="3"/>
      <c r="L320" s="3"/>
      <c r="M320" s="3"/>
      <c r="N320" s="3"/>
      <c r="O320" s="3"/>
      <c r="P320" s="1"/>
      <c r="Q320" s="1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1"/>
      <c r="BC320" s="11"/>
      <c r="BD320" s="11"/>
    </row>
    <row r="321" spans="5:56" x14ac:dyDescent="0.25">
      <c r="E321" s="11"/>
      <c r="F321" s="11"/>
      <c r="I321" s="3"/>
      <c r="J321" s="3"/>
      <c r="K321" s="3"/>
      <c r="L321" s="3"/>
      <c r="M321" s="3"/>
      <c r="N321" s="3"/>
      <c r="O321" s="3"/>
      <c r="P321" s="1"/>
      <c r="Q321" s="1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1"/>
      <c r="BC321" s="11"/>
      <c r="BD321" s="11"/>
    </row>
    <row r="322" spans="5:56" x14ac:dyDescent="0.25">
      <c r="E322" s="11"/>
      <c r="F322" s="11"/>
      <c r="I322" s="3"/>
      <c r="J322" s="3"/>
      <c r="K322" s="3"/>
      <c r="L322" s="3"/>
      <c r="M322" s="3"/>
      <c r="N322" s="3"/>
      <c r="O322" s="3"/>
      <c r="P322" s="1"/>
      <c r="Q322" s="1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1"/>
      <c r="BC322" s="11"/>
      <c r="BD322" s="11"/>
    </row>
    <row r="323" spans="5:56" x14ac:dyDescent="0.25">
      <c r="E323" s="11"/>
      <c r="F323" s="11"/>
      <c r="I323" s="3"/>
      <c r="J323" s="3"/>
      <c r="K323" s="3"/>
      <c r="L323" s="3"/>
      <c r="M323" s="3"/>
      <c r="N323" s="3"/>
      <c r="O323" s="3"/>
      <c r="P323" s="1"/>
      <c r="Q323" s="1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1"/>
      <c r="BC323" s="11"/>
      <c r="BD323" s="11"/>
    </row>
    <row r="324" spans="5:56" x14ac:dyDescent="0.25">
      <c r="E324" s="11"/>
      <c r="F324" s="11"/>
      <c r="I324" s="3"/>
      <c r="J324" s="3"/>
      <c r="K324" s="3"/>
      <c r="L324" s="3"/>
      <c r="M324" s="3"/>
      <c r="N324" s="3"/>
      <c r="O324" s="3"/>
      <c r="P324" s="1"/>
      <c r="Q324" s="1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1"/>
      <c r="BC324" s="11"/>
      <c r="BD324" s="11"/>
    </row>
    <row r="325" spans="5:56" x14ac:dyDescent="0.25">
      <c r="E325" s="11"/>
      <c r="F325" s="11"/>
      <c r="I325" s="3"/>
      <c r="J325" s="3"/>
      <c r="K325" s="3"/>
      <c r="L325" s="3"/>
      <c r="M325" s="3"/>
      <c r="N325" s="3"/>
      <c r="O325" s="3"/>
      <c r="P325" s="1"/>
      <c r="Q325" s="1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1"/>
      <c r="BC325" s="11"/>
      <c r="BD325" s="11"/>
    </row>
    <row r="326" spans="5:56" x14ac:dyDescent="0.25">
      <c r="E326" s="11"/>
      <c r="F326" s="11"/>
      <c r="I326" s="3"/>
      <c r="J326" s="3"/>
      <c r="K326" s="3"/>
      <c r="L326" s="3"/>
      <c r="M326" s="3"/>
      <c r="N326" s="3"/>
      <c r="O326" s="3"/>
      <c r="P326" s="1"/>
      <c r="Q326" s="1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1"/>
      <c r="BC326" s="11"/>
      <c r="BD326" s="11"/>
    </row>
    <row r="327" spans="5:56" x14ac:dyDescent="0.25">
      <c r="E327" s="11"/>
      <c r="F327" s="11"/>
      <c r="I327" s="1"/>
      <c r="J327" s="1"/>
      <c r="K327" s="1"/>
      <c r="L327" s="1"/>
      <c r="M327" s="1"/>
      <c r="N327" s="1"/>
      <c r="O327" s="1"/>
      <c r="P327" s="1"/>
      <c r="Q327" s="1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1"/>
      <c r="BC327" s="11"/>
      <c r="BD327" s="11"/>
    </row>
    <row r="328" spans="5:56" x14ac:dyDescent="0.25">
      <c r="E328" s="11"/>
      <c r="F328" s="11"/>
      <c r="I328" s="1"/>
      <c r="J328" s="1"/>
      <c r="K328" s="1"/>
      <c r="L328" s="1"/>
      <c r="M328" s="1"/>
      <c r="N328" s="1"/>
      <c r="O328" s="1"/>
      <c r="P328" s="1"/>
      <c r="Q328" s="1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1"/>
      <c r="BC328" s="11"/>
      <c r="BD328" s="11"/>
    </row>
    <row r="329" spans="5:56" x14ac:dyDescent="0.25">
      <c r="E329" s="11"/>
      <c r="F329" s="11"/>
      <c r="I329" s="1"/>
      <c r="J329" s="1"/>
      <c r="K329" s="1"/>
      <c r="L329" s="1"/>
      <c r="M329" s="1"/>
      <c r="N329" s="1"/>
      <c r="O329" s="1"/>
      <c r="P329" s="1"/>
      <c r="Q329" s="1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1"/>
      <c r="BC329" s="11"/>
      <c r="BD329" s="11"/>
    </row>
    <row r="330" spans="5:56" x14ac:dyDescent="0.25">
      <c r="E330" s="11"/>
      <c r="F330" s="11"/>
      <c r="I330" s="1"/>
      <c r="J330" s="1"/>
      <c r="K330" s="1"/>
      <c r="L330" s="1"/>
      <c r="M330" s="1"/>
      <c r="N330" s="1"/>
      <c r="O330" s="1"/>
      <c r="P330" s="1"/>
      <c r="Q330" s="1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1"/>
      <c r="BC330" s="11"/>
      <c r="BD330" s="11"/>
    </row>
    <row r="331" spans="5:56" x14ac:dyDescent="0.25">
      <c r="E331" s="11"/>
      <c r="F331" s="11"/>
      <c r="I331" s="1"/>
      <c r="J331" s="1"/>
      <c r="K331" s="1"/>
      <c r="L331" s="1"/>
      <c r="M331" s="1"/>
      <c r="N331" s="1"/>
      <c r="O331" s="1"/>
      <c r="P331" s="1"/>
      <c r="Q331" s="1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1"/>
      <c r="BC331" s="11"/>
      <c r="BD331" s="11"/>
    </row>
    <row r="332" spans="5:56" x14ac:dyDescent="0.25">
      <c r="E332" s="11"/>
      <c r="F332" s="11"/>
      <c r="I332" s="1"/>
      <c r="J332" s="1"/>
      <c r="K332" s="1"/>
      <c r="L332" s="1"/>
      <c r="M332" s="1"/>
      <c r="N332" s="1"/>
      <c r="O332" s="1"/>
      <c r="P332" s="1"/>
      <c r="Q332" s="1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1"/>
      <c r="BC332" s="11"/>
      <c r="BD332" s="11"/>
    </row>
    <row r="333" spans="5:56" x14ac:dyDescent="0.25">
      <c r="E333" s="11"/>
      <c r="F333" s="11"/>
      <c r="I333" s="1"/>
      <c r="J333" s="1"/>
      <c r="K333" s="1"/>
      <c r="L333" s="1"/>
      <c r="M333" s="1"/>
      <c r="N333" s="1"/>
      <c r="O333" s="1"/>
      <c r="P333" s="1"/>
      <c r="Q333" s="1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1"/>
      <c r="BC333" s="11"/>
      <c r="BD333" s="11"/>
    </row>
    <row r="334" spans="5:56" x14ac:dyDescent="0.25">
      <c r="E334" s="11"/>
      <c r="F334" s="11"/>
      <c r="I334" s="1"/>
      <c r="J334" s="1"/>
      <c r="K334" s="1"/>
      <c r="L334" s="1"/>
      <c r="M334" s="1"/>
      <c r="N334" s="1"/>
      <c r="O334" s="1"/>
      <c r="P334" s="1"/>
      <c r="Q334" s="1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1"/>
      <c r="BC334" s="11"/>
      <c r="BD334" s="11"/>
    </row>
    <row r="335" spans="5:56" x14ac:dyDescent="0.25">
      <c r="E335" s="11"/>
      <c r="F335" s="11"/>
      <c r="I335" s="1"/>
      <c r="J335" s="1"/>
      <c r="K335" s="1"/>
      <c r="L335" s="1"/>
      <c r="M335" s="1"/>
      <c r="N335" s="1"/>
      <c r="O335" s="1"/>
      <c r="P335" s="1"/>
      <c r="Q335" s="1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1"/>
      <c r="BC335" s="11"/>
      <c r="BD335" s="11"/>
    </row>
    <row r="336" spans="5:56" x14ac:dyDescent="0.25">
      <c r="E336" s="11"/>
      <c r="F336" s="11"/>
      <c r="I336" s="1"/>
      <c r="J336" s="1"/>
      <c r="K336" s="1"/>
      <c r="L336" s="1"/>
      <c r="M336" s="1"/>
      <c r="N336" s="1"/>
      <c r="O336" s="1"/>
      <c r="P336" s="1"/>
      <c r="Q336" s="1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1"/>
      <c r="BC336" s="11"/>
      <c r="BD336" s="11"/>
    </row>
    <row r="337" spans="5:56" x14ac:dyDescent="0.25">
      <c r="E337" s="11"/>
      <c r="F337" s="11"/>
      <c r="I337" s="1"/>
      <c r="J337" s="1"/>
      <c r="K337" s="1"/>
      <c r="L337" s="1"/>
      <c r="M337" s="1"/>
      <c r="N337" s="1"/>
      <c r="O337" s="1"/>
      <c r="P337" s="1"/>
      <c r="Q337" s="1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1"/>
      <c r="BC337" s="11"/>
      <c r="BD337" s="11"/>
    </row>
    <row r="338" spans="5:56" x14ac:dyDescent="0.25">
      <c r="E338" s="11"/>
      <c r="F338" s="11"/>
      <c r="I338" s="1"/>
      <c r="J338" s="1"/>
      <c r="K338" s="1"/>
      <c r="L338" s="1"/>
      <c r="M338" s="1"/>
      <c r="N338" s="1"/>
      <c r="O338" s="1"/>
      <c r="P338" s="1"/>
      <c r="Q338" s="1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1"/>
      <c r="BC338" s="11"/>
      <c r="BD338" s="11"/>
    </row>
    <row r="339" spans="5:56" x14ac:dyDescent="0.25">
      <c r="E339" s="11"/>
      <c r="F339" s="11"/>
      <c r="I339" s="1"/>
      <c r="J339" s="1"/>
      <c r="K339" s="1"/>
      <c r="L339" s="1"/>
      <c r="M339" s="1"/>
      <c r="N339" s="1"/>
      <c r="O339" s="1"/>
      <c r="P339" s="1"/>
      <c r="Q339" s="1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1"/>
      <c r="BC339" s="11"/>
      <c r="BD339" s="11"/>
    </row>
    <row r="340" spans="5:56" x14ac:dyDescent="0.25">
      <c r="E340" s="11"/>
      <c r="F340" s="11"/>
      <c r="I340" s="1"/>
      <c r="J340" s="1"/>
      <c r="K340" s="1"/>
      <c r="L340" s="1"/>
      <c r="M340" s="1"/>
      <c r="N340" s="1"/>
      <c r="O340" s="1"/>
      <c r="P340" s="1"/>
      <c r="Q340" s="1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1"/>
      <c r="BC340" s="11"/>
      <c r="BD340" s="11"/>
    </row>
    <row r="341" spans="5:56" x14ac:dyDescent="0.25">
      <c r="E341" s="11"/>
      <c r="F341" s="11"/>
      <c r="I341" s="1"/>
      <c r="J341" s="1"/>
      <c r="K341" s="1"/>
      <c r="L341" s="1"/>
      <c r="M341" s="1"/>
      <c r="N341" s="1"/>
      <c r="O341" s="1"/>
      <c r="P341" s="1"/>
      <c r="Q341" s="1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1"/>
      <c r="BC341" s="11"/>
      <c r="BD341" s="11"/>
    </row>
    <row r="342" spans="5:56" x14ac:dyDescent="0.25">
      <c r="E342" s="11"/>
      <c r="F342" s="11"/>
      <c r="I342" s="1"/>
      <c r="J342" s="1"/>
      <c r="K342" s="1"/>
      <c r="L342" s="1"/>
      <c r="M342" s="1"/>
      <c r="N342" s="1"/>
      <c r="O342" s="1"/>
      <c r="P342" s="1"/>
      <c r="Q342" s="1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1"/>
      <c r="BC342" s="11"/>
      <c r="BD342" s="11"/>
    </row>
    <row r="343" spans="5:56" x14ac:dyDescent="0.25">
      <c r="E343" s="11"/>
      <c r="F343" s="11"/>
      <c r="I343" s="1"/>
      <c r="J343" s="1"/>
      <c r="K343" s="1"/>
      <c r="L343" s="1"/>
      <c r="M343" s="1"/>
      <c r="N343" s="1"/>
      <c r="O343" s="1"/>
      <c r="P343" s="1"/>
      <c r="Q343" s="1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1"/>
      <c r="BC343" s="11"/>
      <c r="BD343" s="11"/>
    </row>
    <row r="344" spans="5:56" x14ac:dyDescent="0.25">
      <c r="E344" s="11"/>
      <c r="F344" s="11"/>
      <c r="I344" s="1"/>
      <c r="J344" s="1"/>
      <c r="K344" s="1"/>
      <c r="L344" s="1"/>
      <c r="M344" s="1"/>
      <c r="N344" s="1"/>
      <c r="O344" s="1"/>
      <c r="P344" s="1"/>
      <c r="Q344" s="1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1"/>
      <c r="BC344" s="11"/>
      <c r="BD344" s="11"/>
    </row>
    <row r="345" spans="5:56" x14ac:dyDescent="0.25">
      <c r="E345" s="11"/>
      <c r="F345" s="11"/>
      <c r="I345" s="1"/>
      <c r="J345" s="1"/>
      <c r="K345" s="1"/>
      <c r="L345" s="1"/>
      <c r="M345" s="1"/>
      <c r="N345" s="1"/>
      <c r="O345" s="1"/>
      <c r="P345" s="1"/>
      <c r="Q345" s="1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1"/>
      <c r="BC345" s="11"/>
      <c r="BD345" s="11"/>
    </row>
    <row r="346" spans="5:56" x14ac:dyDescent="0.25">
      <c r="E346" s="11"/>
      <c r="F346" s="11"/>
      <c r="I346" s="1"/>
      <c r="J346" s="1"/>
      <c r="K346" s="1"/>
      <c r="L346" s="1"/>
      <c r="M346" s="1"/>
      <c r="N346" s="1"/>
      <c r="O346" s="1"/>
      <c r="P346" s="1"/>
      <c r="Q346" s="1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1"/>
      <c r="BC346" s="11"/>
      <c r="BD346" s="11"/>
    </row>
    <row r="347" spans="5:56" x14ac:dyDescent="0.25">
      <c r="E347" s="11"/>
      <c r="F347" s="11"/>
      <c r="I347" s="1"/>
      <c r="J347" s="1"/>
      <c r="K347" s="1"/>
      <c r="L347" s="1"/>
      <c r="M347" s="1"/>
      <c r="N347" s="1"/>
      <c r="O347" s="1"/>
      <c r="P347" s="1"/>
      <c r="Q347" s="1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1"/>
      <c r="BC347" s="11"/>
      <c r="BD347" s="11"/>
    </row>
    <row r="348" spans="5:56" x14ac:dyDescent="0.25">
      <c r="E348" s="11"/>
      <c r="F348" s="11"/>
      <c r="I348" s="1"/>
      <c r="J348" s="1"/>
      <c r="K348" s="1"/>
      <c r="L348" s="1"/>
      <c r="M348" s="1"/>
      <c r="N348" s="1"/>
      <c r="O348" s="1"/>
      <c r="P348" s="1"/>
      <c r="Q348" s="1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1"/>
      <c r="BC348" s="11"/>
      <c r="BD348" s="11"/>
    </row>
    <row r="349" spans="5:56" x14ac:dyDescent="0.25">
      <c r="E349" s="11"/>
      <c r="F349" s="11"/>
      <c r="I349" s="1"/>
      <c r="J349" s="1"/>
      <c r="K349" s="1"/>
      <c r="L349" s="1"/>
      <c r="M349" s="1"/>
      <c r="N349" s="1"/>
      <c r="O349" s="1"/>
      <c r="P349" s="1"/>
      <c r="Q349" s="1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1"/>
      <c r="BC349" s="11"/>
      <c r="BD349" s="11"/>
    </row>
    <row r="350" spans="5:56" x14ac:dyDescent="0.25">
      <c r="E350" s="11"/>
      <c r="F350" s="11"/>
      <c r="I350" s="1"/>
      <c r="J350" s="1"/>
      <c r="K350" s="1"/>
      <c r="L350" s="1"/>
      <c r="M350" s="1"/>
      <c r="N350" s="1"/>
      <c r="O350" s="1"/>
      <c r="P350" s="1"/>
      <c r="Q350" s="1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1"/>
      <c r="BC350" s="11"/>
      <c r="BD350" s="11"/>
    </row>
    <row r="351" spans="5:56" x14ac:dyDescent="0.25">
      <c r="E351" s="11"/>
      <c r="F351" s="11"/>
      <c r="I351" s="1"/>
      <c r="J351" s="1"/>
      <c r="K351" s="1"/>
      <c r="L351" s="1"/>
      <c r="M351" s="1"/>
      <c r="N351" s="1"/>
      <c r="O351" s="1"/>
      <c r="P351" s="1"/>
      <c r="Q351" s="1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1"/>
      <c r="BC351" s="11"/>
      <c r="BD351" s="11"/>
    </row>
    <row r="352" spans="5:56" x14ac:dyDescent="0.25">
      <c r="E352" s="11"/>
      <c r="F352" s="11"/>
      <c r="I352" s="1"/>
      <c r="J352" s="1"/>
      <c r="K352" s="1"/>
      <c r="L352" s="1"/>
      <c r="M352" s="1"/>
      <c r="N352" s="1"/>
      <c r="O352" s="1"/>
      <c r="P352" s="1"/>
      <c r="Q352" s="1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1"/>
      <c r="BC352" s="11"/>
      <c r="BD352" s="11"/>
    </row>
    <row r="353" spans="5:56" x14ac:dyDescent="0.25">
      <c r="E353" s="11"/>
      <c r="F353" s="11"/>
      <c r="I353" s="1"/>
      <c r="J353" s="1"/>
      <c r="K353" s="1"/>
      <c r="L353" s="1"/>
      <c r="M353" s="1"/>
      <c r="N353" s="1"/>
      <c r="O353" s="1"/>
      <c r="P353" s="1"/>
      <c r="Q353" s="1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1"/>
      <c r="BC353" s="11"/>
      <c r="BD353" s="11"/>
    </row>
    <row r="354" spans="5:56" x14ac:dyDescent="0.25">
      <c r="E354" s="11"/>
      <c r="F354" s="11"/>
      <c r="I354" s="1"/>
      <c r="J354" s="1"/>
      <c r="K354" s="1"/>
      <c r="L354" s="1"/>
      <c r="M354" s="1"/>
      <c r="N354" s="1"/>
      <c r="O354" s="1"/>
      <c r="P354" s="1"/>
      <c r="Q354" s="1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1"/>
      <c r="BC354" s="11"/>
      <c r="BD354" s="11"/>
    </row>
    <row r="355" spans="5:56" x14ac:dyDescent="0.25">
      <c r="E355" s="11"/>
      <c r="F355" s="11"/>
      <c r="I355" s="1"/>
      <c r="J355" s="1"/>
      <c r="K355" s="1"/>
      <c r="L355" s="1"/>
      <c r="M355" s="1"/>
      <c r="N355" s="1"/>
      <c r="O355" s="1"/>
      <c r="P355" s="1"/>
      <c r="Q355" s="1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1"/>
      <c r="BC355" s="11"/>
      <c r="BD355" s="11"/>
    </row>
    <row r="356" spans="5:56" x14ac:dyDescent="0.25">
      <c r="E356" s="11"/>
      <c r="F356" s="11"/>
      <c r="I356" s="1"/>
      <c r="J356" s="1"/>
      <c r="K356" s="1"/>
      <c r="L356" s="1"/>
      <c r="M356" s="1"/>
      <c r="N356" s="1"/>
      <c r="O356" s="1"/>
      <c r="P356" s="1"/>
      <c r="Q356" s="1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1"/>
      <c r="BC356" s="11"/>
      <c r="BD356" s="11"/>
    </row>
    <row r="357" spans="5:56" x14ac:dyDescent="0.25">
      <c r="E357" s="11"/>
      <c r="F357" s="1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1"/>
      <c r="BC357" s="11"/>
      <c r="BD357" s="11"/>
    </row>
    <row r="358" spans="5:56" x14ac:dyDescent="0.25">
      <c r="E358" s="11"/>
      <c r="F358" s="1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1"/>
      <c r="BC358" s="11"/>
      <c r="BD358" s="11"/>
    </row>
    <row r="359" spans="5:56" x14ac:dyDescent="0.25">
      <c r="E359" s="11"/>
      <c r="F359" s="1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1"/>
      <c r="BC359" s="11"/>
      <c r="BD359" s="11"/>
    </row>
    <row r="360" spans="5:56" x14ac:dyDescent="0.25">
      <c r="E360" s="11"/>
      <c r="F360" s="1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1"/>
      <c r="BC360" s="11"/>
      <c r="BD360" s="11"/>
    </row>
    <row r="361" spans="5:56" x14ac:dyDescent="0.25">
      <c r="E361" s="11"/>
      <c r="F361" s="1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1"/>
      <c r="BC361" s="11"/>
      <c r="BD361" s="11"/>
    </row>
    <row r="362" spans="5:56" x14ac:dyDescent="0.25">
      <c r="E362" s="11"/>
      <c r="F362" s="1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1"/>
      <c r="BC362" s="11"/>
      <c r="BD362" s="11"/>
    </row>
    <row r="363" spans="5:56" x14ac:dyDescent="0.25">
      <c r="E363" s="11"/>
      <c r="F363" s="1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1"/>
      <c r="BC363" s="11"/>
      <c r="BD363" s="11"/>
    </row>
    <row r="364" spans="5:56" x14ac:dyDescent="0.25">
      <c r="E364" s="11"/>
      <c r="F364" s="1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1"/>
      <c r="BC364" s="11"/>
      <c r="BD364" s="11"/>
    </row>
    <row r="365" spans="5:56" x14ac:dyDescent="0.25">
      <c r="E365" s="11"/>
      <c r="F365" s="1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1"/>
      <c r="BC365" s="11"/>
      <c r="BD365" s="11"/>
    </row>
    <row r="366" spans="5:56" x14ac:dyDescent="0.25">
      <c r="E366" s="11"/>
      <c r="F366" s="1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1"/>
      <c r="BC366" s="11"/>
      <c r="BD366" s="11"/>
    </row>
    <row r="367" spans="5:56" x14ac:dyDescent="0.25">
      <c r="E367" s="11"/>
      <c r="F367" s="1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1"/>
      <c r="BC367" s="11"/>
      <c r="BD367" s="11"/>
    </row>
    <row r="368" spans="5:56" x14ac:dyDescent="0.25">
      <c r="E368" s="11"/>
      <c r="F368" s="1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1"/>
      <c r="BC368" s="11"/>
      <c r="BD368" s="11"/>
    </row>
    <row r="369" spans="5:56" x14ac:dyDescent="0.25">
      <c r="E369" s="11"/>
      <c r="F369" s="1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1"/>
      <c r="BC369" s="11"/>
      <c r="BD369" s="11"/>
    </row>
    <row r="370" spans="5:56" x14ac:dyDescent="0.25">
      <c r="E370" s="11"/>
      <c r="F370" s="1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1"/>
      <c r="BC370" s="11"/>
      <c r="BD370" s="11"/>
    </row>
    <row r="371" spans="5:56" x14ac:dyDescent="0.25">
      <c r="E371" s="11"/>
      <c r="F371" s="1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1"/>
      <c r="BC371" s="11"/>
      <c r="BD371" s="11"/>
    </row>
    <row r="372" spans="5:56" x14ac:dyDescent="0.25">
      <c r="E372" s="11"/>
      <c r="F372" s="1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1"/>
      <c r="BC372" s="11"/>
      <c r="BD372" s="11"/>
    </row>
    <row r="373" spans="5:56" x14ac:dyDescent="0.25">
      <c r="E373" s="11"/>
      <c r="F373" s="1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1"/>
      <c r="BC373" s="11"/>
      <c r="BD373" s="11"/>
    </row>
    <row r="374" spans="5:56" x14ac:dyDescent="0.25">
      <c r="E374" s="11"/>
      <c r="F374" s="1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1"/>
      <c r="BC374" s="11"/>
      <c r="BD374" s="11"/>
    </row>
    <row r="375" spans="5:56" x14ac:dyDescent="0.25">
      <c r="E375" s="11"/>
      <c r="F375" s="1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1"/>
      <c r="BC375" s="11"/>
      <c r="BD375" s="11"/>
    </row>
    <row r="376" spans="5:56" x14ac:dyDescent="0.25">
      <c r="E376" s="11"/>
      <c r="F376" s="1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1"/>
      <c r="BC376" s="11"/>
      <c r="BD376" s="11"/>
    </row>
    <row r="377" spans="5:56" x14ac:dyDescent="0.25">
      <c r="E377" s="11"/>
      <c r="F377" s="1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1"/>
      <c r="BC377" s="11"/>
      <c r="BD377" s="11"/>
    </row>
    <row r="378" spans="5:56" x14ac:dyDescent="0.25">
      <c r="E378" s="11"/>
      <c r="F378" s="1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1"/>
      <c r="BC378" s="11"/>
      <c r="BD378" s="11"/>
    </row>
    <row r="379" spans="5:56" x14ac:dyDescent="0.25">
      <c r="E379" s="11"/>
      <c r="F379" s="1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1"/>
      <c r="BC379" s="11"/>
      <c r="BD379" s="11"/>
    </row>
    <row r="380" spans="5:56" x14ac:dyDescent="0.25">
      <c r="E380" s="11"/>
      <c r="F380" s="1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1"/>
      <c r="BC380" s="11"/>
      <c r="BD380" s="11"/>
    </row>
    <row r="381" spans="5:56" x14ac:dyDescent="0.25">
      <c r="E381" s="11"/>
      <c r="F381" s="1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1"/>
      <c r="BC381" s="11"/>
      <c r="BD381" s="11"/>
    </row>
    <row r="382" spans="5:56" x14ac:dyDescent="0.25">
      <c r="E382" s="11"/>
      <c r="F382" s="1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1"/>
      <c r="BC382" s="11"/>
      <c r="BD382" s="11"/>
    </row>
    <row r="383" spans="5:56" x14ac:dyDescent="0.25">
      <c r="E383" s="11"/>
      <c r="F383" s="1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1"/>
      <c r="BC383" s="11"/>
      <c r="BD383" s="11"/>
    </row>
    <row r="384" spans="5:56" x14ac:dyDescent="0.25">
      <c r="E384" s="11"/>
      <c r="F384" s="1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1"/>
      <c r="BC384" s="11"/>
      <c r="BD384" s="11"/>
    </row>
    <row r="385" spans="5:56" x14ac:dyDescent="0.25">
      <c r="E385" s="11"/>
      <c r="F385" s="1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1"/>
      <c r="BC385" s="11"/>
      <c r="BD385" s="11"/>
    </row>
    <row r="386" spans="5:56" x14ac:dyDescent="0.25">
      <c r="E386" s="11"/>
      <c r="F386" s="1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1"/>
      <c r="BC386" s="11"/>
      <c r="BD386" s="11"/>
    </row>
    <row r="387" spans="5:56" x14ac:dyDescent="0.25">
      <c r="E387" s="11"/>
      <c r="F387" s="1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1"/>
      <c r="BC387" s="11"/>
      <c r="BD387" s="11"/>
    </row>
    <row r="388" spans="5:56" x14ac:dyDescent="0.25">
      <c r="E388" s="11"/>
      <c r="F388" s="1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1"/>
      <c r="BC388" s="11"/>
      <c r="BD388" s="11"/>
    </row>
    <row r="389" spans="5:56" x14ac:dyDescent="0.25">
      <c r="E389" s="11"/>
      <c r="F389" s="1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1"/>
      <c r="BC389" s="11"/>
      <c r="BD389" s="11"/>
    </row>
    <row r="390" spans="5:56" x14ac:dyDescent="0.25">
      <c r="E390" s="11"/>
      <c r="F390" s="1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1"/>
      <c r="BC390" s="11"/>
      <c r="BD390" s="11"/>
    </row>
    <row r="391" spans="5:56" x14ac:dyDescent="0.25">
      <c r="E391" s="11"/>
      <c r="F391" s="1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1"/>
      <c r="BC391" s="11"/>
      <c r="BD391" s="11"/>
    </row>
    <row r="392" spans="5:56" x14ac:dyDescent="0.25">
      <c r="E392" s="11"/>
      <c r="F392" s="1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1"/>
      <c r="BC392" s="11"/>
      <c r="BD392" s="11"/>
    </row>
    <row r="393" spans="5:56" x14ac:dyDescent="0.25">
      <c r="E393" s="11"/>
      <c r="F393" s="1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1"/>
      <c r="BC393" s="11"/>
      <c r="BD393" s="11"/>
    </row>
    <row r="394" spans="5:56" x14ac:dyDescent="0.25">
      <c r="E394" s="11"/>
      <c r="F394" s="1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1"/>
      <c r="BC394" s="11"/>
      <c r="BD394" s="11"/>
    </row>
    <row r="395" spans="5:56" x14ac:dyDescent="0.25">
      <c r="E395" s="11"/>
      <c r="F395" s="1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1"/>
      <c r="BC395" s="11"/>
      <c r="BD395" s="11"/>
    </row>
    <row r="396" spans="5:56" x14ac:dyDescent="0.25">
      <c r="E396" s="11"/>
      <c r="F396" s="1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1"/>
      <c r="BC396" s="11"/>
      <c r="BD396" s="11"/>
    </row>
    <row r="397" spans="5:56" x14ac:dyDescent="0.25">
      <c r="E397" s="11"/>
      <c r="F397" s="1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1"/>
      <c r="BC397" s="11"/>
      <c r="BD397" s="11"/>
    </row>
    <row r="398" spans="5:56" x14ac:dyDescent="0.25">
      <c r="E398" s="11"/>
      <c r="F398" s="1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1"/>
      <c r="BC398" s="11"/>
      <c r="BD398" s="11"/>
    </row>
    <row r="399" spans="5:56" x14ac:dyDescent="0.25">
      <c r="E399" s="11"/>
      <c r="F399" s="1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1"/>
      <c r="BC399" s="11"/>
      <c r="BD399" s="11"/>
    </row>
    <row r="400" spans="5:56" x14ac:dyDescent="0.25">
      <c r="E400" s="11"/>
      <c r="F400" s="1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1"/>
      <c r="BC400" s="11"/>
      <c r="BD400" s="11"/>
    </row>
    <row r="401" spans="5:56" x14ac:dyDescent="0.25">
      <c r="E401" s="11"/>
      <c r="F401" s="1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1"/>
      <c r="BC401" s="11"/>
      <c r="BD401" s="11"/>
    </row>
    <row r="402" spans="5:56" x14ac:dyDescent="0.25">
      <c r="E402" s="11"/>
      <c r="F402" s="1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1"/>
      <c r="BC402" s="11"/>
      <c r="BD402" s="11"/>
    </row>
    <row r="403" spans="5:56" x14ac:dyDescent="0.25">
      <c r="E403" s="11"/>
      <c r="F403" s="1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1"/>
      <c r="BC403" s="11"/>
      <c r="BD403" s="11"/>
    </row>
    <row r="404" spans="5:56" x14ac:dyDescent="0.25">
      <c r="E404" s="11"/>
      <c r="F404" s="1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1"/>
      <c r="BC404" s="11"/>
      <c r="BD404" s="11"/>
    </row>
    <row r="405" spans="5:56" x14ac:dyDescent="0.25">
      <c r="E405" s="11"/>
      <c r="F405" s="1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1"/>
      <c r="BC405" s="11"/>
      <c r="BD405" s="11"/>
    </row>
    <row r="406" spans="5:56" x14ac:dyDescent="0.25">
      <c r="E406" s="11"/>
      <c r="F406" s="1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1"/>
      <c r="BC406" s="11"/>
      <c r="BD406" s="11"/>
    </row>
    <row r="407" spans="5:56" x14ac:dyDescent="0.25">
      <c r="E407" s="11"/>
      <c r="F407" s="1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1"/>
      <c r="BC407" s="11"/>
      <c r="BD407" s="11"/>
    </row>
    <row r="408" spans="5:56" x14ac:dyDescent="0.25">
      <c r="E408" s="11"/>
      <c r="F408" s="1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1"/>
      <c r="BC408" s="11"/>
      <c r="BD408" s="11"/>
    </row>
    <row r="409" spans="5:56" x14ac:dyDescent="0.25">
      <c r="E409" s="11"/>
      <c r="F409" s="1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1"/>
      <c r="BC409" s="11"/>
      <c r="BD409" s="11"/>
    </row>
    <row r="410" spans="5:56" x14ac:dyDescent="0.25">
      <c r="E410" s="11"/>
      <c r="F410" s="1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1"/>
      <c r="BC410" s="11"/>
      <c r="BD410" s="11"/>
    </row>
    <row r="411" spans="5:56" x14ac:dyDescent="0.25">
      <c r="E411" s="11"/>
      <c r="F411" s="1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1"/>
      <c r="BC411" s="11"/>
      <c r="BD411" s="11"/>
    </row>
    <row r="412" spans="5:56" x14ac:dyDescent="0.25">
      <c r="E412" s="11"/>
      <c r="F412" s="1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1"/>
      <c r="BC412" s="11"/>
      <c r="BD412" s="11"/>
    </row>
    <row r="413" spans="5:56" x14ac:dyDescent="0.25">
      <c r="E413" s="11"/>
      <c r="F413" s="1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1"/>
      <c r="BC413" s="11"/>
      <c r="BD413" s="11"/>
    </row>
    <row r="414" spans="5:56" x14ac:dyDescent="0.25">
      <c r="E414" s="11"/>
      <c r="F414" s="1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1"/>
      <c r="BC414" s="11"/>
      <c r="BD414" s="11"/>
    </row>
    <row r="415" spans="5:56" x14ac:dyDescent="0.25">
      <c r="E415" s="11"/>
      <c r="F415" s="1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1"/>
      <c r="BC415" s="11"/>
      <c r="BD415" s="11"/>
    </row>
    <row r="416" spans="5:56" x14ac:dyDescent="0.25">
      <c r="E416" s="11"/>
      <c r="F416" s="1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1"/>
      <c r="BC416" s="11"/>
      <c r="BD416" s="11"/>
    </row>
    <row r="417" spans="5:56" x14ac:dyDescent="0.25">
      <c r="E417" s="11"/>
      <c r="F417" s="1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1"/>
      <c r="BC417" s="11"/>
      <c r="BD417" s="11"/>
    </row>
    <row r="418" spans="5:56" x14ac:dyDescent="0.25">
      <c r="E418" s="11"/>
      <c r="F418" s="1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1"/>
      <c r="BC418" s="11"/>
      <c r="BD418" s="11"/>
    </row>
    <row r="419" spans="5:56" x14ac:dyDescent="0.25">
      <c r="E419" s="11"/>
      <c r="F419" s="1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1"/>
      <c r="BC419" s="11"/>
      <c r="BD419" s="11"/>
    </row>
    <row r="420" spans="5:56" x14ac:dyDescent="0.25">
      <c r="E420" s="11"/>
      <c r="F420" s="1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1"/>
      <c r="BC420" s="11"/>
      <c r="BD420" s="11"/>
    </row>
    <row r="421" spans="5:56" x14ac:dyDescent="0.25">
      <c r="E421" s="11"/>
      <c r="F421" s="1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1"/>
      <c r="BC421" s="11"/>
      <c r="BD421" s="11"/>
    </row>
    <row r="422" spans="5:56" x14ac:dyDescent="0.25">
      <c r="E422" s="11"/>
      <c r="F422" s="1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1"/>
      <c r="BC422" s="11"/>
      <c r="BD422" s="11"/>
    </row>
    <row r="423" spans="5:56" x14ac:dyDescent="0.25">
      <c r="E423" s="11"/>
      <c r="F423" s="1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1"/>
      <c r="BC423" s="11"/>
      <c r="BD423" s="11"/>
    </row>
    <row r="424" spans="5:56" x14ac:dyDescent="0.25">
      <c r="E424" s="11"/>
      <c r="F424" s="1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1"/>
      <c r="BC424" s="11"/>
      <c r="BD424" s="11"/>
    </row>
    <row r="425" spans="5:56" x14ac:dyDescent="0.25">
      <c r="E425" s="11"/>
      <c r="F425" s="1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1"/>
      <c r="BC425" s="11"/>
      <c r="BD425" s="11"/>
    </row>
    <row r="426" spans="5:56" x14ac:dyDescent="0.25">
      <c r="E426" s="11"/>
      <c r="F426" s="1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1"/>
      <c r="BC426" s="11"/>
      <c r="BD426" s="11"/>
    </row>
    <row r="427" spans="5:56" x14ac:dyDescent="0.25">
      <c r="E427" s="11"/>
      <c r="F427" s="1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1"/>
      <c r="BC427" s="11"/>
      <c r="BD427" s="11"/>
    </row>
    <row r="428" spans="5:56" x14ac:dyDescent="0.25">
      <c r="E428" s="11"/>
      <c r="F428" s="1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1"/>
      <c r="BC428" s="11"/>
      <c r="BD428" s="11"/>
    </row>
    <row r="429" spans="5:56" x14ac:dyDescent="0.25">
      <c r="E429" s="11"/>
      <c r="F429" s="1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1"/>
      <c r="BC429" s="11"/>
      <c r="BD429" s="11"/>
    </row>
    <row r="430" spans="5:56" x14ac:dyDescent="0.25">
      <c r="E430" s="11"/>
      <c r="F430" s="1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1"/>
      <c r="BC430" s="11"/>
      <c r="BD430" s="11"/>
    </row>
    <row r="431" spans="5:56" x14ac:dyDescent="0.25">
      <c r="E431" s="11"/>
      <c r="F431" s="1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1"/>
      <c r="BC431" s="11"/>
      <c r="BD431" s="11"/>
    </row>
    <row r="432" spans="5:56" x14ac:dyDescent="0.25">
      <c r="E432" s="11"/>
      <c r="F432" s="1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1"/>
      <c r="BC432" s="11"/>
      <c r="BD432" s="11"/>
    </row>
    <row r="433" spans="5:56" x14ac:dyDescent="0.25">
      <c r="E433" s="11"/>
      <c r="F433" s="1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1"/>
      <c r="BC433" s="11"/>
      <c r="BD433" s="11"/>
    </row>
    <row r="434" spans="5:56" x14ac:dyDescent="0.25">
      <c r="E434" s="11"/>
      <c r="F434" s="1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1"/>
      <c r="BC434" s="11"/>
      <c r="BD434" s="11"/>
    </row>
    <row r="435" spans="5:56" x14ac:dyDescent="0.25">
      <c r="E435" s="11"/>
      <c r="F435" s="1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1"/>
      <c r="BC435" s="11"/>
      <c r="BD435" s="11"/>
    </row>
    <row r="436" spans="5:56" x14ac:dyDescent="0.25">
      <c r="E436" s="11"/>
      <c r="F436" s="1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1"/>
      <c r="BC436" s="11"/>
      <c r="BD436" s="11"/>
    </row>
    <row r="437" spans="5:56" x14ac:dyDescent="0.25">
      <c r="E437" s="11"/>
      <c r="F437" s="1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1"/>
      <c r="BC437" s="11"/>
      <c r="BD437" s="11"/>
    </row>
    <row r="438" spans="5:56" x14ac:dyDescent="0.25">
      <c r="E438" s="11"/>
      <c r="F438" s="1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1"/>
      <c r="BC438" s="11"/>
      <c r="BD438" s="11"/>
    </row>
    <row r="439" spans="5:56" x14ac:dyDescent="0.25">
      <c r="E439" s="11"/>
      <c r="F439" s="1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1"/>
      <c r="BC439" s="11"/>
      <c r="BD439" s="11"/>
    </row>
    <row r="440" spans="5:56" x14ac:dyDescent="0.25">
      <c r="E440" s="11"/>
      <c r="F440" s="1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1"/>
      <c r="BC440" s="11"/>
      <c r="BD440" s="11"/>
    </row>
    <row r="441" spans="5:56" x14ac:dyDescent="0.25">
      <c r="E441" s="11"/>
      <c r="F441" s="1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1"/>
      <c r="BC441" s="11"/>
      <c r="BD441" s="11"/>
    </row>
    <row r="442" spans="5:56" x14ac:dyDescent="0.25">
      <c r="E442" s="11"/>
      <c r="F442" s="1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1"/>
      <c r="BC442" s="11"/>
      <c r="BD442" s="11"/>
    </row>
    <row r="443" spans="5:56" x14ac:dyDescent="0.25">
      <c r="E443" s="11"/>
      <c r="F443" s="1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1"/>
      <c r="BC443" s="11"/>
      <c r="BD443" s="11"/>
    </row>
    <row r="444" spans="5:56" x14ac:dyDescent="0.25">
      <c r="E444" s="11"/>
      <c r="F444" s="1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1"/>
      <c r="BC444" s="11"/>
      <c r="BD444" s="11"/>
    </row>
    <row r="445" spans="5:56" x14ac:dyDescent="0.25">
      <c r="E445" s="11"/>
      <c r="F445" s="1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1"/>
      <c r="BC445" s="11"/>
      <c r="BD445" s="11"/>
    </row>
    <row r="446" spans="5:56" x14ac:dyDescent="0.25">
      <c r="E446" s="11"/>
      <c r="F446" s="1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1"/>
      <c r="BC446" s="11"/>
      <c r="BD446" s="11"/>
    </row>
    <row r="447" spans="5:56" x14ac:dyDescent="0.25">
      <c r="E447" s="11"/>
      <c r="F447" s="1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1"/>
      <c r="BC447" s="11"/>
      <c r="BD447" s="11"/>
    </row>
    <row r="448" spans="5:56" x14ac:dyDescent="0.25">
      <c r="E448" s="11"/>
      <c r="F448" s="1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1"/>
      <c r="BC448" s="11"/>
      <c r="BD448" s="11"/>
    </row>
    <row r="449" spans="5:56" x14ac:dyDescent="0.25">
      <c r="E449" s="11"/>
      <c r="F449" s="1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1"/>
      <c r="BC449" s="11"/>
      <c r="BD449" s="11"/>
    </row>
    <row r="450" spans="5:56" x14ac:dyDescent="0.25">
      <c r="E450" s="11"/>
      <c r="F450" s="1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1"/>
      <c r="BC450" s="11"/>
      <c r="BD450" s="11"/>
    </row>
    <row r="451" spans="5:56" x14ac:dyDescent="0.25">
      <c r="E451" s="11"/>
      <c r="F451" s="1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1"/>
      <c r="BC451" s="11"/>
      <c r="BD451" s="11"/>
    </row>
    <row r="452" spans="5:56" x14ac:dyDescent="0.25">
      <c r="E452" s="11"/>
      <c r="F452" s="1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1"/>
      <c r="BC452" s="11"/>
      <c r="BD452" s="11"/>
    </row>
    <row r="453" spans="5:56" x14ac:dyDescent="0.25">
      <c r="E453" s="11"/>
      <c r="F453" s="1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1"/>
      <c r="BC453" s="11"/>
      <c r="BD453" s="11"/>
    </row>
    <row r="454" spans="5:56" x14ac:dyDescent="0.25">
      <c r="E454" s="11"/>
      <c r="F454" s="1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1"/>
      <c r="BC454" s="11"/>
      <c r="BD454" s="11"/>
    </row>
    <row r="455" spans="5:56" x14ac:dyDescent="0.25">
      <c r="E455" s="11"/>
      <c r="F455" s="1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1"/>
      <c r="BC455" s="11"/>
      <c r="BD455" s="11"/>
    </row>
    <row r="456" spans="5:56" x14ac:dyDescent="0.25">
      <c r="E456" s="11"/>
      <c r="F456" s="1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1"/>
      <c r="BC456" s="11"/>
      <c r="BD456" s="11"/>
    </row>
    <row r="457" spans="5:56" x14ac:dyDescent="0.25">
      <c r="E457" s="11"/>
      <c r="F457" s="1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1"/>
      <c r="BC457" s="11"/>
      <c r="BD457" s="11"/>
    </row>
    <row r="458" spans="5:56" x14ac:dyDescent="0.25">
      <c r="E458" s="11"/>
      <c r="F458" s="1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1"/>
      <c r="BC458" s="11"/>
      <c r="BD458" s="11"/>
    </row>
    <row r="459" spans="5:56" x14ac:dyDescent="0.25">
      <c r="E459" s="11"/>
      <c r="F459" s="1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1"/>
      <c r="BC459" s="11"/>
      <c r="BD459" s="11"/>
    </row>
    <row r="460" spans="5:56" x14ac:dyDescent="0.25">
      <c r="E460" s="11"/>
      <c r="F460" s="1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1"/>
      <c r="BC460" s="11"/>
      <c r="BD460" s="11"/>
    </row>
    <row r="461" spans="5:56" x14ac:dyDescent="0.25">
      <c r="E461" s="11"/>
      <c r="F461" s="1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1"/>
      <c r="BC461" s="11"/>
      <c r="BD461" s="11"/>
    </row>
    <row r="462" spans="5:56" x14ac:dyDescent="0.25">
      <c r="E462" s="11"/>
      <c r="F462" s="1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1"/>
      <c r="BC462" s="11"/>
      <c r="BD462" s="11"/>
    </row>
    <row r="463" spans="5:56" x14ac:dyDescent="0.25">
      <c r="E463" s="11"/>
      <c r="F463" s="1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1"/>
      <c r="BC463" s="11"/>
      <c r="BD463" s="11"/>
    </row>
    <row r="464" spans="5:56" x14ac:dyDescent="0.25">
      <c r="E464" s="11"/>
      <c r="F464" s="1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1"/>
      <c r="BC464" s="11"/>
      <c r="BD464" s="11"/>
    </row>
    <row r="465" spans="5:56" x14ac:dyDescent="0.25">
      <c r="E465" s="11"/>
      <c r="F465" s="1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1"/>
      <c r="BC465" s="11"/>
      <c r="BD465" s="11"/>
    </row>
    <row r="466" spans="5:56" x14ac:dyDescent="0.25">
      <c r="E466" s="11"/>
      <c r="F466" s="1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1"/>
      <c r="BC466" s="11"/>
      <c r="BD466" s="11"/>
    </row>
    <row r="467" spans="5:56" x14ac:dyDescent="0.25">
      <c r="E467" s="11"/>
      <c r="F467" s="1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1"/>
      <c r="BC467" s="11"/>
      <c r="BD467" s="11"/>
    </row>
    <row r="468" spans="5:56" x14ac:dyDescent="0.25">
      <c r="E468" s="11"/>
      <c r="F468" s="1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1"/>
      <c r="BC468" s="11"/>
      <c r="BD468" s="11"/>
    </row>
    <row r="469" spans="5:56" x14ac:dyDescent="0.25">
      <c r="E469" s="11"/>
      <c r="F469" s="1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1"/>
      <c r="BC469" s="11"/>
      <c r="BD469" s="11"/>
    </row>
    <row r="470" spans="5:56" x14ac:dyDescent="0.25">
      <c r="E470" s="11"/>
      <c r="F470" s="1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1"/>
      <c r="BC470" s="11"/>
      <c r="BD470" s="11"/>
    </row>
    <row r="471" spans="5:56" x14ac:dyDescent="0.25">
      <c r="E471" s="11"/>
      <c r="F471" s="1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1"/>
      <c r="BC471" s="11"/>
      <c r="BD471" s="11"/>
    </row>
    <row r="472" spans="5:56" x14ac:dyDescent="0.25">
      <c r="E472" s="11"/>
      <c r="F472" s="1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1"/>
      <c r="BC472" s="11"/>
      <c r="BD472" s="11"/>
    </row>
    <row r="473" spans="5:56" x14ac:dyDescent="0.25">
      <c r="E473" s="11"/>
      <c r="F473" s="1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1"/>
      <c r="BC473" s="11"/>
      <c r="BD473" s="11"/>
    </row>
    <row r="474" spans="5:56" x14ac:dyDescent="0.25">
      <c r="E474" s="11"/>
      <c r="F474" s="1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1"/>
      <c r="BC474" s="11"/>
      <c r="BD474" s="11"/>
    </row>
    <row r="475" spans="5:56" x14ac:dyDescent="0.25">
      <c r="E475" s="11"/>
      <c r="F475" s="1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1"/>
      <c r="BC475" s="11"/>
      <c r="BD475" s="11"/>
    </row>
    <row r="476" spans="5:56" x14ac:dyDescent="0.25">
      <c r="E476" s="11"/>
      <c r="F476" s="1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1"/>
      <c r="BC476" s="11"/>
      <c r="BD476" s="11"/>
    </row>
    <row r="477" spans="5:56" x14ac:dyDescent="0.25">
      <c r="E477" s="11"/>
      <c r="F477" s="1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1"/>
      <c r="BC477" s="11"/>
      <c r="BD477" s="11"/>
    </row>
    <row r="478" spans="5:56" x14ac:dyDescent="0.25">
      <c r="E478" s="11"/>
      <c r="F478" s="1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1"/>
      <c r="BC478" s="11"/>
      <c r="BD478" s="11"/>
    </row>
    <row r="479" spans="5:56" x14ac:dyDescent="0.25">
      <c r="E479" s="11"/>
      <c r="F479" s="1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1"/>
      <c r="BC479" s="11"/>
      <c r="BD479" s="11"/>
    </row>
    <row r="480" spans="5:56" x14ac:dyDescent="0.25">
      <c r="E480" s="11"/>
      <c r="F480" s="1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1"/>
      <c r="BC480" s="11"/>
      <c r="BD480" s="11"/>
    </row>
    <row r="481" spans="5:56" x14ac:dyDescent="0.25">
      <c r="E481" s="11"/>
      <c r="F481" s="1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1"/>
      <c r="BC481" s="11"/>
      <c r="BD481" s="11"/>
    </row>
    <row r="482" spans="5:56" x14ac:dyDescent="0.25">
      <c r="E482" s="11"/>
      <c r="F482" s="1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1"/>
      <c r="BC482" s="11"/>
      <c r="BD482" s="11"/>
    </row>
    <row r="483" spans="5:56" x14ac:dyDescent="0.25">
      <c r="E483" s="11"/>
      <c r="F483" s="1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1"/>
      <c r="BC483" s="11"/>
      <c r="BD483" s="11"/>
    </row>
    <row r="484" spans="5:56" x14ac:dyDescent="0.25">
      <c r="E484" s="11"/>
      <c r="F484" s="1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1"/>
      <c r="BC484" s="11"/>
      <c r="BD484" s="11"/>
    </row>
    <row r="485" spans="5:56" x14ac:dyDescent="0.25">
      <c r="E485" s="11"/>
      <c r="F485" s="1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1"/>
      <c r="BC485" s="11"/>
      <c r="BD485" s="11"/>
    </row>
    <row r="486" spans="5:56" x14ac:dyDescent="0.25">
      <c r="E486" s="11"/>
      <c r="F486" s="1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1"/>
      <c r="BC486" s="11"/>
      <c r="BD486" s="11"/>
    </row>
    <row r="487" spans="5:56" x14ac:dyDescent="0.25">
      <c r="E487" s="11"/>
      <c r="F487" s="1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1"/>
      <c r="BC487" s="11"/>
      <c r="BD487" s="11"/>
    </row>
    <row r="488" spans="5:56" x14ac:dyDescent="0.25">
      <c r="E488" s="11"/>
      <c r="F488" s="1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1"/>
      <c r="BC488" s="11"/>
      <c r="BD488" s="11"/>
    </row>
    <row r="489" spans="5:56" x14ac:dyDescent="0.25">
      <c r="E489" s="11"/>
      <c r="F489" s="1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1"/>
      <c r="BC489" s="11"/>
      <c r="BD489" s="11"/>
    </row>
    <row r="490" spans="5:56" x14ac:dyDescent="0.25">
      <c r="E490" s="11"/>
      <c r="F490" s="1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1"/>
      <c r="BC490" s="11"/>
      <c r="BD490" s="11"/>
    </row>
    <row r="491" spans="5:56" x14ac:dyDescent="0.25">
      <c r="E491" s="11"/>
      <c r="F491" s="1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1"/>
      <c r="BC491" s="11"/>
      <c r="BD491" s="11"/>
    </row>
    <row r="492" spans="5:56" x14ac:dyDescent="0.25">
      <c r="E492" s="11"/>
      <c r="F492" s="1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1"/>
      <c r="BC492" s="11"/>
      <c r="BD492" s="11"/>
    </row>
    <row r="493" spans="5:56" x14ac:dyDescent="0.25">
      <c r="E493" s="11"/>
      <c r="F493" s="1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1"/>
      <c r="BC493" s="11"/>
      <c r="BD493" s="11"/>
    </row>
    <row r="494" spans="5:56" x14ac:dyDescent="0.25">
      <c r="E494" s="11"/>
      <c r="F494" s="1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1"/>
      <c r="BC494" s="11"/>
      <c r="BD494" s="11"/>
    </row>
    <row r="495" spans="5:56" x14ac:dyDescent="0.25">
      <c r="E495" s="11"/>
      <c r="F495" s="1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1"/>
      <c r="BC495" s="11"/>
      <c r="BD495" s="11"/>
    </row>
    <row r="496" spans="5:56" x14ac:dyDescent="0.25">
      <c r="E496" s="11"/>
      <c r="F496" s="1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1"/>
      <c r="BC496" s="11"/>
      <c r="BD496" s="11"/>
    </row>
    <row r="497" spans="5:56" x14ac:dyDescent="0.25">
      <c r="E497" s="11"/>
      <c r="F497" s="1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1"/>
      <c r="BC497" s="11"/>
      <c r="BD497" s="11"/>
    </row>
    <row r="498" spans="5:56" x14ac:dyDescent="0.25">
      <c r="E498" s="11"/>
      <c r="F498" s="1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1"/>
      <c r="BC498" s="11"/>
      <c r="BD498" s="11"/>
    </row>
    <row r="499" spans="5:56" x14ac:dyDescent="0.25">
      <c r="E499" s="11"/>
      <c r="F499" s="1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1"/>
      <c r="BC499" s="11"/>
      <c r="BD499" s="11"/>
    </row>
    <row r="500" spans="5:56" x14ac:dyDescent="0.25">
      <c r="E500" s="11"/>
      <c r="F500" s="1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1"/>
      <c r="BC500" s="11"/>
      <c r="BD500" s="11"/>
    </row>
    <row r="501" spans="5:56" x14ac:dyDescent="0.25">
      <c r="E501" s="11"/>
      <c r="F501" s="1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1"/>
      <c r="BC501" s="11"/>
      <c r="BD501" s="11"/>
    </row>
    <row r="502" spans="5:56" x14ac:dyDescent="0.25">
      <c r="E502" s="11"/>
      <c r="F502" s="1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1"/>
      <c r="BC502" s="11"/>
      <c r="BD502" s="11"/>
    </row>
    <row r="503" spans="5:56" x14ac:dyDescent="0.25">
      <c r="E503" s="11"/>
      <c r="F503" s="1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1"/>
      <c r="BC503" s="11"/>
      <c r="BD503" s="11"/>
    </row>
    <row r="504" spans="5:56" x14ac:dyDescent="0.25">
      <c r="E504" s="11"/>
      <c r="F504" s="1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1"/>
      <c r="BC504" s="11"/>
      <c r="BD504" s="11"/>
    </row>
    <row r="505" spans="5:56" x14ac:dyDescent="0.25">
      <c r="E505" s="11"/>
      <c r="F505" s="1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1"/>
      <c r="BC505" s="11"/>
      <c r="BD505" s="11"/>
    </row>
    <row r="506" spans="5:56" x14ac:dyDescent="0.25">
      <c r="E506" s="11"/>
      <c r="F506" s="1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1"/>
      <c r="BC506" s="11"/>
      <c r="BD506" s="11"/>
    </row>
    <row r="507" spans="5:56" x14ac:dyDescent="0.25">
      <c r="E507" s="11"/>
      <c r="F507" s="1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1"/>
      <c r="BC507" s="11"/>
      <c r="BD507" s="11"/>
    </row>
    <row r="508" spans="5:56" x14ac:dyDescent="0.25">
      <c r="E508" s="11"/>
      <c r="F508" s="1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1"/>
      <c r="BC508" s="11"/>
      <c r="BD508" s="11"/>
    </row>
    <row r="509" spans="5:56" x14ac:dyDescent="0.25">
      <c r="E509" s="11"/>
      <c r="F509" s="1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1"/>
      <c r="BC509" s="11"/>
      <c r="BD509" s="11"/>
    </row>
    <row r="510" spans="5:56" x14ac:dyDescent="0.25">
      <c r="E510" s="11"/>
      <c r="F510" s="1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1"/>
      <c r="BC510" s="11"/>
      <c r="BD510" s="11"/>
    </row>
    <row r="511" spans="5:56" x14ac:dyDescent="0.25">
      <c r="E511" s="11"/>
      <c r="F511" s="1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1"/>
      <c r="BC511" s="11"/>
      <c r="BD511" s="11"/>
    </row>
    <row r="512" spans="5:56" x14ac:dyDescent="0.25">
      <c r="E512" s="11"/>
      <c r="F512" s="1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1"/>
      <c r="BC512" s="11"/>
      <c r="BD512" s="11"/>
    </row>
    <row r="513" spans="5:56" x14ac:dyDescent="0.25">
      <c r="E513" s="11"/>
      <c r="F513" s="1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1"/>
      <c r="BC513" s="11"/>
      <c r="BD513" s="11"/>
    </row>
    <row r="514" spans="5:56" x14ac:dyDescent="0.25">
      <c r="E514" s="11"/>
      <c r="F514" s="1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1"/>
      <c r="BC514" s="11"/>
      <c r="BD514" s="11"/>
    </row>
    <row r="515" spans="5:56" x14ac:dyDescent="0.25">
      <c r="E515" s="11"/>
      <c r="F515" s="1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1"/>
      <c r="BC515" s="11"/>
      <c r="BD515" s="11"/>
    </row>
    <row r="516" spans="5:56" x14ac:dyDescent="0.25">
      <c r="E516" s="11"/>
      <c r="F516" s="1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1"/>
      <c r="BC516" s="11"/>
      <c r="BD516" s="11"/>
    </row>
    <row r="517" spans="5:56" x14ac:dyDescent="0.25">
      <c r="E517" s="11"/>
      <c r="F517" s="1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1"/>
      <c r="BC517" s="11"/>
      <c r="BD517" s="11"/>
    </row>
    <row r="518" spans="5:56" x14ac:dyDescent="0.25">
      <c r="E518" s="11"/>
      <c r="F518" s="1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1"/>
      <c r="BC518" s="11"/>
      <c r="BD518" s="11"/>
    </row>
    <row r="519" spans="5:56" x14ac:dyDescent="0.25">
      <c r="E519" s="11"/>
      <c r="F519" s="1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1"/>
      <c r="BC519" s="11"/>
      <c r="BD519" s="11"/>
    </row>
    <row r="520" spans="5:56" x14ac:dyDescent="0.25">
      <c r="E520" s="11"/>
      <c r="F520" s="1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1"/>
      <c r="BC520" s="11"/>
      <c r="BD520" s="11"/>
    </row>
    <row r="521" spans="5:56" x14ac:dyDescent="0.25">
      <c r="E521" s="11"/>
      <c r="F521" s="1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1"/>
      <c r="BC521" s="11"/>
      <c r="BD521" s="11"/>
    </row>
    <row r="522" spans="5:56" x14ac:dyDescent="0.25">
      <c r="E522" s="11"/>
      <c r="F522" s="1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1"/>
      <c r="BC522" s="11"/>
      <c r="BD522" s="11"/>
    </row>
    <row r="523" spans="5:56" x14ac:dyDescent="0.25">
      <c r="E523" s="11"/>
      <c r="F523" s="1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1"/>
      <c r="BC523" s="11"/>
      <c r="BD523" s="11"/>
    </row>
    <row r="524" spans="5:56" x14ac:dyDescent="0.25">
      <c r="E524" s="11"/>
      <c r="F524" s="1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1"/>
      <c r="BC524" s="11"/>
      <c r="BD524" s="11"/>
    </row>
    <row r="525" spans="5:56" x14ac:dyDescent="0.25">
      <c r="E525" s="11"/>
      <c r="F525" s="1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1"/>
      <c r="BC525" s="11"/>
      <c r="BD525" s="11"/>
    </row>
    <row r="526" spans="5:56" x14ac:dyDescent="0.25">
      <c r="E526" s="11"/>
      <c r="F526" s="1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1"/>
      <c r="BC526" s="11"/>
      <c r="BD526" s="11"/>
    </row>
    <row r="527" spans="5:56" x14ac:dyDescent="0.25">
      <c r="E527" s="11"/>
      <c r="F527" s="1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1"/>
      <c r="BC527" s="11"/>
      <c r="BD527" s="11"/>
    </row>
    <row r="528" spans="5:56" x14ac:dyDescent="0.25">
      <c r="E528" s="11"/>
      <c r="F528" s="1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1"/>
      <c r="BC528" s="11"/>
      <c r="BD528" s="11"/>
    </row>
    <row r="529" spans="5:56" x14ac:dyDescent="0.25">
      <c r="E529" s="11"/>
      <c r="F529" s="1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1"/>
      <c r="BC529" s="11"/>
      <c r="BD529" s="11"/>
    </row>
    <row r="530" spans="5:56" x14ac:dyDescent="0.25">
      <c r="E530" s="11"/>
      <c r="F530" s="1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1"/>
      <c r="BC530" s="11"/>
      <c r="BD530" s="11"/>
    </row>
    <row r="531" spans="5:56" x14ac:dyDescent="0.25">
      <c r="E531" s="11"/>
      <c r="F531" s="1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1"/>
      <c r="BC531" s="11"/>
      <c r="BD531" s="11"/>
    </row>
    <row r="532" spans="5:56" x14ac:dyDescent="0.25">
      <c r="E532" s="11"/>
      <c r="F532" s="1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1"/>
      <c r="BC532" s="11"/>
      <c r="BD532" s="11"/>
    </row>
    <row r="533" spans="5:56" x14ac:dyDescent="0.25">
      <c r="E533" s="11"/>
      <c r="F533" s="1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1"/>
      <c r="BC533" s="11"/>
      <c r="BD533" s="11"/>
    </row>
    <row r="534" spans="5:56" x14ac:dyDescent="0.25">
      <c r="E534" s="11"/>
      <c r="F534" s="1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1"/>
      <c r="BC534" s="11"/>
      <c r="BD534" s="11"/>
    </row>
    <row r="535" spans="5:56" x14ac:dyDescent="0.25">
      <c r="E535" s="11"/>
      <c r="F535" s="1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1"/>
      <c r="BC535" s="11"/>
      <c r="BD535" s="11"/>
    </row>
    <row r="536" spans="5:56" x14ac:dyDescent="0.25">
      <c r="E536" s="11"/>
      <c r="F536" s="1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1"/>
      <c r="BC536" s="11"/>
      <c r="BD536" s="11"/>
    </row>
    <row r="537" spans="5:56" x14ac:dyDescent="0.25">
      <c r="E537" s="11"/>
      <c r="F537" s="1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1"/>
      <c r="BC537" s="11"/>
      <c r="BD537" s="11"/>
    </row>
    <row r="538" spans="5:56" x14ac:dyDescent="0.25">
      <c r="E538" s="11"/>
      <c r="F538" s="1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1"/>
      <c r="BC538" s="11"/>
      <c r="BD538" s="11"/>
    </row>
    <row r="539" spans="5:56" x14ac:dyDescent="0.25">
      <c r="E539" s="11"/>
      <c r="F539" s="1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1"/>
      <c r="BC539" s="11"/>
      <c r="BD539" s="11"/>
    </row>
    <row r="540" spans="5:56" x14ac:dyDescent="0.25">
      <c r="E540" s="11"/>
      <c r="F540" s="1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1"/>
      <c r="BC540" s="11"/>
      <c r="BD540" s="11"/>
    </row>
    <row r="541" spans="5:56" x14ac:dyDescent="0.25">
      <c r="E541" s="11"/>
      <c r="F541" s="1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1"/>
      <c r="BC541" s="11"/>
      <c r="BD541" s="11"/>
    </row>
    <row r="542" spans="5:56" x14ac:dyDescent="0.25">
      <c r="E542" s="11"/>
      <c r="F542" s="1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1"/>
      <c r="BC542" s="11"/>
      <c r="BD542" s="11"/>
    </row>
    <row r="543" spans="5:56" x14ac:dyDescent="0.25">
      <c r="E543" s="11"/>
      <c r="F543" s="1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1"/>
      <c r="BC543" s="11"/>
      <c r="BD543" s="11"/>
    </row>
    <row r="544" spans="5:56" x14ac:dyDescent="0.25">
      <c r="E544" s="11"/>
      <c r="F544" s="1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1"/>
      <c r="BC544" s="11"/>
      <c r="BD544" s="11"/>
    </row>
    <row r="545" spans="5:56" x14ac:dyDescent="0.25">
      <c r="E545" s="11"/>
      <c r="F545" s="1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1"/>
      <c r="BC545" s="11"/>
      <c r="BD545" s="11"/>
    </row>
    <row r="546" spans="5:56" x14ac:dyDescent="0.25">
      <c r="E546" s="11"/>
      <c r="F546" s="1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1"/>
      <c r="BC546" s="11"/>
      <c r="BD546" s="11"/>
    </row>
    <row r="547" spans="5:56" x14ac:dyDescent="0.25">
      <c r="E547" s="11"/>
      <c r="F547" s="1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1"/>
      <c r="BC547" s="11"/>
      <c r="BD547" s="11"/>
    </row>
    <row r="548" spans="5:56" x14ac:dyDescent="0.25">
      <c r="E548" s="11"/>
      <c r="F548" s="1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1"/>
      <c r="BC548" s="11"/>
      <c r="BD548" s="11"/>
    </row>
    <row r="549" spans="5:56" x14ac:dyDescent="0.25">
      <c r="E549" s="11"/>
      <c r="F549" s="1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1"/>
      <c r="BC549" s="11"/>
      <c r="BD549" s="11"/>
    </row>
    <row r="550" spans="5:56" x14ac:dyDescent="0.25">
      <c r="E550" s="11"/>
      <c r="F550" s="1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1"/>
      <c r="BC550" s="11"/>
      <c r="BD550" s="11"/>
    </row>
    <row r="551" spans="5:56" x14ac:dyDescent="0.25">
      <c r="E551" s="11"/>
      <c r="F551" s="1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1"/>
      <c r="BC551" s="11"/>
      <c r="BD551" s="11"/>
    </row>
    <row r="552" spans="5:56" x14ac:dyDescent="0.25">
      <c r="E552" s="11"/>
      <c r="F552" s="1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1"/>
      <c r="BC552" s="11"/>
      <c r="BD552" s="11"/>
    </row>
    <row r="553" spans="5:56" x14ac:dyDescent="0.25">
      <c r="E553" s="11"/>
      <c r="F553" s="1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1"/>
      <c r="BC553" s="11"/>
      <c r="BD553" s="11"/>
    </row>
    <row r="554" spans="5:56" x14ac:dyDescent="0.25">
      <c r="E554" s="11"/>
      <c r="F554" s="1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1"/>
      <c r="BC554" s="11"/>
      <c r="BD554" s="11"/>
    </row>
    <row r="555" spans="5:56" x14ac:dyDescent="0.25">
      <c r="E555" s="11"/>
      <c r="F555" s="1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1"/>
      <c r="BC555" s="11"/>
      <c r="BD555" s="11"/>
    </row>
    <row r="556" spans="5:56" x14ac:dyDescent="0.25">
      <c r="E556" s="11"/>
      <c r="F556" s="1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1"/>
      <c r="BC556" s="11"/>
      <c r="BD556" s="11"/>
    </row>
    <row r="557" spans="5:56" x14ac:dyDescent="0.25">
      <c r="E557" s="11"/>
      <c r="F557" s="1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1"/>
      <c r="BC557" s="11"/>
      <c r="BD557" s="11"/>
    </row>
    <row r="558" spans="5:56" x14ac:dyDescent="0.25">
      <c r="E558" s="11"/>
      <c r="F558" s="1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1"/>
      <c r="BC558" s="11"/>
      <c r="BD558" s="11"/>
    </row>
    <row r="559" spans="5:56" x14ac:dyDescent="0.25">
      <c r="E559" s="11"/>
      <c r="F559" s="1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1"/>
      <c r="BC559" s="11"/>
      <c r="BD559" s="11"/>
    </row>
    <row r="560" spans="5:56" x14ac:dyDescent="0.25">
      <c r="E560" s="11"/>
      <c r="F560" s="1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1"/>
      <c r="BC560" s="11"/>
      <c r="BD560" s="11"/>
    </row>
    <row r="561" spans="5:56" x14ac:dyDescent="0.25">
      <c r="E561" s="11"/>
      <c r="F561" s="1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1"/>
      <c r="BC561" s="11"/>
      <c r="BD561" s="11"/>
    </row>
    <row r="562" spans="5:56" x14ac:dyDescent="0.25">
      <c r="E562" s="11"/>
      <c r="F562" s="1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1"/>
      <c r="BC562" s="11"/>
      <c r="BD562" s="11"/>
    </row>
    <row r="563" spans="5:56" x14ac:dyDescent="0.25">
      <c r="E563" s="11"/>
      <c r="F563" s="1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1"/>
      <c r="BC563" s="11"/>
      <c r="BD563" s="11"/>
    </row>
    <row r="564" spans="5:56" x14ac:dyDescent="0.25">
      <c r="E564" s="11"/>
      <c r="F564" s="1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1"/>
      <c r="BC564" s="11"/>
      <c r="BD564" s="11"/>
    </row>
    <row r="565" spans="5:56" x14ac:dyDescent="0.25">
      <c r="E565" s="11"/>
      <c r="F565" s="1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1"/>
      <c r="BC565" s="11"/>
      <c r="BD565" s="11"/>
    </row>
    <row r="566" spans="5:56" x14ac:dyDescent="0.25">
      <c r="E566" s="11"/>
      <c r="F566" s="1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1"/>
      <c r="BC566" s="11"/>
      <c r="BD566" s="11"/>
    </row>
    <row r="567" spans="5:56" x14ac:dyDescent="0.25">
      <c r="E567" s="11"/>
      <c r="F567" s="1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1"/>
      <c r="BC567" s="11"/>
      <c r="BD567" s="11"/>
    </row>
    <row r="568" spans="5:56" x14ac:dyDescent="0.25">
      <c r="E568" s="11"/>
      <c r="F568" s="1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1"/>
      <c r="BC568" s="11"/>
      <c r="BD568" s="11"/>
    </row>
    <row r="569" spans="5:56" x14ac:dyDescent="0.25">
      <c r="E569" s="11"/>
      <c r="F569" s="1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1"/>
      <c r="BC569" s="11"/>
      <c r="BD569" s="11"/>
    </row>
    <row r="570" spans="5:56" x14ac:dyDescent="0.25">
      <c r="E570" s="11"/>
      <c r="F570" s="1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1"/>
      <c r="BC570" s="11"/>
      <c r="BD570" s="11"/>
    </row>
    <row r="571" spans="5:56" x14ac:dyDescent="0.25">
      <c r="E571" s="11"/>
      <c r="F571" s="1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1"/>
      <c r="BC571" s="11"/>
      <c r="BD571" s="11"/>
    </row>
    <row r="572" spans="5:56" x14ac:dyDescent="0.25">
      <c r="E572" s="11"/>
      <c r="F572" s="1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1"/>
      <c r="BC572" s="11"/>
      <c r="BD572" s="11"/>
    </row>
    <row r="573" spans="5:56" x14ac:dyDescent="0.25">
      <c r="E573" s="11"/>
      <c r="F573" s="1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1"/>
      <c r="BC573" s="11"/>
      <c r="BD573" s="11"/>
    </row>
    <row r="574" spans="5:56" x14ac:dyDescent="0.25">
      <c r="E574" s="11"/>
      <c r="F574" s="1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1"/>
      <c r="BC574" s="11"/>
      <c r="BD574" s="11"/>
    </row>
    <row r="575" spans="5:56" x14ac:dyDescent="0.25">
      <c r="E575" s="11"/>
      <c r="F575" s="1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1"/>
      <c r="BC575" s="11"/>
      <c r="BD575" s="11"/>
    </row>
    <row r="576" spans="5:56" x14ac:dyDescent="0.25">
      <c r="E576" s="11"/>
      <c r="F576" s="1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1"/>
      <c r="BC576" s="11"/>
      <c r="BD576" s="11"/>
    </row>
    <row r="577" spans="5:56" x14ac:dyDescent="0.25">
      <c r="E577" s="11"/>
      <c r="F577" s="1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1"/>
      <c r="BC577" s="11"/>
      <c r="BD577" s="11"/>
    </row>
    <row r="578" spans="5:56" x14ac:dyDescent="0.25">
      <c r="E578" s="11"/>
      <c r="F578" s="1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1"/>
      <c r="BC578" s="11"/>
      <c r="BD578" s="11"/>
    </row>
    <row r="579" spans="5:56" x14ac:dyDescent="0.25">
      <c r="E579" s="11"/>
      <c r="F579" s="1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1"/>
      <c r="BC579" s="11"/>
      <c r="BD579" s="11"/>
    </row>
    <row r="580" spans="5:56" x14ac:dyDescent="0.25">
      <c r="E580" s="11"/>
      <c r="F580" s="1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1"/>
      <c r="BC580" s="11"/>
      <c r="BD580" s="11"/>
    </row>
    <row r="581" spans="5:56" x14ac:dyDescent="0.25">
      <c r="E581" s="11"/>
      <c r="F581" s="1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1"/>
      <c r="BC581" s="11"/>
      <c r="BD581" s="11"/>
    </row>
    <row r="582" spans="5:56" x14ac:dyDescent="0.25">
      <c r="E582" s="11"/>
      <c r="F582" s="1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1"/>
      <c r="BC582" s="11"/>
      <c r="BD582" s="11"/>
    </row>
    <row r="583" spans="5:56" x14ac:dyDescent="0.25">
      <c r="E583" s="11"/>
      <c r="F583" s="1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1"/>
      <c r="BC583" s="11"/>
      <c r="BD583" s="11"/>
    </row>
    <row r="584" spans="5:56" x14ac:dyDescent="0.25">
      <c r="E584" s="11"/>
      <c r="F584" s="1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1"/>
      <c r="BC584" s="11"/>
      <c r="BD584" s="11"/>
    </row>
    <row r="585" spans="5:56" x14ac:dyDescent="0.25">
      <c r="E585" s="11"/>
      <c r="F585" s="1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1"/>
      <c r="BC585" s="11"/>
      <c r="BD585" s="11"/>
    </row>
    <row r="586" spans="5:56" x14ac:dyDescent="0.25">
      <c r="E586" s="11"/>
      <c r="F586" s="1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1"/>
      <c r="BC586" s="11"/>
      <c r="BD586" s="11"/>
    </row>
    <row r="587" spans="5:56" x14ac:dyDescent="0.25">
      <c r="E587" s="11"/>
      <c r="F587" s="1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1"/>
      <c r="BC587" s="11"/>
      <c r="BD587" s="11"/>
    </row>
    <row r="588" spans="5:56" x14ac:dyDescent="0.25">
      <c r="E588" s="11"/>
      <c r="F588" s="1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1"/>
      <c r="BC588" s="11"/>
      <c r="BD588" s="11"/>
    </row>
    <row r="589" spans="5:56" x14ac:dyDescent="0.25">
      <c r="E589" s="11"/>
      <c r="F589" s="1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1"/>
      <c r="BC589" s="11"/>
      <c r="BD589" s="11"/>
    </row>
    <row r="590" spans="5:56" x14ac:dyDescent="0.25">
      <c r="E590" s="11"/>
      <c r="F590" s="1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1"/>
      <c r="BC590" s="11"/>
      <c r="BD590" s="11"/>
    </row>
    <row r="591" spans="5:56" x14ac:dyDescent="0.25">
      <c r="E591" s="11"/>
      <c r="F591" s="1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1"/>
      <c r="BC591" s="11"/>
      <c r="BD591" s="11"/>
    </row>
    <row r="592" spans="5:56" x14ac:dyDescent="0.25">
      <c r="E592" s="11"/>
      <c r="F592" s="1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1"/>
      <c r="BC592" s="11"/>
      <c r="BD592" s="11"/>
    </row>
    <row r="593" spans="5:56" x14ac:dyDescent="0.25">
      <c r="E593" s="11"/>
      <c r="F593" s="1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1"/>
      <c r="BC593" s="11"/>
      <c r="BD593" s="11"/>
    </row>
    <row r="594" spans="5:56" x14ac:dyDescent="0.25">
      <c r="E594" s="11"/>
      <c r="F594" s="1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1"/>
      <c r="BC594" s="11"/>
      <c r="BD594" s="11"/>
    </row>
    <row r="595" spans="5:56" x14ac:dyDescent="0.25">
      <c r="E595" s="11"/>
      <c r="F595" s="1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1"/>
      <c r="BC595" s="11"/>
      <c r="BD595" s="11"/>
    </row>
    <row r="596" spans="5:56" x14ac:dyDescent="0.25">
      <c r="E596" s="11"/>
      <c r="F596" s="1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1"/>
      <c r="BC596" s="11"/>
      <c r="BD596" s="11"/>
    </row>
    <row r="597" spans="5:56" x14ac:dyDescent="0.25">
      <c r="E597" s="11"/>
      <c r="F597" s="1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1"/>
      <c r="BC597" s="11"/>
      <c r="BD597" s="11"/>
    </row>
    <row r="598" spans="5:56" x14ac:dyDescent="0.25">
      <c r="E598" s="11"/>
      <c r="F598" s="1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1"/>
      <c r="BC598" s="11"/>
      <c r="BD598" s="11"/>
    </row>
    <row r="599" spans="5:56" x14ac:dyDescent="0.25">
      <c r="E599" s="11"/>
      <c r="F599" s="1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1"/>
      <c r="BC599" s="11"/>
      <c r="BD599" s="11"/>
    </row>
    <row r="600" spans="5:56" x14ac:dyDescent="0.25">
      <c r="E600" s="11"/>
      <c r="F600" s="1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1"/>
      <c r="BC600" s="11"/>
      <c r="BD600" s="11"/>
    </row>
    <row r="601" spans="5:56" x14ac:dyDescent="0.25">
      <c r="E601" s="11"/>
      <c r="F601" s="1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1"/>
      <c r="BC601" s="11"/>
      <c r="BD601" s="11"/>
    </row>
    <row r="602" spans="5:56" x14ac:dyDescent="0.25">
      <c r="E602" s="11"/>
      <c r="F602" s="1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1"/>
      <c r="BC602" s="11"/>
      <c r="BD602" s="11"/>
    </row>
    <row r="603" spans="5:56" x14ac:dyDescent="0.25">
      <c r="E603" s="11"/>
      <c r="F603" s="1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1"/>
      <c r="BC603" s="11"/>
      <c r="BD603" s="11"/>
    </row>
    <row r="604" spans="5:56" x14ac:dyDescent="0.25">
      <c r="E604" s="11"/>
      <c r="F604" s="1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1"/>
      <c r="BC604" s="11"/>
      <c r="BD604" s="11"/>
    </row>
    <row r="605" spans="5:56" x14ac:dyDescent="0.25">
      <c r="E605" s="11"/>
      <c r="F605" s="1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1"/>
      <c r="BC605" s="11"/>
      <c r="BD605" s="11"/>
    </row>
    <row r="606" spans="5:56" x14ac:dyDescent="0.25">
      <c r="E606" s="11"/>
      <c r="F606" s="1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1"/>
      <c r="BC606" s="11"/>
      <c r="BD606" s="11"/>
    </row>
    <row r="607" spans="5:56" x14ac:dyDescent="0.25">
      <c r="E607" s="11"/>
      <c r="F607" s="1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1"/>
      <c r="BC607" s="11"/>
      <c r="BD607" s="11"/>
    </row>
    <row r="608" spans="5:56" x14ac:dyDescent="0.25">
      <c r="E608" s="11"/>
      <c r="F608" s="1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1"/>
      <c r="BC608" s="11"/>
      <c r="BD608" s="11"/>
    </row>
    <row r="609" spans="5:56" x14ac:dyDescent="0.25">
      <c r="E609" s="11"/>
      <c r="F609" s="1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1"/>
      <c r="BC609" s="11"/>
      <c r="BD609" s="11"/>
    </row>
    <row r="610" spans="5:56" x14ac:dyDescent="0.25">
      <c r="E610" s="11"/>
      <c r="F610" s="1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1"/>
      <c r="BC610" s="11"/>
      <c r="BD610" s="11"/>
    </row>
    <row r="611" spans="5:56" x14ac:dyDescent="0.25">
      <c r="E611" s="11"/>
      <c r="F611" s="1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1"/>
      <c r="BC611" s="11"/>
      <c r="BD611" s="11"/>
    </row>
    <row r="612" spans="5:56" x14ac:dyDescent="0.25">
      <c r="E612" s="11"/>
      <c r="F612" s="1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1"/>
      <c r="BC612" s="11"/>
      <c r="BD612" s="11"/>
    </row>
    <row r="613" spans="5:56" x14ac:dyDescent="0.25">
      <c r="E613" s="11"/>
      <c r="F613" s="11"/>
      <c r="BB613" s="10"/>
      <c r="BC613" s="10"/>
      <c r="BD613" s="10"/>
    </row>
    <row r="614" spans="5:56" x14ac:dyDescent="0.25">
      <c r="E614" s="11"/>
      <c r="F614" s="11"/>
      <c r="BB614" s="10"/>
      <c r="BC614" s="10"/>
      <c r="BD614" s="10"/>
    </row>
    <row r="615" spans="5:56" x14ac:dyDescent="0.25">
      <c r="E615" s="11"/>
      <c r="F615" s="11"/>
      <c r="BB615" s="10"/>
      <c r="BC615" s="10"/>
      <c r="BD615" s="10"/>
    </row>
    <row r="616" spans="5:56" x14ac:dyDescent="0.25">
      <c r="E616" s="11"/>
      <c r="F616" s="11"/>
    </row>
    <row r="617" spans="5:56" x14ac:dyDescent="0.25">
      <c r="E617" s="11"/>
      <c r="F617" s="11"/>
    </row>
    <row r="618" spans="5:56" x14ac:dyDescent="0.25">
      <c r="E618" s="11"/>
      <c r="F618" s="11"/>
    </row>
    <row r="619" spans="5:56" x14ac:dyDescent="0.25">
      <c r="E619" s="11"/>
      <c r="F619" s="11"/>
    </row>
    <row r="620" spans="5:56" x14ac:dyDescent="0.25">
      <c r="E620" s="11"/>
      <c r="F620" s="11"/>
    </row>
    <row r="621" spans="5:56" x14ac:dyDescent="0.25">
      <c r="E621" s="11"/>
      <c r="F621" s="11"/>
    </row>
    <row r="622" spans="5:56" x14ac:dyDescent="0.25">
      <c r="E622" s="11"/>
      <c r="F622" s="11"/>
    </row>
    <row r="623" spans="5:56" x14ac:dyDescent="0.25">
      <c r="E623" s="11"/>
      <c r="F623" s="11"/>
    </row>
    <row r="624" spans="5:56" x14ac:dyDescent="0.25">
      <c r="E624" s="11"/>
      <c r="F624" s="11"/>
    </row>
    <row r="625" spans="5:6" x14ac:dyDescent="0.25">
      <c r="E625" s="11"/>
      <c r="F625" s="11"/>
    </row>
    <row r="626" spans="5:6" x14ac:dyDescent="0.25">
      <c r="E626" s="11"/>
      <c r="F626" s="11"/>
    </row>
    <row r="627" spans="5:6" x14ac:dyDescent="0.25">
      <c r="E627" s="11"/>
      <c r="F627" s="11"/>
    </row>
    <row r="628" spans="5:6" x14ac:dyDescent="0.25">
      <c r="E628" s="11"/>
      <c r="F628" s="11"/>
    </row>
    <row r="629" spans="5:6" x14ac:dyDescent="0.25">
      <c r="E629" s="11"/>
      <c r="F629" s="11"/>
    </row>
    <row r="630" spans="5:6" x14ac:dyDescent="0.25">
      <c r="E630" s="11"/>
      <c r="F630" s="11"/>
    </row>
    <row r="631" spans="5:6" x14ac:dyDescent="0.25">
      <c r="E631" s="11"/>
      <c r="F631" s="11"/>
    </row>
    <row r="632" spans="5:6" x14ac:dyDescent="0.25">
      <c r="E632" s="11"/>
      <c r="F632" s="11"/>
    </row>
    <row r="633" spans="5:6" x14ac:dyDescent="0.25">
      <c r="E633" s="11"/>
      <c r="F633" s="11"/>
    </row>
    <row r="634" spans="5:6" x14ac:dyDescent="0.25">
      <c r="E634" s="11"/>
      <c r="F634" s="11"/>
    </row>
    <row r="635" spans="5:6" x14ac:dyDescent="0.25">
      <c r="E635" s="11"/>
      <c r="F635" s="11"/>
    </row>
    <row r="636" spans="5:6" x14ac:dyDescent="0.25">
      <c r="E636" s="11"/>
      <c r="F636" s="11"/>
    </row>
    <row r="637" spans="5:6" x14ac:dyDescent="0.25">
      <c r="E637" s="11"/>
      <c r="F637" s="11"/>
    </row>
    <row r="638" spans="5:6" x14ac:dyDescent="0.25">
      <c r="E638" s="11"/>
      <c r="F638" s="11"/>
    </row>
    <row r="639" spans="5:6" x14ac:dyDescent="0.25">
      <c r="E639" s="11"/>
      <c r="F639" s="11"/>
    </row>
    <row r="640" spans="5:6" x14ac:dyDescent="0.25">
      <c r="E640" s="11"/>
      <c r="F640" s="11"/>
    </row>
    <row r="641" spans="5:6" x14ac:dyDescent="0.25">
      <c r="E641" s="11"/>
      <c r="F641" s="11"/>
    </row>
    <row r="642" spans="5:6" x14ac:dyDescent="0.25">
      <c r="E642" s="11"/>
      <c r="F642" s="11"/>
    </row>
    <row r="643" spans="5:6" x14ac:dyDescent="0.25">
      <c r="E643" s="11"/>
      <c r="F643" s="11"/>
    </row>
    <row r="644" spans="5:6" x14ac:dyDescent="0.25">
      <c r="E644" s="11"/>
      <c r="F644" s="11"/>
    </row>
    <row r="645" spans="5:6" x14ac:dyDescent="0.25">
      <c r="E645" s="11"/>
      <c r="F645" s="11"/>
    </row>
    <row r="646" spans="5:6" x14ac:dyDescent="0.25">
      <c r="E646" s="11"/>
      <c r="F646" s="11"/>
    </row>
    <row r="647" spans="5:6" x14ac:dyDescent="0.25">
      <c r="E647" s="11"/>
      <c r="F647" s="11"/>
    </row>
    <row r="648" spans="5:6" x14ac:dyDescent="0.25">
      <c r="E648" s="11"/>
      <c r="F648" s="11"/>
    </row>
    <row r="649" spans="5:6" x14ac:dyDescent="0.25">
      <c r="E649" s="11"/>
      <c r="F649" s="11"/>
    </row>
    <row r="650" spans="5:6" x14ac:dyDescent="0.25">
      <c r="E650" s="11"/>
      <c r="F650" s="11"/>
    </row>
    <row r="651" spans="5:6" x14ac:dyDescent="0.25">
      <c r="E651" s="11"/>
      <c r="F651" s="11"/>
    </row>
    <row r="652" spans="5:6" x14ac:dyDescent="0.25">
      <c r="E652" s="11"/>
      <c r="F652" s="11"/>
    </row>
    <row r="653" spans="5:6" x14ac:dyDescent="0.25">
      <c r="E653" s="11"/>
      <c r="F653" s="11"/>
    </row>
    <row r="654" spans="5:6" x14ac:dyDescent="0.25">
      <c r="E654" s="11"/>
      <c r="F654" s="11"/>
    </row>
    <row r="655" spans="5:6" x14ac:dyDescent="0.25">
      <c r="E655" s="11"/>
      <c r="F655" s="11"/>
    </row>
    <row r="656" spans="5:6" x14ac:dyDescent="0.25">
      <c r="E656" s="11"/>
      <c r="F656" s="11"/>
    </row>
    <row r="657" spans="5:6" x14ac:dyDescent="0.25">
      <c r="E657" s="11"/>
      <c r="F657" s="11"/>
    </row>
    <row r="658" spans="5:6" x14ac:dyDescent="0.25">
      <c r="E658" s="11"/>
      <c r="F658" s="11"/>
    </row>
    <row r="659" spans="5:6" x14ac:dyDescent="0.25">
      <c r="E659" s="11"/>
      <c r="F659" s="11"/>
    </row>
    <row r="660" spans="5:6" x14ac:dyDescent="0.25">
      <c r="E660" s="11"/>
      <c r="F660" s="11"/>
    </row>
    <row r="661" spans="5:6" x14ac:dyDescent="0.25">
      <c r="E661" s="11"/>
      <c r="F661" s="11"/>
    </row>
    <row r="662" spans="5:6" x14ac:dyDescent="0.25">
      <c r="E662" s="11"/>
      <c r="F662" s="11"/>
    </row>
    <row r="663" spans="5:6" x14ac:dyDescent="0.25">
      <c r="E663" s="11"/>
      <c r="F663" s="11"/>
    </row>
    <row r="664" spans="5:6" x14ac:dyDescent="0.25">
      <c r="E664" s="11"/>
      <c r="F664" s="11"/>
    </row>
    <row r="665" spans="5:6" x14ac:dyDescent="0.25">
      <c r="E665" s="11"/>
      <c r="F665" s="11"/>
    </row>
    <row r="666" spans="5:6" x14ac:dyDescent="0.25">
      <c r="E666" s="11"/>
      <c r="F666" s="11"/>
    </row>
    <row r="667" spans="5:6" x14ac:dyDescent="0.25">
      <c r="E667" s="11"/>
      <c r="F667" s="11"/>
    </row>
    <row r="668" spans="5:6" x14ac:dyDescent="0.25">
      <c r="E668" s="11"/>
      <c r="F668" s="11"/>
    </row>
    <row r="669" spans="5:6" x14ac:dyDescent="0.25">
      <c r="E669" s="11"/>
      <c r="F669" s="11"/>
    </row>
    <row r="670" spans="5:6" x14ac:dyDescent="0.25">
      <c r="E670" s="11"/>
      <c r="F670" s="11"/>
    </row>
    <row r="671" spans="5:6" x14ac:dyDescent="0.25">
      <c r="E671" s="11"/>
      <c r="F671" s="11"/>
    </row>
    <row r="672" spans="5:6" x14ac:dyDescent="0.25">
      <c r="E672" s="11"/>
      <c r="F672" s="11"/>
    </row>
    <row r="673" spans="5:6" x14ac:dyDescent="0.25">
      <c r="E673" s="11"/>
      <c r="F673" s="11"/>
    </row>
    <row r="674" spans="5:6" x14ac:dyDescent="0.25">
      <c r="E674" s="11"/>
      <c r="F674" s="11"/>
    </row>
    <row r="675" spans="5:6" x14ac:dyDescent="0.25">
      <c r="E675" s="11"/>
      <c r="F675" s="11"/>
    </row>
    <row r="676" spans="5:6" x14ac:dyDescent="0.25">
      <c r="E676" s="11"/>
      <c r="F676" s="11"/>
    </row>
    <row r="677" spans="5:6" x14ac:dyDescent="0.25">
      <c r="E677" s="11"/>
      <c r="F677" s="11"/>
    </row>
    <row r="678" spans="5:6" x14ac:dyDescent="0.25">
      <c r="E678" s="11"/>
      <c r="F678" s="11"/>
    </row>
    <row r="679" spans="5:6" x14ac:dyDescent="0.25">
      <c r="E679" s="11"/>
      <c r="F679" s="11"/>
    </row>
    <row r="680" spans="5:6" x14ac:dyDescent="0.25">
      <c r="E680" s="11"/>
      <c r="F680" s="11"/>
    </row>
    <row r="681" spans="5:6" x14ac:dyDescent="0.25">
      <c r="E681" s="11"/>
      <c r="F681" s="11"/>
    </row>
    <row r="682" spans="5:6" x14ac:dyDescent="0.25">
      <c r="E682" s="11"/>
      <c r="F682" s="11"/>
    </row>
    <row r="683" spans="5:6" x14ac:dyDescent="0.25">
      <c r="E683" s="11"/>
      <c r="F683" s="11"/>
    </row>
    <row r="684" spans="5:6" x14ac:dyDescent="0.25">
      <c r="E684" s="11"/>
      <c r="F684" s="11"/>
    </row>
    <row r="685" spans="5:6" x14ac:dyDescent="0.25">
      <c r="E685" s="11"/>
      <c r="F685" s="11"/>
    </row>
    <row r="686" spans="5:6" x14ac:dyDescent="0.25">
      <c r="E686" s="11"/>
      <c r="F686" s="11"/>
    </row>
    <row r="687" spans="5:6" x14ac:dyDescent="0.25">
      <c r="E687" s="11"/>
      <c r="F687" s="11"/>
    </row>
    <row r="688" spans="5:6" x14ac:dyDescent="0.25">
      <c r="E688" s="11"/>
      <c r="F688" s="11"/>
    </row>
    <row r="689" spans="5:6" x14ac:dyDescent="0.25">
      <c r="E689" s="11"/>
      <c r="F689" s="11"/>
    </row>
    <row r="690" spans="5:6" x14ac:dyDescent="0.25">
      <c r="E690" s="11"/>
      <c r="F690" s="11"/>
    </row>
    <row r="691" spans="5:6" x14ac:dyDescent="0.25">
      <c r="E691" s="11"/>
      <c r="F691" s="11"/>
    </row>
    <row r="692" spans="5:6" x14ac:dyDescent="0.25">
      <c r="E692" s="11"/>
      <c r="F692" s="11"/>
    </row>
    <row r="693" spans="5:6" x14ac:dyDescent="0.25">
      <c r="E693" s="11"/>
      <c r="F693" s="11"/>
    </row>
    <row r="694" spans="5:6" x14ac:dyDescent="0.25">
      <c r="E694" s="11"/>
      <c r="F694" s="11"/>
    </row>
    <row r="695" spans="5:6" x14ac:dyDescent="0.25">
      <c r="E695" s="11"/>
      <c r="F695" s="11"/>
    </row>
    <row r="696" spans="5:6" x14ac:dyDescent="0.25">
      <c r="E696" s="11"/>
      <c r="F696" s="11"/>
    </row>
    <row r="697" spans="5:6" x14ac:dyDescent="0.25">
      <c r="E697" s="11"/>
      <c r="F697" s="11"/>
    </row>
    <row r="698" spans="5:6" x14ac:dyDescent="0.25">
      <c r="E698" s="11"/>
      <c r="F698" s="11"/>
    </row>
    <row r="699" spans="5:6" x14ac:dyDescent="0.25">
      <c r="E699" s="11"/>
      <c r="F699" s="11"/>
    </row>
    <row r="700" spans="5:6" x14ac:dyDescent="0.25">
      <c r="E700" s="11"/>
      <c r="F700" s="11"/>
    </row>
    <row r="701" spans="5:6" x14ac:dyDescent="0.25">
      <c r="E701" s="11"/>
      <c r="F701" s="11"/>
    </row>
    <row r="702" spans="5:6" x14ac:dyDescent="0.25">
      <c r="E702" s="11"/>
      <c r="F702" s="11"/>
    </row>
    <row r="703" spans="5:6" x14ac:dyDescent="0.25">
      <c r="E703" s="11"/>
      <c r="F703" s="11"/>
    </row>
    <row r="704" spans="5:6" x14ac:dyDescent="0.25">
      <c r="E704" s="11"/>
      <c r="F704" s="11"/>
    </row>
    <row r="705" spans="5:6" x14ac:dyDescent="0.25">
      <c r="E705" s="11"/>
      <c r="F705" s="11"/>
    </row>
    <row r="706" spans="5:6" x14ac:dyDescent="0.25">
      <c r="E706" s="11"/>
      <c r="F706" s="11"/>
    </row>
    <row r="707" spans="5:6" x14ac:dyDescent="0.25">
      <c r="E707" s="11"/>
      <c r="F707" s="11"/>
    </row>
    <row r="708" spans="5:6" x14ac:dyDescent="0.25">
      <c r="E708" s="11"/>
      <c r="F708" s="11"/>
    </row>
    <row r="709" spans="5:6" x14ac:dyDescent="0.25">
      <c r="E709" s="11"/>
      <c r="F709" s="11"/>
    </row>
    <row r="710" spans="5:6" x14ac:dyDescent="0.25">
      <c r="E710" s="11"/>
      <c r="F710" s="11"/>
    </row>
    <row r="711" spans="5:6" x14ac:dyDescent="0.25">
      <c r="E711" s="11"/>
      <c r="F711" s="11"/>
    </row>
    <row r="712" spans="5:6" x14ac:dyDescent="0.25">
      <c r="E712" s="11"/>
      <c r="F712" s="11"/>
    </row>
    <row r="713" spans="5:6" x14ac:dyDescent="0.25">
      <c r="E713" s="11"/>
      <c r="F713" s="11"/>
    </row>
    <row r="714" spans="5:6" x14ac:dyDescent="0.25">
      <c r="E714" s="11"/>
      <c r="F714" s="11"/>
    </row>
    <row r="715" spans="5:6" x14ac:dyDescent="0.25">
      <c r="E715" s="11"/>
      <c r="F715" s="11"/>
    </row>
    <row r="716" spans="5:6" x14ac:dyDescent="0.25">
      <c r="E716" s="11"/>
      <c r="F716" s="11"/>
    </row>
    <row r="717" spans="5:6" x14ac:dyDescent="0.25">
      <c r="E717" s="11"/>
      <c r="F717" s="11"/>
    </row>
    <row r="718" spans="5:6" x14ac:dyDescent="0.25">
      <c r="E718" s="11"/>
      <c r="F718" s="11"/>
    </row>
    <row r="719" spans="5:6" x14ac:dyDescent="0.25">
      <c r="E719" s="11"/>
      <c r="F719" s="11"/>
    </row>
    <row r="720" spans="5:6" x14ac:dyDescent="0.25">
      <c r="E720" s="11"/>
      <c r="F720" s="11"/>
    </row>
    <row r="721" spans="5:6" x14ac:dyDescent="0.25">
      <c r="E721" s="11"/>
      <c r="F721" s="11"/>
    </row>
    <row r="722" spans="5:6" x14ac:dyDescent="0.25">
      <c r="E722" s="11"/>
      <c r="F722" s="11"/>
    </row>
    <row r="723" spans="5:6" x14ac:dyDescent="0.25">
      <c r="E723" s="11"/>
      <c r="F723" s="11"/>
    </row>
    <row r="724" spans="5:6" x14ac:dyDescent="0.25">
      <c r="E724" s="11"/>
      <c r="F724" s="11"/>
    </row>
    <row r="725" spans="5:6" x14ac:dyDescent="0.25">
      <c r="E725" s="11"/>
      <c r="F725" s="11"/>
    </row>
    <row r="726" spans="5:6" x14ac:dyDescent="0.25">
      <c r="E726" s="11"/>
      <c r="F726" s="11"/>
    </row>
    <row r="727" spans="5:6" x14ac:dyDescent="0.25">
      <c r="E727" s="11"/>
      <c r="F727" s="11"/>
    </row>
    <row r="728" spans="5:6" x14ac:dyDescent="0.25">
      <c r="E728" s="11"/>
      <c r="F728" s="11"/>
    </row>
    <row r="729" spans="5:6" x14ac:dyDescent="0.25">
      <c r="E729" s="11"/>
      <c r="F729" s="11"/>
    </row>
    <row r="730" spans="5:6" x14ac:dyDescent="0.25">
      <c r="E730" s="11"/>
      <c r="F730" s="11"/>
    </row>
    <row r="731" spans="5:6" x14ac:dyDescent="0.25">
      <c r="E731" s="11"/>
      <c r="F731" s="11"/>
    </row>
    <row r="732" spans="5:6" x14ac:dyDescent="0.25">
      <c r="E732" s="11"/>
      <c r="F732" s="11"/>
    </row>
    <row r="733" spans="5:6" x14ac:dyDescent="0.25">
      <c r="E733" s="11"/>
      <c r="F733" s="11"/>
    </row>
    <row r="734" spans="5:6" x14ac:dyDescent="0.25">
      <c r="E734" s="11"/>
      <c r="F734" s="11"/>
    </row>
    <row r="735" spans="5:6" x14ac:dyDescent="0.25">
      <c r="E735" s="11"/>
      <c r="F735" s="11"/>
    </row>
    <row r="736" spans="5:6" x14ac:dyDescent="0.25">
      <c r="E736" s="11"/>
      <c r="F736" s="11"/>
    </row>
    <row r="737" spans="5:6" x14ac:dyDescent="0.25">
      <c r="E737" s="11"/>
      <c r="F737" s="11"/>
    </row>
    <row r="738" spans="5:6" x14ac:dyDescent="0.25">
      <c r="E738" s="11"/>
      <c r="F738" s="11"/>
    </row>
    <row r="739" spans="5:6" x14ac:dyDescent="0.25">
      <c r="E739" s="11"/>
      <c r="F739" s="11"/>
    </row>
    <row r="740" spans="5:6" x14ac:dyDescent="0.25">
      <c r="E740" s="11"/>
      <c r="F740" s="11"/>
    </row>
    <row r="741" spans="5:6" x14ac:dyDescent="0.25">
      <c r="E741" s="11"/>
      <c r="F741" s="11"/>
    </row>
    <row r="742" spans="5:6" x14ac:dyDescent="0.25">
      <c r="E742" s="11"/>
      <c r="F742" s="11"/>
    </row>
    <row r="743" spans="5:6" x14ac:dyDescent="0.25">
      <c r="E743" s="11"/>
      <c r="F743" s="11"/>
    </row>
    <row r="744" spans="5:6" x14ac:dyDescent="0.25">
      <c r="E744" s="11"/>
      <c r="F744" s="11"/>
    </row>
    <row r="745" spans="5:6" x14ac:dyDescent="0.25">
      <c r="E745" s="11"/>
      <c r="F745" s="11"/>
    </row>
    <row r="746" spans="5:6" x14ac:dyDescent="0.25">
      <c r="E746" s="11"/>
      <c r="F746" s="11"/>
    </row>
    <row r="747" spans="5:6" x14ac:dyDescent="0.25">
      <c r="E747" s="11"/>
      <c r="F747" s="11"/>
    </row>
    <row r="748" spans="5:6" x14ac:dyDescent="0.25">
      <c r="E748" s="11"/>
      <c r="F748" s="11"/>
    </row>
    <row r="749" spans="5:6" x14ac:dyDescent="0.25">
      <c r="E749" s="11"/>
      <c r="F749" s="11"/>
    </row>
    <row r="750" spans="5:6" x14ac:dyDescent="0.25">
      <c r="E750" s="11"/>
      <c r="F750" s="11"/>
    </row>
    <row r="751" spans="5:6" x14ac:dyDescent="0.25">
      <c r="E751" s="11"/>
      <c r="F751" s="11"/>
    </row>
    <row r="752" spans="5:6" x14ac:dyDescent="0.25">
      <c r="E752" s="11"/>
      <c r="F752" s="11"/>
    </row>
    <row r="753" spans="5:6" x14ac:dyDescent="0.25">
      <c r="E753" s="11"/>
      <c r="F753" s="11"/>
    </row>
    <row r="754" spans="5:6" x14ac:dyDescent="0.25">
      <c r="E754" s="11"/>
      <c r="F754" s="11"/>
    </row>
    <row r="755" spans="5:6" x14ac:dyDescent="0.25">
      <c r="E755" s="11"/>
      <c r="F755" s="11"/>
    </row>
    <row r="756" spans="5:6" x14ac:dyDescent="0.25">
      <c r="E756" s="11"/>
      <c r="F756" s="11"/>
    </row>
    <row r="757" spans="5:6" x14ac:dyDescent="0.25">
      <c r="E757" s="11"/>
      <c r="F757" s="11"/>
    </row>
    <row r="758" spans="5:6" x14ac:dyDescent="0.25">
      <c r="E758" s="11"/>
      <c r="F758" s="11"/>
    </row>
    <row r="759" spans="5:6" x14ac:dyDescent="0.25">
      <c r="E759" s="11"/>
      <c r="F759" s="11"/>
    </row>
    <row r="760" spans="5:6" x14ac:dyDescent="0.25">
      <c r="E760" s="11"/>
      <c r="F760" s="11"/>
    </row>
    <row r="761" spans="5:6" x14ac:dyDescent="0.25">
      <c r="E761" s="11"/>
      <c r="F761" s="11"/>
    </row>
    <row r="762" spans="5:6" x14ac:dyDescent="0.25">
      <c r="E762" s="11"/>
      <c r="F762" s="11"/>
    </row>
    <row r="763" spans="5:6" x14ac:dyDescent="0.25">
      <c r="E763" s="11"/>
      <c r="F763" s="11"/>
    </row>
    <row r="764" spans="5:6" x14ac:dyDescent="0.25">
      <c r="E764" s="11"/>
      <c r="F764" s="11"/>
    </row>
    <row r="765" spans="5:6" x14ac:dyDescent="0.25">
      <c r="E765" s="11"/>
      <c r="F765" s="11"/>
    </row>
    <row r="766" spans="5:6" x14ac:dyDescent="0.25">
      <c r="E766" s="11"/>
      <c r="F766" s="11"/>
    </row>
    <row r="767" spans="5:6" x14ac:dyDescent="0.25">
      <c r="E767" s="11"/>
      <c r="F767" s="11"/>
    </row>
    <row r="768" spans="5:6" x14ac:dyDescent="0.25">
      <c r="E768" s="11"/>
      <c r="F768" s="11"/>
    </row>
    <row r="769" spans="5:6" x14ac:dyDescent="0.25">
      <c r="E769" s="11"/>
      <c r="F769" s="11"/>
    </row>
    <row r="770" spans="5:6" x14ac:dyDescent="0.25">
      <c r="E770" s="11"/>
      <c r="F770" s="11"/>
    </row>
    <row r="771" spans="5:6" x14ac:dyDescent="0.25">
      <c r="E771" s="11"/>
      <c r="F771" s="11"/>
    </row>
    <row r="772" spans="5:6" x14ac:dyDescent="0.25">
      <c r="E772" s="11"/>
      <c r="F772" s="11"/>
    </row>
    <row r="773" spans="5:6" x14ac:dyDescent="0.25">
      <c r="E773" s="11"/>
      <c r="F773" s="11"/>
    </row>
    <row r="774" spans="5:6" x14ac:dyDescent="0.25">
      <c r="E774" s="11"/>
      <c r="F774" s="11"/>
    </row>
    <row r="775" spans="5:6" x14ac:dyDescent="0.25">
      <c r="E775" s="11"/>
      <c r="F775" s="11"/>
    </row>
    <row r="776" spans="5:6" x14ac:dyDescent="0.25">
      <c r="E776" s="11"/>
      <c r="F776" s="11"/>
    </row>
    <row r="777" spans="5:6" x14ac:dyDescent="0.25">
      <c r="E777" s="11"/>
      <c r="F777" s="11"/>
    </row>
    <row r="778" spans="5:6" x14ac:dyDescent="0.25">
      <c r="E778" s="11"/>
      <c r="F778" s="11"/>
    </row>
    <row r="779" spans="5:6" x14ac:dyDescent="0.25">
      <c r="E779" s="11"/>
      <c r="F779" s="11"/>
    </row>
    <row r="780" spans="5:6" x14ac:dyDescent="0.25">
      <c r="E780" s="11"/>
      <c r="F780" s="11"/>
    </row>
    <row r="781" spans="5:6" x14ac:dyDescent="0.25">
      <c r="E781" s="11"/>
      <c r="F781" s="11"/>
    </row>
    <row r="782" spans="5:6" x14ac:dyDescent="0.25">
      <c r="E782" s="11"/>
      <c r="F782" s="11"/>
    </row>
    <row r="783" spans="5:6" x14ac:dyDescent="0.25">
      <c r="E783" s="11"/>
      <c r="F783" s="11"/>
    </row>
    <row r="784" spans="5:6" x14ac:dyDescent="0.25">
      <c r="E784" s="11"/>
      <c r="F784" s="11"/>
    </row>
    <row r="785" spans="5:6" x14ac:dyDescent="0.25">
      <c r="E785" s="11"/>
      <c r="F785" s="11"/>
    </row>
    <row r="786" spans="5:6" x14ac:dyDescent="0.25">
      <c r="E786" s="11"/>
      <c r="F786" s="11"/>
    </row>
    <row r="787" spans="5:6" x14ac:dyDescent="0.25">
      <c r="E787" s="11"/>
      <c r="F787" s="11"/>
    </row>
    <row r="788" spans="5:6" x14ac:dyDescent="0.25">
      <c r="E788" s="11"/>
      <c r="F788" s="11"/>
    </row>
    <row r="789" spans="5:6" x14ac:dyDescent="0.25">
      <c r="E789" s="11"/>
      <c r="F789" s="11"/>
    </row>
    <row r="790" spans="5:6" x14ac:dyDescent="0.25">
      <c r="E790" s="11"/>
      <c r="F790" s="11"/>
    </row>
    <row r="791" spans="5:6" x14ac:dyDescent="0.25">
      <c r="E791" s="11"/>
      <c r="F791" s="11"/>
    </row>
    <row r="792" spans="5:6" x14ac:dyDescent="0.25">
      <c r="E792" s="11"/>
      <c r="F792" s="11"/>
    </row>
    <row r="793" spans="5:6" x14ac:dyDescent="0.25">
      <c r="E793" s="11"/>
      <c r="F793" s="11"/>
    </row>
    <row r="794" spans="5:6" x14ac:dyDescent="0.25">
      <c r="E794" s="11"/>
      <c r="F794" s="11"/>
    </row>
    <row r="795" spans="5:6" x14ac:dyDescent="0.25">
      <c r="E795" s="11"/>
      <c r="F795" s="11"/>
    </row>
    <row r="796" spans="5:6" x14ac:dyDescent="0.25">
      <c r="E796" s="11"/>
      <c r="F796" s="11"/>
    </row>
    <row r="797" spans="5:6" x14ac:dyDescent="0.25">
      <c r="E797" s="11"/>
      <c r="F797" s="11"/>
    </row>
    <row r="798" spans="5:6" x14ac:dyDescent="0.25">
      <c r="E798" s="11"/>
      <c r="F798" s="11"/>
    </row>
    <row r="799" spans="5:6" x14ac:dyDescent="0.25">
      <c r="E799" s="11"/>
      <c r="F799" s="11"/>
    </row>
    <row r="800" spans="5:6" x14ac:dyDescent="0.25">
      <c r="E800" s="11"/>
      <c r="F800" s="11"/>
    </row>
    <row r="801" spans="5:6" x14ac:dyDescent="0.25">
      <c r="E801" s="11"/>
      <c r="F801" s="11"/>
    </row>
    <row r="802" spans="5:6" x14ac:dyDescent="0.25">
      <c r="E802" s="11"/>
      <c r="F802" s="11"/>
    </row>
    <row r="803" spans="5:6" x14ac:dyDescent="0.25">
      <c r="E803" s="11"/>
      <c r="F803" s="11"/>
    </row>
    <row r="804" spans="5:6" x14ac:dyDescent="0.25">
      <c r="E804" s="11"/>
      <c r="F804" s="11"/>
    </row>
    <row r="805" spans="5:6" x14ac:dyDescent="0.25">
      <c r="E805" s="11"/>
      <c r="F805" s="11"/>
    </row>
    <row r="806" spans="5:6" x14ac:dyDescent="0.25">
      <c r="E806" s="11"/>
      <c r="F806" s="11"/>
    </row>
    <row r="807" spans="5:6" x14ac:dyDescent="0.25">
      <c r="E807" s="11"/>
      <c r="F807" s="11"/>
    </row>
    <row r="808" spans="5:6" x14ac:dyDescent="0.25">
      <c r="E808" s="11"/>
      <c r="F808" s="11"/>
    </row>
    <row r="809" spans="5:6" x14ac:dyDescent="0.25">
      <c r="E809" s="11"/>
      <c r="F809" s="11"/>
    </row>
    <row r="810" spans="5:6" x14ac:dyDescent="0.25">
      <c r="E810" s="11"/>
      <c r="F810" s="11"/>
    </row>
    <row r="811" spans="5:6" x14ac:dyDescent="0.25">
      <c r="E811" s="11"/>
      <c r="F811" s="11"/>
    </row>
    <row r="812" spans="5:6" x14ac:dyDescent="0.25">
      <c r="E812" s="11"/>
      <c r="F812" s="11"/>
    </row>
    <row r="813" spans="5:6" x14ac:dyDescent="0.25">
      <c r="E813" s="11"/>
      <c r="F813" s="11"/>
    </row>
    <row r="814" spans="5:6" x14ac:dyDescent="0.25">
      <c r="E814" s="11"/>
      <c r="F814" s="11"/>
    </row>
    <row r="815" spans="5:6" x14ac:dyDescent="0.25">
      <c r="E815" s="11"/>
      <c r="F815" s="11"/>
    </row>
    <row r="816" spans="5:6" x14ac:dyDescent="0.25">
      <c r="E816" s="11"/>
      <c r="F816" s="11"/>
    </row>
    <row r="817" spans="5:6" x14ac:dyDescent="0.25">
      <c r="E817" s="11"/>
      <c r="F817" s="11"/>
    </row>
    <row r="818" spans="5:6" x14ac:dyDescent="0.25">
      <c r="E818" s="11"/>
      <c r="F818" s="11"/>
    </row>
    <row r="819" spans="5:6" x14ac:dyDescent="0.25">
      <c r="E819" s="11"/>
      <c r="F819" s="11"/>
    </row>
    <row r="820" spans="5:6" x14ac:dyDescent="0.25">
      <c r="E820" s="11"/>
      <c r="F820" s="11"/>
    </row>
    <row r="821" spans="5:6" x14ac:dyDescent="0.25">
      <c r="E821" s="11"/>
      <c r="F821" s="11"/>
    </row>
    <row r="822" spans="5:6" x14ac:dyDescent="0.25">
      <c r="E822" s="11"/>
      <c r="F822" s="11"/>
    </row>
    <row r="823" spans="5:6" x14ac:dyDescent="0.25">
      <c r="E823" s="11"/>
      <c r="F823" s="11"/>
    </row>
    <row r="824" spans="5:6" x14ac:dyDescent="0.25">
      <c r="E824" s="11"/>
      <c r="F824" s="11"/>
    </row>
    <row r="825" spans="5:6" x14ac:dyDescent="0.25">
      <c r="E825" s="11"/>
      <c r="F825" s="11"/>
    </row>
    <row r="826" spans="5:6" x14ac:dyDescent="0.25">
      <c r="E826" s="11"/>
      <c r="F826" s="11"/>
    </row>
    <row r="827" spans="5:6" x14ac:dyDescent="0.25">
      <c r="E827" s="11"/>
      <c r="F827" s="11"/>
    </row>
    <row r="828" spans="5:6" x14ac:dyDescent="0.25">
      <c r="E828" s="11"/>
      <c r="F828" s="11"/>
    </row>
    <row r="829" spans="5:6" x14ac:dyDescent="0.25">
      <c r="E829" s="11"/>
      <c r="F829" s="11"/>
    </row>
    <row r="830" spans="5:6" x14ac:dyDescent="0.25">
      <c r="E830" s="11"/>
      <c r="F830" s="11"/>
    </row>
    <row r="831" spans="5:6" x14ac:dyDescent="0.25">
      <c r="E831" s="11"/>
      <c r="F831" s="11"/>
    </row>
    <row r="832" spans="5:6" x14ac:dyDescent="0.25">
      <c r="E832" s="11"/>
      <c r="F832" s="11"/>
    </row>
    <row r="833" spans="5:6" x14ac:dyDescent="0.25">
      <c r="E833" s="11"/>
      <c r="F833" s="11"/>
    </row>
    <row r="834" spans="5:6" x14ac:dyDescent="0.25">
      <c r="E834" s="11"/>
      <c r="F834" s="11"/>
    </row>
    <row r="835" spans="5:6" x14ac:dyDescent="0.25">
      <c r="E835" s="11"/>
      <c r="F835" s="11"/>
    </row>
    <row r="836" spans="5:6" x14ac:dyDescent="0.25">
      <c r="E836" s="11"/>
      <c r="F836" s="11"/>
    </row>
    <row r="837" spans="5:6" x14ac:dyDescent="0.25">
      <c r="E837" s="11"/>
      <c r="F837" s="11"/>
    </row>
    <row r="838" spans="5:6" x14ac:dyDescent="0.25">
      <c r="E838" s="11"/>
      <c r="F838" s="11"/>
    </row>
    <row r="839" spans="5:6" x14ac:dyDescent="0.25">
      <c r="E839" s="11"/>
      <c r="F839" s="11"/>
    </row>
    <row r="840" spans="5:6" x14ac:dyDescent="0.25">
      <c r="E840" s="11"/>
      <c r="F840" s="11"/>
    </row>
    <row r="841" spans="5:6" x14ac:dyDescent="0.25">
      <c r="E841" s="11"/>
      <c r="F841" s="11"/>
    </row>
    <row r="842" spans="5:6" x14ac:dyDescent="0.25">
      <c r="E842" s="11"/>
      <c r="F842" s="11"/>
    </row>
    <row r="843" spans="5:6" x14ac:dyDescent="0.25">
      <c r="E843" s="11"/>
      <c r="F843" s="11"/>
    </row>
    <row r="844" spans="5:6" x14ac:dyDescent="0.25">
      <c r="E844" s="11"/>
      <c r="F844" s="11"/>
    </row>
    <row r="845" spans="5:6" x14ac:dyDescent="0.25">
      <c r="E845" s="11"/>
      <c r="F845" s="11"/>
    </row>
    <row r="846" spans="5:6" x14ac:dyDescent="0.25">
      <c r="E846" s="11"/>
      <c r="F846" s="11"/>
    </row>
    <row r="847" spans="5:6" x14ac:dyDescent="0.25">
      <c r="E847" s="11"/>
      <c r="F847" s="11"/>
    </row>
    <row r="848" spans="5:6" x14ac:dyDescent="0.25">
      <c r="E848" s="11"/>
      <c r="F848" s="11"/>
    </row>
    <row r="849" spans="5:6" x14ac:dyDescent="0.25">
      <c r="E849" s="11"/>
      <c r="F849" s="11"/>
    </row>
    <row r="850" spans="5:6" x14ac:dyDescent="0.25">
      <c r="E850" s="11"/>
      <c r="F850" s="11"/>
    </row>
    <row r="851" spans="5:6" x14ac:dyDescent="0.25">
      <c r="E851" s="11"/>
      <c r="F851" s="11"/>
    </row>
    <row r="852" spans="5:6" x14ac:dyDescent="0.25">
      <c r="E852" s="11"/>
      <c r="F852" s="11"/>
    </row>
    <row r="853" spans="5:6" x14ac:dyDescent="0.25">
      <c r="E853" s="11"/>
      <c r="F853" s="11"/>
    </row>
    <row r="854" spans="5:6" x14ac:dyDescent="0.25">
      <c r="E854" s="11"/>
      <c r="F854" s="11"/>
    </row>
    <row r="855" spans="5:6" x14ac:dyDescent="0.25">
      <c r="E855" s="11"/>
      <c r="F855" s="11"/>
    </row>
    <row r="856" spans="5:6" x14ac:dyDescent="0.25">
      <c r="E856" s="11"/>
      <c r="F856" s="11"/>
    </row>
    <row r="857" spans="5:6" x14ac:dyDescent="0.25">
      <c r="E857" s="11"/>
      <c r="F857" s="11"/>
    </row>
    <row r="858" spans="5:6" x14ac:dyDescent="0.25">
      <c r="E858" s="11"/>
      <c r="F858" s="11"/>
    </row>
    <row r="859" spans="5:6" x14ac:dyDescent="0.25">
      <c r="E859" s="11"/>
      <c r="F859" s="11"/>
    </row>
    <row r="860" spans="5:6" x14ac:dyDescent="0.25">
      <c r="E860" s="11"/>
      <c r="F860" s="11"/>
    </row>
    <row r="861" spans="5:6" x14ac:dyDescent="0.25">
      <c r="E861" s="11"/>
      <c r="F861" s="11"/>
    </row>
    <row r="862" spans="5:6" x14ac:dyDescent="0.25">
      <c r="E862" s="11"/>
      <c r="F862" s="11"/>
    </row>
    <row r="863" spans="5:6" x14ac:dyDescent="0.25">
      <c r="E863" s="11"/>
      <c r="F863" s="11"/>
    </row>
    <row r="864" spans="5:6" x14ac:dyDescent="0.25">
      <c r="E864" s="11"/>
      <c r="F864" s="11"/>
    </row>
    <row r="865" spans="5:6" x14ac:dyDescent="0.25">
      <c r="E865" s="11"/>
      <c r="F865" s="11"/>
    </row>
    <row r="866" spans="5:6" x14ac:dyDescent="0.25">
      <c r="E866" s="11"/>
      <c r="F866" s="11"/>
    </row>
    <row r="867" spans="5:6" x14ac:dyDescent="0.25">
      <c r="E867" s="11"/>
      <c r="F867" s="11"/>
    </row>
    <row r="868" spans="5:6" x14ac:dyDescent="0.25">
      <c r="E868" s="11"/>
      <c r="F868" s="11"/>
    </row>
    <row r="869" spans="5:6" x14ac:dyDescent="0.25">
      <c r="E869" s="11"/>
      <c r="F869" s="11"/>
    </row>
    <row r="870" spans="5:6" x14ac:dyDescent="0.25">
      <c r="E870" s="11"/>
      <c r="F870" s="11"/>
    </row>
    <row r="871" spans="5:6" x14ac:dyDescent="0.25">
      <c r="E871" s="11"/>
      <c r="F871" s="11"/>
    </row>
    <row r="872" spans="5:6" x14ac:dyDescent="0.25">
      <c r="E872" s="11"/>
      <c r="F872" s="11"/>
    </row>
    <row r="873" spans="5:6" x14ac:dyDescent="0.25">
      <c r="E873" s="11"/>
      <c r="F873" s="11"/>
    </row>
    <row r="874" spans="5:6" x14ac:dyDescent="0.25">
      <c r="E874" s="11"/>
      <c r="F874" s="11"/>
    </row>
    <row r="875" spans="5:6" x14ac:dyDescent="0.25">
      <c r="E875" s="11"/>
      <c r="F875" s="11"/>
    </row>
    <row r="876" spans="5:6" x14ac:dyDescent="0.25">
      <c r="E876" s="11"/>
      <c r="F876" s="11"/>
    </row>
    <row r="877" spans="5:6" x14ac:dyDescent="0.25">
      <c r="E877" s="11"/>
      <c r="F877" s="11"/>
    </row>
    <row r="878" spans="5:6" x14ac:dyDescent="0.25">
      <c r="E878" s="11"/>
      <c r="F878" s="11"/>
    </row>
    <row r="879" spans="5:6" x14ac:dyDescent="0.25">
      <c r="E879" s="11"/>
      <c r="F879" s="11"/>
    </row>
    <row r="880" spans="5:6" x14ac:dyDescent="0.25">
      <c r="E880" s="11"/>
      <c r="F880" s="11"/>
    </row>
    <row r="881" spans="5:6" x14ac:dyDescent="0.25">
      <c r="E881" s="11"/>
      <c r="F881" s="11"/>
    </row>
    <row r="882" spans="5:6" x14ac:dyDescent="0.25">
      <c r="E882" s="11"/>
      <c r="F882" s="11"/>
    </row>
    <row r="883" spans="5:6" x14ac:dyDescent="0.25">
      <c r="E883" s="11"/>
      <c r="F883" s="11"/>
    </row>
    <row r="884" spans="5:6" x14ac:dyDescent="0.25">
      <c r="E884" s="11"/>
      <c r="F884" s="11"/>
    </row>
    <row r="885" spans="5:6" x14ac:dyDescent="0.25">
      <c r="E885" s="11"/>
      <c r="F885" s="11"/>
    </row>
    <row r="886" spans="5:6" x14ac:dyDescent="0.25">
      <c r="E886" s="11"/>
      <c r="F886" s="11"/>
    </row>
    <row r="887" spans="5:6" x14ac:dyDescent="0.25">
      <c r="E887" s="11"/>
      <c r="F887" s="11"/>
    </row>
    <row r="888" spans="5:6" x14ac:dyDescent="0.25">
      <c r="E888" s="11"/>
      <c r="F888" s="11"/>
    </row>
    <row r="889" spans="5:6" x14ac:dyDescent="0.25">
      <c r="E889" s="11"/>
      <c r="F889" s="11"/>
    </row>
    <row r="890" spans="5:6" x14ac:dyDescent="0.25">
      <c r="E890" s="11"/>
      <c r="F890" s="11"/>
    </row>
    <row r="891" spans="5:6" x14ac:dyDescent="0.25">
      <c r="E891" s="11"/>
      <c r="F891" s="11"/>
    </row>
    <row r="892" spans="5:6" x14ac:dyDescent="0.25">
      <c r="E892" s="11"/>
      <c r="F892" s="11"/>
    </row>
    <row r="893" spans="5:6" x14ac:dyDescent="0.25">
      <c r="E893" s="11"/>
      <c r="F893" s="11"/>
    </row>
    <row r="894" spans="5:6" x14ac:dyDescent="0.25">
      <c r="E894" s="11"/>
      <c r="F894" s="11"/>
    </row>
    <row r="895" spans="5:6" x14ac:dyDescent="0.25">
      <c r="E895" s="11"/>
      <c r="F895" s="11"/>
    </row>
    <row r="896" spans="5:6" x14ac:dyDescent="0.25">
      <c r="E896" s="11"/>
      <c r="F896" s="11"/>
    </row>
    <row r="897" spans="5:6" x14ac:dyDescent="0.25">
      <c r="E897" s="11"/>
      <c r="F897" s="11"/>
    </row>
    <row r="898" spans="5:6" x14ac:dyDescent="0.25">
      <c r="E898" s="11"/>
      <c r="F898" s="11"/>
    </row>
    <row r="899" spans="5:6" x14ac:dyDescent="0.25">
      <c r="E899" s="11"/>
      <c r="F899" s="11"/>
    </row>
    <row r="900" spans="5:6" x14ac:dyDescent="0.25">
      <c r="E900" s="11"/>
      <c r="F900" s="11"/>
    </row>
    <row r="901" spans="5:6" x14ac:dyDescent="0.25">
      <c r="E901" s="11"/>
      <c r="F901" s="11"/>
    </row>
    <row r="902" spans="5:6" x14ac:dyDescent="0.25">
      <c r="E902" s="11"/>
      <c r="F902" s="11"/>
    </row>
    <row r="903" spans="5:6" x14ac:dyDescent="0.25">
      <c r="E903" s="11"/>
      <c r="F903" s="11"/>
    </row>
    <row r="904" spans="5:6" x14ac:dyDescent="0.25">
      <c r="E904" s="11"/>
      <c r="F904" s="11"/>
    </row>
    <row r="905" spans="5:6" x14ac:dyDescent="0.25">
      <c r="E905" s="11"/>
      <c r="F905" s="11"/>
    </row>
    <row r="906" spans="5:6" x14ac:dyDescent="0.25">
      <c r="E906" s="11"/>
      <c r="F906" s="11"/>
    </row>
    <row r="907" spans="5:6" x14ac:dyDescent="0.25">
      <c r="E907" s="11"/>
      <c r="F907" s="11"/>
    </row>
    <row r="908" spans="5:6" x14ac:dyDescent="0.25">
      <c r="E908" s="11"/>
      <c r="F908" s="11"/>
    </row>
    <row r="909" spans="5:6" x14ac:dyDescent="0.25">
      <c r="E909" s="11"/>
      <c r="F909" s="11"/>
    </row>
    <row r="910" spans="5:6" x14ac:dyDescent="0.25">
      <c r="E910" s="11"/>
      <c r="F910" s="11"/>
    </row>
    <row r="911" spans="5:6" x14ac:dyDescent="0.25">
      <c r="E911" s="11"/>
      <c r="F911" s="11"/>
    </row>
    <row r="912" spans="5:6" x14ac:dyDescent="0.25">
      <c r="E912" s="11"/>
      <c r="F912" s="11"/>
    </row>
    <row r="913" spans="5:6" x14ac:dyDescent="0.25">
      <c r="E913" s="11"/>
      <c r="F913" s="11"/>
    </row>
    <row r="914" spans="5:6" x14ac:dyDescent="0.25">
      <c r="E914" s="11"/>
      <c r="F914" s="11"/>
    </row>
    <row r="915" spans="5:6" x14ac:dyDescent="0.25">
      <c r="E915" s="11"/>
      <c r="F915" s="11"/>
    </row>
    <row r="916" spans="5:6" x14ac:dyDescent="0.25">
      <c r="E916" s="11"/>
      <c r="F916" s="11"/>
    </row>
    <row r="917" spans="5:6" x14ac:dyDescent="0.25">
      <c r="E917" s="11"/>
      <c r="F917" s="11"/>
    </row>
    <row r="918" spans="5:6" x14ac:dyDescent="0.25">
      <c r="E918" s="11"/>
      <c r="F918" s="11"/>
    </row>
    <row r="919" spans="5:6" x14ac:dyDescent="0.25">
      <c r="E919" s="11"/>
      <c r="F919" s="11"/>
    </row>
    <row r="920" spans="5:6" x14ac:dyDescent="0.25">
      <c r="E920" s="11"/>
      <c r="F920" s="11"/>
    </row>
    <row r="921" spans="5:6" x14ac:dyDescent="0.25">
      <c r="E921" s="11"/>
      <c r="F921" s="11"/>
    </row>
    <row r="922" spans="5:6" x14ac:dyDescent="0.25">
      <c r="E922" s="11"/>
      <c r="F922" s="11"/>
    </row>
    <row r="923" spans="5:6" x14ac:dyDescent="0.25">
      <c r="E923" s="11"/>
      <c r="F923" s="11"/>
    </row>
    <row r="924" spans="5:6" x14ac:dyDescent="0.25">
      <c r="E924" s="11"/>
      <c r="F924" s="11"/>
    </row>
    <row r="925" spans="5:6" x14ac:dyDescent="0.25">
      <c r="E925" s="11"/>
      <c r="F925" s="11"/>
    </row>
    <row r="926" spans="5:6" x14ac:dyDescent="0.25">
      <c r="E926" s="11"/>
      <c r="F926" s="11"/>
    </row>
    <row r="927" spans="5:6" x14ac:dyDescent="0.25">
      <c r="E927" s="11"/>
      <c r="F927" s="11"/>
    </row>
    <row r="928" spans="5:6" x14ac:dyDescent="0.25">
      <c r="E928" s="11"/>
      <c r="F928" s="11"/>
    </row>
    <row r="929" spans="5:6" x14ac:dyDescent="0.25">
      <c r="E929" s="11"/>
      <c r="F929" s="11"/>
    </row>
    <row r="930" spans="5:6" x14ac:dyDescent="0.25">
      <c r="E930" s="11"/>
      <c r="F930" s="11"/>
    </row>
    <row r="931" spans="5:6" x14ac:dyDescent="0.25">
      <c r="E931" s="11"/>
      <c r="F931" s="11"/>
    </row>
    <row r="932" spans="5:6" x14ac:dyDescent="0.25">
      <c r="E932" s="11"/>
      <c r="F932" s="11"/>
    </row>
    <row r="933" spans="5:6" x14ac:dyDescent="0.25">
      <c r="E933" s="11"/>
      <c r="F933" s="11"/>
    </row>
    <row r="934" spans="5:6" x14ac:dyDescent="0.25">
      <c r="E934" s="11"/>
      <c r="F934" s="11"/>
    </row>
    <row r="935" spans="5:6" x14ac:dyDescent="0.25">
      <c r="E935" s="11"/>
      <c r="F935" s="11"/>
    </row>
    <row r="936" spans="5:6" x14ac:dyDescent="0.25">
      <c r="E936" s="11"/>
      <c r="F936" s="11"/>
    </row>
    <row r="937" spans="5:6" x14ac:dyDescent="0.25">
      <c r="E937" s="11"/>
      <c r="F937" s="11"/>
    </row>
    <row r="938" spans="5:6" x14ac:dyDescent="0.25">
      <c r="E938" s="11"/>
      <c r="F938" s="11"/>
    </row>
    <row r="939" spans="5:6" x14ac:dyDescent="0.25">
      <c r="E939" s="11"/>
      <c r="F939" s="11"/>
    </row>
    <row r="940" spans="5:6" x14ac:dyDescent="0.25">
      <c r="E940" s="11"/>
      <c r="F940" s="11"/>
    </row>
    <row r="941" spans="5:6" x14ac:dyDescent="0.25">
      <c r="E941" s="11"/>
      <c r="F941" s="11"/>
    </row>
    <row r="942" spans="5:6" x14ac:dyDescent="0.25">
      <c r="E942" s="11"/>
      <c r="F942" s="11"/>
    </row>
    <row r="943" spans="5:6" x14ac:dyDescent="0.25">
      <c r="E943" s="11"/>
      <c r="F943" s="11"/>
    </row>
    <row r="944" spans="5:6" x14ac:dyDescent="0.25">
      <c r="E944" s="11"/>
      <c r="F944" s="11"/>
    </row>
    <row r="945" spans="5:6" x14ac:dyDescent="0.25">
      <c r="E945" s="11"/>
      <c r="F945" s="11"/>
    </row>
    <row r="946" spans="5:6" x14ac:dyDescent="0.25">
      <c r="E946" s="11"/>
      <c r="F946" s="11"/>
    </row>
    <row r="947" spans="5:6" x14ac:dyDescent="0.25">
      <c r="E947" s="11"/>
      <c r="F947" s="11"/>
    </row>
    <row r="948" spans="5:6" x14ac:dyDescent="0.25">
      <c r="E948" s="11"/>
      <c r="F948" s="11"/>
    </row>
    <row r="949" spans="5:6" x14ac:dyDescent="0.25">
      <c r="E949" s="11"/>
      <c r="F949" s="11"/>
    </row>
    <row r="950" spans="5:6" x14ac:dyDescent="0.25">
      <c r="E950" s="11"/>
      <c r="F950" s="11"/>
    </row>
    <row r="951" spans="5:6" x14ac:dyDescent="0.25">
      <c r="E951" s="11"/>
      <c r="F951" s="11"/>
    </row>
    <row r="952" spans="5:6" x14ac:dyDescent="0.25">
      <c r="E952" s="11"/>
      <c r="F952" s="11"/>
    </row>
    <row r="953" spans="5:6" x14ac:dyDescent="0.25">
      <c r="E953" s="11"/>
      <c r="F953" s="11"/>
    </row>
    <row r="954" spans="5:6" x14ac:dyDescent="0.25">
      <c r="E954" s="11"/>
      <c r="F954" s="11"/>
    </row>
    <row r="955" spans="5:6" x14ac:dyDescent="0.25">
      <c r="E955" s="11"/>
      <c r="F955" s="11"/>
    </row>
    <row r="956" spans="5:6" x14ac:dyDescent="0.25">
      <c r="E956" s="11"/>
      <c r="F956" s="11"/>
    </row>
    <row r="957" spans="5:6" x14ac:dyDescent="0.25">
      <c r="E957" s="11"/>
      <c r="F957" s="11"/>
    </row>
    <row r="958" spans="5:6" x14ac:dyDescent="0.25">
      <c r="E958" s="11"/>
      <c r="F958" s="11"/>
    </row>
    <row r="959" spans="5:6" x14ac:dyDescent="0.25">
      <c r="E959" s="11"/>
      <c r="F959" s="11"/>
    </row>
    <row r="960" spans="5:6" x14ac:dyDescent="0.25">
      <c r="E960" s="11"/>
      <c r="F960" s="11"/>
    </row>
    <row r="961" spans="5:6" x14ac:dyDescent="0.25">
      <c r="E961" s="11"/>
      <c r="F961" s="11"/>
    </row>
    <row r="962" spans="5:6" x14ac:dyDescent="0.25">
      <c r="E962" s="11"/>
      <c r="F962" s="11"/>
    </row>
    <row r="963" spans="5:6" x14ac:dyDescent="0.25">
      <c r="E963" s="11"/>
      <c r="F963" s="11"/>
    </row>
    <row r="964" spans="5:6" x14ac:dyDescent="0.25">
      <c r="E964" s="11"/>
      <c r="F964" s="11"/>
    </row>
    <row r="965" spans="5:6" x14ac:dyDescent="0.25">
      <c r="E965" s="11"/>
      <c r="F965" s="11"/>
    </row>
    <row r="966" spans="5:6" x14ac:dyDescent="0.25">
      <c r="E966" s="11"/>
      <c r="F966" s="11"/>
    </row>
    <row r="967" spans="5:6" x14ac:dyDescent="0.25">
      <c r="E967" s="11"/>
      <c r="F967" s="11"/>
    </row>
    <row r="968" spans="5:6" x14ac:dyDescent="0.25">
      <c r="E968" s="11"/>
      <c r="F968" s="11"/>
    </row>
    <row r="969" spans="5:6" x14ac:dyDescent="0.25">
      <c r="E969" s="11"/>
      <c r="F969" s="11"/>
    </row>
    <row r="970" spans="5:6" x14ac:dyDescent="0.25">
      <c r="E970" s="11"/>
      <c r="F970" s="11"/>
    </row>
    <row r="971" spans="5:6" x14ac:dyDescent="0.25">
      <c r="E971" s="11"/>
      <c r="F971" s="11"/>
    </row>
    <row r="972" spans="5:6" x14ac:dyDescent="0.25">
      <c r="E972" s="11"/>
      <c r="F972" s="11"/>
    </row>
    <row r="973" spans="5:6" x14ac:dyDescent="0.25">
      <c r="E973" s="11"/>
      <c r="F973" s="11"/>
    </row>
    <row r="974" spans="5:6" x14ac:dyDescent="0.25">
      <c r="E974" s="11"/>
      <c r="F974" s="11"/>
    </row>
    <row r="975" spans="5:6" x14ac:dyDescent="0.25">
      <c r="E975" s="11"/>
      <c r="F975" s="11"/>
    </row>
    <row r="976" spans="5:6" x14ac:dyDescent="0.25">
      <c r="E976" s="11"/>
      <c r="F976" s="11"/>
    </row>
    <row r="977" spans="5:6" x14ac:dyDescent="0.25">
      <c r="E977" s="11"/>
      <c r="F977" s="11"/>
    </row>
    <row r="978" spans="5:6" x14ac:dyDescent="0.25">
      <c r="E978" s="11"/>
      <c r="F978" s="11"/>
    </row>
    <row r="979" spans="5:6" x14ac:dyDescent="0.25">
      <c r="E979" s="11"/>
      <c r="F979" s="11"/>
    </row>
    <row r="980" spans="5:6" x14ac:dyDescent="0.25">
      <c r="E980" s="11"/>
      <c r="F980" s="11"/>
    </row>
    <row r="981" spans="5:6" x14ac:dyDescent="0.25">
      <c r="E981" s="11"/>
      <c r="F981" s="11"/>
    </row>
    <row r="982" spans="5:6" x14ac:dyDescent="0.25">
      <c r="E982" s="11"/>
      <c r="F982" s="11"/>
    </row>
    <row r="983" spans="5:6" x14ac:dyDescent="0.25">
      <c r="E983" s="11"/>
      <c r="F983" s="11"/>
    </row>
    <row r="984" spans="5:6" x14ac:dyDescent="0.25">
      <c r="E984" s="11"/>
      <c r="F984" s="11"/>
    </row>
    <row r="985" spans="5:6" x14ac:dyDescent="0.25">
      <c r="E985" s="11"/>
      <c r="F985" s="11"/>
    </row>
    <row r="986" spans="5:6" x14ac:dyDescent="0.25">
      <c r="E986" s="11"/>
      <c r="F986" s="11"/>
    </row>
    <row r="987" spans="5:6" x14ac:dyDescent="0.25">
      <c r="E987" s="11"/>
      <c r="F987" s="11"/>
    </row>
    <row r="988" spans="5:6" x14ac:dyDescent="0.25">
      <c r="E988" s="11"/>
      <c r="F988" s="11"/>
    </row>
    <row r="989" spans="5:6" x14ac:dyDescent="0.25">
      <c r="E989" s="11"/>
      <c r="F989" s="11"/>
    </row>
    <row r="990" spans="5:6" x14ac:dyDescent="0.25">
      <c r="E990" s="11"/>
      <c r="F990" s="11"/>
    </row>
    <row r="991" spans="5:6" x14ac:dyDescent="0.25">
      <c r="E991" s="11"/>
      <c r="F991" s="11"/>
    </row>
    <row r="992" spans="5:6" x14ac:dyDescent="0.25">
      <c r="E992" s="11"/>
      <c r="F992" s="11"/>
    </row>
    <row r="993" spans="5:6" x14ac:dyDescent="0.25">
      <c r="E993" s="11"/>
      <c r="F993" s="11"/>
    </row>
    <row r="994" spans="5:6" x14ac:dyDescent="0.25">
      <c r="E994" s="11"/>
      <c r="F994" s="11"/>
    </row>
    <row r="995" spans="5:6" x14ac:dyDescent="0.25">
      <c r="E995" s="11"/>
      <c r="F995" s="11"/>
    </row>
    <row r="996" spans="5:6" x14ac:dyDescent="0.25">
      <c r="E996" s="11"/>
      <c r="F996" s="11"/>
    </row>
    <row r="997" spans="5:6" x14ac:dyDescent="0.25">
      <c r="E997" s="11"/>
      <c r="F997" s="11"/>
    </row>
    <row r="998" spans="5:6" x14ac:dyDescent="0.25">
      <c r="E998" s="11"/>
      <c r="F998" s="11"/>
    </row>
    <row r="999" spans="5:6" x14ac:dyDescent="0.25">
      <c r="E999" s="11"/>
      <c r="F999" s="11"/>
    </row>
    <row r="1000" spans="5:6" x14ac:dyDescent="0.25">
      <c r="E1000" s="11"/>
      <c r="F1000" s="11"/>
    </row>
    <row r="1001" spans="5:6" x14ac:dyDescent="0.25">
      <c r="E1001" s="11"/>
      <c r="F1001" s="11"/>
    </row>
    <row r="1002" spans="5:6" x14ac:dyDescent="0.25">
      <c r="E1002" s="11"/>
      <c r="F1002" s="11"/>
    </row>
    <row r="1003" spans="5:6" x14ac:dyDescent="0.25">
      <c r="E1003" s="11"/>
      <c r="F1003" s="11"/>
    </row>
    <row r="1004" spans="5:6" x14ac:dyDescent="0.25">
      <c r="E1004" s="11"/>
      <c r="F1004" s="11"/>
    </row>
    <row r="1005" spans="5:6" x14ac:dyDescent="0.25">
      <c r="E1005" s="11"/>
      <c r="F1005" s="11"/>
    </row>
    <row r="1006" spans="5:6" x14ac:dyDescent="0.25">
      <c r="E1006" s="11"/>
      <c r="F1006" s="11"/>
    </row>
    <row r="1007" spans="5:6" x14ac:dyDescent="0.25">
      <c r="E1007" s="11"/>
      <c r="F1007" s="11"/>
    </row>
    <row r="1008" spans="5:6" x14ac:dyDescent="0.25">
      <c r="E1008" s="11"/>
      <c r="F1008" s="11"/>
    </row>
    <row r="1009" spans="5:6" x14ac:dyDescent="0.25">
      <c r="E1009" s="11"/>
      <c r="F1009" s="11"/>
    </row>
    <row r="1010" spans="5:6" x14ac:dyDescent="0.25">
      <c r="E1010" s="11"/>
      <c r="F1010" s="11"/>
    </row>
    <row r="1011" spans="5:6" x14ac:dyDescent="0.25">
      <c r="E1011" s="11"/>
      <c r="F1011" s="11"/>
    </row>
    <row r="1012" spans="5:6" x14ac:dyDescent="0.25">
      <c r="E1012" s="11"/>
      <c r="F1012" s="11"/>
    </row>
    <row r="1013" spans="5:6" x14ac:dyDescent="0.25">
      <c r="E1013" s="11"/>
      <c r="F1013" s="11"/>
    </row>
    <row r="1014" spans="5:6" x14ac:dyDescent="0.25">
      <c r="E1014" s="11"/>
      <c r="F1014" s="11"/>
    </row>
    <row r="1015" spans="5:6" x14ac:dyDescent="0.25">
      <c r="E1015" s="11"/>
      <c r="F1015" s="11"/>
    </row>
    <row r="1016" spans="5:6" x14ac:dyDescent="0.25">
      <c r="E1016" s="11"/>
      <c r="F1016" s="11"/>
    </row>
    <row r="1017" spans="5:6" x14ac:dyDescent="0.25">
      <c r="E1017" s="11"/>
      <c r="F1017" s="11"/>
    </row>
    <row r="1018" spans="5:6" x14ac:dyDescent="0.25">
      <c r="E1018" s="11"/>
      <c r="F1018" s="11"/>
    </row>
    <row r="1019" spans="5:6" x14ac:dyDescent="0.25">
      <c r="E1019" s="11"/>
      <c r="F1019" s="11"/>
    </row>
    <row r="1020" spans="5:6" x14ac:dyDescent="0.25">
      <c r="E1020" s="11"/>
      <c r="F1020" s="11"/>
    </row>
    <row r="1021" spans="5:6" x14ac:dyDescent="0.25">
      <c r="E1021" s="11"/>
      <c r="F1021" s="11"/>
    </row>
    <row r="1022" spans="5:6" x14ac:dyDescent="0.25">
      <c r="E1022" s="11"/>
      <c r="F1022" s="11"/>
    </row>
    <row r="1023" spans="5:6" x14ac:dyDescent="0.25">
      <c r="E1023" s="11"/>
      <c r="F1023" s="11"/>
    </row>
    <row r="1024" spans="5:6" x14ac:dyDescent="0.25">
      <c r="E1024" s="11"/>
      <c r="F1024" s="11"/>
    </row>
    <row r="1025" spans="5:6" x14ac:dyDescent="0.25">
      <c r="E1025" s="11"/>
      <c r="F1025" s="11"/>
    </row>
    <row r="1026" spans="5:6" x14ac:dyDescent="0.25">
      <c r="E1026" s="11"/>
      <c r="F1026" s="11"/>
    </row>
    <row r="1027" spans="5:6" x14ac:dyDescent="0.25">
      <c r="E1027" s="11"/>
      <c r="F1027" s="11"/>
    </row>
    <row r="1028" spans="5:6" x14ac:dyDescent="0.25">
      <c r="E1028" s="11"/>
      <c r="F1028" s="11"/>
    </row>
    <row r="1029" spans="5:6" x14ac:dyDescent="0.25">
      <c r="E1029" s="11"/>
      <c r="F1029" s="11"/>
    </row>
    <row r="1030" spans="5:6" x14ac:dyDescent="0.25">
      <c r="E1030" s="11"/>
      <c r="F1030" s="11"/>
    </row>
    <row r="1031" spans="5:6" x14ac:dyDescent="0.25">
      <c r="E1031" s="11"/>
      <c r="F1031" s="11"/>
    </row>
    <row r="1032" spans="5:6" x14ac:dyDescent="0.25">
      <c r="E1032" s="11"/>
      <c r="F1032" s="11"/>
    </row>
    <row r="1033" spans="5:6" x14ac:dyDescent="0.25">
      <c r="E1033" s="11"/>
      <c r="F1033" s="11"/>
    </row>
    <row r="1034" spans="5:6" x14ac:dyDescent="0.25">
      <c r="E1034" s="11"/>
      <c r="F1034" s="11"/>
    </row>
    <row r="1035" spans="5:6" x14ac:dyDescent="0.25">
      <c r="E1035" s="11"/>
      <c r="F1035" s="11"/>
    </row>
    <row r="1036" spans="5:6" x14ac:dyDescent="0.25">
      <c r="E1036" s="11"/>
      <c r="F1036" s="11"/>
    </row>
    <row r="1037" spans="5:6" x14ac:dyDescent="0.25">
      <c r="E1037" s="11"/>
      <c r="F1037" s="11"/>
    </row>
    <row r="1038" spans="5:6" x14ac:dyDescent="0.25">
      <c r="E1038" s="11"/>
      <c r="F1038" s="11"/>
    </row>
    <row r="1039" spans="5:6" x14ac:dyDescent="0.25">
      <c r="E1039" s="11"/>
      <c r="F1039" s="11"/>
    </row>
    <row r="1040" spans="5:6" x14ac:dyDescent="0.25">
      <c r="E1040" s="11"/>
      <c r="F1040" s="11"/>
    </row>
    <row r="1041" spans="5:6" x14ac:dyDescent="0.25">
      <c r="E1041" s="11"/>
      <c r="F1041" s="11"/>
    </row>
    <row r="1042" spans="5:6" x14ac:dyDescent="0.25">
      <c r="E1042" s="11"/>
      <c r="F1042" s="11"/>
    </row>
    <row r="1043" spans="5:6" x14ac:dyDescent="0.25">
      <c r="E1043" s="11"/>
      <c r="F1043" s="11"/>
    </row>
    <row r="1044" spans="5:6" x14ac:dyDescent="0.25">
      <c r="E1044" s="11"/>
      <c r="F1044" s="11"/>
    </row>
    <row r="1045" spans="5:6" x14ac:dyDescent="0.25">
      <c r="E1045" s="11"/>
      <c r="F1045" s="11"/>
    </row>
    <row r="1046" spans="5:6" x14ac:dyDescent="0.25">
      <c r="E1046" s="11"/>
      <c r="F1046" s="11"/>
    </row>
    <row r="1047" spans="5:6" x14ac:dyDescent="0.25">
      <c r="E1047" s="11"/>
      <c r="F1047" s="11"/>
    </row>
    <row r="1048" spans="5:6" x14ac:dyDescent="0.25">
      <c r="E1048" s="11"/>
      <c r="F1048" s="11"/>
    </row>
    <row r="1049" spans="5:6" x14ac:dyDescent="0.25">
      <c r="E1049" s="11"/>
      <c r="F1049" s="11"/>
    </row>
    <row r="1050" spans="5:6" x14ac:dyDescent="0.25">
      <c r="E1050" s="11"/>
      <c r="F1050" s="11"/>
    </row>
    <row r="1051" spans="5:6" x14ac:dyDescent="0.25">
      <c r="E1051" s="11"/>
      <c r="F1051" s="11"/>
    </row>
    <row r="1052" spans="5:6" x14ac:dyDescent="0.25">
      <c r="E1052" s="11"/>
      <c r="F1052" s="11"/>
    </row>
    <row r="1053" spans="5:6" x14ac:dyDescent="0.25">
      <c r="E1053" s="11"/>
      <c r="F1053" s="11"/>
    </row>
    <row r="1054" spans="5:6" x14ac:dyDescent="0.25">
      <c r="E1054" s="11"/>
      <c r="F1054" s="11"/>
    </row>
    <row r="1055" spans="5:6" x14ac:dyDescent="0.25">
      <c r="E1055" s="11"/>
      <c r="F1055" s="11"/>
    </row>
    <row r="1056" spans="5:6" x14ac:dyDescent="0.25">
      <c r="E1056" s="11"/>
      <c r="F1056" s="11"/>
    </row>
    <row r="1057" spans="5:6" x14ac:dyDescent="0.25">
      <c r="E1057" s="11"/>
      <c r="F1057" s="11"/>
    </row>
    <row r="1058" spans="5:6" x14ac:dyDescent="0.25">
      <c r="E1058" s="11"/>
      <c r="F1058" s="11"/>
    </row>
    <row r="1059" spans="5:6" x14ac:dyDescent="0.25">
      <c r="E1059" s="11"/>
      <c r="F1059" s="11"/>
    </row>
    <row r="1060" spans="5:6" x14ac:dyDescent="0.25">
      <c r="E1060" s="11"/>
      <c r="F1060" s="11"/>
    </row>
    <row r="1061" spans="5:6" x14ac:dyDescent="0.25">
      <c r="E1061" s="11"/>
      <c r="F1061" s="11"/>
    </row>
    <row r="1062" spans="5:6" x14ac:dyDescent="0.25">
      <c r="E1062" s="11"/>
      <c r="F1062" s="11"/>
    </row>
    <row r="1063" spans="5:6" x14ac:dyDescent="0.25">
      <c r="E1063" s="11"/>
      <c r="F1063" s="11"/>
    </row>
    <row r="1064" spans="5:6" x14ac:dyDescent="0.25">
      <c r="E1064" s="11"/>
      <c r="F1064" s="11"/>
    </row>
    <row r="1065" spans="5:6" x14ac:dyDescent="0.25">
      <c r="E1065" s="11"/>
      <c r="F1065" s="11"/>
    </row>
    <row r="1066" spans="5:6" x14ac:dyDescent="0.25">
      <c r="E1066" s="11"/>
      <c r="F1066" s="11"/>
    </row>
    <row r="1067" spans="5:6" x14ac:dyDescent="0.25">
      <c r="E1067" s="11"/>
      <c r="F1067" s="11"/>
    </row>
    <row r="1068" spans="5:6" x14ac:dyDescent="0.25">
      <c r="E1068" s="11"/>
      <c r="F1068" s="11"/>
    </row>
    <row r="1069" spans="5:6" x14ac:dyDescent="0.25">
      <c r="E1069" s="11"/>
      <c r="F1069" s="11"/>
    </row>
    <row r="1070" spans="5:6" x14ac:dyDescent="0.25">
      <c r="E1070" s="11"/>
      <c r="F1070" s="11"/>
    </row>
    <row r="1071" spans="5:6" x14ac:dyDescent="0.25">
      <c r="E1071" s="11"/>
      <c r="F1071" s="11"/>
    </row>
    <row r="1072" spans="5:6" x14ac:dyDescent="0.25">
      <c r="E1072" s="11"/>
      <c r="F1072" s="11"/>
    </row>
    <row r="1073" spans="5:6" x14ac:dyDescent="0.25">
      <c r="E1073" s="11"/>
      <c r="F1073" s="11"/>
    </row>
    <row r="1074" spans="5:6" x14ac:dyDescent="0.25">
      <c r="E1074" s="11"/>
      <c r="F1074" s="11"/>
    </row>
    <row r="1075" spans="5:6" x14ac:dyDescent="0.25">
      <c r="E1075" s="11"/>
      <c r="F1075" s="11"/>
    </row>
    <row r="1076" spans="5:6" x14ac:dyDescent="0.25">
      <c r="E1076" s="11"/>
      <c r="F1076" s="11"/>
    </row>
    <row r="1077" spans="5:6" x14ac:dyDescent="0.25">
      <c r="E1077" s="11"/>
      <c r="F1077" s="11"/>
    </row>
    <row r="1078" spans="5:6" x14ac:dyDescent="0.25">
      <c r="E1078" s="11"/>
      <c r="F1078" s="11"/>
    </row>
    <row r="1079" spans="5:6" x14ac:dyDescent="0.25">
      <c r="E1079" s="11"/>
      <c r="F1079" s="11"/>
    </row>
    <row r="1080" spans="5:6" x14ac:dyDescent="0.25">
      <c r="E1080" s="11"/>
      <c r="F1080" s="11"/>
    </row>
    <row r="1081" spans="5:6" x14ac:dyDescent="0.25">
      <c r="E1081" s="11"/>
      <c r="F1081" s="11"/>
    </row>
    <row r="1082" spans="5:6" x14ac:dyDescent="0.25">
      <c r="E1082" s="11"/>
      <c r="F1082" s="11"/>
    </row>
    <row r="1083" spans="5:6" x14ac:dyDescent="0.25">
      <c r="E1083" s="11"/>
      <c r="F1083" s="11"/>
    </row>
    <row r="1084" spans="5:6" x14ac:dyDescent="0.25">
      <c r="E1084" s="11"/>
      <c r="F1084" s="11"/>
    </row>
    <row r="1085" spans="5:6" x14ac:dyDescent="0.25">
      <c r="E1085" s="11"/>
      <c r="F1085" s="11"/>
    </row>
    <row r="1086" spans="5:6" x14ac:dyDescent="0.25">
      <c r="E1086" s="11"/>
      <c r="F1086" s="11"/>
    </row>
    <row r="1087" spans="5:6" x14ac:dyDescent="0.25">
      <c r="E1087" s="11"/>
      <c r="F1087" s="11"/>
    </row>
    <row r="1088" spans="5:6" x14ac:dyDescent="0.25">
      <c r="E1088" s="11"/>
      <c r="F1088" s="11"/>
    </row>
    <row r="1089" spans="5:6" x14ac:dyDescent="0.25">
      <c r="E1089" s="11"/>
      <c r="F1089" s="11"/>
    </row>
    <row r="1090" spans="5:6" x14ac:dyDescent="0.25">
      <c r="E1090" s="11"/>
      <c r="F1090" s="11"/>
    </row>
    <row r="1091" spans="5:6" x14ac:dyDescent="0.25">
      <c r="E1091" s="11"/>
      <c r="F1091" s="11"/>
    </row>
    <row r="1092" spans="5:6" x14ac:dyDescent="0.25">
      <c r="E1092" s="11"/>
      <c r="F1092" s="11"/>
    </row>
    <row r="1093" spans="5:6" x14ac:dyDescent="0.25">
      <c r="E1093" s="11"/>
      <c r="F1093" s="11"/>
    </row>
    <row r="1094" spans="5:6" x14ac:dyDescent="0.25">
      <c r="E1094" s="11"/>
      <c r="F1094" s="11"/>
    </row>
    <row r="1095" spans="5:6" x14ac:dyDescent="0.25">
      <c r="E1095" s="11"/>
      <c r="F1095" s="11"/>
    </row>
    <row r="1096" spans="5:6" x14ac:dyDescent="0.25">
      <c r="E1096" s="11"/>
      <c r="F1096" s="11"/>
    </row>
    <row r="1097" spans="5:6" x14ac:dyDescent="0.25">
      <c r="E1097" s="11"/>
      <c r="F1097" s="11"/>
    </row>
    <row r="1098" spans="5:6" x14ac:dyDescent="0.25">
      <c r="E1098" s="11"/>
      <c r="F1098" s="11"/>
    </row>
    <row r="1099" spans="5:6" x14ac:dyDescent="0.25">
      <c r="E1099" s="11"/>
      <c r="F1099" s="11"/>
    </row>
    <row r="1100" spans="5:6" x14ac:dyDescent="0.25">
      <c r="E1100" s="11"/>
      <c r="F1100" s="11"/>
    </row>
    <row r="1101" spans="5:6" x14ac:dyDescent="0.25">
      <c r="E1101" s="11"/>
      <c r="F1101" s="11"/>
    </row>
    <row r="1102" spans="5:6" x14ac:dyDescent="0.25">
      <c r="E1102" s="11"/>
      <c r="F1102" s="11"/>
    </row>
    <row r="1103" spans="5:6" x14ac:dyDescent="0.25">
      <c r="E1103" s="11"/>
      <c r="F1103" s="11"/>
    </row>
    <row r="1104" spans="5:6" x14ac:dyDescent="0.25">
      <c r="E1104" s="11"/>
      <c r="F1104" s="11"/>
    </row>
    <row r="1105" spans="5:6" x14ac:dyDescent="0.25">
      <c r="E1105" s="11"/>
      <c r="F1105" s="11"/>
    </row>
    <row r="1106" spans="5:6" x14ac:dyDescent="0.25">
      <c r="E1106" s="11"/>
      <c r="F1106" s="11"/>
    </row>
    <row r="1107" spans="5:6" x14ac:dyDescent="0.25">
      <c r="E1107" s="11"/>
      <c r="F1107" s="11"/>
    </row>
    <row r="1108" spans="5:6" x14ac:dyDescent="0.25">
      <c r="E1108" s="11"/>
      <c r="F1108" s="11"/>
    </row>
    <row r="1109" spans="5:6" x14ac:dyDescent="0.25">
      <c r="E1109" s="11"/>
      <c r="F1109" s="11"/>
    </row>
    <row r="1110" spans="5:6" x14ac:dyDescent="0.25">
      <c r="E1110" s="11"/>
      <c r="F1110" s="11"/>
    </row>
    <row r="1111" spans="5:6" x14ac:dyDescent="0.25">
      <c r="E1111" s="11"/>
      <c r="F1111" s="11"/>
    </row>
    <row r="1112" spans="5:6" x14ac:dyDescent="0.25">
      <c r="E1112" s="11"/>
      <c r="F1112" s="11"/>
    </row>
    <row r="1113" spans="5:6" x14ac:dyDescent="0.25">
      <c r="E1113" s="11"/>
      <c r="F1113" s="11"/>
    </row>
    <row r="1114" spans="5:6" x14ac:dyDescent="0.25">
      <c r="E1114" s="11"/>
      <c r="F1114" s="11"/>
    </row>
    <row r="1115" spans="5:6" x14ac:dyDescent="0.25">
      <c r="E1115" s="11"/>
      <c r="F1115" s="11"/>
    </row>
    <row r="1116" spans="5:6" x14ac:dyDescent="0.25">
      <c r="E1116" s="11"/>
      <c r="F1116" s="11"/>
    </row>
    <row r="1117" spans="5:6" x14ac:dyDescent="0.25">
      <c r="E1117" s="11"/>
      <c r="F1117" s="11"/>
    </row>
    <row r="1118" spans="5:6" x14ac:dyDescent="0.25">
      <c r="E1118" s="11"/>
      <c r="F1118" s="11"/>
    </row>
    <row r="1119" spans="5:6" x14ac:dyDescent="0.25">
      <c r="E1119" s="11"/>
      <c r="F1119" s="11"/>
    </row>
    <row r="1120" spans="5:6" x14ac:dyDescent="0.25">
      <c r="E1120" s="11"/>
      <c r="F1120" s="11"/>
    </row>
    <row r="1121" spans="5:6" x14ac:dyDescent="0.25">
      <c r="E1121" s="11"/>
      <c r="F1121" s="11"/>
    </row>
    <row r="1122" spans="5:6" x14ac:dyDescent="0.25">
      <c r="E1122" s="11"/>
      <c r="F1122" s="11"/>
    </row>
    <row r="1123" spans="5:6" x14ac:dyDescent="0.25">
      <c r="E1123" s="11"/>
      <c r="F1123" s="11"/>
    </row>
    <row r="1124" spans="5:6" x14ac:dyDescent="0.25">
      <c r="E1124" s="11"/>
      <c r="F1124" s="11"/>
    </row>
    <row r="1125" spans="5:6" x14ac:dyDescent="0.25">
      <c r="E1125" s="11"/>
      <c r="F1125" s="11"/>
    </row>
    <row r="1126" spans="5:6" x14ac:dyDescent="0.25">
      <c r="E1126" s="11"/>
      <c r="F1126" s="11"/>
    </row>
    <row r="1127" spans="5:6" x14ac:dyDescent="0.25">
      <c r="E1127" s="11"/>
      <c r="F1127" s="11"/>
    </row>
    <row r="1128" spans="5:6" x14ac:dyDescent="0.25">
      <c r="E1128" s="11"/>
      <c r="F1128" s="11"/>
    </row>
    <row r="1129" spans="5:6" x14ac:dyDescent="0.25">
      <c r="E1129" s="11"/>
      <c r="F1129" s="11"/>
    </row>
    <row r="1130" spans="5:6" x14ac:dyDescent="0.25">
      <c r="E1130" s="11"/>
      <c r="F1130" s="11"/>
    </row>
    <row r="1131" spans="5:6" x14ac:dyDescent="0.25">
      <c r="E1131" s="11"/>
      <c r="F1131" s="11"/>
    </row>
    <row r="1132" spans="5:6" x14ac:dyDescent="0.25">
      <c r="E1132" s="11"/>
      <c r="F1132" s="11"/>
    </row>
    <row r="1133" spans="5:6" x14ac:dyDescent="0.25">
      <c r="E1133" s="11"/>
      <c r="F1133" s="11"/>
    </row>
    <row r="1134" spans="5:6" x14ac:dyDescent="0.25">
      <c r="E1134" s="11"/>
      <c r="F1134" s="11"/>
    </row>
    <row r="1135" spans="5:6" x14ac:dyDescent="0.25">
      <c r="E1135" s="11"/>
      <c r="F1135" s="11"/>
    </row>
    <row r="1136" spans="5:6" x14ac:dyDescent="0.25">
      <c r="E1136" s="11"/>
      <c r="F1136" s="11"/>
    </row>
    <row r="1137" spans="5:6" x14ac:dyDescent="0.25">
      <c r="E1137" s="11"/>
      <c r="F1137" s="11"/>
    </row>
    <row r="1138" spans="5:6" x14ac:dyDescent="0.25">
      <c r="E1138" s="11"/>
      <c r="F1138" s="11"/>
    </row>
    <row r="1139" spans="5:6" x14ac:dyDescent="0.25">
      <c r="E1139" s="11"/>
      <c r="F1139" s="11"/>
    </row>
    <row r="1140" spans="5:6" x14ac:dyDescent="0.25">
      <c r="E1140" s="11"/>
      <c r="F1140" s="11"/>
    </row>
    <row r="1141" spans="5:6" x14ac:dyDescent="0.25">
      <c r="E1141" s="11"/>
      <c r="F1141" s="11"/>
    </row>
  </sheetData>
  <mergeCells count="20">
    <mergeCell ref="O4:P4"/>
    <mergeCell ref="Y4:AA4"/>
    <mergeCell ref="Q4:R4"/>
    <mergeCell ref="U4:V4"/>
    <mergeCell ref="G2:G3"/>
    <mergeCell ref="M2:N2"/>
    <mergeCell ref="Q2:T2"/>
    <mergeCell ref="U2:X2"/>
    <mergeCell ref="AB3:AD3"/>
    <mergeCell ref="O2:P2"/>
    <mergeCell ref="B1:AO1"/>
    <mergeCell ref="I2:I3"/>
    <mergeCell ref="AH3:AJ3"/>
    <mergeCell ref="AK3:AM3"/>
    <mergeCell ref="AN3:AO3"/>
    <mergeCell ref="AN2:AO2"/>
    <mergeCell ref="AE3:AG3"/>
    <mergeCell ref="AB2:AM2"/>
    <mergeCell ref="Y2:AA2"/>
    <mergeCell ref="F2:F3"/>
  </mergeCells>
  <phoneticPr fontId="14" type="noConversion"/>
  <conditionalFormatting sqref="E12 E14:E15 E9 E31 E36 E41 E43:E45 E47:E48 E50:E51 E55 E61 E69 E71 E73 E157:E159 E191 E92 E96 E101 E106 E118:E119 E131 E139:E140 E144 E147:E148 E171:E172 E187:E188 E88:E89 E194">
    <cfRule type="cellIs" dxfId="7" priority="1" stopIfTrue="1" operator="greaterThan">
      <formula>H9</formula>
    </cfRule>
    <cfRule type="cellIs" dxfId="6" priority="2" stopIfTrue="1" operator="lessThan">
      <formula>H9</formula>
    </cfRule>
    <cfRule type="cellIs" priority="3" stopIfTrue="1" operator="equal">
      <formula>H9</formula>
    </cfRule>
  </conditionalFormatting>
  <conditionalFormatting sqref="E26 E186 E42 E80 E83 E100 E143">
    <cfRule type="cellIs" dxfId="5" priority="4" stopIfTrue="1" operator="greaterThan">
      <formula>F26</formula>
    </cfRule>
    <cfRule type="cellIs" dxfId="4" priority="5" stopIfTrue="1" operator="lessThan">
      <formula>F26</formula>
    </cfRule>
    <cfRule type="cellIs" priority="6" stopIfTrue="1" operator="equal">
      <formula>F26</formula>
    </cfRule>
  </conditionalFormatting>
  <pageMargins left="0.18" right="0.16" top="0.28000000000000003" bottom="0.41" header="0.17" footer="0.41"/>
  <pageSetup scale="55" fitToWidth="2" orientation="portrait" r:id="rId1"/>
  <headerFooter alignWithMargins="0"/>
  <rowBreaks count="1" manualBreakCount="1">
    <brk id="101" max="16383" man="1"/>
  </rowBreak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G426"/>
  <sheetViews>
    <sheetView workbookViewId="0"/>
  </sheetViews>
  <sheetFormatPr defaultRowHeight="13.2" x14ac:dyDescent="0.25"/>
  <cols>
    <col min="1" max="1" width="3.44140625" customWidth="1"/>
    <col min="2" max="2" width="24.5546875" customWidth="1"/>
    <col min="3" max="3" width="29.109375" customWidth="1"/>
    <col min="4" max="4" width="23.33203125" customWidth="1"/>
    <col min="5" max="5" width="41.33203125" customWidth="1"/>
    <col min="8" max="8" width="13.33203125" customWidth="1"/>
    <col min="9" max="9" width="10.6640625" customWidth="1"/>
  </cols>
  <sheetData>
    <row r="1" spans="1:14" x14ac:dyDescent="0.25">
      <c r="A1" s="18"/>
      <c r="B1" s="23" t="s">
        <v>384</v>
      </c>
      <c r="C1" s="18"/>
      <c r="D1" s="18"/>
      <c r="E1" s="18"/>
      <c r="F1" s="18"/>
      <c r="G1" s="18"/>
      <c r="H1" s="18"/>
      <c r="I1" s="18"/>
      <c r="J1" s="18"/>
    </row>
    <row r="2" spans="1:14" x14ac:dyDescent="0.25">
      <c r="A2" s="18"/>
      <c r="B2" s="15"/>
      <c r="C2" s="18"/>
      <c r="D2" s="18"/>
      <c r="E2" s="18"/>
      <c r="F2" s="18"/>
      <c r="G2" s="18"/>
      <c r="H2" s="18"/>
      <c r="I2" s="18"/>
      <c r="J2" s="18"/>
    </row>
    <row r="3" spans="1:14" hidden="1" x14ac:dyDescent="0.25">
      <c r="A3" s="18"/>
      <c r="B3" s="18"/>
      <c r="C3" s="18"/>
      <c r="D3" s="18"/>
      <c r="E3" s="18"/>
      <c r="F3" s="18"/>
      <c r="G3" s="18"/>
      <c r="H3" s="18"/>
      <c r="I3" s="18"/>
      <c r="J3" s="18"/>
    </row>
    <row r="4" spans="1:14" hidden="1" x14ac:dyDescent="0.25">
      <c r="A4" s="18"/>
      <c r="B4" s="18"/>
      <c r="C4" s="18"/>
      <c r="D4" s="18"/>
      <c r="E4" s="18"/>
      <c r="F4" s="18"/>
      <c r="G4" s="18"/>
      <c r="H4" s="18"/>
      <c r="I4" s="18"/>
      <c r="J4" s="18"/>
    </row>
    <row r="5" spans="1:14" ht="27" customHeight="1" x14ac:dyDescent="0.3">
      <c r="A5" s="15"/>
      <c r="B5" s="20" t="s">
        <v>378</v>
      </c>
      <c r="C5" s="20" t="s">
        <v>371</v>
      </c>
      <c r="D5" s="20" t="s">
        <v>387</v>
      </c>
      <c r="E5" s="20" t="s">
        <v>385</v>
      </c>
      <c r="F5" s="44" t="s">
        <v>606</v>
      </c>
      <c r="G5" s="15"/>
      <c r="H5" s="15"/>
      <c r="I5" s="15"/>
      <c r="J5" s="15"/>
      <c r="K5" s="17"/>
      <c r="L5" s="17"/>
      <c r="M5" s="17"/>
      <c r="N5" s="17"/>
    </row>
    <row r="6" spans="1:14" ht="18.75" customHeight="1" x14ac:dyDescent="0.25">
      <c r="A6" s="15"/>
      <c r="B6" s="19" t="s">
        <v>307</v>
      </c>
      <c r="C6" s="19" t="s">
        <v>376</v>
      </c>
      <c r="D6" s="19" t="s">
        <v>393</v>
      </c>
      <c r="E6" s="19" t="s">
        <v>368</v>
      </c>
      <c r="F6" s="45" t="s">
        <v>306</v>
      </c>
      <c r="G6" s="15"/>
      <c r="H6" s="15"/>
      <c r="I6" s="15"/>
      <c r="J6" s="15"/>
      <c r="K6" s="17"/>
      <c r="L6" s="17"/>
      <c r="M6" s="17"/>
      <c r="N6" s="17"/>
    </row>
    <row r="7" spans="1:14" ht="18.75" customHeight="1" x14ac:dyDescent="0.25">
      <c r="A7" s="15"/>
      <c r="B7" s="19" t="s">
        <v>370</v>
      </c>
      <c r="C7" s="19" t="s">
        <v>376</v>
      </c>
      <c r="D7" s="19" t="s">
        <v>393</v>
      </c>
      <c r="E7" s="19" t="s">
        <v>369</v>
      </c>
      <c r="F7" s="45" t="s">
        <v>306</v>
      </c>
      <c r="G7" s="15"/>
      <c r="H7" s="15"/>
      <c r="I7" s="15"/>
      <c r="J7" s="15"/>
      <c r="K7" s="17"/>
      <c r="L7" s="17"/>
      <c r="M7" s="17"/>
      <c r="N7" s="17"/>
    </row>
    <row r="8" spans="1:14" ht="18.75" customHeight="1" x14ac:dyDescent="0.25">
      <c r="A8" s="15"/>
      <c r="B8" s="19" t="s">
        <v>349</v>
      </c>
      <c r="C8" s="133" t="s">
        <v>655</v>
      </c>
      <c r="D8" s="19" t="s">
        <v>393</v>
      </c>
      <c r="E8" s="19" t="s">
        <v>372</v>
      </c>
      <c r="F8" s="45" t="s">
        <v>306</v>
      </c>
      <c r="G8" s="15"/>
      <c r="H8" s="15"/>
      <c r="I8" s="15"/>
      <c r="J8" s="15"/>
      <c r="K8" s="17"/>
      <c r="L8" s="17"/>
      <c r="M8" s="17"/>
      <c r="N8" s="17"/>
    </row>
    <row r="9" spans="1:14" ht="18.75" customHeight="1" x14ac:dyDescent="0.25">
      <c r="A9" s="15"/>
      <c r="B9" s="19" t="s">
        <v>374</v>
      </c>
      <c r="C9" s="19" t="s">
        <v>377</v>
      </c>
      <c r="D9" s="19" t="s">
        <v>609</v>
      </c>
      <c r="E9" s="19" t="s">
        <v>383</v>
      </c>
      <c r="F9" s="45" t="s">
        <v>306</v>
      </c>
      <c r="G9" s="15"/>
      <c r="H9" s="15"/>
      <c r="I9" s="15"/>
      <c r="J9" s="15"/>
      <c r="K9" s="17"/>
      <c r="L9" s="17"/>
      <c r="M9" s="17"/>
      <c r="N9" s="17"/>
    </row>
    <row r="10" spans="1:14" ht="18.75" customHeight="1" x14ac:dyDescent="0.25">
      <c r="A10" s="15"/>
      <c r="B10" s="19" t="s">
        <v>603</v>
      </c>
      <c r="C10" s="19" t="s">
        <v>604</v>
      </c>
      <c r="D10" s="19" t="s">
        <v>392</v>
      </c>
      <c r="E10" s="19" t="s">
        <v>605</v>
      </c>
      <c r="F10" s="45">
        <v>50</v>
      </c>
      <c r="G10" s="15"/>
      <c r="H10" s="15"/>
      <c r="I10" s="15"/>
      <c r="J10" s="15"/>
      <c r="K10" s="17"/>
      <c r="L10" s="17"/>
      <c r="M10" s="17"/>
      <c r="N10" s="17"/>
    </row>
    <row r="11" spans="1:14" ht="18.75" customHeight="1" x14ac:dyDescent="0.25">
      <c r="A11" s="15"/>
      <c r="B11" s="19" t="s">
        <v>292</v>
      </c>
      <c r="C11" s="19" t="s">
        <v>381</v>
      </c>
      <c r="D11" s="19" t="s">
        <v>391</v>
      </c>
      <c r="E11" s="19"/>
      <c r="F11" s="45">
        <v>98</v>
      </c>
      <c r="G11" s="15"/>
      <c r="H11" s="15"/>
      <c r="I11" s="15"/>
      <c r="J11" s="15"/>
      <c r="K11" s="17"/>
      <c r="L11" s="17"/>
      <c r="M11" s="17"/>
      <c r="N11" s="17"/>
    </row>
    <row r="12" spans="1:14" ht="18.75" customHeight="1" x14ac:dyDescent="0.25">
      <c r="A12" s="15"/>
      <c r="B12" s="19" t="s">
        <v>379</v>
      </c>
      <c r="C12" s="19" t="s">
        <v>388</v>
      </c>
      <c r="D12" s="19" t="s">
        <v>389</v>
      </c>
      <c r="E12" s="19" t="s">
        <v>656</v>
      </c>
      <c r="F12" s="45" t="s">
        <v>306</v>
      </c>
      <c r="G12" s="15"/>
      <c r="H12" s="15"/>
      <c r="I12" s="15"/>
      <c r="J12" s="15"/>
      <c r="K12" s="17"/>
      <c r="L12" s="17"/>
      <c r="M12" s="17"/>
      <c r="N12" s="17"/>
    </row>
    <row r="13" spans="1:14" ht="18.75" customHeight="1" x14ac:dyDescent="0.25">
      <c r="A13" s="15"/>
      <c r="B13" s="19" t="s">
        <v>290</v>
      </c>
      <c r="C13" s="19" t="s">
        <v>382</v>
      </c>
      <c r="D13" s="133" t="s">
        <v>658</v>
      </c>
      <c r="E13" s="19" t="s">
        <v>602</v>
      </c>
      <c r="F13" s="45">
        <v>50</v>
      </c>
      <c r="G13" s="15"/>
      <c r="H13" s="15"/>
      <c r="I13" s="15"/>
      <c r="J13" s="15"/>
      <c r="K13" s="17"/>
      <c r="L13" s="17"/>
      <c r="M13" s="17"/>
      <c r="N13" s="17"/>
    </row>
    <row r="14" spans="1:14" ht="18.75" customHeight="1" x14ac:dyDescent="0.25">
      <c r="A14" s="15"/>
      <c r="B14" s="19" t="s">
        <v>339</v>
      </c>
      <c r="C14" s="19" t="s">
        <v>390</v>
      </c>
      <c r="D14" s="19" t="s">
        <v>393</v>
      </c>
      <c r="E14" s="19" t="s">
        <v>386</v>
      </c>
      <c r="F14" s="45" t="s">
        <v>306</v>
      </c>
      <c r="G14" s="15"/>
      <c r="H14" s="15"/>
      <c r="I14" s="15"/>
      <c r="J14" s="15"/>
      <c r="K14" s="17"/>
      <c r="L14" s="17"/>
      <c r="M14" s="17"/>
      <c r="N14" s="17"/>
    </row>
    <row r="15" spans="1:14" ht="18.75" customHeight="1" x14ac:dyDescent="0.25">
      <c r="A15" s="15"/>
      <c r="B15" s="19" t="s">
        <v>607</v>
      </c>
      <c r="C15" s="19" t="s">
        <v>608</v>
      </c>
      <c r="D15" s="19" t="s">
        <v>600</v>
      </c>
      <c r="E15" s="19" t="s">
        <v>601</v>
      </c>
      <c r="F15" s="45">
        <v>95</v>
      </c>
      <c r="G15" s="15"/>
      <c r="H15" s="15"/>
      <c r="I15" s="15"/>
      <c r="J15" s="15"/>
      <c r="K15" s="17"/>
      <c r="L15" s="17"/>
      <c r="M15" s="17"/>
      <c r="N15" s="17"/>
    </row>
    <row r="16" spans="1:14" ht="69.75" customHeight="1" x14ac:dyDescent="0.25">
      <c r="A16" s="15"/>
      <c r="B16" s="19" t="s">
        <v>624</v>
      </c>
      <c r="C16" s="134" t="s">
        <v>627</v>
      </c>
      <c r="D16" s="48" t="s">
        <v>625</v>
      </c>
      <c r="E16" s="48" t="s">
        <v>626</v>
      </c>
      <c r="F16" s="45" t="s">
        <v>306</v>
      </c>
      <c r="G16" s="15"/>
      <c r="H16" s="15"/>
      <c r="I16" s="15"/>
      <c r="J16" s="15"/>
      <c r="K16" s="17"/>
      <c r="L16" s="17"/>
      <c r="M16" s="17"/>
      <c r="N16" s="17"/>
    </row>
    <row r="17" spans="1:26" ht="44.25" customHeight="1" x14ac:dyDescent="0.25">
      <c r="A17" s="15"/>
      <c r="B17" s="19" t="s">
        <v>251</v>
      </c>
      <c r="C17" s="48" t="s">
        <v>623</v>
      </c>
      <c r="D17" s="19" t="s">
        <v>393</v>
      </c>
      <c r="E17" s="19" t="s">
        <v>373</v>
      </c>
      <c r="F17" s="45" t="s">
        <v>306</v>
      </c>
      <c r="G17" s="15"/>
      <c r="H17" s="15"/>
      <c r="I17" s="15"/>
      <c r="J17" s="15"/>
      <c r="K17" s="17"/>
      <c r="L17" s="17"/>
      <c r="M17" s="17"/>
      <c r="N17" s="17"/>
    </row>
    <row r="18" spans="1:26" ht="18.75" customHeight="1" x14ac:dyDescent="0.25">
      <c r="A18" s="15"/>
      <c r="B18" s="21" t="s">
        <v>375</v>
      </c>
      <c r="C18" s="15"/>
      <c r="D18" s="15"/>
      <c r="E18" s="15"/>
      <c r="F18" s="46">
        <f>SUM(F6:F17)</f>
        <v>293</v>
      </c>
      <c r="G18" s="15"/>
      <c r="H18" s="15"/>
      <c r="I18" s="15"/>
      <c r="J18" s="15"/>
      <c r="K18" s="17"/>
      <c r="L18" s="17"/>
      <c r="M18" s="17"/>
      <c r="N18" s="17"/>
    </row>
    <row r="19" spans="1:26" ht="18.75" customHeight="1" x14ac:dyDescent="0.25">
      <c r="A19" s="15"/>
      <c r="B19" s="22" t="s">
        <v>380</v>
      </c>
      <c r="C19" s="15"/>
      <c r="D19" s="15"/>
      <c r="E19" s="15"/>
      <c r="F19" s="15"/>
      <c r="G19" s="15"/>
      <c r="H19" s="15"/>
      <c r="I19" s="15"/>
      <c r="J19" s="15"/>
      <c r="K19" s="17"/>
      <c r="L19" s="17"/>
      <c r="M19" s="17"/>
      <c r="N19" s="17"/>
    </row>
    <row r="20" spans="1:26" x14ac:dyDescent="0.25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spans="1:26" x14ac:dyDescent="0.25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spans="1:26" x14ac:dyDescent="0.25">
      <c r="A22" s="18"/>
      <c r="B22" s="163"/>
      <c r="C22" s="163"/>
      <c r="D22" s="18"/>
      <c r="E22" s="280"/>
      <c r="F22" s="280"/>
      <c r="G22" s="15"/>
      <c r="H22" s="15"/>
      <c r="I22" s="15"/>
      <c r="J22" s="15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spans="1:26" x14ac:dyDescent="0.25">
      <c r="A23" s="18"/>
      <c r="B23" s="164"/>
      <c r="C23" s="164"/>
      <c r="D23" s="18"/>
      <c r="E23" s="165"/>
      <c r="F23" s="165"/>
      <c r="G23" s="15"/>
      <c r="H23" s="106"/>
      <c r="I23" s="106"/>
      <c r="J23" s="15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spans="1:26" x14ac:dyDescent="0.25">
      <c r="A24" s="18"/>
      <c r="B24" s="164"/>
      <c r="C24" s="164"/>
      <c r="D24" s="18"/>
      <c r="E24" s="165"/>
      <c r="F24" s="165"/>
      <c r="G24" s="15"/>
      <c r="H24" s="66"/>
      <c r="I24" s="66"/>
      <c r="J24" s="15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spans="1:26" x14ac:dyDescent="0.25">
      <c r="A25" s="18"/>
      <c r="B25" s="164"/>
      <c r="C25" s="164"/>
      <c r="D25" s="18"/>
      <c r="E25" s="165"/>
      <c r="F25" s="165"/>
      <c r="G25" s="15"/>
      <c r="H25" s="281" t="s">
        <v>643</v>
      </c>
      <c r="I25" s="282"/>
      <c r="J25" s="15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spans="1:26" x14ac:dyDescent="0.25">
      <c r="A26" s="18"/>
      <c r="B26" s="164"/>
      <c r="C26" s="164"/>
      <c r="D26" s="18"/>
      <c r="E26" s="165"/>
      <c r="F26" s="165"/>
      <c r="G26" s="15"/>
      <c r="H26" s="107" t="s">
        <v>297</v>
      </c>
      <c r="I26" s="107">
        <v>10</v>
      </c>
      <c r="J26" s="15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spans="1:26" x14ac:dyDescent="0.25">
      <c r="A27" s="18"/>
      <c r="B27" s="164"/>
      <c r="C27" s="164"/>
      <c r="D27" s="18"/>
      <c r="E27" s="165"/>
      <c r="F27" s="165"/>
      <c r="G27" s="15"/>
      <c r="H27" s="107" t="s">
        <v>300</v>
      </c>
      <c r="I27" s="107">
        <v>9</v>
      </c>
      <c r="J27" s="15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spans="1:26" x14ac:dyDescent="0.25">
      <c r="A28" s="18"/>
      <c r="B28" s="164"/>
      <c r="C28" s="164"/>
      <c r="D28" s="18"/>
      <c r="E28" s="165"/>
      <c r="F28" s="165"/>
      <c r="G28" s="15"/>
      <c r="H28" s="107" t="s">
        <v>298</v>
      </c>
      <c r="I28" s="107">
        <v>8</v>
      </c>
      <c r="J28" s="15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spans="1:26" x14ac:dyDescent="0.25">
      <c r="A29" s="18"/>
      <c r="B29" s="164"/>
      <c r="C29" s="164"/>
      <c r="D29" s="18"/>
      <c r="E29" s="18"/>
      <c r="F29" s="18"/>
      <c r="G29" s="15"/>
      <c r="H29" s="107" t="s">
        <v>303</v>
      </c>
      <c r="I29" s="107">
        <v>7</v>
      </c>
      <c r="J29" s="15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spans="1:26" x14ac:dyDescent="0.25">
      <c r="A30" s="18"/>
      <c r="B30" s="164"/>
      <c r="C30" s="164"/>
      <c r="D30" s="18"/>
      <c r="E30" s="18"/>
      <c r="F30" s="18"/>
      <c r="G30" s="15"/>
      <c r="H30" s="107" t="s">
        <v>348</v>
      </c>
      <c r="I30" s="107">
        <v>6</v>
      </c>
      <c r="J30" s="15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spans="1:26" x14ac:dyDescent="0.25">
      <c r="A31" s="18"/>
      <c r="B31" s="164"/>
      <c r="C31" s="164"/>
      <c r="D31" s="18"/>
      <c r="E31" s="53"/>
      <c r="F31" s="53"/>
      <c r="G31" s="15"/>
      <c r="H31" s="107" t="s">
        <v>323</v>
      </c>
      <c r="I31" s="107">
        <v>5</v>
      </c>
      <c r="J31" s="15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spans="1:26" x14ac:dyDescent="0.25">
      <c r="A32" s="18"/>
      <c r="B32" s="164"/>
      <c r="C32" s="164"/>
      <c r="D32" s="18"/>
      <c r="E32" s="280"/>
      <c r="F32" s="280"/>
      <c r="G32" s="15"/>
      <c r="H32" s="107" t="s">
        <v>432</v>
      </c>
      <c r="I32" s="107">
        <v>4</v>
      </c>
      <c r="J32" s="15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spans="1:59" x14ac:dyDescent="0.25">
      <c r="A33" s="18"/>
      <c r="B33" s="164"/>
      <c r="C33" s="164"/>
      <c r="D33" s="18"/>
      <c r="E33" s="166"/>
      <c r="F33" s="166"/>
      <c r="G33" s="15"/>
      <c r="H33" s="107" t="s">
        <v>259</v>
      </c>
      <c r="I33" s="107">
        <v>3</v>
      </c>
      <c r="J33" s="15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spans="1:59" x14ac:dyDescent="0.25">
      <c r="A34" s="154"/>
      <c r="B34" s="153"/>
      <c r="C34" s="153"/>
      <c r="D34" s="154"/>
      <c r="E34" s="156"/>
      <c r="F34" s="156"/>
      <c r="G34" s="15"/>
      <c r="H34" s="107" t="s">
        <v>433</v>
      </c>
      <c r="I34" s="107">
        <v>2</v>
      </c>
      <c r="J34" s="15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spans="1:59" x14ac:dyDescent="0.25">
      <c r="A35" s="154"/>
      <c r="B35" s="154"/>
      <c r="C35" s="154"/>
      <c r="D35" s="154"/>
      <c r="E35" s="156"/>
      <c r="F35" s="156"/>
      <c r="G35" s="15"/>
      <c r="H35" s="107" t="s">
        <v>434</v>
      </c>
      <c r="I35" s="107">
        <v>1</v>
      </c>
      <c r="J35" s="15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spans="1:59" x14ac:dyDescent="0.25">
      <c r="A36" s="154"/>
      <c r="B36" s="155"/>
      <c r="C36" s="157"/>
      <c r="D36" s="154"/>
      <c r="E36" s="156"/>
      <c r="F36" s="156"/>
      <c r="G36" s="15"/>
      <c r="H36" s="107" t="s">
        <v>254</v>
      </c>
      <c r="I36" s="107">
        <v>0</v>
      </c>
      <c r="J36" s="15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0"/>
    </row>
    <row r="37" spans="1:59" x14ac:dyDescent="0.25">
      <c r="A37" s="154"/>
      <c r="B37" s="158"/>
      <c r="C37" s="159"/>
      <c r="D37" s="154"/>
      <c r="E37" s="156"/>
      <c r="F37" s="156"/>
      <c r="G37" s="15"/>
      <c r="H37" s="107" t="s">
        <v>435</v>
      </c>
      <c r="I37" s="107">
        <v>-1</v>
      </c>
      <c r="J37" s="15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0"/>
    </row>
    <row r="38" spans="1:59" x14ac:dyDescent="0.25">
      <c r="A38" s="154"/>
      <c r="B38" s="160"/>
      <c r="C38" s="159"/>
      <c r="D38" s="154"/>
      <c r="E38" s="156"/>
      <c r="F38" s="156"/>
      <c r="G38" s="15"/>
      <c r="H38" s="15"/>
      <c r="I38" s="15"/>
      <c r="J38" s="15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0"/>
    </row>
    <row r="39" spans="1:59" x14ac:dyDescent="0.25">
      <c r="A39" s="154"/>
      <c r="B39" s="160"/>
      <c r="C39" s="159"/>
      <c r="D39" s="154"/>
      <c r="E39" s="156"/>
      <c r="F39" s="156"/>
      <c r="G39" s="15"/>
      <c r="H39" s="15"/>
      <c r="I39" s="15"/>
      <c r="J39" s="15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0"/>
    </row>
    <row r="40" spans="1:59" x14ac:dyDescent="0.25">
      <c r="A40" s="154"/>
      <c r="B40" s="160"/>
      <c r="C40" s="159"/>
      <c r="D40" s="154"/>
      <c r="E40" s="156"/>
      <c r="F40" s="156"/>
      <c r="G40" s="15"/>
      <c r="H40" s="15"/>
      <c r="I40" s="15"/>
      <c r="J40" s="15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0"/>
    </row>
    <row r="41" spans="1:59" x14ac:dyDescent="0.25">
      <c r="A41" s="154"/>
      <c r="B41" s="160"/>
      <c r="C41" s="159"/>
      <c r="D41" s="154"/>
      <c r="E41" s="156"/>
      <c r="F41" s="156"/>
      <c r="G41" s="15"/>
      <c r="H41" s="15"/>
      <c r="I41" s="15"/>
      <c r="J41" s="15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0"/>
    </row>
    <row r="42" spans="1:59" x14ac:dyDescent="0.25">
      <c r="A42" s="154"/>
      <c r="B42" s="154"/>
      <c r="C42" s="154"/>
      <c r="D42" s="154"/>
      <c r="E42" s="156"/>
      <c r="F42" s="156"/>
      <c r="G42" s="15"/>
      <c r="H42" s="15"/>
      <c r="I42" s="15"/>
      <c r="J42" s="15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0"/>
    </row>
    <row r="43" spans="1:59" x14ac:dyDescent="0.25">
      <c r="A43" s="154"/>
      <c r="B43" s="154"/>
      <c r="C43" s="154"/>
      <c r="D43" s="154"/>
      <c r="E43" s="156"/>
      <c r="F43" s="156"/>
      <c r="G43" s="15"/>
      <c r="H43" s="15"/>
      <c r="I43" s="15"/>
      <c r="J43" s="15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0"/>
    </row>
    <row r="44" spans="1:59" x14ac:dyDescent="0.25">
      <c r="A44" s="154"/>
      <c r="B44" s="154"/>
      <c r="C44" s="154"/>
      <c r="D44" s="154"/>
      <c r="E44" s="156"/>
      <c r="F44" s="161"/>
      <c r="G44" s="15"/>
      <c r="H44" s="15"/>
      <c r="I44" s="15"/>
      <c r="J44" s="15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0"/>
    </row>
    <row r="45" spans="1:59" x14ac:dyDescent="0.25">
      <c r="A45" s="154"/>
      <c r="B45" s="154"/>
      <c r="C45" s="154"/>
      <c r="D45" s="154"/>
      <c r="E45" s="154"/>
      <c r="F45" s="154"/>
      <c r="G45" s="15"/>
      <c r="H45" s="15"/>
      <c r="I45" s="15"/>
      <c r="J45" s="15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0"/>
    </row>
    <row r="46" spans="1:59" x14ac:dyDescent="0.25">
      <c r="A46" s="154"/>
      <c r="B46" s="154"/>
      <c r="C46" s="154"/>
      <c r="D46" s="154"/>
      <c r="E46" s="154"/>
      <c r="F46" s="154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0"/>
      <c r="BA46" s="10"/>
      <c r="BB46" s="10"/>
      <c r="BC46" s="10"/>
      <c r="BD46" s="10"/>
      <c r="BE46" s="10"/>
      <c r="BF46" s="10"/>
      <c r="BG46" s="10"/>
    </row>
    <row r="47" spans="1:59" x14ac:dyDescent="0.25">
      <c r="A47" s="154"/>
      <c r="B47" s="154"/>
      <c r="C47" s="154"/>
      <c r="D47" s="154"/>
      <c r="E47" s="154"/>
      <c r="F47" s="154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0"/>
      <c r="BA47" s="10"/>
      <c r="BB47" s="10"/>
      <c r="BC47" s="10"/>
      <c r="BD47" s="10"/>
      <c r="BE47" s="10"/>
      <c r="BF47" s="10"/>
      <c r="BG47" s="10"/>
    </row>
    <row r="48" spans="1:59" x14ac:dyDescent="0.25">
      <c r="A48" s="154"/>
      <c r="B48" s="25"/>
      <c r="C48" s="154"/>
      <c r="D48" s="154"/>
      <c r="E48" s="154"/>
      <c r="F48" s="154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0"/>
      <c r="BA48" s="10"/>
      <c r="BB48" s="10"/>
      <c r="BC48" s="10"/>
      <c r="BD48" s="10"/>
      <c r="BE48" s="10"/>
      <c r="BF48" s="10"/>
      <c r="BG48" s="10"/>
    </row>
    <row r="49" spans="1:52" x14ac:dyDescent="0.25">
      <c r="A49" s="154"/>
      <c r="B49" s="154"/>
      <c r="C49" s="154"/>
      <c r="D49" s="154"/>
      <c r="E49" s="154"/>
      <c r="F49" s="154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0"/>
    </row>
    <row r="50" spans="1:52" x14ac:dyDescent="0.25">
      <c r="A50" s="154"/>
      <c r="B50" s="154"/>
      <c r="C50" s="154"/>
      <c r="D50" s="154"/>
      <c r="E50" s="154"/>
      <c r="F50" s="154"/>
    </row>
    <row r="51" spans="1:52" x14ac:dyDescent="0.25">
      <c r="A51" s="154"/>
      <c r="B51" s="154"/>
      <c r="C51" s="154"/>
      <c r="D51" s="154"/>
      <c r="E51" s="154"/>
      <c r="F51" s="154"/>
    </row>
    <row r="52" spans="1:52" x14ac:dyDescent="0.25">
      <c r="A52" s="154"/>
      <c r="B52" s="154"/>
      <c r="C52" s="154"/>
      <c r="D52" s="154"/>
      <c r="E52" s="154"/>
      <c r="F52" s="154"/>
    </row>
    <row r="53" spans="1:52" x14ac:dyDescent="0.25">
      <c r="A53" s="154"/>
      <c r="B53" s="162"/>
      <c r="C53" s="154"/>
      <c r="D53" s="154"/>
      <c r="E53" s="154"/>
      <c r="F53" s="154"/>
    </row>
    <row r="54" spans="1:52" x14ac:dyDescent="0.25">
      <c r="A54" s="154"/>
      <c r="B54" s="154"/>
      <c r="C54" s="154"/>
      <c r="D54" s="154"/>
      <c r="E54" s="154"/>
      <c r="F54" s="154"/>
    </row>
    <row r="55" spans="1:52" x14ac:dyDescent="0.25">
      <c r="A55" s="154"/>
      <c r="B55" s="154"/>
      <c r="C55" s="154"/>
      <c r="D55" s="154"/>
      <c r="E55" s="154"/>
      <c r="F55" s="154"/>
    </row>
    <row r="56" spans="1:52" x14ac:dyDescent="0.25">
      <c r="A56" s="154"/>
      <c r="B56" s="154"/>
      <c r="C56" s="154"/>
      <c r="D56" s="154"/>
      <c r="E56" s="154"/>
      <c r="F56" s="154"/>
    </row>
    <row r="57" spans="1:52" x14ac:dyDescent="0.25">
      <c r="A57" s="154"/>
      <c r="B57" s="154"/>
      <c r="C57" s="154"/>
      <c r="D57" s="154"/>
      <c r="E57" s="154"/>
      <c r="F57" s="154"/>
    </row>
    <row r="58" spans="1:52" x14ac:dyDescent="0.25">
      <c r="A58" s="154"/>
      <c r="B58" s="154"/>
      <c r="C58" s="154"/>
      <c r="D58" s="154"/>
      <c r="E58" s="154"/>
      <c r="F58" s="154"/>
    </row>
    <row r="59" spans="1:52" x14ac:dyDescent="0.25">
      <c r="A59" s="154"/>
      <c r="B59" s="154"/>
      <c r="C59" s="154"/>
      <c r="D59" s="154"/>
      <c r="E59" s="154"/>
      <c r="F59" s="154"/>
    </row>
    <row r="60" spans="1:52" x14ac:dyDescent="0.25">
      <c r="A60" s="154"/>
      <c r="B60" s="154"/>
      <c r="C60" s="154"/>
      <c r="D60" s="154"/>
      <c r="E60" s="154"/>
      <c r="F60" s="154"/>
    </row>
    <row r="61" spans="1:52" x14ac:dyDescent="0.25">
      <c r="A61" s="154"/>
      <c r="B61" s="154"/>
      <c r="C61" s="154"/>
      <c r="D61" s="154"/>
      <c r="E61" s="154"/>
      <c r="F61" s="154"/>
    </row>
    <row r="62" spans="1:52" x14ac:dyDescent="0.25">
      <c r="A62" s="154"/>
      <c r="B62" s="154"/>
      <c r="C62" s="154"/>
      <c r="D62" s="154"/>
      <c r="E62" s="154"/>
      <c r="F62" s="154"/>
    </row>
    <row r="63" spans="1:52" x14ac:dyDescent="0.25">
      <c r="A63" s="154"/>
      <c r="B63" s="154"/>
      <c r="C63" s="154"/>
      <c r="D63" s="154"/>
      <c r="E63" s="154"/>
      <c r="F63" s="154"/>
    </row>
    <row r="64" spans="1:52" x14ac:dyDescent="0.25">
      <c r="A64" s="154"/>
      <c r="B64" s="154"/>
      <c r="C64" s="154"/>
      <c r="D64" s="154"/>
      <c r="E64" s="154"/>
      <c r="F64" s="154"/>
    </row>
    <row r="65" spans="1:6" x14ac:dyDescent="0.25">
      <c r="A65" s="154"/>
      <c r="B65" s="154"/>
      <c r="C65" s="154"/>
      <c r="D65" s="154"/>
      <c r="E65" s="154"/>
      <c r="F65" s="154"/>
    </row>
    <row r="66" spans="1:6" x14ac:dyDescent="0.25">
      <c r="A66" s="154"/>
      <c r="B66" s="154"/>
      <c r="C66" s="154"/>
      <c r="D66" s="154"/>
      <c r="E66" s="154"/>
      <c r="F66" s="154"/>
    </row>
    <row r="67" spans="1:6" x14ac:dyDescent="0.25">
      <c r="A67" s="154"/>
      <c r="B67" s="154"/>
      <c r="C67" s="154"/>
      <c r="D67" s="154"/>
      <c r="E67" s="154"/>
      <c r="F67" s="154"/>
    </row>
    <row r="68" spans="1:6" x14ac:dyDescent="0.25">
      <c r="A68" s="154"/>
      <c r="B68" s="154"/>
      <c r="C68" s="154"/>
      <c r="D68" s="154"/>
      <c r="E68" s="154"/>
      <c r="F68" s="154"/>
    </row>
    <row r="69" spans="1:6" x14ac:dyDescent="0.25">
      <c r="A69" s="154"/>
      <c r="B69" s="154"/>
      <c r="C69" s="154"/>
      <c r="D69" s="154"/>
      <c r="E69" s="154"/>
      <c r="F69" s="154"/>
    </row>
    <row r="70" spans="1:6" x14ac:dyDescent="0.25">
      <c r="A70" s="154"/>
      <c r="B70" s="154"/>
      <c r="C70" s="154"/>
      <c r="D70" s="154"/>
      <c r="E70" s="154"/>
      <c r="F70" s="154"/>
    </row>
    <row r="71" spans="1:6" x14ac:dyDescent="0.25">
      <c r="A71" s="154"/>
      <c r="B71" s="154"/>
      <c r="C71" s="154"/>
      <c r="D71" s="154"/>
      <c r="E71" s="154"/>
      <c r="F71" s="154"/>
    </row>
    <row r="72" spans="1:6" x14ac:dyDescent="0.25">
      <c r="A72" s="154"/>
      <c r="B72" s="154"/>
      <c r="C72" s="154"/>
      <c r="D72" s="154"/>
      <c r="E72" s="154"/>
      <c r="F72" s="154"/>
    </row>
    <row r="73" spans="1:6" x14ac:dyDescent="0.25">
      <c r="A73" s="154"/>
      <c r="B73" s="154"/>
      <c r="C73" s="154"/>
      <c r="D73" s="154"/>
      <c r="E73" s="154"/>
      <c r="F73" s="154"/>
    </row>
    <row r="74" spans="1:6" x14ac:dyDescent="0.25">
      <c r="A74" s="154"/>
      <c r="B74" s="154"/>
      <c r="C74" s="154"/>
      <c r="D74" s="154"/>
      <c r="E74" s="154"/>
      <c r="F74" s="154"/>
    </row>
    <row r="75" spans="1:6" x14ac:dyDescent="0.25">
      <c r="A75" s="154"/>
      <c r="B75" s="154"/>
      <c r="C75" s="154"/>
      <c r="D75" s="154"/>
      <c r="E75" s="154"/>
      <c r="F75" s="154"/>
    </row>
    <row r="76" spans="1:6" x14ac:dyDescent="0.25">
      <c r="A76" s="154"/>
      <c r="B76" s="154"/>
      <c r="C76" s="154"/>
      <c r="D76" s="154"/>
      <c r="E76" s="154"/>
      <c r="F76" s="154"/>
    </row>
    <row r="77" spans="1:6" x14ac:dyDescent="0.25">
      <c r="A77" s="154"/>
      <c r="B77" s="154"/>
      <c r="C77" s="154"/>
      <c r="D77" s="154"/>
      <c r="E77" s="154"/>
      <c r="F77" s="154"/>
    </row>
    <row r="78" spans="1:6" x14ac:dyDescent="0.25">
      <c r="A78" s="154"/>
      <c r="B78" s="154"/>
      <c r="C78" s="154"/>
      <c r="D78" s="154"/>
      <c r="E78" s="154"/>
      <c r="F78" s="154"/>
    </row>
    <row r="79" spans="1:6" x14ac:dyDescent="0.25">
      <c r="A79" s="154"/>
      <c r="B79" s="154"/>
      <c r="C79" s="154"/>
      <c r="D79" s="154"/>
      <c r="E79" s="154"/>
      <c r="F79" s="154"/>
    </row>
    <row r="80" spans="1:6" x14ac:dyDescent="0.25">
      <c r="A80" s="154"/>
      <c r="B80" s="154"/>
      <c r="C80" s="154"/>
      <c r="D80" s="154"/>
      <c r="E80" s="154"/>
      <c r="F80" s="154"/>
    </row>
    <row r="81" spans="1:6" x14ac:dyDescent="0.25">
      <c r="A81" s="154"/>
      <c r="B81" s="154"/>
      <c r="C81" s="154"/>
      <c r="D81" s="154"/>
      <c r="E81" s="154"/>
      <c r="F81" s="154"/>
    </row>
    <row r="82" spans="1:6" x14ac:dyDescent="0.25">
      <c r="A82" s="154"/>
      <c r="B82" s="154"/>
      <c r="C82" s="154"/>
      <c r="D82" s="154"/>
      <c r="E82" s="154"/>
      <c r="F82" s="154"/>
    </row>
    <row r="83" spans="1:6" x14ac:dyDescent="0.25">
      <c r="A83" s="154"/>
      <c r="B83" s="154"/>
      <c r="C83" s="154"/>
      <c r="D83" s="154"/>
      <c r="E83" s="154"/>
      <c r="F83" s="154"/>
    </row>
    <row r="84" spans="1:6" x14ac:dyDescent="0.25">
      <c r="A84" s="154"/>
      <c r="B84" s="154"/>
      <c r="C84" s="154"/>
      <c r="D84" s="154"/>
      <c r="E84" s="154"/>
      <c r="F84" s="154"/>
    </row>
    <row r="85" spans="1:6" x14ac:dyDescent="0.25">
      <c r="A85" s="154"/>
      <c r="B85" s="154"/>
      <c r="C85" s="154"/>
      <c r="D85" s="154"/>
      <c r="E85" s="154"/>
      <c r="F85" s="154"/>
    </row>
    <row r="86" spans="1:6" x14ac:dyDescent="0.25">
      <c r="A86" s="154"/>
      <c r="B86" s="154"/>
      <c r="C86" s="154"/>
      <c r="D86" s="154"/>
      <c r="E86" s="154"/>
      <c r="F86" s="154"/>
    </row>
    <row r="87" spans="1:6" x14ac:dyDescent="0.25">
      <c r="A87" s="154"/>
      <c r="B87" s="154"/>
      <c r="C87" s="154"/>
      <c r="D87" s="154"/>
      <c r="E87" s="154"/>
      <c r="F87" s="154"/>
    </row>
    <row r="88" spans="1:6" x14ac:dyDescent="0.25">
      <c r="A88" s="154"/>
      <c r="B88" s="154"/>
      <c r="C88" s="154"/>
      <c r="D88" s="154"/>
      <c r="E88" s="154"/>
      <c r="F88" s="154"/>
    </row>
    <row r="89" spans="1:6" x14ac:dyDescent="0.25">
      <c r="A89" s="154"/>
      <c r="B89" s="154"/>
      <c r="C89" s="154"/>
      <c r="D89" s="154"/>
      <c r="E89" s="154"/>
      <c r="F89" s="154"/>
    </row>
    <row r="90" spans="1:6" x14ac:dyDescent="0.25">
      <c r="A90" s="154"/>
      <c r="B90" s="154"/>
      <c r="C90" s="154"/>
      <c r="D90" s="154"/>
      <c r="E90" s="154"/>
      <c r="F90" s="154"/>
    </row>
    <row r="91" spans="1:6" x14ac:dyDescent="0.25">
      <c r="A91" s="154"/>
      <c r="B91" s="154"/>
      <c r="C91" s="154"/>
      <c r="D91" s="154"/>
      <c r="E91" s="154"/>
      <c r="F91" s="154"/>
    </row>
    <row r="92" spans="1:6" x14ac:dyDescent="0.25">
      <c r="A92" s="154"/>
      <c r="B92" s="154"/>
      <c r="C92" s="154"/>
      <c r="D92" s="154"/>
      <c r="E92" s="154"/>
      <c r="F92" s="154"/>
    </row>
    <row r="93" spans="1:6" x14ac:dyDescent="0.25">
      <c r="A93" s="154"/>
      <c r="B93" s="154"/>
      <c r="C93" s="154"/>
      <c r="D93" s="154"/>
      <c r="E93" s="154"/>
      <c r="F93" s="154"/>
    </row>
    <row r="94" spans="1:6" x14ac:dyDescent="0.25">
      <c r="A94" s="154"/>
      <c r="B94" s="154"/>
      <c r="C94" s="154"/>
      <c r="D94" s="154"/>
      <c r="E94" s="154"/>
      <c r="F94" s="154"/>
    </row>
    <row r="95" spans="1:6" x14ac:dyDescent="0.25">
      <c r="A95" s="154"/>
      <c r="B95" s="154"/>
      <c r="C95" s="154"/>
      <c r="D95" s="154"/>
      <c r="E95" s="154"/>
      <c r="F95" s="154"/>
    </row>
    <row r="96" spans="1:6" x14ac:dyDescent="0.25">
      <c r="A96" s="154"/>
      <c r="B96" s="154"/>
      <c r="C96" s="154"/>
      <c r="D96" s="154"/>
      <c r="E96" s="154"/>
      <c r="F96" s="154"/>
    </row>
    <row r="97" spans="1:6" x14ac:dyDescent="0.25">
      <c r="A97" s="154"/>
      <c r="B97" s="154"/>
      <c r="C97" s="154"/>
      <c r="D97" s="154"/>
      <c r="E97" s="154"/>
      <c r="F97" s="154"/>
    </row>
    <row r="98" spans="1:6" x14ac:dyDescent="0.25">
      <c r="A98" s="154"/>
      <c r="B98" s="154"/>
      <c r="C98" s="154"/>
      <c r="D98" s="154"/>
      <c r="E98" s="154"/>
      <c r="F98" s="154"/>
    </row>
    <row r="99" spans="1:6" x14ac:dyDescent="0.25">
      <c r="A99" s="154"/>
      <c r="B99" s="154"/>
      <c r="C99" s="154"/>
      <c r="D99" s="154"/>
      <c r="E99" s="154"/>
      <c r="F99" s="154"/>
    </row>
    <row r="100" spans="1:6" x14ac:dyDescent="0.25">
      <c r="A100" s="154"/>
      <c r="B100" s="154"/>
      <c r="C100" s="154"/>
      <c r="D100" s="154"/>
      <c r="E100" s="154"/>
      <c r="F100" s="154"/>
    </row>
    <row r="101" spans="1:6" x14ac:dyDescent="0.25">
      <c r="A101" s="154"/>
      <c r="B101" s="154"/>
      <c r="C101" s="154"/>
      <c r="D101" s="154"/>
      <c r="E101" s="154"/>
      <c r="F101" s="154"/>
    </row>
    <row r="102" spans="1:6" x14ac:dyDescent="0.25">
      <c r="A102" s="154"/>
      <c r="B102" s="154"/>
      <c r="C102" s="154"/>
      <c r="D102" s="154"/>
      <c r="E102" s="154"/>
      <c r="F102" s="154"/>
    </row>
    <row r="103" spans="1:6" x14ac:dyDescent="0.25">
      <c r="A103" s="154"/>
      <c r="B103" s="154"/>
      <c r="C103" s="154"/>
      <c r="D103" s="154"/>
      <c r="E103" s="154"/>
      <c r="F103" s="154"/>
    </row>
    <row r="104" spans="1:6" x14ac:dyDescent="0.25">
      <c r="A104" s="154"/>
      <c r="B104" s="154"/>
      <c r="C104" s="154"/>
      <c r="D104" s="154"/>
      <c r="E104" s="154"/>
      <c r="F104" s="154"/>
    </row>
    <row r="105" spans="1:6" x14ac:dyDescent="0.25">
      <c r="A105" s="154"/>
      <c r="B105" s="154"/>
      <c r="C105" s="154"/>
      <c r="D105" s="154"/>
      <c r="E105" s="154"/>
      <c r="F105" s="154"/>
    </row>
    <row r="106" spans="1:6" x14ac:dyDescent="0.25">
      <c r="A106" s="154"/>
      <c r="B106" s="154"/>
      <c r="C106" s="154"/>
      <c r="D106" s="154"/>
      <c r="E106" s="154"/>
      <c r="F106" s="154"/>
    </row>
    <row r="107" spans="1:6" x14ac:dyDescent="0.25">
      <c r="A107" s="154"/>
      <c r="B107" s="154"/>
      <c r="C107" s="154"/>
      <c r="D107" s="154"/>
      <c r="E107" s="154"/>
      <c r="F107" s="154"/>
    </row>
    <row r="108" spans="1:6" x14ac:dyDescent="0.25">
      <c r="A108" s="154"/>
      <c r="B108" s="154"/>
      <c r="C108" s="154"/>
      <c r="D108" s="154"/>
      <c r="E108" s="154"/>
      <c r="F108" s="154"/>
    </row>
    <row r="109" spans="1:6" x14ac:dyDescent="0.25">
      <c r="A109" s="154"/>
      <c r="B109" s="154"/>
      <c r="C109" s="154"/>
      <c r="D109" s="154"/>
      <c r="E109" s="154"/>
      <c r="F109" s="154"/>
    </row>
    <row r="110" spans="1:6" x14ac:dyDescent="0.25">
      <c r="A110" s="154"/>
      <c r="B110" s="154"/>
      <c r="C110" s="154"/>
      <c r="D110" s="154"/>
      <c r="E110" s="154"/>
      <c r="F110" s="154"/>
    </row>
    <row r="111" spans="1:6" x14ac:dyDescent="0.25">
      <c r="A111" s="154"/>
      <c r="B111" s="154"/>
      <c r="C111" s="154"/>
      <c r="D111" s="154"/>
      <c r="E111" s="154"/>
      <c r="F111" s="154"/>
    </row>
    <row r="112" spans="1:6" x14ac:dyDescent="0.25">
      <c r="A112" s="154"/>
      <c r="B112" s="154"/>
      <c r="C112" s="154"/>
      <c r="D112" s="154"/>
      <c r="E112" s="154"/>
      <c r="F112" s="154"/>
    </row>
    <row r="113" spans="1:6" x14ac:dyDescent="0.25">
      <c r="A113" s="154"/>
      <c r="B113" s="154"/>
      <c r="C113" s="154"/>
      <c r="D113" s="154"/>
      <c r="E113" s="154"/>
      <c r="F113" s="154"/>
    </row>
    <row r="114" spans="1:6" x14ac:dyDescent="0.25">
      <c r="A114" s="154"/>
      <c r="B114" s="154"/>
      <c r="C114" s="154"/>
      <c r="D114" s="154"/>
      <c r="E114" s="154"/>
      <c r="F114" s="154"/>
    </row>
    <row r="115" spans="1:6" x14ac:dyDescent="0.25">
      <c r="A115" s="154"/>
      <c r="B115" s="154"/>
      <c r="C115" s="154"/>
      <c r="D115" s="154"/>
      <c r="E115" s="154"/>
      <c r="F115" s="154"/>
    </row>
    <row r="116" spans="1:6" x14ac:dyDescent="0.25">
      <c r="A116" s="154"/>
      <c r="B116" s="154"/>
      <c r="C116" s="154"/>
      <c r="D116" s="154"/>
      <c r="E116" s="154"/>
      <c r="F116" s="154"/>
    </row>
    <row r="117" spans="1:6" x14ac:dyDescent="0.25">
      <c r="A117" s="154"/>
      <c r="B117" s="154"/>
      <c r="C117" s="154"/>
      <c r="D117" s="154"/>
      <c r="E117" s="154"/>
      <c r="F117" s="154"/>
    </row>
    <row r="118" spans="1:6" x14ac:dyDescent="0.25">
      <c r="A118" s="154"/>
      <c r="B118" s="154"/>
      <c r="C118" s="154"/>
      <c r="D118" s="154"/>
      <c r="E118" s="154"/>
      <c r="F118" s="154"/>
    </row>
    <row r="119" spans="1:6" x14ac:dyDescent="0.25">
      <c r="A119" s="154"/>
      <c r="B119" s="154"/>
      <c r="C119" s="154"/>
      <c r="D119" s="154"/>
      <c r="E119" s="154"/>
      <c r="F119" s="154"/>
    </row>
    <row r="120" spans="1:6" x14ac:dyDescent="0.25">
      <c r="A120" s="154"/>
      <c r="B120" s="154"/>
      <c r="C120" s="154"/>
      <c r="D120" s="154"/>
      <c r="E120" s="154"/>
      <c r="F120" s="154"/>
    </row>
    <row r="121" spans="1:6" x14ac:dyDescent="0.25">
      <c r="A121" s="154"/>
      <c r="B121" s="154"/>
      <c r="C121" s="154"/>
      <c r="D121" s="154"/>
      <c r="E121" s="154"/>
      <c r="F121" s="154"/>
    </row>
    <row r="122" spans="1:6" x14ac:dyDescent="0.25">
      <c r="A122" s="154"/>
      <c r="B122" s="154"/>
      <c r="C122" s="154"/>
      <c r="D122" s="154"/>
      <c r="E122" s="154"/>
      <c r="F122" s="154"/>
    </row>
    <row r="123" spans="1:6" x14ac:dyDescent="0.25">
      <c r="A123" s="154"/>
      <c r="B123" s="154"/>
      <c r="C123" s="154"/>
      <c r="D123" s="154"/>
      <c r="E123" s="154"/>
      <c r="F123" s="154"/>
    </row>
    <row r="124" spans="1:6" x14ac:dyDescent="0.25">
      <c r="A124" s="154"/>
      <c r="B124" s="154"/>
      <c r="C124" s="154"/>
      <c r="D124" s="154"/>
      <c r="E124" s="154"/>
      <c r="F124" s="154"/>
    </row>
    <row r="125" spans="1:6" x14ac:dyDescent="0.25">
      <c r="A125" s="154"/>
      <c r="B125" s="154"/>
      <c r="C125" s="154"/>
      <c r="D125" s="154"/>
      <c r="E125" s="154"/>
      <c r="F125" s="154"/>
    </row>
    <row r="126" spans="1:6" x14ac:dyDescent="0.25">
      <c r="A126" s="154"/>
      <c r="B126" s="154"/>
      <c r="C126" s="154"/>
      <c r="D126" s="154"/>
      <c r="E126" s="154"/>
      <c r="F126" s="154"/>
    </row>
    <row r="127" spans="1:6" x14ac:dyDescent="0.25">
      <c r="A127" s="154"/>
      <c r="B127" s="154"/>
      <c r="C127" s="154"/>
      <c r="D127" s="154"/>
      <c r="E127" s="154"/>
      <c r="F127" s="154"/>
    </row>
    <row r="128" spans="1:6" x14ac:dyDescent="0.25">
      <c r="A128" s="154"/>
      <c r="B128" s="154"/>
      <c r="C128" s="154"/>
      <c r="D128" s="154"/>
      <c r="E128" s="154"/>
      <c r="F128" s="154"/>
    </row>
    <row r="129" spans="1:6" x14ac:dyDescent="0.25">
      <c r="A129" s="154"/>
      <c r="B129" s="154"/>
      <c r="C129" s="154"/>
      <c r="D129" s="154"/>
      <c r="E129" s="154"/>
      <c r="F129" s="154"/>
    </row>
    <row r="130" spans="1:6" x14ac:dyDescent="0.25">
      <c r="A130" s="154"/>
      <c r="B130" s="154"/>
      <c r="C130" s="154"/>
      <c r="D130" s="154"/>
      <c r="E130" s="154"/>
      <c r="F130" s="154"/>
    </row>
    <row r="131" spans="1:6" x14ac:dyDescent="0.25">
      <c r="A131" s="154"/>
      <c r="B131" s="154"/>
      <c r="C131" s="154"/>
      <c r="D131" s="154"/>
      <c r="E131" s="154"/>
      <c r="F131" s="154"/>
    </row>
    <row r="132" spans="1:6" x14ac:dyDescent="0.25">
      <c r="A132" s="154"/>
      <c r="B132" s="154"/>
      <c r="C132" s="154"/>
      <c r="D132" s="154"/>
      <c r="E132" s="154"/>
      <c r="F132" s="154"/>
    </row>
    <row r="133" spans="1:6" x14ac:dyDescent="0.25">
      <c r="A133" s="154"/>
      <c r="B133" s="154"/>
      <c r="C133" s="154"/>
      <c r="D133" s="154"/>
      <c r="E133" s="154"/>
      <c r="F133" s="154"/>
    </row>
    <row r="134" spans="1:6" x14ac:dyDescent="0.25">
      <c r="A134" s="154"/>
      <c r="B134" s="154"/>
      <c r="C134" s="154"/>
      <c r="D134" s="154"/>
      <c r="E134" s="154"/>
      <c r="F134" s="154"/>
    </row>
    <row r="135" spans="1:6" x14ac:dyDescent="0.25">
      <c r="A135" s="154"/>
      <c r="B135" s="154"/>
      <c r="C135" s="154"/>
      <c r="D135" s="154"/>
      <c r="E135" s="154"/>
      <c r="F135" s="154"/>
    </row>
    <row r="136" spans="1:6" x14ac:dyDescent="0.25">
      <c r="A136" s="154"/>
      <c r="B136" s="154"/>
      <c r="C136" s="154"/>
      <c r="D136" s="154"/>
      <c r="E136" s="154"/>
      <c r="F136" s="154"/>
    </row>
    <row r="137" spans="1:6" x14ac:dyDescent="0.25">
      <c r="A137" s="154"/>
      <c r="B137" s="154"/>
      <c r="C137" s="154"/>
      <c r="D137" s="154"/>
      <c r="E137" s="154"/>
      <c r="F137" s="154"/>
    </row>
    <row r="138" spans="1:6" x14ac:dyDescent="0.25">
      <c r="A138" s="154"/>
      <c r="B138" s="154"/>
      <c r="C138" s="154"/>
      <c r="D138" s="154"/>
      <c r="E138" s="154"/>
      <c r="F138" s="154"/>
    </row>
    <row r="139" spans="1:6" x14ac:dyDescent="0.25">
      <c r="A139" s="154"/>
      <c r="B139" s="154"/>
      <c r="C139" s="154"/>
      <c r="D139" s="154"/>
      <c r="E139" s="154"/>
      <c r="F139" s="154"/>
    </row>
    <row r="140" spans="1:6" x14ac:dyDescent="0.25">
      <c r="A140" s="154"/>
      <c r="B140" s="154"/>
      <c r="C140" s="154"/>
      <c r="D140" s="154"/>
      <c r="E140" s="154"/>
      <c r="F140" s="154"/>
    </row>
    <row r="141" spans="1:6" x14ac:dyDescent="0.25">
      <c r="A141" s="154"/>
      <c r="B141" s="154"/>
      <c r="C141" s="154"/>
      <c r="D141" s="154"/>
      <c r="E141" s="154"/>
      <c r="F141" s="154"/>
    </row>
    <row r="142" spans="1:6" x14ac:dyDescent="0.25">
      <c r="A142" s="154"/>
      <c r="B142" s="154"/>
      <c r="C142" s="154"/>
      <c r="D142" s="154"/>
      <c r="E142" s="154"/>
      <c r="F142" s="154"/>
    </row>
    <row r="143" spans="1:6" x14ac:dyDescent="0.25">
      <c r="A143" s="154"/>
      <c r="B143" s="154"/>
      <c r="C143" s="154"/>
      <c r="D143" s="154"/>
      <c r="E143" s="154"/>
      <c r="F143" s="154"/>
    </row>
    <row r="144" spans="1:6" x14ac:dyDescent="0.25">
      <c r="A144" s="154"/>
      <c r="B144" s="154"/>
      <c r="C144" s="154"/>
      <c r="D144" s="154"/>
      <c r="E144" s="154"/>
      <c r="F144" s="154"/>
    </row>
    <row r="145" spans="1:6" x14ac:dyDescent="0.25">
      <c r="A145" s="154"/>
      <c r="B145" s="154"/>
      <c r="C145" s="154"/>
      <c r="D145" s="154"/>
      <c r="E145" s="154"/>
      <c r="F145" s="154"/>
    </row>
    <row r="146" spans="1:6" x14ac:dyDescent="0.25">
      <c r="A146" s="154"/>
      <c r="B146" s="154"/>
      <c r="C146" s="154"/>
      <c r="D146" s="154"/>
      <c r="E146" s="154"/>
      <c r="F146" s="154"/>
    </row>
    <row r="147" spans="1:6" x14ac:dyDescent="0.25">
      <c r="A147" s="154"/>
      <c r="B147" s="154"/>
      <c r="C147" s="154"/>
      <c r="D147" s="154"/>
      <c r="E147" s="154"/>
      <c r="F147" s="154"/>
    </row>
    <row r="148" spans="1:6" x14ac:dyDescent="0.25">
      <c r="A148" s="154"/>
      <c r="B148" s="154"/>
      <c r="C148" s="154"/>
      <c r="D148" s="154"/>
      <c r="E148" s="154"/>
      <c r="F148" s="154"/>
    </row>
    <row r="149" spans="1:6" x14ac:dyDescent="0.25">
      <c r="A149" s="154"/>
      <c r="B149" s="154"/>
      <c r="C149" s="154"/>
      <c r="D149" s="154"/>
      <c r="E149" s="154"/>
      <c r="F149" s="154"/>
    </row>
    <row r="150" spans="1:6" x14ac:dyDescent="0.25">
      <c r="A150" s="154"/>
      <c r="B150" s="154"/>
      <c r="C150" s="154"/>
      <c r="D150" s="154"/>
      <c r="E150" s="154"/>
      <c r="F150" s="154"/>
    </row>
    <row r="151" spans="1:6" x14ac:dyDescent="0.25">
      <c r="A151" s="154"/>
      <c r="B151" s="154"/>
      <c r="C151" s="154"/>
      <c r="D151" s="154"/>
      <c r="E151" s="154"/>
      <c r="F151" s="154"/>
    </row>
    <row r="152" spans="1:6" x14ac:dyDescent="0.25">
      <c r="A152" s="154"/>
      <c r="B152" s="154"/>
      <c r="C152" s="154"/>
      <c r="D152" s="154"/>
      <c r="E152" s="154"/>
      <c r="F152" s="154"/>
    </row>
    <row r="153" spans="1:6" x14ac:dyDescent="0.25">
      <c r="A153" s="154"/>
      <c r="B153" s="154"/>
      <c r="C153" s="154"/>
      <c r="D153" s="154"/>
      <c r="E153" s="154"/>
      <c r="F153" s="154"/>
    </row>
    <row r="154" spans="1:6" x14ac:dyDescent="0.25">
      <c r="A154" s="154"/>
      <c r="B154" s="154"/>
      <c r="C154" s="154"/>
      <c r="D154" s="154"/>
      <c r="E154" s="154"/>
      <c r="F154" s="154"/>
    </row>
    <row r="155" spans="1:6" x14ac:dyDescent="0.25">
      <c r="A155" s="154"/>
      <c r="B155" s="154"/>
      <c r="C155" s="154"/>
      <c r="D155" s="154"/>
      <c r="E155" s="154"/>
      <c r="F155" s="154"/>
    </row>
    <row r="156" spans="1:6" x14ac:dyDescent="0.25">
      <c r="A156" s="154"/>
      <c r="B156" s="154"/>
      <c r="C156" s="154"/>
      <c r="D156" s="154"/>
      <c r="E156" s="154"/>
      <c r="F156" s="154"/>
    </row>
    <row r="157" spans="1:6" x14ac:dyDescent="0.25">
      <c r="A157" s="154"/>
      <c r="B157" s="154"/>
      <c r="C157" s="154"/>
      <c r="D157" s="154"/>
      <c r="E157" s="154"/>
      <c r="F157" s="154"/>
    </row>
    <row r="158" spans="1:6" x14ac:dyDescent="0.25">
      <c r="A158" s="154"/>
      <c r="B158" s="154"/>
      <c r="C158" s="154"/>
      <c r="D158" s="154"/>
      <c r="E158" s="154"/>
      <c r="F158" s="154"/>
    </row>
    <row r="159" spans="1:6" x14ac:dyDescent="0.25">
      <c r="A159" s="154"/>
      <c r="B159" s="154"/>
      <c r="C159" s="154"/>
      <c r="D159" s="154"/>
      <c r="E159" s="154"/>
      <c r="F159" s="154"/>
    </row>
    <row r="160" spans="1:6" x14ac:dyDescent="0.25">
      <c r="A160" s="154"/>
      <c r="B160" s="154"/>
      <c r="C160" s="154"/>
      <c r="D160" s="154"/>
      <c r="E160" s="154"/>
      <c r="F160" s="154"/>
    </row>
    <row r="161" spans="1:6" x14ac:dyDescent="0.25">
      <c r="A161" s="154"/>
      <c r="B161" s="154"/>
      <c r="C161" s="154"/>
      <c r="D161" s="154"/>
      <c r="E161" s="154"/>
      <c r="F161" s="154"/>
    </row>
    <row r="162" spans="1:6" x14ac:dyDescent="0.25">
      <c r="A162" s="154"/>
      <c r="B162" s="154"/>
      <c r="C162" s="154"/>
      <c r="D162" s="154"/>
      <c r="E162" s="154"/>
      <c r="F162" s="154"/>
    </row>
    <row r="163" spans="1:6" x14ac:dyDescent="0.25">
      <c r="A163" s="154"/>
      <c r="B163" s="154"/>
      <c r="C163" s="154"/>
      <c r="D163" s="154"/>
      <c r="E163" s="154"/>
      <c r="F163" s="154"/>
    </row>
    <row r="164" spans="1:6" x14ac:dyDescent="0.25">
      <c r="A164" s="154"/>
      <c r="B164" s="154"/>
      <c r="C164" s="154"/>
      <c r="D164" s="154"/>
      <c r="E164" s="154"/>
      <c r="F164" s="154"/>
    </row>
    <row r="165" spans="1:6" x14ac:dyDescent="0.25">
      <c r="A165" s="154"/>
      <c r="B165" s="154"/>
      <c r="C165" s="154"/>
      <c r="D165" s="154"/>
      <c r="E165" s="154"/>
      <c r="F165" s="154"/>
    </row>
    <row r="166" spans="1:6" x14ac:dyDescent="0.25">
      <c r="A166" s="154"/>
      <c r="B166" s="154"/>
      <c r="C166" s="154"/>
      <c r="D166" s="154"/>
      <c r="E166" s="154"/>
      <c r="F166" s="154"/>
    </row>
    <row r="167" spans="1:6" x14ac:dyDescent="0.25">
      <c r="A167" s="154"/>
      <c r="B167" s="154"/>
      <c r="C167" s="154"/>
      <c r="D167" s="154"/>
      <c r="E167" s="154"/>
      <c r="F167" s="154"/>
    </row>
    <row r="168" spans="1:6" x14ac:dyDescent="0.25">
      <c r="A168" s="154"/>
      <c r="B168" s="154"/>
      <c r="C168" s="154"/>
      <c r="D168" s="154"/>
      <c r="E168" s="154"/>
      <c r="F168" s="154"/>
    </row>
    <row r="169" spans="1:6" x14ac:dyDescent="0.25">
      <c r="A169" s="154"/>
      <c r="B169" s="154"/>
      <c r="C169" s="154"/>
      <c r="D169" s="154"/>
      <c r="E169" s="154"/>
      <c r="F169" s="154"/>
    </row>
    <row r="170" spans="1:6" x14ac:dyDescent="0.25">
      <c r="A170" s="154"/>
      <c r="B170" s="154"/>
      <c r="C170" s="154"/>
      <c r="D170" s="154"/>
      <c r="E170" s="154"/>
      <c r="F170" s="154"/>
    </row>
    <row r="171" spans="1:6" x14ac:dyDescent="0.25">
      <c r="A171" s="154"/>
      <c r="B171" s="154"/>
      <c r="C171" s="154"/>
      <c r="D171" s="154"/>
      <c r="E171" s="154"/>
      <c r="F171" s="154"/>
    </row>
    <row r="172" spans="1:6" x14ac:dyDescent="0.25">
      <c r="A172" s="154"/>
      <c r="B172" s="154"/>
      <c r="C172" s="154"/>
      <c r="D172" s="154"/>
      <c r="E172" s="154"/>
      <c r="F172" s="154"/>
    </row>
    <row r="173" spans="1:6" x14ac:dyDescent="0.25">
      <c r="A173" s="154"/>
      <c r="B173" s="154"/>
      <c r="C173" s="154"/>
      <c r="D173" s="154"/>
      <c r="E173" s="154"/>
      <c r="F173" s="154"/>
    </row>
    <row r="174" spans="1:6" x14ac:dyDescent="0.25">
      <c r="A174" s="154"/>
      <c r="B174" s="154"/>
      <c r="C174" s="154"/>
      <c r="D174" s="154"/>
      <c r="E174" s="154"/>
      <c r="F174" s="154"/>
    </row>
    <row r="175" spans="1:6" x14ac:dyDescent="0.25">
      <c r="A175" s="154"/>
      <c r="B175" s="154"/>
      <c r="C175" s="154"/>
      <c r="D175" s="154"/>
      <c r="E175" s="154"/>
      <c r="F175" s="154"/>
    </row>
    <row r="176" spans="1:6" x14ac:dyDescent="0.25">
      <c r="A176" s="154"/>
      <c r="B176" s="154"/>
      <c r="C176" s="154"/>
      <c r="D176" s="154"/>
      <c r="E176" s="154"/>
      <c r="F176" s="154"/>
    </row>
    <row r="177" spans="1:6" x14ac:dyDescent="0.25">
      <c r="A177" s="154"/>
      <c r="B177" s="154"/>
      <c r="C177" s="154"/>
      <c r="D177" s="154"/>
      <c r="E177" s="154"/>
      <c r="F177" s="154"/>
    </row>
    <row r="178" spans="1:6" x14ac:dyDescent="0.25">
      <c r="A178" s="154"/>
      <c r="B178" s="154"/>
      <c r="C178" s="154"/>
      <c r="D178" s="154"/>
      <c r="E178" s="154"/>
      <c r="F178" s="154"/>
    </row>
    <row r="179" spans="1:6" x14ac:dyDescent="0.25">
      <c r="A179" s="154"/>
      <c r="B179" s="154"/>
      <c r="C179" s="154"/>
      <c r="D179" s="154"/>
      <c r="E179" s="154"/>
      <c r="F179" s="154"/>
    </row>
    <row r="180" spans="1:6" x14ac:dyDescent="0.25">
      <c r="A180" s="154"/>
      <c r="B180" s="154"/>
      <c r="C180" s="154"/>
      <c r="D180" s="154"/>
      <c r="E180" s="154"/>
      <c r="F180" s="154"/>
    </row>
    <row r="181" spans="1:6" x14ac:dyDescent="0.25">
      <c r="A181" s="154"/>
      <c r="B181" s="154"/>
      <c r="C181" s="154"/>
      <c r="D181" s="154"/>
      <c r="E181" s="154"/>
      <c r="F181" s="154"/>
    </row>
    <row r="182" spans="1:6" x14ac:dyDescent="0.25">
      <c r="A182" s="154"/>
      <c r="B182" s="154"/>
      <c r="C182" s="154"/>
      <c r="D182" s="154"/>
      <c r="E182" s="154"/>
      <c r="F182" s="154"/>
    </row>
    <row r="183" spans="1:6" x14ac:dyDescent="0.25">
      <c r="A183" s="154"/>
      <c r="B183" s="154"/>
      <c r="C183" s="154"/>
      <c r="D183" s="154"/>
      <c r="E183" s="154"/>
      <c r="F183" s="154"/>
    </row>
    <row r="184" spans="1:6" x14ac:dyDescent="0.25">
      <c r="A184" s="154"/>
      <c r="B184" s="154"/>
      <c r="C184" s="154"/>
      <c r="D184" s="154"/>
      <c r="E184" s="154"/>
      <c r="F184" s="154"/>
    </row>
    <row r="185" spans="1:6" x14ac:dyDescent="0.25">
      <c r="A185" s="154"/>
      <c r="B185" s="154"/>
      <c r="C185" s="154"/>
      <c r="D185" s="154"/>
      <c r="E185" s="154"/>
      <c r="F185" s="154"/>
    </row>
    <row r="186" spans="1:6" x14ac:dyDescent="0.25">
      <c r="A186" s="154"/>
      <c r="B186" s="154"/>
      <c r="C186" s="154"/>
      <c r="D186" s="154"/>
      <c r="E186" s="154"/>
      <c r="F186" s="154"/>
    </row>
    <row r="187" spans="1:6" x14ac:dyDescent="0.25">
      <c r="A187" s="154"/>
      <c r="B187" s="154"/>
      <c r="C187" s="154"/>
      <c r="D187" s="154"/>
      <c r="E187" s="154"/>
      <c r="F187" s="154"/>
    </row>
    <row r="188" spans="1:6" x14ac:dyDescent="0.25">
      <c r="A188" s="154"/>
      <c r="B188" s="154"/>
      <c r="C188" s="154"/>
      <c r="D188" s="154"/>
      <c r="E188" s="154"/>
      <c r="F188" s="154"/>
    </row>
    <row r="189" spans="1:6" x14ac:dyDescent="0.25">
      <c r="A189" s="154"/>
      <c r="B189" s="154"/>
      <c r="C189" s="154"/>
      <c r="D189" s="154"/>
      <c r="E189" s="154"/>
      <c r="F189" s="154"/>
    </row>
    <row r="190" spans="1:6" x14ac:dyDescent="0.25">
      <c r="A190" s="154"/>
      <c r="B190" s="154"/>
      <c r="C190" s="154"/>
      <c r="D190" s="154"/>
      <c r="E190" s="154"/>
      <c r="F190" s="154"/>
    </row>
    <row r="191" spans="1:6" x14ac:dyDescent="0.25">
      <c r="A191" s="154"/>
      <c r="B191" s="154"/>
      <c r="C191" s="154"/>
      <c r="D191" s="154"/>
      <c r="E191" s="154"/>
      <c r="F191" s="154"/>
    </row>
    <row r="192" spans="1:6" x14ac:dyDescent="0.25">
      <c r="A192" s="154"/>
      <c r="B192" s="154"/>
      <c r="C192" s="154"/>
      <c r="D192" s="154"/>
      <c r="E192" s="154"/>
      <c r="F192" s="154"/>
    </row>
    <row r="193" spans="1:6" x14ac:dyDescent="0.25">
      <c r="A193" s="154"/>
      <c r="B193" s="154"/>
      <c r="C193" s="154"/>
      <c r="D193" s="154"/>
      <c r="E193" s="154"/>
      <c r="F193" s="154"/>
    </row>
    <row r="194" spans="1:6" x14ac:dyDescent="0.25">
      <c r="A194" s="154"/>
      <c r="B194" s="154"/>
      <c r="C194" s="154"/>
      <c r="D194" s="154"/>
      <c r="E194" s="154"/>
      <c r="F194" s="154"/>
    </row>
    <row r="195" spans="1:6" x14ac:dyDescent="0.25">
      <c r="A195" s="154"/>
      <c r="B195" s="154"/>
      <c r="C195" s="154"/>
      <c r="D195" s="154"/>
      <c r="E195" s="154"/>
      <c r="F195" s="154"/>
    </row>
    <row r="196" spans="1:6" x14ac:dyDescent="0.25">
      <c r="A196" s="154"/>
      <c r="B196" s="154"/>
      <c r="C196" s="154"/>
      <c r="D196" s="154"/>
      <c r="E196" s="154"/>
      <c r="F196" s="154"/>
    </row>
    <row r="197" spans="1:6" x14ac:dyDescent="0.25">
      <c r="A197" s="154"/>
      <c r="B197" s="154"/>
      <c r="C197" s="154"/>
      <c r="D197" s="154"/>
      <c r="E197" s="154"/>
      <c r="F197" s="154"/>
    </row>
    <row r="198" spans="1:6" x14ac:dyDescent="0.25">
      <c r="A198" s="154"/>
      <c r="B198" s="154"/>
      <c r="C198" s="154"/>
      <c r="D198" s="154"/>
      <c r="E198" s="154"/>
      <c r="F198" s="154"/>
    </row>
    <row r="199" spans="1:6" x14ac:dyDescent="0.25">
      <c r="A199" s="154"/>
      <c r="B199" s="154"/>
      <c r="C199" s="154"/>
      <c r="D199" s="154"/>
      <c r="E199" s="154"/>
      <c r="F199" s="154"/>
    </row>
    <row r="200" spans="1:6" x14ac:dyDescent="0.25">
      <c r="A200" s="154"/>
      <c r="B200" s="154"/>
      <c r="C200" s="154"/>
      <c r="D200" s="154"/>
      <c r="E200" s="154"/>
      <c r="F200" s="154"/>
    </row>
    <row r="201" spans="1:6" x14ac:dyDescent="0.25">
      <c r="A201" s="154"/>
      <c r="B201" s="154"/>
      <c r="C201" s="154"/>
      <c r="D201" s="154"/>
      <c r="E201" s="154"/>
      <c r="F201" s="154"/>
    </row>
    <row r="202" spans="1:6" x14ac:dyDescent="0.25">
      <c r="A202" s="154"/>
      <c r="B202" s="154"/>
      <c r="C202" s="154"/>
      <c r="D202" s="154"/>
      <c r="E202" s="154"/>
      <c r="F202" s="154"/>
    </row>
    <row r="203" spans="1:6" x14ac:dyDescent="0.25">
      <c r="A203" s="154"/>
      <c r="B203" s="154"/>
      <c r="C203" s="154"/>
      <c r="D203" s="154"/>
      <c r="E203" s="154"/>
      <c r="F203" s="154"/>
    </row>
    <row r="204" spans="1:6" x14ac:dyDescent="0.25">
      <c r="A204" s="154"/>
      <c r="B204" s="154"/>
      <c r="C204" s="154"/>
      <c r="D204" s="154"/>
      <c r="E204" s="154"/>
      <c r="F204" s="154"/>
    </row>
    <row r="205" spans="1:6" x14ac:dyDescent="0.25">
      <c r="A205" s="154"/>
      <c r="B205" s="154"/>
      <c r="C205" s="154"/>
      <c r="D205" s="154"/>
      <c r="E205" s="154"/>
      <c r="F205" s="154"/>
    </row>
    <row r="206" spans="1:6" x14ac:dyDescent="0.25">
      <c r="A206" s="154"/>
      <c r="B206" s="154"/>
      <c r="C206" s="154"/>
      <c r="D206" s="154"/>
      <c r="E206" s="154"/>
      <c r="F206" s="154"/>
    </row>
    <row r="207" spans="1:6" x14ac:dyDescent="0.25">
      <c r="A207" s="154"/>
      <c r="B207" s="154"/>
      <c r="C207" s="154"/>
      <c r="D207" s="154"/>
      <c r="E207" s="154"/>
      <c r="F207" s="154"/>
    </row>
    <row r="208" spans="1:6" x14ac:dyDescent="0.25">
      <c r="A208" s="154"/>
      <c r="B208" s="154"/>
      <c r="C208" s="154"/>
      <c r="D208" s="154"/>
      <c r="E208" s="154"/>
      <c r="F208" s="154"/>
    </row>
    <row r="209" spans="1:6" x14ac:dyDescent="0.25">
      <c r="A209" s="154"/>
      <c r="B209" s="154"/>
      <c r="C209" s="154"/>
      <c r="D209" s="154"/>
      <c r="E209" s="154"/>
      <c r="F209" s="154"/>
    </row>
    <row r="210" spans="1:6" x14ac:dyDescent="0.25">
      <c r="A210" s="154"/>
      <c r="B210" s="154"/>
      <c r="C210" s="154"/>
      <c r="D210" s="154"/>
      <c r="E210" s="154"/>
      <c r="F210" s="154"/>
    </row>
    <row r="211" spans="1:6" x14ac:dyDescent="0.25">
      <c r="A211" s="154"/>
      <c r="B211" s="154"/>
      <c r="C211" s="154"/>
      <c r="D211" s="154"/>
      <c r="E211" s="154"/>
      <c r="F211" s="154"/>
    </row>
    <row r="212" spans="1:6" x14ac:dyDescent="0.25">
      <c r="A212" s="154"/>
      <c r="B212" s="154"/>
      <c r="C212" s="154"/>
      <c r="D212" s="154"/>
      <c r="E212" s="154"/>
      <c r="F212" s="154"/>
    </row>
    <row r="213" spans="1:6" x14ac:dyDescent="0.25">
      <c r="A213" s="154"/>
      <c r="B213" s="154"/>
      <c r="C213" s="154"/>
      <c r="D213" s="154"/>
      <c r="E213" s="154"/>
      <c r="F213" s="154"/>
    </row>
    <row r="214" spans="1:6" x14ac:dyDescent="0.25">
      <c r="A214" s="154"/>
      <c r="B214" s="154"/>
      <c r="C214" s="154"/>
      <c r="D214" s="154"/>
      <c r="E214" s="154"/>
      <c r="F214" s="154"/>
    </row>
    <row r="215" spans="1:6" x14ac:dyDescent="0.25">
      <c r="A215" s="154"/>
      <c r="B215" s="154"/>
      <c r="C215" s="154"/>
      <c r="D215" s="154"/>
      <c r="E215" s="154"/>
      <c r="F215" s="154"/>
    </row>
    <row r="216" spans="1:6" x14ac:dyDescent="0.25">
      <c r="A216" s="154"/>
      <c r="B216" s="154"/>
      <c r="C216" s="154"/>
      <c r="D216" s="154"/>
      <c r="E216" s="154"/>
      <c r="F216" s="154"/>
    </row>
    <row r="217" spans="1:6" x14ac:dyDescent="0.25">
      <c r="A217" s="154"/>
      <c r="B217" s="154"/>
      <c r="C217" s="154"/>
      <c r="D217" s="154"/>
      <c r="E217" s="154"/>
      <c r="F217" s="154"/>
    </row>
    <row r="218" spans="1:6" x14ac:dyDescent="0.25">
      <c r="A218" s="154"/>
      <c r="B218" s="154"/>
      <c r="C218" s="154"/>
      <c r="D218" s="154"/>
      <c r="E218" s="154"/>
      <c r="F218" s="154"/>
    </row>
    <row r="219" spans="1:6" x14ac:dyDescent="0.25">
      <c r="A219" s="154"/>
      <c r="B219" s="154"/>
      <c r="C219" s="154"/>
      <c r="D219" s="154"/>
      <c r="E219" s="154"/>
      <c r="F219" s="154"/>
    </row>
    <row r="220" spans="1:6" x14ac:dyDescent="0.25">
      <c r="A220" s="154"/>
      <c r="B220" s="154"/>
      <c r="C220" s="154"/>
      <c r="D220" s="154"/>
      <c r="E220" s="154"/>
      <c r="F220" s="154"/>
    </row>
    <row r="221" spans="1:6" x14ac:dyDescent="0.25">
      <c r="A221" s="154"/>
      <c r="B221" s="154"/>
      <c r="C221" s="154"/>
      <c r="D221" s="154"/>
      <c r="E221" s="154"/>
      <c r="F221" s="154"/>
    </row>
    <row r="222" spans="1:6" x14ac:dyDescent="0.25">
      <c r="A222" s="154"/>
      <c r="B222" s="154"/>
      <c r="C222" s="154"/>
      <c r="D222" s="154"/>
      <c r="E222" s="154"/>
      <c r="F222" s="154"/>
    </row>
    <row r="223" spans="1:6" x14ac:dyDescent="0.25">
      <c r="A223" s="154"/>
      <c r="B223" s="154"/>
      <c r="C223" s="154"/>
      <c r="D223" s="154"/>
      <c r="E223" s="154"/>
      <c r="F223" s="154"/>
    </row>
    <row r="224" spans="1:6" x14ac:dyDescent="0.25">
      <c r="A224" s="154"/>
      <c r="B224" s="154"/>
      <c r="C224" s="154"/>
      <c r="D224" s="154"/>
      <c r="E224" s="154"/>
      <c r="F224" s="154"/>
    </row>
    <row r="225" spans="1:6" x14ac:dyDescent="0.25">
      <c r="A225" s="154"/>
      <c r="B225" s="154"/>
      <c r="C225" s="154"/>
      <c r="D225" s="154"/>
      <c r="E225" s="154"/>
      <c r="F225" s="154"/>
    </row>
    <row r="226" spans="1:6" x14ac:dyDescent="0.25">
      <c r="A226" s="154"/>
      <c r="B226" s="154"/>
      <c r="C226" s="154"/>
      <c r="D226" s="154"/>
      <c r="E226" s="154"/>
      <c r="F226" s="154"/>
    </row>
    <row r="227" spans="1:6" x14ac:dyDescent="0.25">
      <c r="A227" s="154"/>
      <c r="B227" s="154"/>
      <c r="C227" s="154"/>
      <c r="D227" s="154"/>
      <c r="E227" s="154"/>
      <c r="F227" s="154"/>
    </row>
    <row r="228" spans="1:6" x14ac:dyDescent="0.25">
      <c r="A228" s="154"/>
      <c r="B228" s="154"/>
      <c r="C228" s="154"/>
      <c r="D228" s="154"/>
      <c r="E228" s="154"/>
      <c r="F228" s="154"/>
    </row>
    <row r="229" spans="1:6" x14ac:dyDescent="0.25">
      <c r="A229" s="154"/>
      <c r="B229" s="154"/>
      <c r="C229" s="154"/>
      <c r="D229" s="154"/>
      <c r="E229" s="154"/>
      <c r="F229" s="154"/>
    </row>
    <row r="230" spans="1:6" x14ac:dyDescent="0.25">
      <c r="A230" s="154"/>
      <c r="B230" s="154"/>
      <c r="C230" s="154"/>
      <c r="D230" s="154"/>
      <c r="E230" s="154"/>
      <c r="F230" s="154"/>
    </row>
    <row r="231" spans="1:6" x14ac:dyDescent="0.25">
      <c r="A231" s="154"/>
      <c r="B231" s="154"/>
      <c r="C231" s="154"/>
      <c r="D231" s="154"/>
      <c r="E231" s="154"/>
      <c r="F231" s="154"/>
    </row>
    <row r="232" spans="1:6" x14ac:dyDescent="0.25">
      <c r="A232" s="154"/>
      <c r="B232" s="154"/>
      <c r="C232" s="154"/>
      <c r="D232" s="154"/>
      <c r="E232" s="154"/>
      <c r="F232" s="154"/>
    </row>
    <row r="233" spans="1:6" x14ac:dyDescent="0.25">
      <c r="A233" s="154"/>
      <c r="B233" s="154"/>
      <c r="C233" s="154"/>
      <c r="D233" s="154"/>
      <c r="E233" s="154"/>
      <c r="F233" s="154"/>
    </row>
    <row r="234" spans="1:6" x14ac:dyDescent="0.25">
      <c r="A234" s="154"/>
      <c r="B234" s="154"/>
      <c r="C234" s="154"/>
      <c r="D234" s="154"/>
      <c r="E234" s="154"/>
      <c r="F234" s="154"/>
    </row>
    <row r="235" spans="1:6" x14ac:dyDescent="0.25">
      <c r="A235" s="154"/>
      <c r="B235" s="154"/>
      <c r="C235" s="154"/>
      <c r="D235" s="154"/>
      <c r="E235" s="154"/>
      <c r="F235" s="154"/>
    </row>
    <row r="236" spans="1:6" x14ac:dyDescent="0.25">
      <c r="A236" s="154"/>
      <c r="B236" s="154"/>
      <c r="C236" s="154"/>
      <c r="D236" s="154"/>
      <c r="E236" s="154"/>
      <c r="F236" s="154"/>
    </row>
    <row r="237" spans="1:6" x14ac:dyDescent="0.25">
      <c r="A237" s="154"/>
      <c r="B237" s="154"/>
      <c r="C237" s="154"/>
      <c r="D237" s="154"/>
      <c r="E237" s="154"/>
      <c r="F237" s="154"/>
    </row>
    <row r="238" spans="1:6" x14ac:dyDescent="0.25">
      <c r="A238" s="154"/>
      <c r="B238" s="154"/>
      <c r="C238" s="154"/>
      <c r="D238" s="154"/>
      <c r="E238" s="154"/>
      <c r="F238" s="154"/>
    </row>
    <row r="239" spans="1:6" x14ac:dyDescent="0.25">
      <c r="A239" s="154"/>
      <c r="B239" s="154"/>
      <c r="C239" s="154"/>
      <c r="D239" s="154"/>
      <c r="E239" s="154"/>
      <c r="F239" s="154"/>
    </row>
    <row r="240" spans="1:6" x14ac:dyDescent="0.25">
      <c r="A240" s="154"/>
      <c r="B240" s="154"/>
      <c r="C240" s="154"/>
      <c r="D240" s="154"/>
      <c r="E240" s="154"/>
      <c r="F240" s="154"/>
    </row>
    <row r="241" spans="1:6" x14ac:dyDescent="0.25">
      <c r="A241" s="154"/>
      <c r="B241" s="154"/>
      <c r="C241" s="154"/>
      <c r="D241" s="154"/>
      <c r="E241" s="154"/>
      <c r="F241" s="154"/>
    </row>
    <row r="242" spans="1:6" x14ac:dyDescent="0.25">
      <c r="A242" s="154"/>
      <c r="B242" s="154"/>
      <c r="C242" s="154"/>
      <c r="D242" s="154"/>
      <c r="E242" s="154"/>
      <c r="F242" s="154"/>
    </row>
    <row r="243" spans="1:6" x14ac:dyDescent="0.25">
      <c r="A243" s="154"/>
      <c r="B243" s="154"/>
      <c r="C243" s="154"/>
      <c r="D243" s="154"/>
      <c r="E243" s="154"/>
      <c r="F243" s="154"/>
    </row>
    <row r="244" spans="1:6" x14ac:dyDescent="0.25">
      <c r="A244" s="154"/>
      <c r="B244" s="154"/>
      <c r="C244" s="154"/>
      <c r="D244" s="154"/>
      <c r="E244" s="154"/>
      <c r="F244" s="154"/>
    </row>
    <row r="245" spans="1:6" x14ac:dyDescent="0.25">
      <c r="A245" s="154"/>
      <c r="B245" s="154"/>
      <c r="C245" s="154"/>
      <c r="D245" s="154"/>
      <c r="E245" s="154"/>
      <c r="F245" s="154"/>
    </row>
    <row r="246" spans="1:6" x14ac:dyDescent="0.25">
      <c r="A246" s="154"/>
      <c r="B246" s="154"/>
      <c r="C246" s="154"/>
      <c r="D246" s="154"/>
      <c r="E246" s="154"/>
      <c r="F246" s="154"/>
    </row>
    <row r="247" spans="1:6" x14ac:dyDescent="0.25">
      <c r="A247" s="154"/>
      <c r="B247" s="154"/>
      <c r="C247" s="154"/>
      <c r="D247" s="154"/>
      <c r="E247" s="154"/>
      <c r="F247" s="154"/>
    </row>
    <row r="248" spans="1:6" x14ac:dyDescent="0.25">
      <c r="A248" s="154"/>
      <c r="B248" s="154"/>
      <c r="C248" s="154"/>
      <c r="D248" s="154"/>
      <c r="E248" s="154"/>
      <c r="F248" s="154"/>
    </row>
    <row r="249" spans="1:6" x14ac:dyDescent="0.25">
      <c r="A249" s="154"/>
      <c r="B249" s="154"/>
      <c r="C249" s="154"/>
      <c r="D249" s="154"/>
      <c r="E249" s="154"/>
      <c r="F249" s="154"/>
    </row>
    <row r="250" spans="1:6" x14ac:dyDescent="0.25">
      <c r="A250" s="154"/>
      <c r="B250" s="154"/>
      <c r="C250" s="154"/>
      <c r="D250" s="154"/>
      <c r="E250" s="154"/>
      <c r="F250" s="154"/>
    </row>
    <row r="251" spans="1:6" x14ac:dyDescent="0.25">
      <c r="A251" s="154"/>
      <c r="B251" s="154"/>
      <c r="C251" s="154"/>
      <c r="D251" s="154"/>
      <c r="E251" s="154"/>
      <c r="F251" s="154"/>
    </row>
    <row r="252" spans="1:6" x14ac:dyDescent="0.25">
      <c r="A252" s="154"/>
      <c r="B252" s="154"/>
      <c r="C252" s="154"/>
      <c r="D252" s="154"/>
      <c r="E252" s="154"/>
      <c r="F252" s="154"/>
    </row>
    <row r="253" spans="1:6" x14ac:dyDescent="0.25">
      <c r="A253" s="154"/>
      <c r="B253" s="154"/>
      <c r="C253" s="154"/>
      <c r="D253" s="154"/>
      <c r="E253" s="154"/>
      <c r="F253" s="154"/>
    </row>
    <row r="254" spans="1:6" x14ac:dyDescent="0.25">
      <c r="A254" s="154"/>
      <c r="B254" s="154"/>
      <c r="C254" s="154"/>
      <c r="D254" s="154"/>
      <c r="E254" s="154"/>
      <c r="F254" s="154"/>
    </row>
    <row r="255" spans="1:6" x14ac:dyDescent="0.25">
      <c r="A255" s="154"/>
      <c r="B255" s="154"/>
      <c r="C255" s="154"/>
      <c r="D255" s="154"/>
      <c r="E255" s="154"/>
      <c r="F255" s="154"/>
    </row>
    <row r="256" spans="1:6" x14ac:dyDescent="0.25">
      <c r="A256" s="154"/>
      <c r="B256" s="154"/>
      <c r="C256" s="154"/>
      <c r="D256" s="154"/>
      <c r="E256" s="154"/>
      <c r="F256" s="154"/>
    </row>
    <row r="257" spans="1:6" x14ac:dyDescent="0.25">
      <c r="A257" s="154"/>
      <c r="B257" s="154"/>
      <c r="C257" s="154"/>
      <c r="D257" s="154"/>
      <c r="E257" s="154"/>
      <c r="F257" s="154"/>
    </row>
    <row r="258" spans="1:6" x14ac:dyDescent="0.25">
      <c r="A258" s="154"/>
      <c r="B258" s="154"/>
      <c r="C258" s="154"/>
      <c r="D258" s="154"/>
      <c r="E258" s="154"/>
      <c r="F258" s="154"/>
    </row>
    <row r="259" spans="1:6" x14ac:dyDescent="0.25">
      <c r="A259" s="154"/>
      <c r="B259" s="154"/>
      <c r="C259" s="154"/>
      <c r="D259" s="154"/>
      <c r="E259" s="154"/>
      <c r="F259" s="154"/>
    </row>
    <row r="260" spans="1:6" x14ac:dyDescent="0.25">
      <c r="A260" s="154"/>
      <c r="B260" s="154"/>
      <c r="C260" s="154"/>
      <c r="D260" s="154"/>
      <c r="E260" s="154"/>
      <c r="F260" s="154"/>
    </row>
    <row r="261" spans="1:6" x14ac:dyDescent="0.25">
      <c r="A261" s="154"/>
      <c r="B261" s="154"/>
      <c r="C261" s="154"/>
      <c r="D261" s="154"/>
      <c r="E261" s="154"/>
      <c r="F261" s="154"/>
    </row>
    <row r="262" spans="1:6" x14ac:dyDescent="0.25">
      <c r="A262" s="154"/>
      <c r="B262" s="154"/>
      <c r="C262" s="154"/>
      <c r="D262" s="154"/>
      <c r="E262" s="154"/>
      <c r="F262" s="154"/>
    </row>
    <row r="263" spans="1:6" x14ac:dyDescent="0.25">
      <c r="A263" s="154"/>
      <c r="B263" s="154"/>
      <c r="C263" s="154"/>
      <c r="D263" s="154"/>
      <c r="E263" s="154"/>
      <c r="F263" s="154"/>
    </row>
    <row r="264" spans="1:6" x14ac:dyDescent="0.25">
      <c r="A264" s="154"/>
      <c r="B264" s="154"/>
      <c r="C264" s="154"/>
      <c r="D264" s="154"/>
      <c r="E264" s="154"/>
      <c r="F264" s="154"/>
    </row>
    <row r="265" spans="1:6" x14ac:dyDescent="0.25">
      <c r="A265" s="154"/>
      <c r="B265" s="154"/>
      <c r="C265" s="154"/>
      <c r="D265" s="154"/>
      <c r="E265" s="154"/>
      <c r="F265" s="154"/>
    </row>
    <row r="266" spans="1:6" x14ac:dyDescent="0.25">
      <c r="A266" s="154"/>
      <c r="B266" s="154"/>
      <c r="C266" s="154"/>
      <c r="D266" s="154"/>
      <c r="E266" s="154"/>
      <c r="F266" s="154"/>
    </row>
    <row r="267" spans="1:6" x14ac:dyDescent="0.25">
      <c r="A267" s="154"/>
      <c r="B267" s="154"/>
      <c r="C267" s="154"/>
      <c r="D267" s="154"/>
      <c r="E267" s="154"/>
      <c r="F267" s="154"/>
    </row>
    <row r="268" spans="1:6" x14ac:dyDescent="0.25">
      <c r="A268" s="154"/>
      <c r="B268" s="154"/>
      <c r="C268" s="154"/>
      <c r="D268" s="154"/>
      <c r="E268" s="154"/>
      <c r="F268" s="154"/>
    </row>
    <row r="269" spans="1:6" x14ac:dyDescent="0.25">
      <c r="A269" s="154"/>
      <c r="B269" s="154"/>
      <c r="C269" s="154"/>
      <c r="D269" s="154"/>
      <c r="E269" s="154"/>
      <c r="F269" s="154"/>
    </row>
    <row r="270" spans="1:6" x14ac:dyDescent="0.25">
      <c r="A270" s="154"/>
      <c r="B270" s="154"/>
      <c r="C270" s="154"/>
      <c r="D270" s="154"/>
      <c r="E270" s="154"/>
      <c r="F270" s="154"/>
    </row>
    <row r="271" spans="1:6" x14ac:dyDescent="0.25">
      <c r="A271" s="154"/>
      <c r="B271" s="154"/>
      <c r="C271" s="154"/>
      <c r="D271" s="154"/>
      <c r="E271" s="154"/>
      <c r="F271" s="154"/>
    </row>
    <row r="272" spans="1:6" x14ac:dyDescent="0.25">
      <c r="A272" s="154"/>
      <c r="B272" s="154"/>
      <c r="C272" s="154"/>
      <c r="D272" s="154"/>
      <c r="E272" s="154"/>
      <c r="F272" s="154"/>
    </row>
    <row r="273" spans="1:6" x14ac:dyDescent="0.25">
      <c r="A273" s="154"/>
      <c r="B273" s="154"/>
      <c r="C273" s="154"/>
      <c r="D273" s="154"/>
      <c r="E273" s="154"/>
      <c r="F273" s="154"/>
    </row>
    <row r="274" spans="1:6" x14ac:dyDescent="0.25">
      <c r="A274" s="154"/>
      <c r="B274" s="154"/>
      <c r="C274" s="154"/>
      <c r="D274" s="154"/>
      <c r="E274" s="154"/>
      <c r="F274" s="154"/>
    </row>
    <row r="275" spans="1:6" x14ac:dyDescent="0.25">
      <c r="A275" s="154"/>
      <c r="B275" s="154"/>
      <c r="C275" s="154"/>
      <c r="D275" s="154"/>
      <c r="E275" s="154"/>
      <c r="F275" s="154"/>
    </row>
    <row r="276" spans="1:6" x14ac:dyDescent="0.25">
      <c r="A276" s="154"/>
      <c r="B276" s="154"/>
      <c r="C276" s="154"/>
      <c r="D276" s="154"/>
      <c r="E276" s="154"/>
      <c r="F276" s="154"/>
    </row>
    <row r="277" spans="1:6" x14ac:dyDescent="0.25">
      <c r="A277" s="154"/>
      <c r="B277" s="154"/>
      <c r="C277" s="154"/>
      <c r="D277" s="154"/>
      <c r="E277" s="154"/>
      <c r="F277" s="154"/>
    </row>
    <row r="278" spans="1:6" x14ac:dyDescent="0.25">
      <c r="A278" s="154"/>
      <c r="B278" s="154"/>
      <c r="C278" s="154"/>
      <c r="D278" s="154"/>
      <c r="E278" s="154"/>
      <c r="F278" s="154"/>
    </row>
    <row r="279" spans="1:6" x14ac:dyDescent="0.25">
      <c r="A279" s="154"/>
      <c r="B279" s="154"/>
      <c r="C279" s="154"/>
      <c r="D279" s="154"/>
      <c r="E279" s="154"/>
      <c r="F279" s="154"/>
    </row>
    <row r="280" spans="1:6" x14ac:dyDescent="0.25">
      <c r="A280" s="154"/>
      <c r="B280" s="154"/>
      <c r="C280" s="154"/>
      <c r="D280" s="154"/>
      <c r="E280" s="154"/>
      <c r="F280" s="154"/>
    </row>
    <row r="281" spans="1:6" x14ac:dyDescent="0.25">
      <c r="A281" s="154"/>
      <c r="B281" s="154"/>
      <c r="C281" s="154"/>
      <c r="D281" s="154"/>
      <c r="E281" s="154"/>
      <c r="F281" s="154"/>
    </row>
    <row r="282" spans="1:6" x14ac:dyDescent="0.25">
      <c r="A282" s="154"/>
      <c r="B282" s="154"/>
      <c r="C282" s="154"/>
      <c r="D282" s="154"/>
      <c r="E282" s="154"/>
      <c r="F282" s="154"/>
    </row>
    <row r="283" spans="1:6" x14ac:dyDescent="0.25">
      <c r="A283" s="154"/>
      <c r="B283" s="154"/>
      <c r="C283" s="154"/>
      <c r="D283" s="154"/>
      <c r="E283" s="154"/>
      <c r="F283" s="154"/>
    </row>
    <row r="284" spans="1:6" x14ac:dyDescent="0.25">
      <c r="A284" s="154"/>
      <c r="B284" s="154"/>
      <c r="C284" s="154"/>
      <c r="D284" s="154"/>
      <c r="E284" s="154"/>
      <c r="F284" s="154"/>
    </row>
    <row r="285" spans="1:6" x14ac:dyDescent="0.25">
      <c r="A285" s="154"/>
      <c r="B285" s="154"/>
      <c r="C285" s="154"/>
      <c r="D285" s="154"/>
      <c r="E285" s="154"/>
      <c r="F285" s="154"/>
    </row>
    <row r="286" spans="1:6" x14ac:dyDescent="0.25">
      <c r="A286" s="154"/>
      <c r="B286" s="154"/>
      <c r="C286" s="154"/>
      <c r="D286" s="154"/>
      <c r="E286" s="154"/>
      <c r="F286" s="154"/>
    </row>
    <row r="287" spans="1:6" x14ac:dyDescent="0.25">
      <c r="A287" s="154"/>
      <c r="B287" s="154"/>
      <c r="C287" s="154"/>
      <c r="D287" s="154"/>
      <c r="E287" s="154"/>
      <c r="F287" s="154"/>
    </row>
    <row r="288" spans="1:6" x14ac:dyDescent="0.25">
      <c r="A288" s="154"/>
      <c r="B288" s="154"/>
      <c r="C288" s="154"/>
      <c r="D288" s="154"/>
      <c r="E288" s="154"/>
      <c r="F288" s="154"/>
    </row>
    <row r="289" spans="1:6" x14ac:dyDescent="0.25">
      <c r="A289" s="154"/>
      <c r="B289" s="154"/>
      <c r="C289" s="154"/>
      <c r="D289" s="154"/>
      <c r="E289" s="154"/>
      <c r="F289" s="154"/>
    </row>
    <row r="290" spans="1:6" x14ac:dyDescent="0.25">
      <c r="A290" s="154"/>
      <c r="B290" s="154"/>
      <c r="C290" s="154"/>
      <c r="D290" s="154"/>
      <c r="E290" s="154"/>
      <c r="F290" s="154"/>
    </row>
    <row r="291" spans="1:6" x14ac:dyDescent="0.25">
      <c r="A291" s="154"/>
      <c r="B291" s="154"/>
      <c r="C291" s="154"/>
      <c r="D291" s="154"/>
      <c r="E291" s="154"/>
      <c r="F291" s="154"/>
    </row>
    <row r="292" spans="1:6" x14ac:dyDescent="0.25">
      <c r="A292" s="154"/>
      <c r="B292" s="154"/>
      <c r="C292" s="154"/>
      <c r="D292" s="154"/>
      <c r="E292" s="154"/>
      <c r="F292" s="154"/>
    </row>
    <row r="293" spans="1:6" x14ac:dyDescent="0.25">
      <c r="A293" s="154"/>
      <c r="B293" s="154"/>
      <c r="C293" s="154"/>
      <c r="D293" s="154"/>
      <c r="E293" s="154"/>
      <c r="F293" s="154"/>
    </row>
    <row r="294" spans="1:6" x14ac:dyDescent="0.25">
      <c r="A294" s="154"/>
      <c r="B294" s="154"/>
      <c r="C294" s="154"/>
      <c r="D294" s="154"/>
      <c r="E294" s="154"/>
      <c r="F294" s="154"/>
    </row>
    <row r="295" spans="1:6" x14ac:dyDescent="0.25">
      <c r="A295" s="154"/>
      <c r="B295" s="154"/>
      <c r="C295" s="154"/>
      <c r="D295" s="154"/>
      <c r="E295" s="154"/>
      <c r="F295" s="154"/>
    </row>
    <row r="296" spans="1:6" x14ac:dyDescent="0.25">
      <c r="A296" s="154"/>
      <c r="B296" s="154"/>
      <c r="C296" s="154"/>
      <c r="D296" s="154"/>
      <c r="E296" s="154"/>
      <c r="F296" s="154"/>
    </row>
    <row r="297" spans="1:6" x14ac:dyDescent="0.25">
      <c r="A297" s="154"/>
      <c r="B297" s="154"/>
      <c r="C297" s="154"/>
      <c r="D297" s="154"/>
      <c r="E297" s="154"/>
      <c r="F297" s="154"/>
    </row>
    <row r="298" spans="1:6" x14ac:dyDescent="0.25">
      <c r="A298" s="154"/>
      <c r="B298" s="154"/>
      <c r="C298" s="154"/>
      <c r="D298" s="154"/>
      <c r="E298" s="154"/>
      <c r="F298" s="154"/>
    </row>
    <row r="299" spans="1:6" x14ac:dyDescent="0.25">
      <c r="A299" s="154"/>
      <c r="B299" s="154"/>
      <c r="C299" s="154"/>
      <c r="D299" s="154"/>
      <c r="E299" s="154"/>
      <c r="F299" s="154"/>
    </row>
    <row r="300" spans="1:6" x14ac:dyDescent="0.25">
      <c r="A300" s="154"/>
      <c r="B300" s="154"/>
      <c r="C300" s="154"/>
      <c r="D300" s="154"/>
      <c r="E300" s="154"/>
      <c r="F300" s="154"/>
    </row>
    <row r="301" spans="1:6" x14ac:dyDescent="0.25">
      <c r="A301" s="154"/>
      <c r="B301" s="154"/>
      <c r="C301" s="154"/>
      <c r="D301" s="154"/>
      <c r="E301" s="154"/>
      <c r="F301" s="154"/>
    </row>
    <row r="302" spans="1:6" x14ac:dyDescent="0.25">
      <c r="A302" s="154"/>
      <c r="B302" s="154"/>
      <c r="C302" s="154"/>
      <c r="D302" s="154"/>
      <c r="E302" s="154"/>
      <c r="F302" s="154"/>
    </row>
    <row r="303" spans="1:6" x14ac:dyDescent="0.25">
      <c r="A303" s="154"/>
      <c r="B303" s="154"/>
      <c r="C303" s="154"/>
      <c r="D303" s="154"/>
      <c r="E303" s="154"/>
      <c r="F303" s="154"/>
    </row>
    <row r="304" spans="1:6" x14ac:dyDescent="0.25">
      <c r="A304" s="154"/>
      <c r="B304" s="154"/>
      <c r="C304" s="154"/>
      <c r="D304" s="154"/>
      <c r="E304" s="154"/>
      <c r="F304" s="154"/>
    </row>
    <row r="305" spans="1:6" x14ac:dyDescent="0.25">
      <c r="A305" s="154"/>
      <c r="B305" s="154"/>
      <c r="C305" s="154"/>
      <c r="D305" s="154"/>
      <c r="E305" s="154"/>
      <c r="F305" s="154"/>
    </row>
    <row r="306" spans="1:6" x14ac:dyDescent="0.25">
      <c r="A306" s="154"/>
      <c r="B306" s="154"/>
      <c r="C306" s="154"/>
      <c r="D306" s="154"/>
      <c r="E306" s="154"/>
      <c r="F306" s="154"/>
    </row>
    <row r="307" spans="1:6" x14ac:dyDescent="0.25">
      <c r="A307" s="154"/>
      <c r="B307" s="154"/>
      <c r="C307" s="154"/>
      <c r="D307" s="154"/>
      <c r="E307" s="154"/>
      <c r="F307" s="154"/>
    </row>
    <row r="308" spans="1:6" x14ac:dyDescent="0.25">
      <c r="A308" s="154"/>
      <c r="B308" s="154"/>
      <c r="C308" s="154"/>
      <c r="D308" s="154"/>
      <c r="E308" s="154"/>
      <c r="F308" s="154"/>
    </row>
    <row r="309" spans="1:6" x14ac:dyDescent="0.25">
      <c r="A309" s="154"/>
      <c r="B309" s="154"/>
      <c r="C309" s="154"/>
      <c r="D309" s="154"/>
      <c r="E309" s="154"/>
      <c r="F309" s="154"/>
    </row>
    <row r="310" spans="1:6" x14ac:dyDescent="0.25">
      <c r="A310" s="154"/>
      <c r="B310" s="154"/>
      <c r="C310" s="154"/>
      <c r="D310" s="154"/>
      <c r="E310" s="154"/>
      <c r="F310" s="154"/>
    </row>
    <row r="311" spans="1:6" x14ac:dyDescent="0.25">
      <c r="A311" s="154"/>
      <c r="B311" s="154"/>
      <c r="C311" s="154"/>
      <c r="D311" s="154"/>
      <c r="E311" s="154"/>
      <c r="F311" s="154"/>
    </row>
    <row r="312" spans="1:6" x14ac:dyDescent="0.25">
      <c r="A312" s="154"/>
      <c r="B312" s="154"/>
      <c r="C312" s="154"/>
      <c r="D312" s="154"/>
      <c r="E312" s="154"/>
      <c r="F312" s="154"/>
    </row>
    <row r="313" spans="1:6" x14ac:dyDescent="0.25">
      <c r="A313" s="154"/>
      <c r="B313" s="154"/>
      <c r="C313" s="154"/>
      <c r="D313" s="154"/>
      <c r="E313" s="154"/>
      <c r="F313" s="154"/>
    </row>
    <row r="314" spans="1:6" x14ac:dyDescent="0.25">
      <c r="A314" s="154"/>
      <c r="B314" s="154"/>
      <c r="C314" s="154"/>
      <c r="D314" s="154"/>
      <c r="E314" s="154"/>
      <c r="F314" s="154"/>
    </row>
    <row r="315" spans="1:6" x14ac:dyDescent="0.25">
      <c r="A315" s="154"/>
      <c r="B315" s="154"/>
      <c r="C315" s="154"/>
      <c r="D315" s="154"/>
      <c r="E315" s="154"/>
      <c r="F315" s="154"/>
    </row>
    <row r="316" spans="1:6" x14ac:dyDescent="0.25">
      <c r="A316" s="154"/>
      <c r="B316" s="154"/>
      <c r="C316" s="154"/>
      <c r="D316" s="154"/>
      <c r="E316" s="154"/>
      <c r="F316" s="154"/>
    </row>
    <row r="317" spans="1:6" x14ac:dyDescent="0.25">
      <c r="A317" s="154"/>
      <c r="B317" s="154"/>
      <c r="C317" s="154"/>
      <c r="D317" s="154"/>
      <c r="E317" s="154"/>
      <c r="F317" s="154"/>
    </row>
    <row r="318" spans="1:6" x14ac:dyDescent="0.25">
      <c r="A318" s="154"/>
      <c r="B318" s="154"/>
      <c r="C318" s="154"/>
      <c r="D318" s="154"/>
      <c r="E318" s="154"/>
      <c r="F318" s="154"/>
    </row>
    <row r="319" spans="1:6" x14ac:dyDescent="0.25">
      <c r="A319" s="154"/>
      <c r="B319" s="154"/>
      <c r="C319" s="154"/>
      <c r="D319" s="154"/>
      <c r="E319" s="154"/>
      <c r="F319" s="154"/>
    </row>
    <row r="320" spans="1:6" x14ac:dyDescent="0.25">
      <c r="A320" s="154"/>
      <c r="B320" s="154"/>
      <c r="C320" s="154"/>
      <c r="D320" s="154"/>
      <c r="E320" s="154"/>
      <c r="F320" s="154"/>
    </row>
    <row r="321" spans="1:6" x14ac:dyDescent="0.25">
      <c r="A321" s="154"/>
      <c r="B321" s="154"/>
      <c r="C321" s="154"/>
      <c r="D321" s="154"/>
      <c r="E321" s="154"/>
      <c r="F321" s="154"/>
    </row>
    <row r="322" spans="1:6" x14ac:dyDescent="0.25">
      <c r="A322" s="154"/>
      <c r="B322" s="154"/>
      <c r="C322" s="154"/>
      <c r="D322" s="154"/>
      <c r="E322" s="154"/>
      <c r="F322" s="154"/>
    </row>
    <row r="323" spans="1:6" x14ac:dyDescent="0.25">
      <c r="A323" s="154"/>
      <c r="B323" s="154"/>
      <c r="C323" s="154"/>
      <c r="D323" s="154"/>
      <c r="E323" s="154"/>
      <c r="F323" s="154"/>
    </row>
    <row r="324" spans="1:6" x14ac:dyDescent="0.25">
      <c r="A324" s="154"/>
      <c r="B324" s="154"/>
      <c r="C324" s="154"/>
      <c r="D324" s="154"/>
      <c r="E324" s="154"/>
      <c r="F324" s="154"/>
    </row>
    <row r="325" spans="1:6" x14ac:dyDescent="0.25">
      <c r="A325" s="154"/>
      <c r="B325" s="154"/>
      <c r="C325" s="154"/>
      <c r="D325" s="154"/>
      <c r="E325" s="154"/>
      <c r="F325" s="154"/>
    </row>
    <row r="326" spans="1:6" x14ac:dyDescent="0.25">
      <c r="A326" s="154"/>
      <c r="B326" s="154"/>
      <c r="C326" s="154"/>
      <c r="D326" s="154"/>
      <c r="E326" s="154"/>
      <c r="F326" s="154"/>
    </row>
    <row r="327" spans="1:6" x14ac:dyDescent="0.25">
      <c r="A327" s="154"/>
      <c r="B327" s="154"/>
      <c r="C327" s="154"/>
      <c r="D327" s="154"/>
      <c r="E327" s="154"/>
      <c r="F327" s="154"/>
    </row>
    <row r="328" spans="1:6" x14ac:dyDescent="0.25">
      <c r="A328" s="154"/>
      <c r="B328" s="154"/>
      <c r="C328" s="154"/>
      <c r="D328" s="154"/>
      <c r="E328" s="154"/>
      <c r="F328" s="154"/>
    </row>
    <row r="329" spans="1:6" x14ac:dyDescent="0.25">
      <c r="A329" s="154"/>
      <c r="B329" s="154"/>
      <c r="C329" s="154"/>
      <c r="D329" s="154"/>
      <c r="E329" s="154"/>
      <c r="F329" s="154"/>
    </row>
    <row r="330" spans="1:6" x14ac:dyDescent="0.25">
      <c r="A330" s="154"/>
      <c r="B330" s="154"/>
      <c r="C330" s="154"/>
      <c r="D330" s="154"/>
      <c r="E330" s="154"/>
      <c r="F330" s="154"/>
    </row>
    <row r="331" spans="1:6" x14ac:dyDescent="0.25">
      <c r="A331" s="154"/>
      <c r="B331" s="154"/>
      <c r="C331" s="154"/>
      <c r="D331" s="154"/>
      <c r="E331" s="154"/>
      <c r="F331" s="154"/>
    </row>
    <row r="332" spans="1:6" x14ac:dyDescent="0.25">
      <c r="A332" s="154"/>
      <c r="B332" s="154"/>
      <c r="C332" s="154"/>
      <c r="D332" s="154"/>
      <c r="E332" s="154"/>
      <c r="F332" s="154"/>
    </row>
    <row r="333" spans="1:6" x14ac:dyDescent="0.25">
      <c r="A333" s="154"/>
      <c r="B333" s="154"/>
      <c r="C333" s="154"/>
      <c r="D333" s="154"/>
      <c r="E333" s="154"/>
      <c r="F333" s="154"/>
    </row>
    <row r="334" spans="1:6" x14ac:dyDescent="0.25">
      <c r="A334" s="154"/>
      <c r="B334" s="154"/>
      <c r="C334" s="154"/>
      <c r="D334" s="154"/>
      <c r="E334" s="154"/>
      <c r="F334" s="154"/>
    </row>
    <row r="335" spans="1:6" x14ac:dyDescent="0.25">
      <c r="A335" s="154"/>
      <c r="B335" s="154"/>
      <c r="C335" s="154"/>
      <c r="D335" s="154"/>
      <c r="E335" s="154"/>
      <c r="F335" s="154"/>
    </row>
    <row r="336" spans="1:6" x14ac:dyDescent="0.25">
      <c r="A336" s="154"/>
      <c r="B336" s="154"/>
      <c r="C336" s="154"/>
      <c r="D336" s="154"/>
      <c r="E336" s="154"/>
      <c r="F336" s="154"/>
    </row>
    <row r="337" spans="1:6" x14ac:dyDescent="0.25">
      <c r="A337" s="154"/>
      <c r="B337" s="154"/>
      <c r="C337" s="154"/>
      <c r="D337" s="154"/>
      <c r="E337" s="154"/>
      <c r="F337" s="154"/>
    </row>
    <row r="338" spans="1:6" x14ac:dyDescent="0.25">
      <c r="A338" s="154"/>
      <c r="B338" s="154"/>
      <c r="C338" s="154"/>
      <c r="D338" s="154"/>
      <c r="E338" s="154"/>
      <c r="F338" s="154"/>
    </row>
    <row r="339" spans="1:6" x14ac:dyDescent="0.25">
      <c r="A339" s="154"/>
      <c r="B339" s="154"/>
      <c r="C339" s="154"/>
      <c r="D339" s="154"/>
      <c r="E339" s="154"/>
      <c r="F339" s="154"/>
    </row>
    <row r="340" spans="1:6" x14ac:dyDescent="0.25">
      <c r="A340" s="154"/>
      <c r="B340" s="154"/>
      <c r="C340" s="154"/>
      <c r="D340" s="154"/>
      <c r="E340" s="154"/>
      <c r="F340" s="154"/>
    </row>
    <row r="341" spans="1:6" x14ac:dyDescent="0.25">
      <c r="A341" s="154"/>
      <c r="B341" s="154"/>
      <c r="C341" s="154"/>
      <c r="D341" s="154"/>
      <c r="E341" s="154"/>
      <c r="F341" s="154"/>
    </row>
    <row r="342" spans="1:6" x14ac:dyDescent="0.25">
      <c r="A342" s="154"/>
      <c r="B342" s="154"/>
      <c r="C342" s="154"/>
      <c r="D342" s="154"/>
      <c r="E342" s="154"/>
      <c r="F342" s="154"/>
    </row>
    <row r="343" spans="1:6" x14ac:dyDescent="0.25">
      <c r="A343" s="154"/>
      <c r="B343" s="154"/>
      <c r="C343" s="154"/>
      <c r="D343" s="154"/>
      <c r="E343" s="154"/>
      <c r="F343" s="154"/>
    </row>
    <row r="344" spans="1:6" x14ac:dyDescent="0.25">
      <c r="A344" s="154"/>
      <c r="B344" s="154"/>
      <c r="C344" s="154"/>
      <c r="D344" s="154"/>
      <c r="E344" s="154"/>
      <c r="F344" s="154"/>
    </row>
    <row r="345" spans="1:6" x14ac:dyDescent="0.25">
      <c r="A345" s="154"/>
      <c r="B345" s="154"/>
      <c r="C345" s="154"/>
      <c r="D345" s="154"/>
      <c r="E345" s="154"/>
      <c r="F345" s="154"/>
    </row>
    <row r="346" spans="1:6" x14ac:dyDescent="0.25">
      <c r="A346" s="154"/>
      <c r="B346" s="154"/>
      <c r="C346" s="154"/>
      <c r="D346" s="154"/>
      <c r="E346" s="154"/>
      <c r="F346" s="154"/>
    </row>
    <row r="347" spans="1:6" x14ac:dyDescent="0.25">
      <c r="A347" s="154"/>
      <c r="B347" s="154"/>
      <c r="C347" s="154"/>
      <c r="D347" s="154"/>
      <c r="E347" s="154"/>
      <c r="F347" s="154"/>
    </row>
    <row r="348" spans="1:6" x14ac:dyDescent="0.25">
      <c r="A348" s="154"/>
      <c r="B348" s="154"/>
      <c r="C348" s="154"/>
      <c r="D348" s="154"/>
      <c r="E348" s="154"/>
      <c r="F348" s="154"/>
    </row>
    <row r="349" spans="1:6" x14ac:dyDescent="0.25">
      <c r="A349" s="154"/>
      <c r="B349" s="154"/>
      <c r="C349" s="154"/>
      <c r="D349" s="154"/>
      <c r="E349" s="154"/>
      <c r="F349" s="154"/>
    </row>
    <row r="350" spans="1:6" x14ac:dyDescent="0.25">
      <c r="A350" s="154"/>
      <c r="B350" s="154"/>
      <c r="C350" s="154"/>
      <c r="D350" s="154"/>
      <c r="E350" s="154"/>
      <c r="F350" s="154"/>
    </row>
    <row r="351" spans="1:6" x14ac:dyDescent="0.25">
      <c r="A351" s="154"/>
      <c r="B351" s="154"/>
      <c r="C351" s="154"/>
      <c r="D351" s="154"/>
      <c r="E351" s="154"/>
      <c r="F351" s="154"/>
    </row>
    <row r="352" spans="1:6" x14ac:dyDescent="0.25">
      <c r="A352" s="154"/>
      <c r="B352" s="154"/>
      <c r="C352" s="154"/>
      <c r="D352" s="154"/>
      <c r="E352" s="154"/>
      <c r="F352" s="154"/>
    </row>
    <row r="353" spans="1:6" x14ac:dyDescent="0.25">
      <c r="A353" s="154"/>
      <c r="B353" s="154"/>
      <c r="C353" s="154"/>
      <c r="D353" s="154"/>
      <c r="E353" s="154"/>
      <c r="F353" s="154"/>
    </row>
    <row r="354" spans="1:6" x14ac:dyDescent="0.25">
      <c r="A354" s="154"/>
      <c r="B354" s="154"/>
      <c r="C354" s="154"/>
      <c r="D354" s="154"/>
      <c r="E354" s="154"/>
      <c r="F354" s="154"/>
    </row>
    <row r="355" spans="1:6" x14ac:dyDescent="0.25">
      <c r="A355" s="154"/>
      <c r="B355" s="154"/>
      <c r="C355" s="154"/>
      <c r="D355" s="154"/>
      <c r="E355" s="154"/>
      <c r="F355" s="154"/>
    </row>
    <row r="356" spans="1:6" x14ac:dyDescent="0.25">
      <c r="A356" s="154"/>
      <c r="B356" s="154"/>
      <c r="C356" s="154"/>
      <c r="D356" s="154"/>
      <c r="E356" s="154"/>
      <c r="F356" s="154"/>
    </row>
    <row r="357" spans="1:6" x14ac:dyDescent="0.25">
      <c r="A357" s="154"/>
      <c r="B357" s="154"/>
      <c r="C357" s="154"/>
      <c r="D357" s="154"/>
      <c r="E357" s="154"/>
      <c r="F357" s="154"/>
    </row>
    <row r="358" spans="1:6" x14ac:dyDescent="0.25">
      <c r="A358" s="154"/>
      <c r="B358" s="154"/>
      <c r="C358" s="154"/>
      <c r="D358" s="154"/>
      <c r="E358" s="154"/>
      <c r="F358" s="154"/>
    </row>
    <row r="359" spans="1:6" x14ac:dyDescent="0.25">
      <c r="A359" s="154"/>
      <c r="B359" s="154"/>
      <c r="C359" s="154"/>
      <c r="D359" s="154"/>
      <c r="E359" s="154"/>
      <c r="F359" s="154"/>
    </row>
    <row r="360" spans="1:6" x14ac:dyDescent="0.25">
      <c r="A360" s="154"/>
      <c r="B360" s="154"/>
      <c r="C360" s="154"/>
      <c r="D360" s="154"/>
      <c r="E360" s="154"/>
      <c r="F360" s="154"/>
    </row>
    <row r="361" spans="1:6" x14ac:dyDescent="0.25">
      <c r="A361" s="154"/>
      <c r="B361" s="154"/>
      <c r="C361" s="154"/>
      <c r="D361" s="154"/>
      <c r="E361" s="154"/>
      <c r="F361" s="154"/>
    </row>
    <row r="362" spans="1:6" x14ac:dyDescent="0.25">
      <c r="A362" s="154"/>
      <c r="B362" s="154"/>
      <c r="C362" s="154"/>
      <c r="D362" s="154"/>
      <c r="E362" s="154"/>
      <c r="F362" s="154"/>
    </row>
    <row r="363" spans="1:6" x14ac:dyDescent="0.25">
      <c r="A363" s="154"/>
      <c r="B363" s="154"/>
      <c r="C363" s="154"/>
      <c r="D363" s="154"/>
      <c r="E363" s="154"/>
      <c r="F363" s="154"/>
    </row>
    <row r="364" spans="1:6" x14ac:dyDescent="0.25">
      <c r="A364" s="154"/>
      <c r="B364" s="154"/>
      <c r="C364" s="154"/>
      <c r="D364" s="154"/>
      <c r="E364" s="154"/>
      <c r="F364" s="154"/>
    </row>
    <row r="365" spans="1:6" x14ac:dyDescent="0.25">
      <c r="A365" s="154"/>
      <c r="B365" s="154"/>
      <c r="C365" s="154"/>
      <c r="D365" s="154"/>
      <c r="E365" s="154"/>
      <c r="F365" s="154"/>
    </row>
    <row r="366" spans="1:6" x14ac:dyDescent="0.25">
      <c r="A366" s="154"/>
      <c r="B366" s="154"/>
      <c r="C366" s="154"/>
      <c r="D366" s="154"/>
      <c r="E366" s="154"/>
      <c r="F366" s="154"/>
    </row>
    <row r="367" spans="1:6" x14ac:dyDescent="0.25">
      <c r="A367" s="154"/>
      <c r="B367" s="154"/>
      <c r="C367" s="154"/>
      <c r="D367" s="154"/>
      <c r="E367" s="154"/>
      <c r="F367" s="154"/>
    </row>
    <row r="368" spans="1:6" x14ac:dyDescent="0.25">
      <c r="A368" s="154"/>
      <c r="B368" s="154"/>
      <c r="C368" s="154"/>
      <c r="D368" s="154"/>
      <c r="E368" s="154"/>
      <c r="F368" s="154"/>
    </row>
    <row r="369" spans="1:6" x14ac:dyDescent="0.25">
      <c r="A369" s="154"/>
      <c r="B369" s="154"/>
      <c r="C369" s="154"/>
      <c r="D369" s="154"/>
      <c r="E369" s="154"/>
      <c r="F369" s="154"/>
    </row>
    <row r="370" spans="1:6" x14ac:dyDescent="0.25">
      <c r="A370" s="154"/>
      <c r="B370" s="154"/>
      <c r="C370" s="154"/>
      <c r="D370" s="154"/>
      <c r="E370" s="154"/>
      <c r="F370" s="154"/>
    </row>
    <row r="371" spans="1:6" x14ac:dyDescent="0.25">
      <c r="A371" s="154"/>
      <c r="B371" s="154"/>
      <c r="C371" s="154"/>
      <c r="D371" s="154"/>
      <c r="E371" s="154"/>
      <c r="F371" s="154"/>
    </row>
    <row r="372" spans="1:6" x14ac:dyDescent="0.25">
      <c r="A372" s="154"/>
      <c r="B372" s="154"/>
      <c r="C372" s="154"/>
      <c r="D372" s="154"/>
      <c r="E372" s="154"/>
      <c r="F372" s="154"/>
    </row>
    <row r="373" spans="1:6" x14ac:dyDescent="0.25">
      <c r="A373" s="154"/>
      <c r="B373" s="154"/>
      <c r="C373" s="154"/>
      <c r="D373" s="154"/>
      <c r="E373" s="154"/>
      <c r="F373" s="154"/>
    </row>
    <row r="374" spans="1:6" x14ac:dyDescent="0.25">
      <c r="A374" s="154"/>
      <c r="B374" s="154"/>
      <c r="C374" s="154"/>
      <c r="D374" s="154"/>
      <c r="E374" s="154"/>
      <c r="F374" s="154"/>
    </row>
    <row r="375" spans="1:6" x14ac:dyDescent="0.25">
      <c r="A375" s="154"/>
      <c r="B375" s="154"/>
      <c r="C375" s="154"/>
      <c r="D375" s="154"/>
      <c r="E375" s="154"/>
      <c r="F375" s="154"/>
    </row>
    <row r="376" spans="1:6" x14ac:dyDescent="0.25">
      <c r="A376" s="154"/>
      <c r="B376" s="154"/>
      <c r="C376" s="154"/>
      <c r="D376" s="154"/>
      <c r="E376" s="154"/>
      <c r="F376" s="154"/>
    </row>
    <row r="377" spans="1:6" x14ac:dyDescent="0.25">
      <c r="A377" s="154"/>
      <c r="B377" s="154"/>
      <c r="C377" s="154"/>
      <c r="D377" s="154"/>
      <c r="E377" s="154"/>
      <c r="F377" s="154"/>
    </row>
    <row r="378" spans="1:6" x14ac:dyDescent="0.25">
      <c r="A378" s="154"/>
      <c r="B378" s="154"/>
      <c r="C378" s="154"/>
      <c r="D378" s="154"/>
      <c r="E378" s="154"/>
      <c r="F378" s="154"/>
    </row>
    <row r="379" spans="1:6" x14ac:dyDescent="0.25">
      <c r="A379" s="154"/>
      <c r="B379" s="154"/>
      <c r="C379" s="154"/>
      <c r="D379" s="154"/>
      <c r="E379" s="154"/>
      <c r="F379" s="154"/>
    </row>
    <row r="380" spans="1:6" x14ac:dyDescent="0.25">
      <c r="A380" s="154"/>
      <c r="B380" s="154"/>
      <c r="C380" s="154"/>
      <c r="D380" s="154"/>
      <c r="E380" s="154"/>
      <c r="F380" s="154"/>
    </row>
    <row r="381" spans="1:6" x14ac:dyDescent="0.25">
      <c r="A381" s="154"/>
      <c r="B381" s="154"/>
      <c r="C381" s="154"/>
      <c r="D381" s="154"/>
      <c r="E381" s="154"/>
      <c r="F381" s="154"/>
    </row>
    <row r="382" spans="1:6" x14ac:dyDescent="0.25">
      <c r="A382" s="154"/>
      <c r="B382" s="154"/>
      <c r="C382" s="154"/>
      <c r="D382" s="154"/>
      <c r="E382" s="154"/>
      <c r="F382" s="154"/>
    </row>
    <row r="383" spans="1:6" x14ac:dyDescent="0.25">
      <c r="A383" s="154"/>
      <c r="B383" s="154"/>
      <c r="C383" s="154"/>
      <c r="D383" s="154"/>
      <c r="E383" s="154"/>
      <c r="F383" s="154"/>
    </row>
    <row r="384" spans="1:6" x14ac:dyDescent="0.25">
      <c r="A384" s="154"/>
      <c r="B384" s="154"/>
      <c r="C384" s="154"/>
      <c r="D384" s="154"/>
      <c r="E384" s="154"/>
      <c r="F384" s="154"/>
    </row>
    <row r="385" spans="1:6" x14ac:dyDescent="0.25">
      <c r="A385" s="154"/>
      <c r="B385" s="154"/>
      <c r="C385" s="154"/>
      <c r="D385" s="154"/>
      <c r="E385" s="154"/>
      <c r="F385" s="154"/>
    </row>
    <row r="386" spans="1:6" x14ac:dyDescent="0.25">
      <c r="A386" s="154"/>
      <c r="B386" s="154"/>
      <c r="C386" s="154"/>
      <c r="D386" s="154"/>
      <c r="E386" s="154"/>
      <c r="F386" s="154"/>
    </row>
    <row r="387" spans="1:6" x14ac:dyDescent="0.25">
      <c r="A387" s="154"/>
      <c r="B387" s="154"/>
      <c r="C387" s="154"/>
      <c r="D387" s="154"/>
      <c r="E387" s="154"/>
      <c r="F387" s="154"/>
    </row>
    <row r="388" spans="1:6" x14ac:dyDescent="0.25">
      <c r="A388" s="154"/>
      <c r="B388" s="154"/>
      <c r="C388" s="154"/>
      <c r="D388" s="154"/>
      <c r="E388" s="154"/>
      <c r="F388" s="154"/>
    </row>
    <row r="389" spans="1:6" x14ac:dyDescent="0.25">
      <c r="A389" s="154"/>
      <c r="B389" s="154"/>
      <c r="C389" s="154"/>
      <c r="D389" s="154"/>
      <c r="E389" s="154"/>
      <c r="F389" s="154"/>
    </row>
    <row r="390" spans="1:6" x14ac:dyDescent="0.25">
      <c r="A390" s="154"/>
      <c r="B390" s="154"/>
      <c r="C390" s="154"/>
      <c r="D390" s="154"/>
      <c r="E390" s="154"/>
      <c r="F390" s="154"/>
    </row>
    <row r="391" spans="1:6" x14ac:dyDescent="0.25">
      <c r="A391" s="154"/>
      <c r="B391" s="154"/>
      <c r="C391" s="154"/>
      <c r="D391" s="154"/>
      <c r="E391" s="154"/>
      <c r="F391" s="154"/>
    </row>
    <row r="392" spans="1:6" x14ac:dyDescent="0.25">
      <c r="A392" s="154"/>
      <c r="B392" s="154"/>
      <c r="C392" s="154"/>
      <c r="D392" s="154"/>
      <c r="E392" s="154"/>
      <c r="F392" s="154"/>
    </row>
    <row r="393" spans="1:6" x14ac:dyDescent="0.25">
      <c r="A393" s="154"/>
      <c r="B393" s="154"/>
      <c r="C393" s="154"/>
      <c r="D393" s="154"/>
      <c r="E393" s="154"/>
      <c r="F393" s="154"/>
    </row>
    <row r="394" spans="1:6" x14ac:dyDescent="0.25">
      <c r="A394" s="154"/>
      <c r="B394" s="154"/>
      <c r="C394" s="154"/>
      <c r="D394" s="154"/>
      <c r="E394" s="154"/>
      <c r="F394" s="154"/>
    </row>
    <row r="395" spans="1:6" x14ac:dyDescent="0.25">
      <c r="A395" s="154"/>
      <c r="B395" s="154"/>
      <c r="C395" s="154"/>
      <c r="D395" s="154"/>
      <c r="E395" s="154"/>
      <c r="F395" s="154"/>
    </row>
    <row r="396" spans="1:6" x14ac:dyDescent="0.25">
      <c r="A396" s="154"/>
      <c r="B396" s="154"/>
      <c r="C396" s="154"/>
      <c r="D396" s="154"/>
      <c r="E396" s="154"/>
      <c r="F396" s="154"/>
    </row>
    <row r="397" spans="1:6" x14ac:dyDescent="0.25">
      <c r="A397" s="154"/>
      <c r="B397" s="154"/>
      <c r="C397" s="154"/>
      <c r="D397" s="154"/>
      <c r="E397" s="154"/>
      <c r="F397" s="154"/>
    </row>
    <row r="398" spans="1:6" x14ac:dyDescent="0.25">
      <c r="A398" s="154"/>
      <c r="B398" s="154"/>
      <c r="C398" s="154"/>
      <c r="D398" s="154"/>
      <c r="E398" s="154"/>
      <c r="F398" s="154"/>
    </row>
    <row r="399" spans="1:6" x14ac:dyDescent="0.25">
      <c r="A399" s="154"/>
      <c r="B399" s="154"/>
      <c r="C399" s="154"/>
      <c r="D399" s="154"/>
      <c r="E399" s="154"/>
      <c r="F399" s="154"/>
    </row>
    <row r="400" spans="1:6" x14ac:dyDescent="0.25">
      <c r="A400" s="154"/>
      <c r="B400" s="154"/>
      <c r="C400" s="154"/>
      <c r="D400" s="154"/>
      <c r="E400" s="154"/>
      <c r="F400" s="154"/>
    </row>
    <row r="401" spans="1:6" x14ac:dyDescent="0.25">
      <c r="A401" s="154"/>
      <c r="B401" s="154"/>
      <c r="C401" s="154"/>
      <c r="D401" s="154"/>
      <c r="E401" s="154"/>
      <c r="F401" s="154"/>
    </row>
    <row r="402" spans="1:6" x14ac:dyDescent="0.25">
      <c r="A402" s="154"/>
      <c r="B402" s="154"/>
      <c r="C402" s="154"/>
      <c r="D402" s="154"/>
      <c r="E402" s="154"/>
      <c r="F402" s="154"/>
    </row>
    <row r="403" spans="1:6" x14ac:dyDescent="0.25">
      <c r="A403" s="154"/>
      <c r="B403" s="154"/>
      <c r="C403" s="154"/>
      <c r="D403" s="154"/>
      <c r="E403" s="154"/>
      <c r="F403" s="154"/>
    </row>
    <row r="404" spans="1:6" x14ac:dyDescent="0.25">
      <c r="A404" s="154"/>
      <c r="B404" s="154"/>
      <c r="C404" s="154"/>
      <c r="D404" s="154"/>
      <c r="E404" s="154"/>
      <c r="F404" s="154"/>
    </row>
    <row r="405" spans="1:6" x14ac:dyDescent="0.25">
      <c r="A405" s="154"/>
      <c r="B405" s="154"/>
      <c r="C405" s="154"/>
      <c r="D405" s="154"/>
      <c r="E405" s="154"/>
      <c r="F405" s="154"/>
    </row>
    <row r="406" spans="1:6" x14ac:dyDescent="0.25">
      <c r="A406" s="154"/>
      <c r="B406" s="154"/>
      <c r="C406" s="154"/>
      <c r="D406" s="154"/>
      <c r="E406" s="154"/>
      <c r="F406" s="154"/>
    </row>
    <row r="407" spans="1:6" x14ac:dyDescent="0.25">
      <c r="A407" s="154"/>
      <c r="B407" s="154"/>
      <c r="C407" s="154"/>
      <c r="D407" s="154"/>
      <c r="E407" s="154"/>
      <c r="F407" s="154"/>
    </row>
    <row r="408" spans="1:6" x14ac:dyDescent="0.25">
      <c r="A408" s="154"/>
      <c r="B408" s="154"/>
      <c r="C408" s="154"/>
      <c r="D408" s="154"/>
      <c r="E408" s="154"/>
      <c r="F408" s="154"/>
    </row>
    <row r="409" spans="1:6" x14ac:dyDescent="0.25">
      <c r="A409" s="154"/>
      <c r="B409" s="154"/>
      <c r="C409" s="154"/>
      <c r="D409" s="154"/>
      <c r="E409" s="154"/>
      <c r="F409" s="154"/>
    </row>
    <row r="410" spans="1:6" x14ac:dyDescent="0.25">
      <c r="A410" s="154"/>
      <c r="B410" s="154"/>
      <c r="C410" s="154"/>
      <c r="D410" s="154"/>
      <c r="E410" s="154"/>
      <c r="F410" s="154"/>
    </row>
    <row r="411" spans="1:6" x14ac:dyDescent="0.25">
      <c r="A411" s="154"/>
      <c r="B411" s="154"/>
      <c r="C411" s="154"/>
      <c r="D411" s="154"/>
      <c r="E411" s="154"/>
      <c r="F411" s="154"/>
    </row>
    <row r="412" spans="1:6" x14ac:dyDescent="0.25">
      <c r="A412" s="154"/>
      <c r="B412" s="154"/>
      <c r="C412" s="154"/>
      <c r="D412" s="154"/>
      <c r="E412" s="154"/>
      <c r="F412" s="154"/>
    </row>
    <row r="413" spans="1:6" x14ac:dyDescent="0.25">
      <c r="A413" s="154"/>
      <c r="B413" s="154"/>
      <c r="C413" s="154"/>
      <c r="D413" s="154"/>
      <c r="E413" s="154"/>
      <c r="F413" s="154"/>
    </row>
    <row r="414" spans="1:6" x14ac:dyDescent="0.25">
      <c r="A414" s="154"/>
      <c r="B414" s="154"/>
      <c r="C414" s="154"/>
      <c r="D414" s="154"/>
      <c r="E414" s="154"/>
      <c r="F414" s="154"/>
    </row>
    <row r="415" spans="1:6" x14ac:dyDescent="0.25">
      <c r="A415" s="154"/>
      <c r="B415" s="154"/>
      <c r="C415" s="154"/>
      <c r="D415" s="154"/>
      <c r="E415" s="154"/>
      <c r="F415" s="154"/>
    </row>
    <row r="416" spans="1:6" x14ac:dyDescent="0.25">
      <c r="A416" s="154"/>
      <c r="B416" s="154"/>
      <c r="C416" s="154"/>
      <c r="D416" s="154"/>
      <c r="E416" s="154"/>
      <c r="F416" s="154"/>
    </row>
    <row r="417" spans="1:6" x14ac:dyDescent="0.25">
      <c r="A417" s="154"/>
      <c r="B417" s="154"/>
      <c r="C417" s="154"/>
      <c r="D417" s="154"/>
      <c r="E417" s="154"/>
      <c r="F417" s="154"/>
    </row>
    <row r="418" spans="1:6" x14ac:dyDescent="0.25">
      <c r="A418" s="154"/>
      <c r="B418" s="154"/>
      <c r="C418" s="154"/>
      <c r="D418" s="154"/>
      <c r="E418" s="154"/>
      <c r="F418" s="154"/>
    </row>
    <row r="419" spans="1:6" x14ac:dyDescent="0.25">
      <c r="A419" s="154"/>
      <c r="B419" s="154"/>
      <c r="C419" s="154"/>
      <c r="D419" s="154"/>
      <c r="E419" s="154"/>
      <c r="F419" s="154"/>
    </row>
    <row r="420" spans="1:6" x14ac:dyDescent="0.25">
      <c r="A420" s="154"/>
      <c r="B420" s="154"/>
      <c r="C420" s="154"/>
      <c r="D420" s="154"/>
      <c r="E420" s="154"/>
      <c r="F420" s="154"/>
    </row>
    <row r="421" spans="1:6" x14ac:dyDescent="0.25">
      <c r="A421" s="154"/>
      <c r="B421" s="154"/>
      <c r="C421" s="154"/>
      <c r="D421" s="154"/>
      <c r="E421" s="154"/>
      <c r="F421" s="154"/>
    </row>
    <row r="422" spans="1:6" x14ac:dyDescent="0.25">
      <c r="A422" s="154"/>
      <c r="B422" s="154"/>
      <c r="C422" s="154"/>
      <c r="D422" s="154"/>
      <c r="E422" s="154"/>
      <c r="F422" s="154"/>
    </row>
    <row r="423" spans="1:6" x14ac:dyDescent="0.25">
      <c r="A423" s="154"/>
      <c r="B423" s="154"/>
      <c r="C423" s="154"/>
      <c r="D423" s="154"/>
      <c r="E423" s="154"/>
      <c r="F423" s="154"/>
    </row>
    <row r="424" spans="1:6" x14ac:dyDescent="0.25">
      <c r="A424" s="154"/>
      <c r="B424" s="154"/>
      <c r="C424" s="154"/>
      <c r="D424" s="154"/>
      <c r="E424" s="154"/>
      <c r="F424" s="154"/>
    </row>
    <row r="425" spans="1:6" x14ac:dyDescent="0.25">
      <c r="A425" s="154"/>
      <c r="B425" s="154"/>
      <c r="C425" s="154"/>
      <c r="D425" s="154"/>
      <c r="E425" s="154"/>
      <c r="F425" s="154"/>
    </row>
    <row r="426" spans="1:6" x14ac:dyDescent="0.25">
      <c r="A426" s="154"/>
      <c r="B426" s="154"/>
      <c r="C426" s="154"/>
      <c r="D426" s="154"/>
      <c r="E426" s="154"/>
      <c r="F426" s="154"/>
    </row>
  </sheetData>
  <mergeCells count="3">
    <mergeCell ref="E22:F22"/>
    <mergeCell ref="E32:F32"/>
    <mergeCell ref="H25:I25"/>
  </mergeCells>
  <phoneticPr fontId="14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48"/>
  <sheetViews>
    <sheetView workbookViewId="0">
      <selection activeCell="C31" sqref="C31"/>
    </sheetView>
  </sheetViews>
  <sheetFormatPr defaultRowHeight="13.2" x14ac:dyDescent="0.25"/>
  <cols>
    <col min="1" max="1" width="3.44140625" customWidth="1"/>
    <col min="2" max="2" width="24.5546875" customWidth="1"/>
    <col min="3" max="3" width="34.88671875" customWidth="1"/>
    <col min="5" max="5" width="13.33203125" customWidth="1"/>
    <col min="6" max="6" width="10.6640625" customWidth="1"/>
  </cols>
  <sheetData>
    <row r="1" spans="1:31" x14ac:dyDescent="0.25">
      <c r="A1" s="18"/>
      <c r="B1" s="198" t="s">
        <v>682</v>
      </c>
      <c r="C1" s="18"/>
      <c r="D1" s="18"/>
      <c r="E1" s="18"/>
      <c r="F1" s="154"/>
      <c r="G1" s="154"/>
    </row>
    <row r="2" spans="1:31" x14ac:dyDescent="0.25">
      <c r="A2" s="18"/>
      <c r="B2" s="15"/>
      <c r="C2" s="18"/>
      <c r="D2" s="18"/>
      <c r="E2" s="18"/>
      <c r="F2" s="154"/>
      <c r="G2" s="154"/>
      <c r="H2" s="199"/>
      <c r="I2" s="199"/>
      <c r="J2" s="199"/>
      <c r="K2" s="199"/>
      <c r="L2" s="199"/>
      <c r="M2" s="199"/>
      <c r="N2" s="199"/>
      <c r="O2" s="199"/>
      <c r="P2" s="199"/>
      <c r="Q2" s="199"/>
      <c r="R2" s="199"/>
      <c r="S2" s="199"/>
      <c r="T2" s="199"/>
      <c r="U2" s="199"/>
      <c r="V2" s="199"/>
      <c r="W2" s="199"/>
      <c r="X2" s="199"/>
      <c r="Y2" s="199"/>
      <c r="Z2" s="199"/>
      <c r="AA2" s="199"/>
      <c r="AB2" s="199"/>
      <c r="AC2" s="199"/>
      <c r="AD2" s="199"/>
      <c r="AE2" s="199"/>
    </row>
    <row r="3" spans="1:31" hidden="1" x14ac:dyDescent="0.25">
      <c r="A3" s="18"/>
      <c r="B3" s="18"/>
      <c r="C3" s="18"/>
      <c r="D3" s="18"/>
      <c r="E3" s="18"/>
      <c r="F3" s="154"/>
      <c r="G3" s="154"/>
      <c r="H3" s="199"/>
      <c r="I3" s="199"/>
      <c r="J3" s="199"/>
      <c r="K3" s="199"/>
      <c r="L3" s="199"/>
      <c r="M3" s="199"/>
      <c r="N3" s="199"/>
      <c r="O3" s="199"/>
      <c r="P3" s="199"/>
      <c r="Q3" s="199"/>
      <c r="R3" s="199"/>
      <c r="S3" s="199"/>
      <c r="T3" s="199"/>
      <c r="U3" s="199"/>
      <c r="V3" s="199"/>
      <c r="W3" s="199"/>
      <c r="X3" s="199"/>
      <c r="Y3" s="199"/>
      <c r="Z3" s="199"/>
      <c r="AA3" s="199"/>
      <c r="AB3" s="199"/>
      <c r="AC3" s="199"/>
      <c r="AD3" s="199"/>
      <c r="AE3" s="199"/>
    </row>
    <row r="4" spans="1:31" hidden="1" x14ac:dyDescent="0.25">
      <c r="A4" s="18"/>
      <c r="B4" s="18"/>
      <c r="C4" s="18"/>
      <c r="D4" s="18"/>
      <c r="E4" s="18"/>
      <c r="F4" s="154"/>
      <c r="G4" s="154"/>
      <c r="H4" s="199"/>
      <c r="I4" s="199"/>
      <c r="J4" s="199"/>
      <c r="K4" s="199"/>
      <c r="L4" s="199"/>
      <c r="M4" s="199"/>
      <c r="N4" s="199"/>
      <c r="O4" s="199"/>
      <c r="P4" s="199"/>
      <c r="Q4" s="199"/>
      <c r="R4" s="199"/>
      <c r="S4" s="199"/>
      <c r="T4" s="199"/>
      <c r="U4" s="199"/>
      <c r="V4" s="199"/>
      <c r="W4" s="199"/>
      <c r="X4" s="199"/>
      <c r="Y4" s="199"/>
      <c r="Z4" s="199"/>
      <c r="AA4" s="199"/>
      <c r="AB4" s="199"/>
      <c r="AC4" s="199"/>
      <c r="AD4" s="199"/>
      <c r="AE4" s="199"/>
    </row>
    <row r="5" spans="1:31" ht="27" customHeight="1" x14ac:dyDescent="0.3">
      <c r="A5" s="15"/>
      <c r="B5" s="20" t="s">
        <v>674</v>
      </c>
      <c r="C5" s="20" t="s">
        <v>678</v>
      </c>
      <c r="D5" s="15"/>
      <c r="E5" s="15"/>
      <c r="F5" s="10"/>
      <c r="G5" s="10"/>
      <c r="H5" s="154"/>
      <c r="I5" s="154"/>
      <c r="J5" s="154"/>
      <c r="K5" s="154"/>
      <c r="L5" s="154"/>
      <c r="M5" s="199"/>
      <c r="N5" s="199"/>
      <c r="O5" s="199"/>
      <c r="P5" s="199"/>
      <c r="Q5" s="199"/>
      <c r="R5" s="199"/>
      <c r="S5" s="199"/>
      <c r="T5" s="199"/>
      <c r="U5" s="199"/>
      <c r="V5" s="199"/>
      <c r="W5" s="199"/>
      <c r="X5" s="199"/>
      <c r="Y5" s="199"/>
      <c r="Z5" s="199"/>
      <c r="AA5" s="199"/>
      <c r="AB5" s="199"/>
      <c r="AC5" s="199"/>
      <c r="AD5" s="199"/>
      <c r="AE5" s="199"/>
    </row>
    <row r="6" spans="1:31" ht="18.75" customHeight="1" x14ac:dyDescent="0.25">
      <c r="A6" s="15"/>
      <c r="B6" s="19" t="s">
        <v>675</v>
      </c>
      <c r="C6" s="19" t="s">
        <v>679</v>
      </c>
      <c r="D6" s="15"/>
      <c r="E6" s="15"/>
      <c r="F6" s="10"/>
      <c r="G6" s="10"/>
      <c r="H6" s="154"/>
      <c r="I6" s="154"/>
      <c r="J6" s="154"/>
      <c r="K6" s="154"/>
      <c r="L6" s="154"/>
      <c r="M6" s="199"/>
      <c r="N6" s="199"/>
      <c r="O6" s="199"/>
      <c r="P6" s="199"/>
      <c r="Q6" s="199"/>
      <c r="R6" s="199"/>
      <c r="S6" s="199"/>
      <c r="T6" s="199"/>
      <c r="U6" s="199"/>
      <c r="V6" s="199"/>
      <c r="W6" s="199"/>
      <c r="X6" s="199"/>
      <c r="Y6" s="199"/>
      <c r="Z6" s="199"/>
      <c r="AA6" s="199"/>
      <c r="AB6" s="199"/>
      <c r="AC6" s="199"/>
      <c r="AD6" s="199"/>
      <c r="AE6" s="199"/>
    </row>
    <row r="7" spans="1:31" ht="18.75" customHeight="1" x14ac:dyDescent="0.25">
      <c r="A7" s="15"/>
      <c r="B7" s="19" t="s">
        <v>676</v>
      </c>
      <c r="C7" s="19" t="s">
        <v>679</v>
      </c>
      <c r="D7" s="15"/>
      <c r="E7" s="15"/>
      <c r="F7" s="10"/>
      <c r="G7" s="10"/>
      <c r="H7" s="154"/>
      <c r="I7" s="154"/>
      <c r="J7" s="154"/>
      <c r="K7" s="154"/>
      <c r="L7" s="154"/>
      <c r="M7" s="199"/>
      <c r="N7" s="199"/>
      <c r="O7" s="199"/>
      <c r="P7" s="199"/>
      <c r="Q7" s="199"/>
      <c r="R7" s="199"/>
      <c r="S7" s="199"/>
      <c r="T7" s="199"/>
      <c r="U7" s="199"/>
      <c r="V7" s="199"/>
      <c r="W7" s="199"/>
      <c r="X7" s="199"/>
      <c r="Y7" s="199"/>
      <c r="Z7" s="199"/>
      <c r="AA7" s="199"/>
      <c r="AB7" s="199"/>
      <c r="AC7" s="199"/>
      <c r="AD7" s="199"/>
      <c r="AE7" s="199"/>
    </row>
    <row r="8" spans="1:31" ht="18.75" customHeight="1" x14ac:dyDescent="0.25">
      <c r="A8" s="15"/>
      <c r="B8" s="19" t="s">
        <v>307</v>
      </c>
      <c r="C8" s="133" t="s">
        <v>684</v>
      </c>
      <c r="D8" s="15"/>
      <c r="E8" s="15"/>
      <c r="F8" s="10"/>
      <c r="G8" s="10"/>
      <c r="H8" s="154"/>
      <c r="I8" s="154"/>
      <c r="J8" s="154"/>
      <c r="K8" s="154"/>
      <c r="L8" s="154"/>
      <c r="M8" s="199"/>
      <c r="N8" s="199"/>
      <c r="O8" s="199"/>
      <c r="P8" s="199"/>
      <c r="Q8" s="199"/>
      <c r="R8" s="199"/>
      <c r="S8" s="199"/>
      <c r="T8" s="199"/>
      <c r="U8" s="199"/>
      <c r="V8" s="199"/>
      <c r="W8" s="199"/>
      <c r="X8" s="199"/>
      <c r="Y8" s="199"/>
      <c r="Z8" s="199"/>
      <c r="AA8" s="199"/>
      <c r="AB8" s="199"/>
      <c r="AC8" s="199"/>
      <c r="AD8" s="199"/>
      <c r="AE8" s="199"/>
    </row>
    <row r="9" spans="1:31" ht="18.75" customHeight="1" x14ac:dyDescent="0.25">
      <c r="A9" s="15"/>
      <c r="B9" s="19" t="s">
        <v>290</v>
      </c>
      <c r="C9" s="19" t="s">
        <v>680</v>
      </c>
      <c r="D9" s="15"/>
      <c r="E9" s="15"/>
      <c r="F9" s="10"/>
      <c r="G9" s="10"/>
      <c r="H9" s="154"/>
      <c r="I9" s="154"/>
      <c r="J9" s="154"/>
      <c r="K9" s="154"/>
      <c r="L9" s="154"/>
      <c r="M9" s="199"/>
      <c r="N9" s="199"/>
      <c r="O9" s="199"/>
      <c r="P9" s="199"/>
      <c r="Q9" s="199"/>
      <c r="R9" s="199"/>
      <c r="S9" s="199"/>
      <c r="T9" s="199"/>
      <c r="U9" s="199"/>
      <c r="V9" s="199"/>
      <c r="W9" s="199"/>
      <c r="X9" s="199"/>
      <c r="Y9" s="199"/>
      <c r="Z9" s="199"/>
      <c r="AA9" s="199"/>
      <c r="AB9" s="199"/>
      <c r="AC9" s="199"/>
      <c r="AD9" s="199"/>
      <c r="AE9" s="199"/>
    </row>
    <row r="10" spans="1:31" ht="18.75" customHeight="1" x14ac:dyDescent="0.25">
      <c r="A10" s="15"/>
      <c r="B10" s="19" t="s">
        <v>292</v>
      </c>
      <c r="C10" s="133" t="s">
        <v>681</v>
      </c>
      <c r="D10" s="15"/>
      <c r="E10" s="15"/>
      <c r="F10" s="10"/>
      <c r="G10" s="10"/>
      <c r="H10" s="154"/>
      <c r="I10" s="154"/>
      <c r="J10" s="154"/>
      <c r="K10" s="154"/>
      <c r="L10" s="154"/>
      <c r="M10" s="199"/>
      <c r="N10" s="199"/>
      <c r="O10" s="199"/>
      <c r="P10" s="199"/>
      <c r="Q10" s="199"/>
      <c r="R10" s="199"/>
      <c r="S10" s="199"/>
      <c r="T10" s="199"/>
      <c r="U10" s="199"/>
      <c r="V10" s="199"/>
      <c r="W10" s="199"/>
      <c r="X10" s="199"/>
      <c r="Y10" s="199"/>
      <c r="Z10" s="199"/>
      <c r="AA10" s="199"/>
      <c r="AB10" s="199"/>
      <c r="AC10" s="199"/>
      <c r="AD10" s="199"/>
      <c r="AE10" s="199"/>
    </row>
    <row r="11" spans="1:31" ht="18.75" customHeight="1" x14ac:dyDescent="0.25">
      <c r="A11" s="15"/>
      <c r="B11" s="19" t="s">
        <v>677</v>
      </c>
      <c r="C11" s="19" t="s">
        <v>683</v>
      </c>
      <c r="D11" s="15"/>
      <c r="E11" s="15"/>
      <c r="F11" s="10"/>
      <c r="G11" s="10"/>
      <c r="H11" s="154"/>
      <c r="I11" s="154"/>
      <c r="J11" s="154"/>
      <c r="K11" s="154"/>
      <c r="L11" s="154"/>
      <c r="M11" s="199"/>
      <c r="N11" s="199"/>
      <c r="O11" s="199"/>
      <c r="P11" s="199"/>
      <c r="Q11" s="199"/>
      <c r="R11" s="199"/>
      <c r="S11" s="199"/>
      <c r="T11" s="199"/>
      <c r="U11" s="199"/>
      <c r="V11" s="199"/>
      <c r="W11" s="199"/>
      <c r="X11" s="199"/>
      <c r="Y11" s="199"/>
      <c r="Z11" s="199"/>
      <c r="AA11" s="199"/>
      <c r="AB11" s="199"/>
      <c r="AC11" s="199"/>
      <c r="AD11" s="199"/>
      <c r="AE11" s="199"/>
    </row>
    <row r="12" spans="1:31" x14ac:dyDescent="0.25">
      <c r="A12" s="18"/>
      <c r="B12" s="18"/>
      <c r="C12" s="18"/>
      <c r="D12" s="15"/>
      <c r="E12" s="15"/>
      <c r="F12" s="10"/>
      <c r="G12" s="10"/>
      <c r="H12" s="154"/>
      <c r="I12" s="154"/>
      <c r="J12" s="154"/>
      <c r="K12" s="154"/>
      <c r="L12" s="154"/>
      <c r="M12" s="199"/>
      <c r="N12" s="199"/>
      <c r="O12" s="199"/>
      <c r="P12" s="199"/>
      <c r="Q12" s="199"/>
      <c r="R12" s="199"/>
      <c r="S12" s="199"/>
      <c r="T12" s="199"/>
      <c r="U12" s="199"/>
      <c r="V12" s="199"/>
      <c r="W12" s="199"/>
      <c r="X12" s="199"/>
      <c r="Y12" s="199"/>
      <c r="Z12" s="199"/>
      <c r="AA12" s="199"/>
      <c r="AB12" s="199"/>
      <c r="AC12" s="199"/>
      <c r="AD12" s="199"/>
      <c r="AE12" s="199"/>
    </row>
    <row r="13" spans="1:31" x14ac:dyDescent="0.25">
      <c r="A13" s="18"/>
      <c r="B13" s="18"/>
      <c r="C13" s="18"/>
      <c r="D13" s="15"/>
      <c r="E13" s="15"/>
      <c r="F13" s="10"/>
      <c r="G13" s="10"/>
      <c r="H13" s="199"/>
      <c r="I13" s="199"/>
      <c r="J13" s="199"/>
      <c r="K13" s="199"/>
      <c r="L13" s="199"/>
      <c r="M13" s="199"/>
      <c r="N13" s="199"/>
      <c r="O13" s="199"/>
      <c r="P13" s="199"/>
      <c r="Q13" s="199"/>
      <c r="R13" s="199"/>
      <c r="S13" s="199"/>
      <c r="T13" s="199"/>
      <c r="U13" s="199"/>
      <c r="V13" s="199"/>
      <c r="W13" s="199"/>
      <c r="X13" s="199"/>
      <c r="Y13" s="199"/>
      <c r="Z13" s="199"/>
      <c r="AA13" s="199"/>
      <c r="AB13" s="199"/>
      <c r="AC13" s="199"/>
      <c r="AD13" s="199"/>
      <c r="AE13" s="199"/>
    </row>
    <row r="14" spans="1:31" x14ac:dyDescent="0.25">
      <c r="A14" s="18"/>
      <c r="B14" s="18"/>
      <c r="C14" s="18"/>
      <c r="D14" s="15"/>
      <c r="E14" s="15"/>
      <c r="F14" s="10"/>
      <c r="G14" s="10"/>
      <c r="H14" s="199"/>
      <c r="I14" s="199"/>
      <c r="J14" s="199"/>
      <c r="K14" s="199"/>
      <c r="L14" s="199"/>
      <c r="M14" s="199"/>
      <c r="N14" s="199"/>
      <c r="O14" s="199"/>
      <c r="P14" s="199"/>
      <c r="Q14" s="199"/>
      <c r="R14" s="199"/>
      <c r="S14" s="199"/>
      <c r="T14" s="199"/>
      <c r="U14" s="199"/>
      <c r="V14" s="199"/>
      <c r="W14" s="199"/>
      <c r="X14" s="199"/>
      <c r="Y14" s="199"/>
      <c r="Z14" s="199"/>
      <c r="AA14" s="199"/>
      <c r="AB14" s="199"/>
      <c r="AC14" s="199"/>
      <c r="AD14" s="199"/>
      <c r="AE14" s="199"/>
    </row>
    <row r="15" spans="1:31" x14ac:dyDescent="0.25">
      <c r="A15" s="18"/>
      <c r="B15" s="18"/>
      <c r="C15" s="18"/>
      <c r="D15" s="15"/>
      <c r="E15" s="15"/>
      <c r="F15" s="10"/>
      <c r="G15" s="10"/>
    </row>
    <row r="16" spans="1:31" x14ac:dyDescent="0.25">
      <c r="A16" s="18"/>
      <c r="B16" s="18"/>
      <c r="C16" s="18"/>
      <c r="D16" s="15"/>
      <c r="E16" s="15"/>
      <c r="F16" s="10"/>
      <c r="G16" s="10"/>
    </row>
    <row r="17" spans="1:7" x14ac:dyDescent="0.25">
      <c r="A17" s="18"/>
      <c r="B17" s="18"/>
      <c r="C17" s="18"/>
      <c r="D17" s="15"/>
      <c r="E17" s="15"/>
      <c r="F17" s="10"/>
      <c r="G17" s="10"/>
    </row>
    <row r="18" spans="1:7" x14ac:dyDescent="0.25">
      <c r="A18" s="18"/>
      <c r="B18" s="18"/>
      <c r="C18" s="18"/>
      <c r="D18" s="15"/>
      <c r="E18" s="15"/>
      <c r="F18" s="10"/>
      <c r="G18" s="10"/>
    </row>
    <row r="19" spans="1:7" x14ac:dyDescent="0.25">
      <c r="A19" s="154"/>
      <c r="B19" s="154"/>
      <c r="C19" s="154"/>
    </row>
    <row r="20" spans="1:7" x14ac:dyDescent="0.25">
      <c r="A20" s="154"/>
      <c r="B20" s="154"/>
      <c r="C20" s="154"/>
    </row>
    <row r="21" spans="1:7" x14ac:dyDescent="0.25">
      <c r="A21" s="154"/>
      <c r="B21" s="154"/>
      <c r="C21" s="154"/>
    </row>
    <row r="22" spans="1:7" x14ac:dyDescent="0.25">
      <c r="A22" s="154"/>
      <c r="B22" s="154"/>
      <c r="C22" s="154"/>
    </row>
    <row r="23" spans="1:7" x14ac:dyDescent="0.25">
      <c r="A23" s="154"/>
      <c r="B23" s="154"/>
      <c r="C23" s="154"/>
    </row>
    <row r="24" spans="1:7" x14ac:dyDescent="0.25">
      <c r="A24" s="154"/>
      <c r="B24" s="154"/>
      <c r="C24" s="154"/>
    </row>
    <row r="25" spans="1:7" x14ac:dyDescent="0.25">
      <c r="A25" s="154"/>
      <c r="B25" s="154"/>
      <c r="C25" s="154"/>
    </row>
    <row r="26" spans="1:7" x14ac:dyDescent="0.25">
      <c r="A26" s="154"/>
      <c r="B26" s="154"/>
      <c r="C26" s="154"/>
    </row>
    <row r="27" spans="1:7" x14ac:dyDescent="0.25">
      <c r="A27" s="154"/>
      <c r="B27" s="154"/>
      <c r="C27" s="154"/>
    </row>
    <row r="28" spans="1:7" x14ac:dyDescent="0.25">
      <c r="A28" s="154"/>
      <c r="B28" s="154"/>
      <c r="C28" s="154"/>
    </row>
    <row r="29" spans="1:7" x14ac:dyDescent="0.25">
      <c r="A29" s="154"/>
      <c r="B29" s="154"/>
      <c r="C29" s="154"/>
    </row>
    <row r="30" spans="1:7" x14ac:dyDescent="0.25">
      <c r="A30" s="154"/>
      <c r="B30" s="154"/>
      <c r="C30" s="154"/>
    </row>
    <row r="31" spans="1:7" x14ac:dyDescent="0.25">
      <c r="A31" s="154"/>
      <c r="B31" s="154"/>
      <c r="C31" s="154"/>
    </row>
    <row r="32" spans="1:7" x14ac:dyDescent="0.25">
      <c r="A32" s="154"/>
      <c r="B32" s="154"/>
      <c r="C32" s="154"/>
    </row>
    <row r="33" spans="1:3" x14ac:dyDescent="0.25">
      <c r="A33" s="154"/>
      <c r="B33" s="154"/>
      <c r="C33" s="154"/>
    </row>
    <row r="34" spans="1:3" x14ac:dyDescent="0.25">
      <c r="A34" s="154"/>
      <c r="B34" s="154"/>
      <c r="C34" s="154"/>
    </row>
    <row r="35" spans="1:3" x14ac:dyDescent="0.25">
      <c r="A35" s="154"/>
      <c r="B35" s="154"/>
      <c r="C35" s="154"/>
    </row>
    <row r="36" spans="1:3" x14ac:dyDescent="0.25">
      <c r="A36" s="154"/>
      <c r="B36" s="154"/>
      <c r="C36" s="154"/>
    </row>
    <row r="37" spans="1:3" x14ac:dyDescent="0.25">
      <c r="A37" s="154"/>
      <c r="B37" s="154"/>
      <c r="C37" s="154"/>
    </row>
    <row r="38" spans="1:3" x14ac:dyDescent="0.25">
      <c r="A38" s="154"/>
      <c r="B38" s="154"/>
      <c r="C38" s="154"/>
    </row>
    <row r="39" spans="1:3" x14ac:dyDescent="0.25">
      <c r="A39" s="154"/>
      <c r="B39" s="154"/>
      <c r="C39" s="154"/>
    </row>
    <row r="40" spans="1:3" x14ac:dyDescent="0.25">
      <c r="A40" s="154"/>
      <c r="B40" s="154"/>
      <c r="C40" s="154"/>
    </row>
    <row r="41" spans="1:3" x14ac:dyDescent="0.25">
      <c r="A41" s="154"/>
      <c r="B41" s="154"/>
      <c r="C41" s="154"/>
    </row>
    <row r="42" spans="1:3" x14ac:dyDescent="0.25">
      <c r="A42" s="154"/>
      <c r="B42" s="154"/>
      <c r="C42" s="154"/>
    </row>
    <row r="43" spans="1:3" x14ac:dyDescent="0.25">
      <c r="A43" s="154"/>
      <c r="B43" s="154"/>
      <c r="C43" s="154"/>
    </row>
    <row r="44" spans="1:3" x14ac:dyDescent="0.25">
      <c r="A44" s="154"/>
      <c r="B44" s="154"/>
      <c r="C44" s="154"/>
    </row>
    <row r="45" spans="1:3" x14ac:dyDescent="0.25">
      <c r="A45" s="154"/>
      <c r="B45" s="154"/>
      <c r="C45" s="154"/>
    </row>
    <row r="46" spans="1:3" x14ac:dyDescent="0.25">
      <c r="A46" s="154"/>
      <c r="B46" s="154"/>
      <c r="C46" s="154"/>
    </row>
    <row r="47" spans="1:3" x14ac:dyDescent="0.25">
      <c r="A47" s="154"/>
      <c r="B47" s="154"/>
      <c r="C47" s="154"/>
    </row>
    <row r="48" spans="1:3" x14ac:dyDescent="0.25">
      <c r="A48" s="154"/>
      <c r="B48" s="154"/>
      <c r="C48" s="154"/>
    </row>
    <row r="49" spans="1:3" x14ac:dyDescent="0.25">
      <c r="A49" s="154"/>
      <c r="B49" s="154"/>
      <c r="C49" s="154"/>
    </row>
    <row r="50" spans="1:3" x14ac:dyDescent="0.25">
      <c r="A50" s="154"/>
      <c r="B50" s="154"/>
      <c r="C50" s="154"/>
    </row>
    <row r="51" spans="1:3" x14ac:dyDescent="0.25">
      <c r="A51" s="154"/>
      <c r="B51" s="154"/>
      <c r="C51" s="154"/>
    </row>
    <row r="52" spans="1:3" x14ac:dyDescent="0.25">
      <c r="A52" s="154"/>
      <c r="B52" s="154"/>
      <c r="C52" s="154"/>
    </row>
    <row r="53" spans="1:3" x14ac:dyDescent="0.25">
      <c r="A53" s="154"/>
      <c r="B53" s="154"/>
      <c r="C53" s="154"/>
    </row>
    <row r="54" spans="1:3" x14ac:dyDescent="0.25">
      <c r="A54" s="154"/>
      <c r="B54" s="154"/>
      <c r="C54" s="154"/>
    </row>
    <row r="55" spans="1:3" x14ac:dyDescent="0.25">
      <c r="A55" s="154"/>
      <c r="B55" s="154"/>
      <c r="C55" s="154"/>
    </row>
    <row r="56" spans="1:3" x14ac:dyDescent="0.25">
      <c r="A56" s="154"/>
      <c r="B56" s="154"/>
      <c r="C56" s="154"/>
    </row>
    <row r="57" spans="1:3" x14ac:dyDescent="0.25">
      <c r="A57" s="154"/>
      <c r="B57" s="154"/>
      <c r="C57" s="154"/>
    </row>
    <row r="58" spans="1:3" x14ac:dyDescent="0.25">
      <c r="A58" s="154"/>
      <c r="B58" s="154"/>
      <c r="C58" s="154"/>
    </row>
    <row r="59" spans="1:3" x14ac:dyDescent="0.25">
      <c r="A59" s="154"/>
      <c r="B59" s="154"/>
      <c r="C59" s="154"/>
    </row>
    <row r="60" spans="1:3" x14ac:dyDescent="0.25">
      <c r="A60" s="154"/>
      <c r="B60" s="154"/>
      <c r="C60" s="154"/>
    </row>
    <row r="61" spans="1:3" x14ac:dyDescent="0.25">
      <c r="A61" s="154"/>
      <c r="B61" s="154"/>
      <c r="C61" s="154"/>
    </row>
    <row r="62" spans="1:3" x14ac:dyDescent="0.25">
      <c r="A62" s="154"/>
      <c r="B62" s="154"/>
      <c r="C62" s="154"/>
    </row>
    <row r="63" spans="1:3" x14ac:dyDescent="0.25">
      <c r="A63" s="154"/>
      <c r="B63" s="154"/>
      <c r="C63" s="154"/>
    </row>
    <row r="64" spans="1:3" x14ac:dyDescent="0.25">
      <c r="A64" s="154"/>
      <c r="B64" s="154"/>
      <c r="C64" s="154"/>
    </row>
    <row r="65" spans="1:3" x14ac:dyDescent="0.25">
      <c r="A65" s="154"/>
      <c r="B65" s="154"/>
      <c r="C65" s="154"/>
    </row>
    <row r="66" spans="1:3" x14ac:dyDescent="0.25">
      <c r="A66" s="154"/>
      <c r="B66" s="154"/>
      <c r="C66" s="154"/>
    </row>
    <row r="67" spans="1:3" x14ac:dyDescent="0.25">
      <c r="A67" s="154"/>
      <c r="B67" s="154"/>
      <c r="C67" s="154"/>
    </row>
    <row r="68" spans="1:3" x14ac:dyDescent="0.25">
      <c r="A68" s="154"/>
      <c r="B68" s="154"/>
      <c r="C68" s="154"/>
    </row>
    <row r="69" spans="1:3" x14ac:dyDescent="0.25">
      <c r="A69" s="154"/>
      <c r="B69" s="154"/>
      <c r="C69" s="154"/>
    </row>
    <row r="70" spans="1:3" x14ac:dyDescent="0.25">
      <c r="A70" s="154"/>
      <c r="B70" s="154"/>
      <c r="C70" s="154"/>
    </row>
    <row r="71" spans="1:3" x14ac:dyDescent="0.25">
      <c r="A71" s="154"/>
      <c r="B71" s="154"/>
      <c r="C71" s="154"/>
    </row>
    <row r="72" spans="1:3" x14ac:dyDescent="0.25">
      <c r="A72" s="154"/>
      <c r="B72" s="154"/>
      <c r="C72" s="154"/>
    </row>
    <row r="73" spans="1:3" x14ac:dyDescent="0.25">
      <c r="A73" s="154"/>
      <c r="B73" s="154"/>
      <c r="C73" s="154"/>
    </row>
    <row r="74" spans="1:3" x14ac:dyDescent="0.25">
      <c r="A74" s="154"/>
      <c r="B74" s="154"/>
      <c r="C74" s="154"/>
    </row>
    <row r="75" spans="1:3" x14ac:dyDescent="0.25">
      <c r="A75" s="154"/>
      <c r="B75" s="154"/>
      <c r="C75" s="154"/>
    </row>
    <row r="76" spans="1:3" x14ac:dyDescent="0.25">
      <c r="A76" s="154"/>
      <c r="B76" s="154"/>
      <c r="C76" s="154"/>
    </row>
    <row r="77" spans="1:3" x14ac:dyDescent="0.25">
      <c r="A77" s="154"/>
      <c r="B77" s="154"/>
      <c r="C77" s="154"/>
    </row>
    <row r="78" spans="1:3" x14ac:dyDescent="0.25">
      <c r="A78" s="154"/>
      <c r="B78" s="154"/>
      <c r="C78" s="154"/>
    </row>
    <row r="79" spans="1:3" x14ac:dyDescent="0.25">
      <c r="A79" s="154"/>
      <c r="B79" s="154"/>
      <c r="C79" s="154"/>
    </row>
    <row r="80" spans="1:3" x14ac:dyDescent="0.25">
      <c r="A80" s="154"/>
      <c r="B80" s="154"/>
      <c r="C80" s="154"/>
    </row>
    <row r="81" spans="1:3" x14ac:dyDescent="0.25">
      <c r="A81" s="154"/>
      <c r="B81" s="154"/>
      <c r="C81" s="154"/>
    </row>
    <row r="82" spans="1:3" x14ac:dyDescent="0.25">
      <c r="A82" s="154"/>
      <c r="B82" s="154"/>
      <c r="C82" s="154"/>
    </row>
    <row r="83" spans="1:3" x14ac:dyDescent="0.25">
      <c r="A83" s="154"/>
      <c r="B83" s="154"/>
      <c r="C83" s="154"/>
    </row>
    <row r="84" spans="1:3" x14ac:dyDescent="0.25">
      <c r="A84" s="154"/>
      <c r="B84" s="154"/>
      <c r="C84" s="154"/>
    </row>
    <row r="85" spans="1:3" x14ac:dyDescent="0.25">
      <c r="A85" s="154"/>
      <c r="B85" s="154"/>
      <c r="C85" s="154"/>
    </row>
    <row r="86" spans="1:3" x14ac:dyDescent="0.25">
      <c r="A86" s="154"/>
      <c r="B86" s="154"/>
      <c r="C86" s="154"/>
    </row>
    <row r="87" spans="1:3" x14ac:dyDescent="0.25">
      <c r="A87" s="154"/>
      <c r="B87" s="154"/>
      <c r="C87" s="154"/>
    </row>
    <row r="88" spans="1:3" x14ac:dyDescent="0.25">
      <c r="A88" s="154"/>
      <c r="B88" s="154"/>
      <c r="C88" s="154"/>
    </row>
    <row r="89" spans="1:3" x14ac:dyDescent="0.25">
      <c r="A89" s="154"/>
      <c r="B89" s="154"/>
      <c r="C89" s="154"/>
    </row>
    <row r="90" spans="1:3" x14ac:dyDescent="0.25">
      <c r="A90" s="154"/>
      <c r="B90" s="154"/>
      <c r="C90" s="154"/>
    </row>
    <row r="91" spans="1:3" x14ac:dyDescent="0.25">
      <c r="A91" s="154"/>
      <c r="B91" s="154"/>
      <c r="C91" s="154"/>
    </row>
    <row r="92" spans="1:3" x14ac:dyDescent="0.25">
      <c r="A92" s="154"/>
      <c r="B92" s="154"/>
      <c r="C92" s="154"/>
    </row>
    <row r="93" spans="1:3" x14ac:dyDescent="0.25">
      <c r="A93" s="154"/>
      <c r="B93" s="154"/>
      <c r="C93" s="154"/>
    </row>
    <row r="94" spans="1:3" x14ac:dyDescent="0.25">
      <c r="A94" s="154"/>
      <c r="B94" s="154"/>
      <c r="C94" s="154"/>
    </row>
    <row r="95" spans="1:3" x14ac:dyDescent="0.25">
      <c r="A95" s="154"/>
      <c r="B95" s="154"/>
      <c r="C95" s="154"/>
    </row>
    <row r="96" spans="1:3" x14ac:dyDescent="0.25">
      <c r="A96" s="154"/>
      <c r="B96" s="154"/>
      <c r="C96" s="154"/>
    </row>
    <row r="97" spans="1:3" x14ac:dyDescent="0.25">
      <c r="A97" s="154"/>
      <c r="B97" s="154"/>
      <c r="C97" s="154"/>
    </row>
    <row r="98" spans="1:3" x14ac:dyDescent="0.25">
      <c r="A98" s="154"/>
      <c r="B98" s="154"/>
      <c r="C98" s="154"/>
    </row>
    <row r="99" spans="1:3" x14ac:dyDescent="0.25">
      <c r="A99" s="154"/>
      <c r="B99" s="154"/>
      <c r="C99" s="154"/>
    </row>
    <row r="100" spans="1:3" x14ac:dyDescent="0.25">
      <c r="A100" s="154"/>
      <c r="B100" s="154"/>
      <c r="C100" s="154"/>
    </row>
    <row r="101" spans="1:3" x14ac:dyDescent="0.25">
      <c r="A101" s="154"/>
      <c r="B101" s="154"/>
      <c r="C101" s="154"/>
    </row>
    <row r="102" spans="1:3" x14ac:dyDescent="0.25">
      <c r="A102" s="154"/>
      <c r="B102" s="154"/>
      <c r="C102" s="154"/>
    </row>
    <row r="103" spans="1:3" x14ac:dyDescent="0.25">
      <c r="A103" s="154"/>
      <c r="B103" s="154"/>
      <c r="C103" s="154"/>
    </row>
    <row r="104" spans="1:3" x14ac:dyDescent="0.25">
      <c r="A104" s="154"/>
      <c r="B104" s="154"/>
      <c r="C104" s="154"/>
    </row>
    <row r="105" spans="1:3" x14ac:dyDescent="0.25">
      <c r="A105" s="154"/>
      <c r="B105" s="154"/>
      <c r="C105" s="154"/>
    </row>
    <row r="106" spans="1:3" x14ac:dyDescent="0.25">
      <c r="A106" s="154"/>
      <c r="B106" s="154"/>
      <c r="C106" s="154"/>
    </row>
    <row r="107" spans="1:3" x14ac:dyDescent="0.25">
      <c r="A107" s="154"/>
      <c r="B107" s="154"/>
      <c r="C107" s="154"/>
    </row>
    <row r="108" spans="1:3" x14ac:dyDescent="0.25">
      <c r="A108" s="154"/>
      <c r="B108" s="154"/>
      <c r="C108" s="154"/>
    </row>
    <row r="109" spans="1:3" x14ac:dyDescent="0.25">
      <c r="A109" s="154"/>
      <c r="B109" s="154"/>
      <c r="C109" s="154"/>
    </row>
    <row r="110" spans="1:3" x14ac:dyDescent="0.25">
      <c r="A110" s="154"/>
      <c r="B110" s="154"/>
      <c r="C110" s="154"/>
    </row>
    <row r="111" spans="1:3" x14ac:dyDescent="0.25">
      <c r="A111" s="154"/>
      <c r="B111" s="154"/>
      <c r="C111" s="154"/>
    </row>
    <row r="112" spans="1:3" x14ac:dyDescent="0.25">
      <c r="A112" s="154"/>
      <c r="B112" s="154"/>
      <c r="C112" s="154"/>
    </row>
    <row r="113" spans="1:3" x14ac:dyDescent="0.25">
      <c r="A113" s="154"/>
      <c r="B113" s="154"/>
      <c r="C113" s="154"/>
    </row>
    <row r="114" spans="1:3" x14ac:dyDescent="0.25">
      <c r="A114" s="154"/>
      <c r="B114" s="154"/>
      <c r="C114" s="154"/>
    </row>
    <row r="115" spans="1:3" x14ac:dyDescent="0.25">
      <c r="A115" s="154"/>
      <c r="B115" s="154"/>
      <c r="C115" s="154"/>
    </row>
    <row r="116" spans="1:3" x14ac:dyDescent="0.25">
      <c r="A116" s="154"/>
      <c r="B116" s="154"/>
      <c r="C116" s="154"/>
    </row>
    <row r="117" spans="1:3" x14ac:dyDescent="0.25">
      <c r="A117" s="154"/>
      <c r="B117" s="154"/>
      <c r="C117" s="154"/>
    </row>
    <row r="118" spans="1:3" x14ac:dyDescent="0.25">
      <c r="A118" s="154"/>
      <c r="B118" s="154"/>
      <c r="C118" s="154"/>
    </row>
    <row r="119" spans="1:3" x14ac:dyDescent="0.25">
      <c r="A119" s="154"/>
      <c r="B119" s="154"/>
      <c r="C119" s="154"/>
    </row>
    <row r="120" spans="1:3" x14ac:dyDescent="0.25">
      <c r="A120" s="154"/>
      <c r="B120" s="154"/>
      <c r="C120" s="154"/>
    </row>
    <row r="121" spans="1:3" x14ac:dyDescent="0.25">
      <c r="A121" s="154"/>
      <c r="B121" s="154"/>
      <c r="C121" s="154"/>
    </row>
    <row r="122" spans="1:3" x14ac:dyDescent="0.25">
      <c r="A122" s="154"/>
      <c r="B122" s="154"/>
      <c r="C122" s="154"/>
    </row>
    <row r="123" spans="1:3" x14ac:dyDescent="0.25">
      <c r="A123" s="154"/>
      <c r="B123" s="154"/>
      <c r="C123" s="154"/>
    </row>
    <row r="124" spans="1:3" x14ac:dyDescent="0.25">
      <c r="A124" s="154"/>
      <c r="B124" s="154"/>
      <c r="C124" s="154"/>
    </row>
    <row r="125" spans="1:3" x14ac:dyDescent="0.25">
      <c r="A125" s="154"/>
      <c r="B125" s="154"/>
      <c r="C125" s="154"/>
    </row>
    <row r="126" spans="1:3" x14ac:dyDescent="0.25">
      <c r="A126" s="154"/>
      <c r="B126" s="154"/>
      <c r="C126" s="154"/>
    </row>
    <row r="127" spans="1:3" x14ac:dyDescent="0.25">
      <c r="A127" s="154"/>
      <c r="B127" s="154"/>
      <c r="C127" s="154"/>
    </row>
    <row r="128" spans="1:3" x14ac:dyDescent="0.25">
      <c r="A128" s="154"/>
      <c r="B128" s="154"/>
      <c r="C128" s="154"/>
    </row>
    <row r="129" spans="1:3" x14ac:dyDescent="0.25">
      <c r="A129" s="154"/>
      <c r="B129" s="154"/>
      <c r="C129" s="154"/>
    </row>
    <row r="130" spans="1:3" x14ac:dyDescent="0.25">
      <c r="A130" s="154"/>
      <c r="B130" s="154"/>
      <c r="C130" s="154"/>
    </row>
    <row r="131" spans="1:3" x14ac:dyDescent="0.25">
      <c r="A131" s="154"/>
      <c r="B131" s="154"/>
      <c r="C131" s="154"/>
    </row>
    <row r="132" spans="1:3" x14ac:dyDescent="0.25">
      <c r="A132" s="154"/>
      <c r="B132" s="154"/>
      <c r="C132" s="154"/>
    </row>
    <row r="133" spans="1:3" x14ac:dyDescent="0.25">
      <c r="A133" s="154"/>
      <c r="B133" s="154"/>
      <c r="C133" s="154"/>
    </row>
    <row r="134" spans="1:3" x14ac:dyDescent="0.25">
      <c r="A134" s="154"/>
      <c r="B134" s="154"/>
      <c r="C134" s="154"/>
    </row>
    <row r="135" spans="1:3" x14ac:dyDescent="0.25">
      <c r="A135" s="154"/>
      <c r="B135" s="154"/>
      <c r="C135" s="154"/>
    </row>
    <row r="136" spans="1:3" x14ac:dyDescent="0.25">
      <c r="A136" s="154"/>
      <c r="B136" s="154"/>
      <c r="C136" s="154"/>
    </row>
    <row r="137" spans="1:3" x14ac:dyDescent="0.25">
      <c r="A137" s="154"/>
      <c r="B137" s="154"/>
      <c r="C137" s="154"/>
    </row>
    <row r="138" spans="1:3" x14ac:dyDescent="0.25">
      <c r="A138" s="154"/>
      <c r="B138" s="154"/>
      <c r="C138" s="154"/>
    </row>
    <row r="139" spans="1:3" x14ac:dyDescent="0.25">
      <c r="A139" s="154"/>
      <c r="B139" s="154"/>
      <c r="C139" s="154"/>
    </row>
    <row r="140" spans="1:3" x14ac:dyDescent="0.25">
      <c r="A140" s="154"/>
      <c r="B140" s="154"/>
      <c r="C140" s="154"/>
    </row>
    <row r="141" spans="1:3" x14ac:dyDescent="0.25">
      <c r="A141" s="154"/>
      <c r="B141" s="154"/>
      <c r="C141" s="154"/>
    </row>
    <row r="142" spans="1:3" x14ac:dyDescent="0.25">
      <c r="A142" s="154"/>
      <c r="B142" s="154"/>
      <c r="C142" s="154"/>
    </row>
    <row r="143" spans="1:3" x14ac:dyDescent="0.25">
      <c r="A143" s="154"/>
      <c r="B143" s="154"/>
      <c r="C143" s="154"/>
    </row>
    <row r="144" spans="1:3" x14ac:dyDescent="0.25">
      <c r="A144" s="154"/>
      <c r="B144" s="154"/>
      <c r="C144" s="154"/>
    </row>
    <row r="145" spans="1:3" x14ac:dyDescent="0.25">
      <c r="A145" s="154"/>
      <c r="B145" s="154"/>
      <c r="C145" s="154"/>
    </row>
    <row r="146" spans="1:3" x14ac:dyDescent="0.25">
      <c r="A146" s="154"/>
      <c r="B146" s="154"/>
      <c r="C146" s="154"/>
    </row>
    <row r="147" spans="1:3" x14ac:dyDescent="0.25">
      <c r="A147" s="154"/>
      <c r="B147" s="154"/>
      <c r="C147" s="154"/>
    </row>
    <row r="148" spans="1:3" x14ac:dyDescent="0.25">
      <c r="A148" s="154"/>
      <c r="B148" s="154"/>
      <c r="C148" s="154"/>
    </row>
    <row r="149" spans="1:3" x14ac:dyDescent="0.25">
      <c r="A149" s="154"/>
      <c r="B149" s="154"/>
      <c r="C149" s="154"/>
    </row>
    <row r="150" spans="1:3" x14ac:dyDescent="0.25">
      <c r="A150" s="154"/>
      <c r="B150" s="154"/>
      <c r="C150" s="154"/>
    </row>
    <row r="151" spans="1:3" x14ac:dyDescent="0.25">
      <c r="A151" s="154"/>
      <c r="B151" s="154"/>
      <c r="C151" s="154"/>
    </row>
    <row r="152" spans="1:3" x14ac:dyDescent="0.25">
      <c r="A152" s="154"/>
      <c r="B152" s="154"/>
      <c r="C152" s="154"/>
    </row>
    <row r="153" spans="1:3" x14ac:dyDescent="0.25">
      <c r="A153" s="154"/>
      <c r="B153" s="154"/>
      <c r="C153" s="154"/>
    </row>
    <row r="154" spans="1:3" x14ac:dyDescent="0.25">
      <c r="A154" s="154"/>
      <c r="B154" s="154"/>
      <c r="C154" s="154"/>
    </row>
    <row r="155" spans="1:3" x14ac:dyDescent="0.25">
      <c r="A155" s="154"/>
      <c r="B155" s="154"/>
      <c r="C155" s="154"/>
    </row>
    <row r="156" spans="1:3" x14ac:dyDescent="0.25">
      <c r="A156" s="154"/>
      <c r="B156" s="154"/>
      <c r="C156" s="154"/>
    </row>
    <row r="157" spans="1:3" x14ac:dyDescent="0.25">
      <c r="A157" s="154"/>
      <c r="B157" s="154"/>
      <c r="C157" s="154"/>
    </row>
    <row r="158" spans="1:3" x14ac:dyDescent="0.25">
      <c r="A158" s="154"/>
      <c r="B158" s="154"/>
      <c r="C158" s="154"/>
    </row>
    <row r="159" spans="1:3" x14ac:dyDescent="0.25">
      <c r="A159" s="154"/>
      <c r="B159" s="154"/>
      <c r="C159" s="154"/>
    </row>
    <row r="160" spans="1:3" x14ac:dyDescent="0.25">
      <c r="A160" s="154"/>
      <c r="B160" s="154"/>
      <c r="C160" s="154"/>
    </row>
    <row r="161" spans="1:3" x14ac:dyDescent="0.25">
      <c r="A161" s="154"/>
      <c r="B161" s="154"/>
      <c r="C161" s="154"/>
    </row>
    <row r="162" spans="1:3" x14ac:dyDescent="0.25">
      <c r="A162" s="154"/>
      <c r="B162" s="154"/>
      <c r="C162" s="154"/>
    </row>
    <row r="163" spans="1:3" x14ac:dyDescent="0.25">
      <c r="A163" s="154"/>
      <c r="B163" s="154"/>
      <c r="C163" s="154"/>
    </row>
    <row r="164" spans="1:3" x14ac:dyDescent="0.25">
      <c r="A164" s="154"/>
      <c r="B164" s="154"/>
      <c r="C164" s="154"/>
    </row>
    <row r="165" spans="1:3" x14ac:dyDescent="0.25">
      <c r="A165" s="154"/>
      <c r="B165" s="154"/>
      <c r="C165" s="154"/>
    </row>
    <row r="166" spans="1:3" x14ac:dyDescent="0.25">
      <c r="A166" s="154"/>
      <c r="B166" s="154"/>
      <c r="C166" s="154"/>
    </row>
    <row r="167" spans="1:3" x14ac:dyDescent="0.25">
      <c r="A167" s="154"/>
      <c r="B167" s="154"/>
      <c r="C167" s="154"/>
    </row>
    <row r="168" spans="1:3" x14ac:dyDescent="0.25">
      <c r="A168" s="154"/>
      <c r="B168" s="154"/>
      <c r="C168" s="154"/>
    </row>
    <row r="169" spans="1:3" x14ac:dyDescent="0.25">
      <c r="A169" s="154"/>
      <c r="B169" s="154"/>
      <c r="C169" s="154"/>
    </row>
    <row r="170" spans="1:3" x14ac:dyDescent="0.25">
      <c r="A170" s="154"/>
      <c r="B170" s="154"/>
      <c r="C170" s="154"/>
    </row>
    <row r="171" spans="1:3" x14ac:dyDescent="0.25">
      <c r="A171" s="154"/>
      <c r="B171" s="154"/>
      <c r="C171" s="154"/>
    </row>
    <row r="172" spans="1:3" x14ac:dyDescent="0.25">
      <c r="A172" s="154"/>
      <c r="B172" s="154"/>
      <c r="C172" s="154"/>
    </row>
    <row r="173" spans="1:3" x14ac:dyDescent="0.25">
      <c r="A173" s="154"/>
      <c r="B173" s="154"/>
      <c r="C173" s="154"/>
    </row>
    <row r="174" spans="1:3" x14ac:dyDescent="0.25">
      <c r="A174" s="154"/>
      <c r="B174" s="154"/>
      <c r="C174" s="154"/>
    </row>
    <row r="175" spans="1:3" x14ac:dyDescent="0.25">
      <c r="A175" s="154"/>
      <c r="B175" s="154"/>
      <c r="C175" s="154"/>
    </row>
    <row r="176" spans="1:3" x14ac:dyDescent="0.25">
      <c r="A176" s="154"/>
      <c r="B176" s="154"/>
      <c r="C176" s="154"/>
    </row>
    <row r="177" spans="1:3" x14ac:dyDescent="0.25">
      <c r="A177" s="154"/>
      <c r="B177" s="154"/>
      <c r="C177" s="154"/>
    </row>
    <row r="178" spans="1:3" x14ac:dyDescent="0.25">
      <c r="A178" s="154"/>
      <c r="B178" s="154"/>
      <c r="C178" s="154"/>
    </row>
    <row r="179" spans="1:3" x14ac:dyDescent="0.25">
      <c r="A179" s="154"/>
      <c r="B179" s="154"/>
      <c r="C179" s="154"/>
    </row>
    <row r="180" spans="1:3" x14ac:dyDescent="0.25">
      <c r="A180" s="154"/>
      <c r="B180" s="154"/>
      <c r="C180" s="154"/>
    </row>
    <row r="181" spans="1:3" x14ac:dyDescent="0.25">
      <c r="A181" s="154"/>
      <c r="B181" s="154"/>
      <c r="C181" s="154"/>
    </row>
    <row r="182" spans="1:3" x14ac:dyDescent="0.25">
      <c r="A182" s="154"/>
      <c r="B182" s="154"/>
      <c r="C182" s="154"/>
    </row>
    <row r="183" spans="1:3" x14ac:dyDescent="0.25">
      <c r="A183" s="154"/>
      <c r="B183" s="154"/>
      <c r="C183" s="154"/>
    </row>
    <row r="184" spans="1:3" x14ac:dyDescent="0.25">
      <c r="A184" s="154"/>
      <c r="B184" s="154"/>
      <c r="C184" s="154"/>
    </row>
    <row r="185" spans="1:3" x14ac:dyDescent="0.25">
      <c r="A185" s="154"/>
      <c r="B185" s="154"/>
      <c r="C185" s="154"/>
    </row>
    <row r="186" spans="1:3" x14ac:dyDescent="0.25">
      <c r="A186" s="154"/>
      <c r="B186" s="154"/>
      <c r="C186" s="154"/>
    </row>
    <row r="187" spans="1:3" x14ac:dyDescent="0.25">
      <c r="A187" s="154"/>
      <c r="B187" s="154"/>
      <c r="C187" s="154"/>
    </row>
    <row r="188" spans="1:3" x14ac:dyDescent="0.25">
      <c r="A188" s="154"/>
      <c r="B188" s="154"/>
      <c r="C188" s="154"/>
    </row>
    <row r="189" spans="1:3" x14ac:dyDescent="0.25">
      <c r="A189" s="154"/>
      <c r="B189" s="154"/>
      <c r="C189" s="154"/>
    </row>
    <row r="190" spans="1:3" x14ac:dyDescent="0.25">
      <c r="A190" s="154"/>
      <c r="B190" s="154"/>
      <c r="C190" s="154"/>
    </row>
    <row r="191" spans="1:3" x14ac:dyDescent="0.25">
      <c r="A191" s="154"/>
      <c r="B191" s="154"/>
      <c r="C191" s="154"/>
    </row>
    <row r="192" spans="1:3" x14ac:dyDescent="0.25">
      <c r="A192" s="154"/>
      <c r="B192" s="154"/>
      <c r="C192" s="154"/>
    </row>
    <row r="193" spans="1:3" x14ac:dyDescent="0.25">
      <c r="A193" s="154"/>
      <c r="B193" s="154"/>
      <c r="C193" s="154"/>
    </row>
    <row r="194" spans="1:3" x14ac:dyDescent="0.25">
      <c r="A194" s="154"/>
      <c r="B194" s="154"/>
      <c r="C194" s="154"/>
    </row>
    <row r="195" spans="1:3" x14ac:dyDescent="0.25">
      <c r="A195" s="154"/>
      <c r="B195" s="154"/>
      <c r="C195" s="154"/>
    </row>
    <row r="196" spans="1:3" x14ac:dyDescent="0.25">
      <c r="A196" s="154"/>
      <c r="B196" s="154"/>
      <c r="C196" s="154"/>
    </row>
    <row r="197" spans="1:3" x14ac:dyDescent="0.25">
      <c r="A197" s="154"/>
      <c r="B197" s="154"/>
      <c r="C197" s="154"/>
    </row>
    <row r="198" spans="1:3" x14ac:dyDescent="0.25">
      <c r="A198" s="154"/>
      <c r="B198" s="154"/>
      <c r="C198" s="154"/>
    </row>
    <row r="199" spans="1:3" x14ac:dyDescent="0.25">
      <c r="A199" s="154"/>
      <c r="B199" s="154"/>
      <c r="C199" s="154"/>
    </row>
    <row r="200" spans="1:3" x14ac:dyDescent="0.25">
      <c r="A200" s="154"/>
      <c r="B200" s="154"/>
      <c r="C200" s="154"/>
    </row>
    <row r="201" spans="1:3" x14ac:dyDescent="0.25">
      <c r="A201" s="154"/>
      <c r="B201" s="154"/>
      <c r="C201" s="154"/>
    </row>
    <row r="202" spans="1:3" x14ac:dyDescent="0.25">
      <c r="A202" s="154"/>
      <c r="B202" s="154"/>
      <c r="C202" s="154"/>
    </row>
    <row r="203" spans="1:3" x14ac:dyDescent="0.25">
      <c r="A203" s="154"/>
      <c r="B203" s="154"/>
      <c r="C203" s="154"/>
    </row>
    <row r="204" spans="1:3" x14ac:dyDescent="0.25">
      <c r="A204" s="154"/>
      <c r="B204" s="154"/>
      <c r="C204" s="154"/>
    </row>
    <row r="205" spans="1:3" x14ac:dyDescent="0.25">
      <c r="A205" s="154"/>
      <c r="B205" s="154"/>
      <c r="C205" s="154"/>
    </row>
    <row r="206" spans="1:3" x14ac:dyDescent="0.25">
      <c r="A206" s="154"/>
      <c r="B206" s="154"/>
      <c r="C206" s="154"/>
    </row>
    <row r="207" spans="1:3" x14ac:dyDescent="0.25">
      <c r="A207" s="154"/>
      <c r="B207" s="154"/>
      <c r="C207" s="154"/>
    </row>
    <row r="208" spans="1:3" x14ac:dyDescent="0.25">
      <c r="A208" s="154"/>
      <c r="B208" s="154"/>
      <c r="C208" s="154"/>
    </row>
    <row r="209" spans="1:3" x14ac:dyDescent="0.25">
      <c r="A209" s="154"/>
      <c r="B209" s="154"/>
      <c r="C209" s="154"/>
    </row>
    <row r="210" spans="1:3" x14ac:dyDescent="0.25">
      <c r="A210" s="154"/>
      <c r="B210" s="154"/>
      <c r="C210" s="154"/>
    </row>
    <row r="211" spans="1:3" x14ac:dyDescent="0.25">
      <c r="A211" s="154"/>
      <c r="B211" s="154"/>
      <c r="C211" s="154"/>
    </row>
    <row r="212" spans="1:3" x14ac:dyDescent="0.25">
      <c r="A212" s="154"/>
      <c r="B212" s="154"/>
      <c r="C212" s="154"/>
    </row>
    <row r="213" spans="1:3" x14ac:dyDescent="0.25">
      <c r="A213" s="154"/>
      <c r="B213" s="154"/>
      <c r="C213" s="154"/>
    </row>
    <row r="214" spans="1:3" x14ac:dyDescent="0.25">
      <c r="A214" s="154"/>
      <c r="B214" s="154"/>
      <c r="C214" s="154"/>
    </row>
    <row r="215" spans="1:3" x14ac:dyDescent="0.25">
      <c r="A215" s="154"/>
      <c r="B215" s="154"/>
      <c r="C215" s="154"/>
    </row>
    <row r="216" spans="1:3" x14ac:dyDescent="0.25">
      <c r="A216" s="154"/>
      <c r="B216" s="154"/>
      <c r="C216" s="154"/>
    </row>
    <row r="217" spans="1:3" x14ac:dyDescent="0.25">
      <c r="A217" s="154"/>
      <c r="B217" s="154"/>
      <c r="C217" s="154"/>
    </row>
    <row r="218" spans="1:3" x14ac:dyDescent="0.25">
      <c r="A218" s="154"/>
      <c r="B218" s="154"/>
      <c r="C218" s="154"/>
    </row>
    <row r="219" spans="1:3" x14ac:dyDescent="0.25">
      <c r="A219" s="154"/>
      <c r="B219" s="154"/>
      <c r="C219" s="154"/>
    </row>
    <row r="220" spans="1:3" x14ac:dyDescent="0.25">
      <c r="A220" s="154"/>
      <c r="B220" s="154"/>
      <c r="C220" s="154"/>
    </row>
    <row r="221" spans="1:3" x14ac:dyDescent="0.25">
      <c r="A221" s="154"/>
      <c r="B221" s="154"/>
      <c r="C221" s="154"/>
    </row>
    <row r="222" spans="1:3" x14ac:dyDescent="0.25">
      <c r="A222" s="154"/>
      <c r="B222" s="154"/>
      <c r="C222" s="154"/>
    </row>
    <row r="223" spans="1:3" x14ac:dyDescent="0.25">
      <c r="A223" s="154"/>
      <c r="B223" s="154"/>
      <c r="C223" s="154"/>
    </row>
    <row r="224" spans="1:3" x14ac:dyDescent="0.25">
      <c r="A224" s="154"/>
      <c r="B224" s="154"/>
      <c r="C224" s="154"/>
    </row>
    <row r="225" spans="1:3" x14ac:dyDescent="0.25">
      <c r="A225" s="154"/>
      <c r="B225" s="154"/>
      <c r="C225" s="154"/>
    </row>
    <row r="226" spans="1:3" x14ac:dyDescent="0.25">
      <c r="A226" s="154"/>
      <c r="B226" s="154"/>
      <c r="C226" s="154"/>
    </row>
    <row r="227" spans="1:3" x14ac:dyDescent="0.25">
      <c r="A227" s="154"/>
      <c r="B227" s="154"/>
      <c r="C227" s="154"/>
    </row>
    <row r="228" spans="1:3" x14ac:dyDescent="0.25">
      <c r="A228" s="154"/>
      <c r="B228" s="154"/>
      <c r="C228" s="154"/>
    </row>
    <row r="229" spans="1:3" x14ac:dyDescent="0.25">
      <c r="A229" s="154"/>
      <c r="B229" s="154"/>
      <c r="C229" s="154"/>
    </row>
    <row r="230" spans="1:3" x14ac:dyDescent="0.25">
      <c r="A230" s="154"/>
      <c r="B230" s="154"/>
      <c r="C230" s="154"/>
    </row>
    <row r="231" spans="1:3" x14ac:dyDescent="0.25">
      <c r="A231" s="154"/>
      <c r="B231" s="154"/>
      <c r="C231" s="154"/>
    </row>
    <row r="232" spans="1:3" x14ac:dyDescent="0.25">
      <c r="A232" s="154"/>
      <c r="B232" s="154"/>
      <c r="C232" s="154"/>
    </row>
    <row r="233" spans="1:3" x14ac:dyDescent="0.25">
      <c r="A233" s="154"/>
      <c r="B233" s="154"/>
      <c r="C233" s="154"/>
    </row>
    <row r="234" spans="1:3" x14ac:dyDescent="0.25">
      <c r="A234" s="154"/>
      <c r="B234" s="154"/>
      <c r="C234" s="154"/>
    </row>
    <row r="235" spans="1:3" x14ac:dyDescent="0.25">
      <c r="A235" s="154"/>
      <c r="B235" s="154"/>
      <c r="C235" s="154"/>
    </row>
    <row r="236" spans="1:3" x14ac:dyDescent="0.25">
      <c r="A236" s="154"/>
      <c r="B236" s="154"/>
      <c r="C236" s="154"/>
    </row>
    <row r="237" spans="1:3" x14ac:dyDescent="0.25">
      <c r="A237" s="154"/>
      <c r="B237" s="154"/>
      <c r="C237" s="154"/>
    </row>
    <row r="238" spans="1:3" x14ac:dyDescent="0.25">
      <c r="A238" s="154"/>
      <c r="B238" s="154"/>
      <c r="C238" s="154"/>
    </row>
    <row r="239" spans="1:3" x14ac:dyDescent="0.25">
      <c r="A239" s="154"/>
      <c r="B239" s="154"/>
      <c r="C239" s="154"/>
    </row>
    <row r="240" spans="1:3" x14ac:dyDescent="0.25">
      <c r="A240" s="154"/>
      <c r="B240" s="154"/>
      <c r="C240" s="154"/>
    </row>
    <row r="241" spans="1:3" x14ac:dyDescent="0.25">
      <c r="A241" s="154"/>
      <c r="B241" s="154"/>
      <c r="C241" s="154"/>
    </row>
    <row r="242" spans="1:3" x14ac:dyDescent="0.25">
      <c r="A242" s="154"/>
      <c r="B242" s="154"/>
      <c r="C242" s="154"/>
    </row>
    <row r="243" spans="1:3" x14ac:dyDescent="0.25">
      <c r="A243" s="154"/>
      <c r="B243" s="154"/>
      <c r="C243" s="154"/>
    </row>
    <row r="244" spans="1:3" x14ac:dyDescent="0.25">
      <c r="A244" s="154"/>
      <c r="B244" s="154"/>
      <c r="C244" s="154"/>
    </row>
    <row r="245" spans="1:3" x14ac:dyDescent="0.25">
      <c r="A245" s="154"/>
      <c r="B245" s="154"/>
      <c r="C245" s="154"/>
    </row>
    <row r="246" spans="1:3" x14ac:dyDescent="0.25">
      <c r="A246" s="154"/>
      <c r="B246" s="154"/>
      <c r="C246" s="154"/>
    </row>
    <row r="247" spans="1:3" x14ac:dyDescent="0.25">
      <c r="A247" s="154"/>
      <c r="B247" s="154"/>
      <c r="C247" s="154"/>
    </row>
    <row r="248" spans="1:3" x14ac:dyDescent="0.25">
      <c r="A248" s="154"/>
      <c r="B248" s="154"/>
      <c r="C248" s="154"/>
    </row>
    <row r="249" spans="1:3" x14ac:dyDescent="0.25">
      <c r="A249" s="154"/>
      <c r="B249" s="154"/>
      <c r="C249" s="154"/>
    </row>
    <row r="250" spans="1:3" x14ac:dyDescent="0.25">
      <c r="A250" s="154"/>
      <c r="B250" s="154"/>
      <c r="C250" s="154"/>
    </row>
    <row r="251" spans="1:3" x14ac:dyDescent="0.25">
      <c r="A251" s="154"/>
      <c r="B251" s="154"/>
      <c r="C251" s="154"/>
    </row>
    <row r="252" spans="1:3" x14ac:dyDescent="0.25">
      <c r="A252" s="154"/>
      <c r="B252" s="154"/>
      <c r="C252" s="154"/>
    </row>
    <row r="253" spans="1:3" x14ac:dyDescent="0.25">
      <c r="A253" s="154"/>
      <c r="B253" s="154"/>
      <c r="C253" s="154"/>
    </row>
    <row r="254" spans="1:3" x14ac:dyDescent="0.25">
      <c r="A254" s="154"/>
      <c r="B254" s="154"/>
      <c r="C254" s="154"/>
    </row>
    <row r="255" spans="1:3" x14ac:dyDescent="0.25">
      <c r="A255" s="154"/>
      <c r="B255" s="154"/>
      <c r="C255" s="154"/>
    </row>
    <row r="256" spans="1:3" x14ac:dyDescent="0.25">
      <c r="A256" s="154"/>
      <c r="B256" s="154"/>
      <c r="C256" s="154"/>
    </row>
    <row r="257" spans="1:3" x14ac:dyDescent="0.25">
      <c r="A257" s="154"/>
      <c r="B257" s="154"/>
      <c r="C257" s="154"/>
    </row>
    <row r="258" spans="1:3" x14ac:dyDescent="0.25">
      <c r="A258" s="154"/>
      <c r="B258" s="154"/>
      <c r="C258" s="154"/>
    </row>
    <row r="259" spans="1:3" x14ac:dyDescent="0.25">
      <c r="A259" s="154"/>
      <c r="B259" s="154"/>
      <c r="C259" s="154"/>
    </row>
    <row r="260" spans="1:3" x14ac:dyDescent="0.25">
      <c r="A260" s="154"/>
      <c r="B260" s="154"/>
      <c r="C260" s="154"/>
    </row>
    <row r="261" spans="1:3" x14ac:dyDescent="0.25">
      <c r="A261" s="154"/>
      <c r="B261" s="154"/>
      <c r="C261" s="154"/>
    </row>
    <row r="262" spans="1:3" x14ac:dyDescent="0.25">
      <c r="A262" s="154"/>
      <c r="B262" s="154"/>
      <c r="C262" s="154"/>
    </row>
    <row r="263" spans="1:3" x14ac:dyDescent="0.25">
      <c r="A263" s="154"/>
      <c r="B263" s="154"/>
      <c r="C263" s="154"/>
    </row>
    <row r="264" spans="1:3" x14ac:dyDescent="0.25">
      <c r="A264" s="154"/>
      <c r="B264" s="154"/>
      <c r="C264" s="154"/>
    </row>
    <row r="265" spans="1:3" x14ac:dyDescent="0.25">
      <c r="A265" s="154"/>
      <c r="B265" s="154"/>
      <c r="C265" s="154"/>
    </row>
    <row r="266" spans="1:3" x14ac:dyDescent="0.25">
      <c r="A266" s="154"/>
      <c r="B266" s="154"/>
      <c r="C266" s="154"/>
    </row>
    <row r="267" spans="1:3" x14ac:dyDescent="0.25">
      <c r="A267" s="154"/>
      <c r="B267" s="154"/>
      <c r="C267" s="154"/>
    </row>
    <row r="268" spans="1:3" x14ac:dyDescent="0.25">
      <c r="A268" s="154"/>
      <c r="B268" s="154"/>
      <c r="C268" s="154"/>
    </row>
    <row r="269" spans="1:3" x14ac:dyDescent="0.25">
      <c r="A269" s="154"/>
      <c r="B269" s="154"/>
      <c r="C269" s="154"/>
    </row>
    <row r="270" spans="1:3" x14ac:dyDescent="0.25">
      <c r="A270" s="154"/>
      <c r="B270" s="154"/>
      <c r="C270" s="154"/>
    </row>
    <row r="271" spans="1:3" x14ac:dyDescent="0.25">
      <c r="A271" s="154"/>
      <c r="B271" s="154"/>
      <c r="C271" s="154"/>
    </row>
    <row r="272" spans="1:3" x14ac:dyDescent="0.25">
      <c r="A272" s="154"/>
      <c r="B272" s="154"/>
      <c r="C272" s="154"/>
    </row>
    <row r="273" spans="1:3" x14ac:dyDescent="0.25">
      <c r="A273" s="154"/>
      <c r="B273" s="154"/>
      <c r="C273" s="154"/>
    </row>
    <row r="274" spans="1:3" x14ac:dyDescent="0.25">
      <c r="A274" s="154"/>
      <c r="B274" s="154"/>
      <c r="C274" s="154"/>
    </row>
    <row r="275" spans="1:3" x14ac:dyDescent="0.25">
      <c r="A275" s="154"/>
      <c r="B275" s="154"/>
      <c r="C275" s="154"/>
    </row>
    <row r="276" spans="1:3" x14ac:dyDescent="0.25">
      <c r="A276" s="154"/>
      <c r="B276" s="154"/>
      <c r="C276" s="154"/>
    </row>
    <row r="277" spans="1:3" x14ac:dyDescent="0.25">
      <c r="A277" s="154"/>
      <c r="B277" s="154"/>
      <c r="C277" s="154"/>
    </row>
    <row r="278" spans="1:3" x14ac:dyDescent="0.25">
      <c r="A278" s="154"/>
      <c r="B278" s="154"/>
      <c r="C278" s="154"/>
    </row>
    <row r="279" spans="1:3" x14ac:dyDescent="0.25">
      <c r="A279" s="154"/>
      <c r="B279" s="154"/>
      <c r="C279" s="154"/>
    </row>
    <row r="280" spans="1:3" x14ac:dyDescent="0.25">
      <c r="A280" s="154"/>
      <c r="B280" s="154"/>
      <c r="C280" s="154"/>
    </row>
    <row r="281" spans="1:3" x14ac:dyDescent="0.25">
      <c r="A281" s="154"/>
      <c r="B281" s="154"/>
      <c r="C281" s="154"/>
    </row>
    <row r="282" spans="1:3" x14ac:dyDescent="0.25">
      <c r="A282" s="154"/>
      <c r="B282" s="154"/>
      <c r="C282" s="154"/>
    </row>
    <row r="283" spans="1:3" x14ac:dyDescent="0.25">
      <c r="A283" s="154"/>
      <c r="B283" s="154"/>
      <c r="C283" s="154"/>
    </row>
    <row r="284" spans="1:3" x14ac:dyDescent="0.25">
      <c r="A284" s="154"/>
      <c r="B284" s="154"/>
      <c r="C284" s="154"/>
    </row>
    <row r="285" spans="1:3" x14ac:dyDescent="0.25">
      <c r="A285" s="154"/>
      <c r="B285" s="154"/>
      <c r="C285" s="154"/>
    </row>
    <row r="286" spans="1:3" x14ac:dyDescent="0.25">
      <c r="A286" s="154"/>
      <c r="B286" s="154"/>
      <c r="C286" s="154"/>
    </row>
    <row r="287" spans="1:3" x14ac:dyDescent="0.25">
      <c r="A287" s="154"/>
      <c r="B287" s="154"/>
      <c r="C287" s="154"/>
    </row>
    <row r="288" spans="1:3" x14ac:dyDescent="0.25">
      <c r="A288" s="154"/>
      <c r="B288" s="154"/>
      <c r="C288" s="154"/>
    </row>
    <row r="289" spans="1:3" x14ac:dyDescent="0.25">
      <c r="A289" s="154"/>
      <c r="B289" s="154"/>
      <c r="C289" s="154"/>
    </row>
    <row r="290" spans="1:3" x14ac:dyDescent="0.25">
      <c r="A290" s="154"/>
      <c r="B290" s="154"/>
      <c r="C290" s="154"/>
    </row>
    <row r="291" spans="1:3" x14ac:dyDescent="0.25">
      <c r="A291" s="154"/>
      <c r="B291" s="154"/>
      <c r="C291" s="154"/>
    </row>
    <row r="292" spans="1:3" x14ac:dyDescent="0.25">
      <c r="A292" s="154"/>
      <c r="B292" s="154"/>
      <c r="C292" s="154"/>
    </row>
    <row r="293" spans="1:3" x14ac:dyDescent="0.25">
      <c r="A293" s="154"/>
      <c r="B293" s="154"/>
      <c r="C293" s="154"/>
    </row>
    <row r="294" spans="1:3" x14ac:dyDescent="0.25">
      <c r="A294" s="154"/>
      <c r="B294" s="154"/>
      <c r="C294" s="154"/>
    </row>
    <row r="295" spans="1:3" x14ac:dyDescent="0.25">
      <c r="A295" s="154"/>
      <c r="B295" s="154"/>
      <c r="C295" s="154"/>
    </row>
    <row r="296" spans="1:3" x14ac:dyDescent="0.25">
      <c r="A296" s="154"/>
      <c r="B296" s="154"/>
      <c r="C296" s="154"/>
    </row>
    <row r="297" spans="1:3" x14ac:dyDescent="0.25">
      <c r="A297" s="154"/>
      <c r="B297" s="154"/>
      <c r="C297" s="154"/>
    </row>
    <row r="298" spans="1:3" x14ac:dyDescent="0.25">
      <c r="A298" s="154"/>
      <c r="B298" s="154"/>
      <c r="C298" s="154"/>
    </row>
    <row r="299" spans="1:3" x14ac:dyDescent="0.25">
      <c r="A299" s="154"/>
      <c r="B299" s="154"/>
      <c r="C299" s="154"/>
    </row>
    <row r="300" spans="1:3" x14ac:dyDescent="0.25">
      <c r="A300" s="154"/>
      <c r="B300" s="154"/>
      <c r="C300" s="154"/>
    </row>
    <row r="301" spans="1:3" x14ac:dyDescent="0.25">
      <c r="A301" s="154"/>
      <c r="B301" s="154"/>
      <c r="C301" s="154"/>
    </row>
    <row r="302" spans="1:3" x14ac:dyDescent="0.25">
      <c r="A302" s="154"/>
      <c r="B302" s="154"/>
      <c r="C302" s="154"/>
    </row>
    <row r="303" spans="1:3" x14ac:dyDescent="0.25">
      <c r="A303" s="154"/>
      <c r="B303" s="154"/>
      <c r="C303" s="154"/>
    </row>
    <row r="304" spans="1:3" x14ac:dyDescent="0.25">
      <c r="A304" s="154"/>
      <c r="B304" s="154"/>
      <c r="C304" s="154"/>
    </row>
    <row r="305" spans="1:3" x14ac:dyDescent="0.25">
      <c r="A305" s="154"/>
      <c r="B305" s="154"/>
      <c r="C305" s="154"/>
    </row>
    <row r="306" spans="1:3" x14ac:dyDescent="0.25">
      <c r="A306" s="154"/>
      <c r="B306" s="154"/>
      <c r="C306" s="154"/>
    </row>
    <row r="307" spans="1:3" x14ac:dyDescent="0.25">
      <c r="A307" s="154"/>
      <c r="B307" s="154"/>
      <c r="C307" s="154"/>
    </row>
    <row r="308" spans="1:3" x14ac:dyDescent="0.25">
      <c r="A308" s="154"/>
      <c r="B308" s="154"/>
      <c r="C308" s="154"/>
    </row>
    <row r="309" spans="1:3" x14ac:dyDescent="0.25">
      <c r="A309" s="154"/>
      <c r="B309" s="154"/>
      <c r="C309" s="154"/>
    </row>
    <row r="310" spans="1:3" x14ac:dyDescent="0.25">
      <c r="A310" s="154"/>
      <c r="B310" s="154"/>
      <c r="C310" s="154"/>
    </row>
    <row r="311" spans="1:3" x14ac:dyDescent="0.25">
      <c r="A311" s="154"/>
      <c r="B311" s="154"/>
      <c r="C311" s="154"/>
    </row>
    <row r="312" spans="1:3" x14ac:dyDescent="0.25">
      <c r="A312" s="154"/>
      <c r="B312" s="154"/>
      <c r="C312" s="154"/>
    </row>
    <row r="313" spans="1:3" x14ac:dyDescent="0.25">
      <c r="A313" s="154"/>
      <c r="B313" s="154"/>
      <c r="C313" s="154"/>
    </row>
    <row r="314" spans="1:3" x14ac:dyDescent="0.25">
      <c r="A314" s="154"/>
      <c r="B314" s="154"/>
      <c r="C314" s="154"/>
    </row>
    <row r="315" spans="1:3" x14ac:dyDescent="0.25">
      <c r="A315" s="154"/>
      <c r="B315" s="154"/>
      <c r="C315" s="154"/>
    </row>
    <row r="316" spans="1:3" x14ac:dyDescent="0.25">
      <c r="A316" s="154"/>
      <c r="B316" s="154"/>
      <c r="C316" s="154"/>
    </row>
    <row r="317" spans="1:3" x14ac:dyDescent="0.25">
      <c r="A317" s="154"/>
      <c r="B317" s="154"/>
      <c r="C317" s="154"/>
    </row>
    <row r="318" spans="1:3" x14ac:dyDescent="0.25">
      <c r="A318" s="154"/>
      <c r="B318" s="154"/>
      <c r="C318" s="154"/>
    </row>
    <row r="319" spans="1:3" x14ac:dyDescent="0.25">
      <c r="A319" s="154"/>
      <c r="B319" s="154"/>
      <c r="C319" s="154"/>
    </row>
    <row r="320" spans="1:3" x14ac:dyDescent="0.25">
      <c r="A320" s="154"/>
      <c r="B320" s="154"/>
      <c r="C320" s="154"/>
    </row>
    <row r="321" spans="1:3" x14ac:dyDescent="0.25">
      <c r="A321" s="154"/>
      <c r="B321" s="154"/>
      <c r="C321" s="154"/>
    </row>
    <row r="322" spans="1:3" x14ac:dyDescent="0.25">
      <c r="A322" s="154"/>
      <c r="B322" s="154"/>
      <c r="C322" s="154"/>
    </row>
    <row r="323" spans="1:3" x14ac:dyDescent="0.25">
      <c r="A323" s="154"/>
      <c r="B323" s="154"/>
      <c r="C323" s="154"/>
    </row>
    <row r="324" spans="1:3" x14ac:dyDescent="0.25">
      <c r="A324" s="154"/>
      <c r="B324" s="154"/>
      <c r="C324" s="154"/>
    </row>
    <row r="325" spans="1:3" x14ac:dyDescent="0.25">
      <c r="A325" s="154"/>
      <c r="B325" s="154"/>
      <c r="C325" s="154"/>
    </row>
    <row r="326" spans="1:3" x14ac:dyDescent="0.25">
      <c r="A326" s="154"/>
      <c r="B326" s="154"/>
      <c r="C326" s="154"/>
    </row>
    <row r="327" spans="1:3" x14ac:dyDescent="0.25">
      <c r="A327" s="154"/>
      <c r="B327" s="154"/>
      <c r="C327" s="154"/>
    </row>
    <row r="328" spans="1:3" x14ac:dyDescent="0.25">
      <c r="A328" s="154"/>
      <c r="B328" s="154"/>
      <c r="C328" s="154"/>
    </row>
    <row r="329" spans="1:3" x14ac:dyDescent="0.25">
      <c r="A329" s="154"/>
      <c r="B329" s="154"/>
      <c r="C329" s="154"/>
    </row>
    <row r="330" spans="1:3" x14ac:dyDescent="0.25">
      <c r="A330" s="154"/>
      <c r="B330" s="154"/>
      <c r="C330" s="154"/>
    </row>
    <row r="331" spans="1:3" x14ac:dyDescent="0.25">
      <c r="A331" s="154"/>
      <c r="B331" s="154"/>
      <c r="C331" s="154"/>
    </row>
    <row r="332" spans="1:3" x14ac:dyDescent="0.25">
      <c r="A332" s="154"/>
      <c r="B332" s="154"/>
      <c r="C332" s="154"/>
    </row>
    <row r="333" spans="1:3" x14ac:dyDescent="0.25">
      <c r="A333" s="154"/>
      <c r="B333" s="154"/>
      <c r="C333" s="154"/>
    </row>
    <row r="334" spans="1:3" x14ac:dyDescent="0.25">
      <c r="A334" s="154"/>
      <c r="B334" s="154"/>
      <c r="C334" s="154"/>
    </row>
    <row r="335" spans="1:3" x14ac:dyDescent="0.25">
      <c r="A335" s="154"/>
      <c r="B335" s="154"/>
      <c r="C335" s="154"/>
    </row>
    <row r="336" spans="1:3" x14ac:dyDescent="0.25">
      <c r="A336" s="154"/>
      <c r="B336" s="154"/>
      <c r="C336" s="154"/>
    </row>
    <row r="337" spans="1:3" x14ac:dyDescent="0.25">
      <c r="A337" s="154"/>
      <c r="B337" s="154"/>
      <c r="C337" s="154"/>
    </row>
    <row r="338" spans="1:3" x14ac:dyDescent="0.25">
      <c r="A338" s="154"/>
      <c r="B338" s="154"/>
      <c r="C338" s="154"/>
    </row>
    <row r="339" spans="1:3" x14ac:dyDescent="0.25">
      <c r="A339" s="154"/>
      <c r="B339" s="154"/>
      <c r="C339" s="154"/>
    </row>
    <row r="340" spans="1:3" x14ac:dyDescent="0.25">
      <c r="A340" s="154"/>
      <c r="B340" s="154"/>
      <c r="C340" s="154"/>
    </row>
    <row r="341" spans="1:3" x14ac:dyDescent="0.25">
      <c r="A341" s="154"/>
      <c r="B341" s="154"/>
      <c r="C341" s="154"/>
    </row>
    <row r="342" spans="1:3" x14ac:dyDescent="0.25">
      <c r="A342" s="154"/>
      <c r="B342" s="154"/>
      <c r="C342" s="154"/>
    </row>
    <row r="343" spans="1:3" x14ac:dyDescent="0.25">
      <c r="A343" s="154"/>
      <c r="B343" s="154"/>
      <c r="C343" s="154"/>
    </row>
    <row r="344" spans="1:3" x14ac:dyDescent="0.25">
      <c r="A344" s="154"/>
      <c r="B344" s="154"/>
      <c r="C344" s="154"/>
    </row>
    <row r="345" spans="1:3" x14ac:dyDescent="0.25">
      <c r="A345" s="154"/>
      <c r="B345" s="154"/>
      <c r="C345" s="154"/>
    </row>
    <row r="346" spans="1:3" x14ac:dyDescent="0.25">
      <c r="A346" s="154"/>
      <c r="B346" s="154"/>
      <c r="C346" s="154"/>
    </row>
    <row r="347" spans="1:3" x14ac:dyDescent="0.25">
      <c r="A347" s="154"/>
      <c r="B347" s="154"/>
      <c r="C347" s="154"/>
    </row>
    <row r="348" spans="1:3" x14ac:dyDescent="0.25">
      <c r="A348" s="154"/>
      <c r="B348" s="154"/>
      <c r="C348" s="154"/>
    </row>
  </sheetData>
  <phoneticPr fontId="2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X1043"/>
  <sheetViews>
    <sheetView topLeftCell="A83" workbookViewId="0">
      <selection activeCell="F14" sqref="F14"/>
    </sheetView>
  </sheetViews>
  <sheetFormatPr defaultRowHeight="13.2" outlineLevelCol="1" x14ac:dyDescent="0.25"/>
  <cols>
    <col min="1" max="1" width="11.33203125" customWidth="1"/>
    <col min="2" max="2" width="19.88671875" style="7" customWidth="1"/>
    <col min="3" max="3" width="8.33203125" style="8" customWidth="1"/>
    <col min="4" max="4" width="13.44140625" style="8" customWidth="1" outlineLevel="1"/>
    <col min="5" max="5" width="10.44140625" customWidth="1"/>
    <col min="6" max="6" width="12.33203125" customWidth="1"/>
    <col min="7" max="7" width="13.5546875" customWidth="1"/>
    <col min="8" max="8" width="15.88671875" customWidth="1"/>
    <col min="9" max="16" width="5.109375" customWidth="1"/>
    <col min="17" max="17" width="9.33203125" customWidth="1"/>
    <col min="18" max="18" width="8.6640625" customWidth="1"/>
    <col min="19" max="19" width="15.5546875" customWidth="1"/>
    <col min="20" max="20" width="15.109375" customWidth="1"/>
    <col min="21" max="21" width="15.33203125" customWidth="1"/>
  </cols>
  <sheetData>
    <row r="1" spans="1:8" ht="17.399999999999999" x14ac:dyDescent="0.3">
      <c r="B1" s="283" t="s">
        <v>671</v>
      </c>
      <c r="C1" s="284"/>
      <c r="D1" s="284"/>
      <c r="E1" s="284"/>
      <c r="F1" s="284"/>
      <c r="G1" s="284"/>
    </row>
    <row r="2" spans="1:8" ht="17.399999999999999" x14ac:dyDescent="0.3">
      <c r="B2" s="181"/>
      <c r="C2" s="182"/>
      <c r="D2" s="182"/>
      <c r="E2" s="182"/>
      <c r="F2" s="182"/>
      <c r="G2" s="179"/>
    </row>
    <row r="3" spans="1:8" s="6" customFormat="1" ht="39" customHeight="1" x14ac:dyDescent="0.25">
      <c r="B3" s="114" t="s">
        <v>355</v>
      </c>
      <c r="C3" s="171" t="s">
        <v>666</v>
      </c>
      <c r="D3" s="258" t="s">
        <v>630</v>
      </c>
      <c r="E3" s="62" t="s">
        <v>631</v>
      </c>
      <c r="F3" s="185" t="s">
        <v>290</v>
      </c>
      <c r="G3" s="185" t="s">
        <v>292</v>
      </c>
      <c r="H3" s="194" t="s">
        <v>672</v>
      </c>
    </row>
    <row r="4" spans="1:8" s="4" customFormat="1" ht="28.5" customHeight="1" x14ac:dyDescent="0.25">
      <c r="B4" s="93"/>
      <c r="C4" s="91"/>
      <c r="D4" s="259"/>
      <c r="E4" s="89"/>
      <c r="F4" s="190" t="s">
        <v>632</v>
      </c>
      <c r="G4" s="191" t="s">
        <v>639</v>
      </c>
      <c r="H4" s="197" t="s">
        <v>673</v>
      </c>
    </row>
    <row r="5" spans="1:8" s="33" customFormat="1" ht="13.5" customHeight="1" x14ac:dyDescent="0.25">
      <c r="A5"/>
      <c r="B5" s="75"/>
      <c r="C5" s="192">
        <v>37012</v>
      </c>
      <c r="D5" s="121">
        <v>36891</v>
      </c>
      <c r="E5" s="184">
        <v>37013</v>
      </c>
      <c r="F5" s="186"/>
      <c r="G5" s="180" t="s">
        <v>649</v>
      </c>
      <c r="H5" s="151"/>
    </row>
    <row r="6" spans="1:8" s="54" customFormat="1" ht="13.5" customHeight="1" x14ac:dyDescent="0.25">
      <c r="A6"/>
      <c r="B6" s="74"/>
      <c r="C6" s="137"/>
      <c r="D6" s="95"/>
      <c r="E6" s="98"/>
      <c r="F6" s="187"/>
      <c r="G6" s="147"/>
      <c r="H6" s="141"/>
    </row>
    <row r="7" spans="1:8" x14ac:dyDescent="0.25">
      <c r="B7" s="174" t="s">
        <v>0</v>
      </c>
      <c r="C7" s="118"/>
      <c r="D7" s="118">
        <v>12</v>
      </c>
      <c r="E7" s="36" t="s">
        <v>305</v>
      </c>
      <c r="F7" s="188">
        <v>184</v>
      </c>
      <c r="G7" s="141" t="s">
        <v>305</v>
      </c>
      <c r="H7" s="195"/>
    </row>
    <row r="8" spans="1:8" x14ac:dyDescent="0.25">
      <c r="B8" s="174" t="s">
        <v>3</v>
      </c>
      <c r="C8" s="118"/>
      <c r="D8" s="118">
        <v>11</v>
      </c>
      <c r="E8" s="36" t="s">
        <v>305</v>
      </c>
      <c r="F8" s="188">
        <v>125</v>
      </c>
      <c r="G8" s="141" t="s">
        <v>305</v>
      </c>
      <c r="H8" s="195"/>
    </row>
    <row r="9" spans="1:8" x14ac:dyDescent="0.25">
      <c r="B9" s="174" t="s">
        <v>5</v>
      </c>
      <c r="C9" s="118"/>
      <c r="D9" s="118">
        <v>11</v>
      </c>
      <c r="E9" s="36" t="s">
        <v>305</v>
      </c>
      <c r="F9" s="188">
        <v>85</v>
      </c>
      <c r="G9" s="141" t="s">
        <v>259</v>
      </c>
      <c r="H9" s="195"/>
    </row>
    <row r="10" spans="1:8" x14ac:dyDescent="0.25">
      <c r="B10" s="177" t="s">
        <v>410</v>
      </c>
      <c r="C10" s="118"/>
      <c r="D10" s="118">
        <v>12</v>
      </c>
      <c r="E10" s="36"/>
      <c r="F10" s="188" t="s">
        <v>305</v>
      </c>
      <c r="G10" s="141" t="s">
        <v>305</v>
      </c>
      <c r="H10" s="195"/>
    </row>
    <row r="11" spans="1:8" x14ac:dyDescent="0.25">
      <c r="B11" s="174" t="s">
        <v>7</v>
      </c>
      <c r="C11" s="118"/>
      <c r="D11" s="118">
        <v>12</v>
      </c>
      <c r="E11" s="36" t="s">
        <v>305</v>
      </c>
      <c r="F11" s="188">
        <v>159</v>
      </c>
      <c r="G11" s="141" t="s">
        <v>254</v>
      </c>
      <c r="H11" s="195">
        <v>1.7</v>
      </c>
    </row>
    <row r="12" spans="1:8" x14ac:dyDescent="0.25">
      <c r="B12" s="174" t="s">
        <v>14</v>
      </c>
      <c r="C12" s="118"/>
      <c r="D12" s="118">
        <v>11</v>
      </c>
      <c r="E12" s="36" t="s">
        <v>305</v>
      </c>
      <c r="F12" s="188">
        <v>114</v>
      </c>
      <c r="G12" s="141" t="s">
        <v>305</v>
      </c>
      <c r="H12" s="195">
        <v>2.5</v>
      </c>
    </row>
    <row r="13" spans="1:8" x14ac:dyDescent="0.25">
      <c r="B13" s="174" t="s">
        <v>21</v>
      </c>
      <c r="C13" s="118"/>
      <c r="D13" s="118">
        <v>11</v>
      </c>
      <c r="E13" s="36" t="s">
        <v>305</v>
      </c>
      <c r="F13" s="188">
        <v>96</v>
      </c>
      <c r="G13" s="141" t="s">
        <v>259</v>
      </c>
      <c r="H13" s="195">
        <v>1.5</v>
      </c>
    </row>
    <row r="14" spans="1:8" x14ac:dyDescent="0.25">
      <c r="B14" s="174" t="s">
        <v>24</v>
      </c>
      <c r="C14" s="118"/>
      <c r="D14" s="118">
        <v>11</v>
      </c>
      <c r="E14" s="36" t="s">
        <v>305</v>
      </c>
      <c r="F14" s="188">
        <v>105</v>
      </c>
      <c r="G14" s="141" t="s">
        <v>259</v>
      </c>
      <c r="H14" s="195"/>
    </row>
    <row r="15" spans="1:8" x14ac:dyDescent="0.25">
      <c r="B15" s="174" t="s">
        <v>27</v>
      </c>
      <c r="C15" s="118"/>
      <c r="D15" s="118">
        <v>12</v>
      </c>
      <c r="E15" s="36" t="s">
        <v>305</v>
      </c>
      <c r="F15" s="188">
        <v>131</v>
      </c>
      <c r="G15" s="141" t="s">
        <v>305</v>
      </c>
      <c r="H15" s="195"/>
    </row>
    <row r="16" spans="1:8" x14ac:dyDescent="0.25">
      <c r="B16" s="174" t="s">
        <v>32</v>
      </c>
      <c r="C16" s="118"/>
      <c r="D16" s="118">
        <v>11</v>
      </c>
      <c r="E16" s="36" t="s">
        <v>305</v>
      </c>
      <c r="F16" s="188">
        <v>151</v>
      </c>
      <c r="G16" s="141" t="s">
        <v>305</v>
      </c>
      <c r="H16" s="195"/>
    </row>
    <row r="17" spans="2:8" x14ac:dyDescent="0.25">
      <c r="B17" s="174" t="s">
        <v>34</v>
      </c>
      <c r="C17" s="118"/>
      <c r="D17" s="118">
        <v>11</v>
      </c>
      <c r="E17" s="36" t="s">
        <v>305</v>
      </c>
      <c r="F17" s="188">
        <v>135</v>
      </c>
      <c r="G17" s="141" t="s">
        <v>305</v>
      </c>
      <c r="H17" s="195"/>
    </row>
    <row r="18" spans="2:8" x14ac:dyDescent="0.25">
      <c r="B18" s="175" t="s">
        <v>342</v>
      </c>
      <c r="C18" s="118"/>
      <c r="D18" s="118">
        <v>12</v>
      </c>
      <c r="E18" s="36" t="s">
        <v>305</v>
      </c>
      <c r="F18" s="188">
        <v>124</v>
      </c>
      <c r="G18" s="141" t="s">
        <v>305</v>
      </c>
      <c r="H18" s="195"/>
    </row>
    <row r="19" spans="2:8" x14ac:dyDescent="0.25">
      <c r="B19" s="174" t="s">
        <v>43</v>
      </c>
      <c r="C19" s="118"/>
      <c r="D19" s="118">
        <v>12</v>
      </c>
      <c r="E19" s="36" t="s">
        <v>305</v>
      </c>
      <c r="F19" s="188">
        <v>133</v>
      </c>
      <c r="G19" s="141" t="s">
        <v>305</v>
      </c>
      <c r="H19" s="195">
        <v>3</v>
      </c>
    </row>
    <row r="20" spans="2:8" x14ac:dyDescent="0.25">
      <c r="B20" s="174" t="s">
        <v>411</v>
      </c>
      <c r="C20" s="118"/>
      <c r="D20" s="118">
        <v>11</v>
      </c>
      <c r="E20" s="36"/>
      <c r="F20" s="188">
        <v>149</v>
      </c>
      <c r="G20" s="141" t="s">
        <v>305</v>
      </c>
      <c r="H20" s="195"/>
    </row>
    <row r="21" spans="2:8" x14ac:dyDescent="0.25">
      <c r="B21" s="174" t="s">
        <v>44</v>
      </c>
      <c r="C21" s="118"/>
      <c r="D21" s="118">
        <v>12</v>
      </c>
      <c r="E21" s="36" t="s">
        <v>305</v>
      </c>
      <c r="F21" s="188">
        <v>157</v>
      </c>
      <c r="G21" s="141" t="s">
        <v>305</v>
      </c>
      <c r="H21" s="195"/>
    </row>
    <row r="22" spans="2:8" x14ac:dyDescent="0.25">
      <c r="B22" s="174" t="s">
        <v>46</v>
      </c>
      <c r="C22" s="118"/>
      <c r="D22" s="118">
        <v>12</v>
      </c>
      <c r="E22" s="36" t="s">
        <v>305</v>
      </c>
      <c r="F22" s="188">
        <v>126</v>
      </c>
      <c r="G22" s="141" t="s">
        <v>259</v>
      </c>
      <c r="H22" s="195">
        <v>2</v>
      </c>
    </row>
    <row r="23" spans="2:8" x14ac:dyDescent="0.25">
      <c r="B23" s="174" t="s">
        <v>50</v>
      </c>
      <c r="C23" s="118"/>
      <c r="D23" s="118">
        <v>12</v>
      </c>
      <c r="E23" s="36" t="s">
        <v>305</v>
      </c>
      <c r="F23" s="188">
        <v>120</v>
      </c>
      <c r="G23" s="141" t="s">
        <v>305</v>
      </c>
      <c r="H23" s="195"/>
    </row>
    <row r="24" spans="2:8" x14ac:dyDescent="0.25">
      <c r="B24" s="175" t="s">
        <v>52</v>
      </c>
      <c r="C24" s="118"/>
      <c r="D24" s="118">
        <v>12</v>
      </c>
      <c r="E24" s="36" t="s">
        <v>305</v>
      </c>
      <c r="F24" s="188">
        <v>161</v>
      </c>
      <c r="G24" s="141" t="s">
        <v>305</v>
      </c>
      <c r="H24" s="195"/>
    </row>
    <row r="25" spans="2:8" x14ac:dyDescent="0.25">
      <c r="B25" s="174" t="s">
        <v>53</v>
      </c>
      <c r="C25" s="118"/>
      <c r="D25" s="118">
        <v>12</v>
      </c>
      <c r="E25" s="36" t="s">
        <v>305</v>
      </c>
      <c r="F25" s="188">
        <v>162</v>
      </c>
      <c r="G25" s="141" t="s">
        <v>305</v>
      </c>
      <c r="H25" s="195"/>
    </row>
    <row r="26" spans="2:8" x14ac:dyDescent="0.25">
      <c r="B26" s="174" t="s">
        <v>412</v>
      </c>
      <c r="C26" s="118"/>
      <c r="D26" s="118">
        <v>12</v>
      </c>
      <c r="E26" s="36"/>
      <c r="F26" s="188" t="s">
        <v>305</v>
      </c>
      <c r="G26" s="141" t="s">
        <v>305</v>
      </c>
      <c r="H26" s="195"/>
    </row>
    <row r="27" spans="2:8" x14ac:dyDescent="0.25">
      <c r="B27" s="174" t="s">
        <v>423</v>
      </c>
      <c r="C27" s="118"/>
      <c r="D27" s="118">
        <v>11</v>
      </c>
      <c r="E27" s="36" t="s">
        <v>305</v>
      </c>
      <c r="F27" s="188">
        <v>163</v>
      </c>
      <c r="G27" s="141" t="s">
        <v>305</v>
      </c>
      <c r="H27" s="195"/>
    </row>
    <row r="28" spans="2:8" x14ac:dyDescent="0.25">
      <c r="B28" s="174" t="s">
        <v>628</v>
      </c>
      <c r="C28" s="118"/>
      <c r="D28" s="118">
        <v>11</v>
      </c>
      <c r="E28" s="36" t="s">
        <v>305</v>
      </c>
      <c r="F28" s="188">
        <v>182</v>
      </c>
      <c r="G28" s="141" t="s">
        <v>670</v>
      </c>
      <c r="H28" s="195"/>
    </row>
    <row r="29" spans="2:8" x14ac:dyDescent="0.25">
      <c r="B29" s="174" t="s">
        <v>358</v>
      </c>
      <c r="C29" s="118"/>
      <c r="D29" s="118">
        <v>11</v>
      </c>
      <c r="E29" s="36" t="s">
        <v>305</v>
      </c>
      <c r="F29" s="188">
        <v>132</v>
      </c>
      <c r="G29" s="141" t="s">
        <v>254</v>
      </c>
      <c r="H29" s="195">
        <v>2.7</v>
      </c>
    </row>
    <row r="30" spans="2:8" x14ac:dyDescent="0.25">
      <c r="B30" s="174" t="s">
        <v>63</v>
      </c>
      <c r="C30" s="118"/>
      <c r="D30" s="118">
        <v>12</v>
      </c>
      <c r="E30" s="36" t="s">
        <v>356</v>
      </c>
      <c r="F30" s="188">
        <v>181</v>
      </c>
      <c r="G30" s="141" t="s">
        <v>254</v>
      </c>
      <c r="H30" s="195"/>
    </row>
    <row r="31" spans="2:8" x14ac:dyDescent="0.25">
      <c r="B31" s="174" t="s">
        <v>69</v>
      </c>
      <c r="C31" s="118"/>
      <c r="D31" s="118">
        <v>12</v>
      </c>
      <c r="E31" s="36" t="s">
        <v>305</v>
      </c>
      <c r="F31" s="188">
        <v>160</v>
      </c>
      <c r="G31" s="141" t="s">
        <v>300</v>
      </c>
      <c r="H31" s="195"/>
    </row>
    <row r="32" spans="2:8" x14ac:dyDescent="0.25">
      <c r="B32" s="174" t="s">
        <v>71</v>
      </c>
      <c r="C32" s="118"/>
      <c r="D32" s="118">
        <v>11</v>
      </c>
      <c r="E32" s="36" t="s">
        <v>305</v>
      </c>
      <c r="F32" s="188">
        <v>119</v>
      </c>
      <c r="G32" s="141" t="s">
        <v>305</v>
      </c>
      <c r="H32" s="195"/>
    </row>
    <row r="33" spans="1:8" x14ac:dyDescent="0.25">
      <c r="B33" s="177" t="s">
        <v>72</v>
      </c>
      <c r="C33" s="118">
        <v>12</v>
      </c>
      <c r="D33" s="118">
        <v>12</v>
      </c>
      <c r="E33" s="36" t="s">
        <v>260</v>
      </c>
      <c r="F33" s="188">
        <v>80</v>
      </c>
      <c r="G33" s="141" t="s">
        <v>259</v>
      </c>
      <c r="H33" s="195"/>
    </row>
    <row r="34" spans="1:8" x14ac:dyDescent="0.25">
      <c r="B34" s="174" t="s">
        <v>73</v>
      </c>
      <c r="C34" s="118"/>
      <c r="D34" s="118">
        <v>11</v>
      </c>
      <c r="E34" s="172" t="s">
        <v>651</v>
      </c>
      <c r="F34" s="188">
        <v>113</v>
      </c>
      <c r="G34" s="141" t="s">
        <v>254</v>
      </c>
      <c r="H34" s="195"/>
    </row>
    <row r="35" spans="1:8" s="10" customFormat="1" x14ac:dyDescent="0.25">
      <c r="A35"/>
      <c r="B35" s="174" t="s">
        <v>76</v>
      </c>
      <c r="C35" s="118"/>
      <c r="D35" s="118">
        <v>12</v>
      </c>
      <c r="E35" s="36" t="s">
        <v>305</v>
      </c>
      <c r="F35" s="188">
        <v>143</v>
      </c>
      <c r="G35" s="141" t="s">
        <v>305</v>
      </c>
      <c r="H35" s="118"/>
    </row>
    <row r="36" spans="1:8" s="10" customFormat="1" x14ac:dyDescent="0.25">
      <c r="A36"/>
      <c r="B36" s="174" t="s">
        <v>413</v>
      </c>
      <c r="C36" s="118"/>
      <c r="D36" s="118">
        <v>12</v>
      </c>
      <c r="E36" s="36" t="s">
        <v>305</v>
      </c>
      <c r="F36" s="188">
        <v>172</v>
      </c>
      <c r="G36" s="141" t="s">
        <v>305</v>
      </c>
      <c r="H36" s="118"/>
    </row>
    <row r="37" spans="1:8" x14ac:dyDescent="0.25">
      <c r="B37" s="174" t="s">
        <v>79</v>
      </c>
      <c r="C37" s="118"/>
      <c r="D37" s="118">
        <v>11</v>
      </c>
      <c r="E37" s="36" t="s">
        <v>305</v>
      </c>
      <c r="F37" s="188">
        <v>152</v>
      </c>
      <c r="G37" s="141" t="s">
        <v>305</v>
      </c>
      <c r="H37" s="195">
        <v>3.2</v>
      </c>
    </row>
    <row r="38" spans="1:8" x14ac:dyDescent="0.25">
      <c r="B38" s="174" t="s">
        <v>85</v>
      </c>
      <c r="C38" s="118"/>
      <c r="D38" s="118">
        <v>11</v>
      </c>
      <c r="E38" s="36" t="s">
        <v>305</v>
      </c>
      <c r="F38" s="188">
        <v>128</v>
      </c>
      <c r="G38" s="141" t="s">
        <v>254</v>
      </c>
      <c r="H38" s="195"/>
    </row>
    <row r="39" spans="1:8" x14ac:dyDescent="0.25">
      <c r="B39" s="174" t="s">
        <v>87</v>
      </c>
      <c r="C39" s="118"/>
      <c r="D39" s="118">
        <v>12</v>
      </c>
      <c r="E39" s="36" t="s">
        <v>305</v>
      </c>
      <c r="F39" s="188">
        <v>150</v>
      </c>
      <c r="G39" s="141" t="s">
        <v>305</v>
      </c>
      <c r="H39" s="195"/>
    </row>
    <row r="40" spans="1:8" x14ac:dyDescent="0.25">
      <c r="B40" s="174" t="s">
        <v>93</v>
      </c>
      <c r="C40" s="118"/>
      <c r="D40" s="118">
        <v>11</v>
      </c>
      <c r="E40" s="36" t="s">
        <v>305</v>
      </c>
      <c r="F40" s="188">
        <v>123</v>
      </c>
      <c r="G40" s="141" t="s">
        <v>305</v>
      </c>
      <c r="H40" s="195"/>
    </row>
    <row r="41" spans="1:8" x14ac:dyDescent="0.25">
      <c r="B41" s="174" t="s">
        <v>96</v>
      </c>
      <c r="C41" s="118"/>
      <c r="D41" s="118">
        <v>12</v>
      </c>
      <c r="E41" s="36" t="s">
        <v>305</v>
      </c>
      <c r="F41" s="188">
        <v>154</v>
      </c>
      <c r="G41" s="141" t="s">
        <v>254</v>
      </c>
      <c r="H41" s="195"/>
    </row>
    <row r="42" spans="1:8" x14ac:dyDescent="0.25">
      <c r="B42" s="174" t="s">
        <v>97</v>
      </c>
      <c r="C42" s="118"/>
      <c r="D42" s="118">
        <v>12</v>
      </c>
      <c r="E42" s="36" t="s">
        <v>305</v>
      </c>
      <c r="F42" s="188">
        <v>174</v>
      </c>
      <c r="G42" s="141" t="s">
        <v>305</v>
      </c>
      <c r="H42" s="195"/>
    </row>
    <row r="43" spans="1:8" x14ac:dyDescent="0.25">
      <c r="B43" s="174" t="s">
        <v>98</v>
      </c>
      <c r="C43" s="118"/>
      <c r="D43" s="118">
        <v>11</v>
      </c>
      <c r="E43" s="36" t="s">
        <v>305</v>
      </c>
      <c r="F43" s="188">
        <v>146</v>
      </c>
      <c r="G43" s="141" t="s">
        <v>305</v>
      </c>
      <c r="H43" s="195"/>
    </row>
    <row r="44" spans="1:8" x14ac:dyDescent="0.25">
      <c r="B44" s="174" t="s">
        <v>99</v>
      </c>
      <c r="C44" s="118"/>
      <c r="D44" s="118">
        <v>12</v>
      </c>
      <c r="E44" s="36" t="s">
        <v>305</v>
      </c>
      <c r="F44" s="188">
        <v>153</v>
      </c>
      <c r="G44" s="141" t="s">
        <v>305</v>
      </c>
      <c r="H44" s="195"/>
    </row>
    <row r="45" spans="1:8" x14ac:dyDescent="0.25">
      <c r="B45" s="177" t="s">
        <v>110</v>
      </c>
      <c r="C45" s="193">
        <v>12</v>
      </c>
      <c r="D45" s="118">
        <v>8</v>
      </c>
      <c r="E45" s="36" t="s">
        <v>270</v>
      </c>
      <c r="F45" s="188">
        <v>57</v>
      </c>
      <c r="G45" s="141" t="s">
        <v>259</v>
      </c>
      <c r="H45" s="43">
        <v>2.8</v>
      </c>
    </row>
    <row r="46" spans="1:8" ht="15" customHeight="1" x14ac:dyDescent="0.25">
      <c r="B46" s="174" t="s">
        <v>113</v>
      </c>
      <c r="C46" s="118">
        <v>11</v>
      </c>
      <c r="D46" s="118">
        <v>11</v>
      </c>
      <c r="E46" s="172" t="s">
        <v>662</v>
      </c>
      <c r="F46" s="188">
        <v>99</v>
      </c>
      <c r="G46" s="141" t="s">
        <v>254</v>
      </c>
      <c r="H46" s="195">
        <v>1.7</v>
      </c>
    </row>
    <row r="47" spans="1:8" x14ac:dyDescent="0.25">
      <c r="B47" s="174" t="s">
        <v>116</v>
      </c>
      <c r="C47" s="118"/>
      <c r="D47" s="118">
        <v>11</v>
      </c>
      <c r="E47" s="36" t="s">
        <v>312</v>
      </c>
      <c r="F47" s="188">
        <v>86</v>
      </c>
      <c r="G47" s="141" t="s">
        <v>259</v>
      </c>
      <c r="H47" s="195"/>
    </row>
    <row r="48" spans="1:8" x14ac:dyDescent="0.25">
      <c r="B48" s="174" t="s">
        <v>118</v>
      </c>
      <c r="C48" s="118"/>
      <c r="D48" s="118">
        <v>12</v>
      </c>
      <c r="E48" s="36" t="s">
        <v>305</v>
      </c>
      <c r="F48" s="188">
        <v>183</v>
      </c>
      <c r="G48" s="141" t="s">
        <v>670</v>
      </c>
      <c r="H48" s="195"/>
    </row>
    <row r="49" spans="2:8" x14ac:dyDescent="0.25">
      <c r="B49" s="174" t="s">
        <v>128</v>
      </c>
      <c r="C49" s="118"/>
      <c r="D49" s="118">
        <v>11</v>
      </c>
      <c r="E49" s="36" t="s">
        <v>305</v>
      </c>
      <c r="F49" s="188">
        <v>98</v>
      </c>
      <c r="G49" s="141" t="s">
        <v>254</v>
      </c>
      <c r="H49" s="195">
        <v>2.1</v>
      </c>
    </row>
    <row r="50" spans="2:8" x14ac:dyDescent="0.25">
      <c r="B50" s="174" t="s">
        <v>406</v>
      </c>
      <c r="C50" s="118"/>
      <c r="D50" s="118">
        <v>12</v>
      </c>
      <c r="E50" s="36" t="s">
        <v>305</v>
      </c>
      <c r="F50" s="188" t="s">
        <v>305</v>
      </c>
      <c r="G50" s="141" t="s">
        <v>305</v>
      </c>
      <c r="H50" s="195"/>
    </row>
    <row r="51" spans="2:8" x14ac:dyDescent="0.25">
      <c r="B51" s="174" t="s">
        <v>130</v>
      </c>
      <c r="C51" s="118"/>
      <c r="D51" s="118">
        <v>12</v>
      </c>
      <c r="E51" s="36" t="s">
        <v>305</v>
      </c>
      <c r="F51" s="188">
        <v>185</v>
      </c>
      <c r="G51" s="141" t="s">
        <v>305</v>
      </c>
      <c r="H51" s="195"/>
    </row>
    <row r="52" spans="2:8" x14ac:dyDescent="0.25">
      <c r="B52" s="174" t="s">
        <v>134</v>
      </c>
      <c r="C52" s="118"/>
      <c r="D52" s="118">
        <v>11</v>
      </c>
      <c r="E52" s="36" t="s">
        <v>305</v>
      </c>
      <c r="F52" s="188">
        <v>138</v>
      </c>
      <c r="G52" s="141" t="s">
        <v>305</v>
      </c>
      <c r="H52" s="195"/>
    </row>
    <row r="53" spans="2:8" x14ac:dyDescent="0.25">
      <c r="B53" s="174" t="s">
        <v>135</v>
      </c>
      <c r="C53" s="118"/>
      <c r="D53" s="118">
        <v>12</v>
      </c>
      <c r="E53" s="36" t="s">
        <v>305</v>
      </c>
      <c r="F53" s="188">
        <v>148</v>
      </c>
      <c r="G53" s="141" t="s">
        <v>305</v>
      </c>
      <c r="H53" s="195"/>
    </row>
    <row r="54" spans="2:8" x14ac:dyDescent="0.25">
      <c r="B54" s="174" t="s">
        <v>139</v>
      </c>
      <c r="C54" s="118"/>
      <c r="D54" s="118">
        <v>11</v>
      </c>
      <c r="E54" s="36" t="s">
        <v>305</v>
      </c>
      <c r="F54" s="188">
        <v>103</v>
      </c>
      <c r="G54" s="141" t="s">
        <v>305</v>
      </c>
      <c r="H54" s="195"/>
    </row>
    <row r="55" spans="2:8" x14ac:dyDescent="0.25">
      <c r="B55" s="174" t="s">
        <v>140</v>
      </c>
      <c r="C55" s="118"/>
      <c r="D55" s="118">
        <v>12</v>
      </c>
      <c r="E55" s="36" t="s">
        <v>305</v>
      </c>
      <c r="F55" s="188">
        <v>179</v>
      </c>
      <c r="G55" s="141" t="s">
        <v>305</v>
      </c>
      <c r="H55" s="195"/>
    </row>
    <row r="56" spans="2:8" x14ac:dyDescent="0.25">
      <c r="B56" s="174" t="s">
        <v>141</v>
      </c>
      <c r="C56" s="118"/>
      <c r="D56" s="118">
        <v>12</v>
      </c>
      <c r="E56" s="36" t="s">
        <v>305</v>
      </c>
      <c r="F56" s="188">
        <v>177</v>
      </c>
      <c r="G56" s="141" t="s">
        <v>259</v>
      </c>
      <c r="H56" s="195"/>
    </row>
    <row r="57" spans="2:8" x14ac:dyDescent="0.25">
      <c r="B57" s="174" t="s">
        <v>146</v>
      </c>
      <c r="C57" s="118"/>
      <c r="D57" s="118">
        <v>12</v>
      </c>
      <c r="E57" s="36" t="s">
        <v>305</v>
      </c>
      <c r="F57" s="188">
        <v>139</v>
      </c>
      <c r="G57" s="141" t="s">
        <v>305</v>
      </c>
      <c r="H57" s="195"/>
    </row>
    <row r="58" spans="2:8" x14ac:dyDescent="0.25">
      <c r="B58" s="174" t="s">
        <v>147</v>
      </c>
      <c r="C58" s="118"/>
      <c r="D58" s="118">
        <v>11</v>
      </c>
      <c r="E58" s="36" t="s">
        <v>305</v>
      </c>
      <c r="F58" s="188">
        <v>112</v>
      </c>
      <c r="G58" s="141" t="s">
        <v>254</v>
      </c>
      <c r="H58" s="195"/>
    </row>
    <row r="59" spans="2:8" x14ac:dyDescent="0.25">
      <c r="B59" s="174" t="s">
        <v>152</v>
      </c>
      <c r="C59" s="118"/>
      <c r="D59" s="118">
        <v>11</v>
      </c>
      <c r="E59" s="36" t="s">
        <v>305</v>
      </c>
      <c r="F59" s="188">
        <v>142</v>
      </c>
      <c r="G59" s="141" t="s">
        <v>305</v>
      </c>
      <c r="H59" s="195"/>
    </row>
    <row r="60" spans="2:8" x14ac:dyDescent="0.25">
      <c r="B60" s="177" t="s">
        <v>408</v>
      </c>
      <c r="C60" s="118"/>
      <c r="D60" s="118">
        <v>11</v>
      </c>
      <c r="E60" s="36"/>
      <c r="F60" s="188">
        <v>175</v>
      </c>
      <c r="G60" s="141" t="s">
        <v>305</v>
      </c>
      <c r="H60" s="195"/>
    </row>
    <row r="61" spans="2:8" x14ac:dyDescent="0.25">
      <c r="B61" s="174" t="s">
        <v>155</v>
      </c>
      <c r="C61" s="118"/>
      <c r="D61" s="118">
        <v>11</v>
      </c>
      <c r="E61" s="36" t="s">
        <v>305</v>
      </c>
      <c r="F61" s="188">
        <v>145</v>
      </c>
      <c r="G61" s="141" t="s">
        <v>305</v>
      </c>
      <c r="H61" s="195"/>
    </row>
    <row r="62" spans="2:8" x14ac:dyDescent="0.25">
      <c r="B62" s="177" t="s">
        <v>405</v>
      </c>
      <c r="C62" s="118"/>
      <c r="D62" s="118">
        <v>11</v>
      </c>
      <c r="E62" s="36"/>
      <c r="F62" s="188">
        <v>156</v>
      </c>
      <c r="G62" s="141" t="s">
        <v>300</v>
      </c>
      <c r="H62" s="195"/>
    </row>
    <row r="63" spans="2:8" x14ac:dyDescent="0.25">
      <c r="B63" s="174" t="s">
        <v>164</v>
      </c>
      <c r="C63" s="118"/>
      <c r="D63" s="118">
        <v>11</v>
      </c>
      <c r="E63" s="36" t="s">
        <v>305</v>
      </c>
      <c r="F63" s="188">
        <v>136</v>
      </c>
      <c r="G63" s="141" t="s">
        <v>305</v>
      </c>
      <c r="H63" s="195">
        <v>2.2000000000000002</v>
      </c>
    </row>
    <row r="64" spans="2:8" x14ac:dyDescent="0.25">
      <c r="B64" s="174" t="s">
        <v>166</v>
      </c>
      <c r="C64" s="118"/>
      <c r="D64" s="118">
        <v>12</v>
      </c>
      <c r="E64" s="36" t="s">
        <v>305</v>
      </c>
      <c r="F64" s="188">
        <v>158</v>
      </c>
      <c r="G64" s="141" t="s">
        <v>670</v>
      </c>
      <c r="H64" s="195"/>
    </row>
    <row r="65" spans="2:8" x14ac:dyDescent="0.25">
      <c r="B65" s="174" t="s">
        <v>168</v>
      </c>
      <c r="C65" s="118"/>
      <c r="D65" s="118">
        <v>10</v>
      </c>
      <c r="E65" s="36" t="s">
        <v>305</v>
      </c>
      <c r="F65" s="188">
        <v>164</v>
      </c>
      <c r="G65" s="141" t="s">
        <v>259</v>
      </c>
      <c r="H65" s="195"/>
    </row>
    <row r="66" spans="2:8" x14ac:dyDescent="0.25">
      <c r="B66" s="174" t="s">
        <v>414</v>
      </c>
      <c r="C66" s="118"/>
      <c r="D66" s="118">
        <v>12</v>
      </c>
      <c r="E66" s="36" t="s">
        <v>305</v>
      </c>
      <c r="F66" s="188" t="s">
        <v>305</v>
      </c>
      <c r="G66" s="141" t="s">
        <v>305</v>
      </c>
      <c r="H66" s="195"/>
    </row>
    <row r="67" spans="2:8" x14ac:dyDescent="0.25">
      <c r="B67" s="174" t="s">
        <v>174</v>
      </c>
      <c r="C67" s="118">
        <v>12</v>
      </c>
      <c r="D67" s="118">
        <v>12</v>
      </c>
      <c r="E67" s="36" t="s">
        <v>312</v>
      </c>
      <c r="F67" s="188">
        <v>108</v>
      </c>
      <c r="G67" s="141" t="s">
        <v>254</v>
      </c>
      <c r="H67" s="195"/>
    </row>
    <row r="68" spans="2:8" x14ac:dyDescent="0.25">
      <c r="B68" s="174" t="s">
        <v>175</v>
      </c>
      <c r="C68" s="118"/>
      <c r="D68" s="118">
        <v>12</v>
      </c>
      <c r="E68" s="36" t="s">
        <v>305</v>
      </c>
      <c r="F68" s="188">
        <v>140</v>
      </c>
      <c r="G68" s="141" t="s">
        <v>254</v>
      </c>
      <c r="H68" s="195"/>
    </row>
    <row r="69" spans="2:8" x14ac:dyDescent="0.25">
      <c r="B69" s="174" t="s">
        <v>176</v>
      </c>
      <c r="C69" s="118"/>
      <c r="D69" s="118">
        <v>12</v>
      </c>
      <c r="E69" s="36" t="s">
        <v>305</v>
      </c>
      <c r="F69" s="188">
        <v>130</v>
      </c>
      <c r="G69" s="141" t="s">
        <v>259</v>
      </c>
      <c r="H69" s="195">
        <v>1.2</v>
      </c>
    </row>
    <row r="70" spans="2:8" x14ac:dyDescent="0.25">
      <c r="B70" s="174" t="s">
        <v>180</v>
      </c>
      <c r="C70" s="118"/>
      <c r="D70" s="118">
        <v>11</v>
      </c>
      <c r="E70" s="36" t="s">
        <v>362</v>
      </c>
      <c r="F70" s="188">
        <v>111</v>
      </c>
      <c r="G70" s="141" t="s">
        <v>254</v>
      </c>
      <c r="H70" s="195"/>
    </row>
    <row r="71" spans="2:8" x14ac:dyDescent="0.25">
      <c r="B71" s="174" t="s">
        <v>407</v>
      </c>
      <c r="C71" s="118"/>
      <c r="D71" s="118">
        <v>12</v>
      </c>
      <c r="E71" s="36" t="s">
        <v>305</v>
      </c>
      <c r="F71" s="188" t="s">
        <v>305</v>
      </c>
      <c r="G71" s="141" t="s">
        <v>305</v>
      </c>
      <c r="H71" s="195"/>
    </row>
    <row r="72" spans="2:8" x14ac:dyDescent="0.25">
      <c r="B72" s="177" t="s">
        <v>664</v>
      </c>
      <c r="C72" s="118">
        <v>12</v>
      </c>
      <c r="D72" s="118"/>
      <c r="E72" s="36"/>
      <c r="F72" s="188"/>
      <c r="G72" s="141"/>
      <c r="H72" s="195"/>
    </row>
    <row r="73" spans="2:8" x14ac:dyDescent="0.25">
      <c r="B73" s="177" t="s">
        <v>183</v>
      </c>
      <c r="C73" s="118">
        <v>11</v>
      </c>
      <c r="D73" s="118">
        <v>11</v>
      </c>
      <c r="E73" s="36" t="s">
        <v>260</v>
      </c>
      <c r="F73" s="188">
        <v>87</v>
      </c>
      <c r="G73" s="141" t="s">
        <v>259</v>
      </c>
      <c r="H73" s="195"/>
    </row>
    <row r="74" spans="2:8" x14ac:dyDescent="0.25">
      <c r="B74" s="177" t="s">
        <v>194</v>
      </c>
      <c r="C74" s="118">
        <v>10</v>
      </c>
      <c r="D74" s="118">
        <v>11</v>
      </c>
      <c r="E74" s="36" t="s">
        <v>328</v>
      </c>
      <c r="F74" s="188">
        <v>83</v>
      </c>
      <c r="G74" s="141" t="s">
        <v>259</v>
      </c>
      <c r="H74" s="43">
        <v>2.9</v>
      </c>
    </row>
    <row r="75" spans="2:8" ht="15.75" customHeight="1" x14ac:dyDescent="0.25">
      <c r="B75" s="177" t="s">
        <v>196</v>
      </c>
      <c r="C75" s="118">
        <v>11</v>
      </c>
      <c r="D75" s="118">
        <v>12</v>
      </c>
      <c r="E75" s="172" t="s">
        <v>328</v>
      </c>
      <c r="F75" s="188">
        <v>97</v>
      </c>
      <c r="G75" s="141" t="s">
        <v>259</v>
      </c>
      <c r="H75" s="195"/>
    </row>
    <row r="76" spans="2:8" x14ac:dyDescent="0.25">
      <c r="B76" s="174" t="s">
        <v>197</v>
      </c>
      <c r="C76" s="118"/>
      <c r="D76" s="118">
        <v>12</v>
      </c>
      <c r="E76" s="36" t="s">
        <v>305</v>
      </c>
      <c r="F76" s="188">
        <v>170</v>
      </c>
      <c r="G76" s="141" t="s">
        <v>305</v>
      </c>
      <c r="H76" s="195"/>
    </row>
    <row r="77" spans="2:8" x14ac:dyDescent="0.25">
      <c r="B77" s="174" t="s">
        <v>365</v>
      </c>
      <c r="C77" s="118"/>
      <c r="D77" s="118">
        <v>10</v>
      </c>
      <c r="E77" s="36" t="s">
        <v>305</v>
      </c>
      <c r="F77" s="188">
        <v>127</v>
      </c>
      <c r="G77" s="141" t="s">
        <v>305</v>
      </c>
      <c r="H77" s="195"/>
    </row>
    <row r="78" spans="2:8" x14ac:dyDescent="0.25">
      <c r="B78" s="175" t="s">
        <v>198</v>
      </c>
      <c r="C78" s="118"/>
      <c r="D78" s="118">
        <v>12</v>
      </c>
      <c r="E78" s="36" t="s">
        <v>305</v>
      </c>
      <c r="F78" s="188">
        <v>176</v>
      </c>
      <c r="G78" s="141" t="s">
        <v>305</v>
      </c>
      <c r="H78" s="195"/>
    </row>
    <row r="79" spans="2:8" x14ac:dyDescent="0.25">
      <c r="B79" s="175" t="s">
        <v>415</v>
      </c>
      <c r="C79" s="118"/>
      <c r="D79" s="118">
        <v>10</v>
      </c>
      <c r="E79" s="36" t="s">
        <v>305</v>
      </c>
      <c r="F79" s="188" t="s">
        <v>305</v>
      </c>
      <c r="G79" s="141" t="s">
        <v>305</v>
      </c>
      <c r="H79" s="195"/>
    </row>
    <row r="80" spans="2:8" x14ac:dyDescent="0.25">
      <c r="B80" s="177" t="s">
        <v>201</v>
      </c>
      <c r="C80" s="118"/>
      <c r="D80" s="118">
        <v>11</v>
      </c>
      <c r="E80" s="36" t="s">
        <v>303</v>
      </c>
      <c r="F80" s="188">
        <v>109</v>
      </c>
      <c r="G80" s="141" t="s">
        <v>259</v>
      </c>
      <c r="H80" s="195">
        <v>3.5</v>
      </c>
    </row>
    <row r="81" spans="2:8" x14ac:dyDescent="0.25">
      <c r="B81" s="174" t="s">
        <v>203</v>
      </c>
      <c r="C81" s="118"/>
      <c r="D81" s="118">
        <v>12</v>
      </c>
      <c r="E81" s="36" t="s">
        <v>305</v>
      </c>
      <c r="F81" s="188">
        <v>167</v>
      </c>
      <c r="G81" s="141" t="s">
        <v>305</v>
      </c>
      <c r="H81" s="195"/>
    </row>
    <row r="82" spans="2:8" x14ac:dyDescent="0.25">
      <c r="B82" s="174" t="s">
        <v>209</v>
      </c>
      <c r="C82" s="118"/>
      <c r="D82" s="118">
        <v>11</v>
      </c>
      <c r="E82" s="36" t="s">
        <v>305</v>
      </c>
      <c r="F82" s="188">
        <v>144</v>
      </c>
      <c r="G82" s="141" t="s">
        <v>305</v>
      </c>
      <c r="H82" s="195"/>
    </row>
    <row r="83" spans="2:8" x14ac:dyDescent="0.25">
      <c r="B83" s="174" t="s">
        <v>210</v>
      </c>
      <c r="C83" s="118"/>
      <c r="D83" s="118">
        <v>12</v>
      </c>
      <c r="E83" s="36" t="s">
        <v>305</v>
      </c>
      <c r="F83" s="188">
        <v>180</v>
      </c>
      <c r="G83" s="141" t="s">
        <v>305</v>
      </c>
      <c r="H83" s="195"/>
    </row>
    <row r="84" spans="2:8" x14ac:dyDescent="0.25">
      <c r="B84" s="174" t="s">
        <v>429</v>
      </c>
      <c r="C84" s="118"/>
      <c r="D84" s="118">
        <v>12</v>
      </c>
      <c r="E84" s="36" t="s">
        <v>305</v>
      </c>
      <c r="F84" s="188" t="s">
        <v>305</v>
      </c>
      <c r="G84" s="141" t="s">
        <v>305</v>
      </c>
      <c r="H84" s="195"/>
    </row>
    <row r="85" spans="2:8" x14ac:dyDescent="0.25">
      <c r="B85" s="174" t="s">
        <v>216</v>
      </c>
      <c r="C85" s="118"/>
      <c r="D85" s="118">
        <v>12</v>
      </c>
      <c r="E85" s="36" t="s">
        <v>305</v>
      </c>
      <c r="F85" s="188">
        <v>168</v>
      </c>
      <c r="G85" s="141" t="s">
        <v>254</v>
      </c>
      <c r="H85" s="195"/>
    </row>
    <row r="86" spans="2:8" x14ac:dyDescent="0.25">
      <c r="B86" s="174" t="s">
        <v>341</v>
      </c>
      <c r="C86" s="118"/>
      <c r="D86" s="118">
        <v>10</v>
      </c>
      <c r="E86" s="36" t="s">
        <v>363</v>
      </c>
      <c r="F86" s="188">
        <v>173</v>
      </c>
      <c r="G86" s="141" t="s">
        <v>305</v>
      </c>
      <c r="H86" s="195"/>
    </row>
    <row r="87" spans="2:8" x14ac:dyDescent="0.25">
      <c r="B87" s="174" t="s">
        <v>217</v>
      </c>
      <c r="C87" s="118"/>
      <c r="D87" s="118">
        <v>11</v>
      </c>
      <c r="E87" s="36" t="s">
        <v>305</v>
      </c>
      <c r="F87" s="188">
        <v>107</v>
      </c>
      <c r="G87" s="141" t="s">
        <v>305</v>
      </c>
      <c r="H87" s="195"/>
    </row>
    <row r="88" spans="2:8" x14ac:dyDescent="0.25">
      <c r="B88" s="174" t="s">
        <v>220</v>
      </c>
      <c r="C88" s="118"/>
      <c r="D88" s="118">
        <v>11</v>
      </c>
      <c r="E88" s="36" t="s">
        <v>305</v>
      </c>
      <c r="F88" s="188">
        <v>102</v>
      </c>
      <c r="G88" s="141" t="s">
        <v>254</v>
      </c>
      <c r="H88" s="195"/>
    </row>
    <row r="89" spans="2:8" x14ac:dyDescent="0.25">
      <c r="B89" s="174" t="s">
        <v>223</v>
      </c>
      <c r="C89" s="118"/>
      <c r="D89" s="118">
        <v>11</v>
      </c>
      <c r="E89" s="36" t="s">
        <v>305</v>
      </c>
      <c r="F89" s="188">
        <v>165</v>
      </c>
      <c r="G89" s="141" t="s">
        <v>305</v>
      </c>
      <c r="H89" s="195"/>
    </row>
    <row r="90" spans="2:8" x14ac:dyDescent="0.25">
      <c r="B90" s="174" t="s">
        <v>224</v>
      </c>
      <c r="C90" s="118"/>
      <c r="D90" s="118">
        <v>11</v>
      </c>
      <c r="E90" s="36" t="s">
        <v>305</v>
      </c>
      <c r="F90" s="188">
        <v>121</v>
      </c>
      <c r="G90" s="141" t="s">
        <v>259</v>
      </c>
      <c r="H90" s="195">
        <v>2.5</v>
      </c>
    </row>
    <row r="91" spans="2:8" x14ac:dyDescent="0.25">
      <c r="B91" s="174" t="s">
        <v>227</v>
      </c>
      <c r="C91" s="118"/>
      <c r="D91" s="118">
        <v>11</v>
      </c>
      <c r="E91" s="36" t="s">
        <v>305</v>
      </c>
      <c r="F91" s="188">
        <v>137</v>
      </c>
      <c r="G91" s="141" t="s">
        <v>305</v>
      </c>
      <c r="H91" s="195"/>
    </row>
    <row r="92" spans="2:8" x14ac:dyDescent="0.25">
      <c r="B92" s="174" t="s">
        <v>228</v>
      </c>
      <c r="C92" s="118"/>
      <c r="D92" s="118">
        <v>11</v>
      </c>
      <c r="E92" s="36" t="s">
        <v>305</v>
      </c>
      <c r="F92" s="188">
        <v>169</v>
      </c>
      <c r="G92" s="141" t="s">
        <v>305</v>
      </c>
      <c r="H92" s="195"/>
    </row>
    <row r="93" spans="2:8" x14ac:dyDescent="0.25">
      <c r="B93" s="174" t="s">
        <v>233</v>
      </c>
      <c r="C93" s="118"/>
      <c r="D93" s="118">
        <v>11</v>
      </c>
      <c r="E93" s="36" t="s">
        <v>312</v>
      </c>
      <c r="F93" s="188">
        <v>155</v>
      </c>
      <c r="G93" s="141" t="s">
        <v>305</v>
      </c>
      <c r="H93" s="195"/>
    </row>
    <row r="94" spans="2:8" x14ac:dyDescent="0.25">
      <c r="B94" s="174" t="s">
        <v>409</v>
      </c>
      <c r="C94" s="118"/>
      <c r="D94" s="118">
        <v>12</v>
      </c>
      <c r="E94" s="36" t="s">
        <v>305</v>
      </c>
      <c r="F94" s="188" t="s">
        <v>305</v>
      </c>
      <c r="G94" s="141" t="s">
        <v>305</v>
      </c>
      <c r="H94" s="195"/>
    </row>
    <row r="95" spans="2:8" x14ac:dyDescent="0.25">
      <c r="B95" s="174" t="s">
        <v>235</v>
      </c>
      <c r="C95" s="118">
        <v>11</v>
      </c>
      <c r="D95" s="118">
        <v>11</v>
      </c>
      <c r="E95" s="36" t="s">
        <v>356</v>
      </c>
      <c r="F95" s="188">
        <v>122</v>
      </c>
      <c r="G95" s="141" t="s">
        <v>254</v>
      </c>
      <c r="H95" s="43">
        <v>1.5</v>
      </c>
    </row>
    <row r="96" spans="2:8" x14ac:dyDescent="0.25">
      <c r="B96" s="174" t="s">
        <v>241</v>
      </c>
      <c r="C96" s="118">
        <v>11</v>
      </c>
      <c r="D96" s="118">
        <v>11</v>
      </c>
      <c r="E96" s="36" t="s">
        <v>305</v>
      </c>
      <c r="F96" s="188">
        <v>116</v>
      </c>
      <c r="G96" s="141" t="s">
        <v>670</v>
      </c>
      <c r="H96" s="43">
        <v>2.4</v>
      </c>
    </row>
    <row r="97" spans="2:24" x14ac:dyDescent="0.25">
      <c r="B97" s="174" t="s">
        <v>242</v>
      </c>
      <c r="C97" s="118"/>
      <c r="D97" s="118">
        <v>11</v>
      </c>
      <c r="E97" s="36" t="s">
        <v>305</v>
      </c>
      <c r="F97" s="188">
        <v>110</v>
      </c>
      <c r="G97" s="141" t="s">
        <v>305</v>
      </c>
      <c r="H97" s="195"/>
    </row>
    <row r="98" spans="2:24" x14ac:dyDescent="0.25">
      <c r="B98" s="174" t="s">
        <v>248</v>
      </c>
      <c r="C98" s="118"/>
      <c r="D98" s="118">
        <v>11</v>
      </c>
      <c r="E98" s="36" t="s">
        <v>305</v>
      </c>
      <c r="F98" s="188">
        <v>117</v>
      </c>
      <c r="G98" s="141" t="s">
        <v>259</v>
      </c>
      <c r="H98" s="195"/>
    </row>
    <row r="99" spans="2:24" x14ac:dyDescent="0.25">
      <c r="B99" s="174" t="s">
        <v>314</v>
      </c>
      <c r="C99" s="118"/>
      <c r="D99" s="118">
        <v>12</v>
      </c>
      <c r="E99" s="36" t="s">
        <v>305</v>
      </c>
      <c r="F99" s="188">
        <v>178</v>
      </c>
      <c r="G99" s="141" t="s">
        <v>670</v>
      </c>
      <c r="H99" s="195">
        <v>1.3</v>
      </c>
    </row>
    <row r="100" spans="2:24" x14ac:dyDescent="0.25">
      <c r="B100" s="174" t="s">
        <v>249</v>
      </c>
      <c r="C100" s="118"/>
      <c r="D100" s="118">
        <v>11</v>
      </c>
      <c r="E100" s="36" t="s">
        <v>305</v>
      </c>
      <c r="F100" s="188">
        <v>147</v>
      </c>
      <c r="G100" s="141" t="s">
        <v>254</v>
      </c>
      <c r="H100" s="195">
        <v>3.4</v>
      </c>
    </row>
    <row r="101" spans="2:24" x14ac:dyDescent="0.25">
      <c r="B101" s="176" t="s">
        <v>250</v>
      </c>
      <c r="C101" s="119"/>
      <c r="D101" s="119">
        <v>12</v>
      </c>
      <c r="E101" s="59" t="s">
        <v>305</v>
      </c>
      <c r="F101" s="189">
        <v>141</v>
      </c>
      <c r="G101" s="142" t="s">
        <v>254</v>
      </c>
      <c r="H101" s="196">
        <v>3</v>
      </c>
    </row>
    <row r="102" spans="2:24" x14ac:dyDescent="0.25">
      <c r="C102" s="16"/>
      <c r="D102" s="16"/>
      <c r="E102" s="68"/>
      <c r="F102" s="3"/>
      <c r="G102" s="68"/>
      <c r="H102" s="1"/>
      <c r="I102" s="1"/>
      <c r="J102" s="1"/>
      <c r="K102" s="1"/>
      <c r="L102" s="1"/>
      <c r="M102" s="1"/>
      <c r="N102" s="1"/>
      <c r="O102" s="1"/>
      <c r="P102" s="1"/>
      <c r="Q102" s="52"/>
      <c r="R102" s="1"/>
      <c r="S102" s="11"/>
      <c r="T102" s="11"/>
      <c r="U102" s="11"/>
    </row>
    <row r="103" spans="2:24" ht="14.4" x14ac:dyDescent="0.3">
      <c r="B103" s="170"/>
      <c r="C103" s="16"/>
      <c r="D103" s="16"/>
      <c r="E103" s="68"/>
      <c r="F103" s="3"/>
      <c r="G103" s="68"/>
      <c r="H103" s="1"/>
      <c r="I103" s="1"/>
      <c r="J103" s="1"/>
      <c r="K103" s="1"/>
      <c r="L103" s="1"/>
      <c r="M103" s="1"/>
      <c r="N103" s="1"/>
      <c r="O103" s="1"/>
      <c r="P103" s="1"/>
      <c r="Q103" s="52"/>
      <c r="R103" s="1"/>
      <c r="S103" s="11"/>
      <c r="T103" s="11"/>
      <c r="U103" s="11"/>
    </row>
    <row r="104" spans="2:24" x14ac:dyDescent="0.25">
      <c r="B104" s="12" t="s">
        <v>463</v>
      </c>
      <c r="C104" s="11"/>
      <c r="D104" s="11"/>
      <c r="E104" s="68"/>
      <c r="F104" s="3"/>
      <c r="G104" s="68"/>
      <c r="H104" s="1"/>
      <c r="I104" s="1"/>
      <c r="J104" s="1"/>
      <c r="K104" s="1"/>
      <c r="L104" s="1"/>
      <c r="M104" s="1"/>
      <c r="N104" s="1"/>
      <c r="O104" s="1"/>
      <c r="P104" s="1"/>
      <c r="Q104" s="52"/>
      <c r="R104" s="1"/>
      <c r="S104" s="11"/>
      <c r="T104" s="11"/>
      <c r="U104" s="11"/>
      <c r="V104" s="13"/>
      <c r="W104" s="13"/>
      <c r="X104" s="13"/>
    </row>
    <row r="105" spans="2:24" x14ac:dyDescent="0.25">
      <c r="B105" s="4">
        <f>COUNTA(B7:B101)</f>
        <v>95</v>
      </c>
      <c r="C105"/>
      <c r="D105"/>
      <c r="E105" s="68"/>
      <c r="F105" s="3"/>
      <c r="G105" s="68"/>
      <c r="H105" s="1"/>
      <c r="I105" s="1"/>
      <c r="J105" s="1"/>
      <c r="K105" s="1"/>
      <c r="L105" s="1"/>
      <c r="M105" s="1"/>
      <c r="N105" s="1"/>
      <c r="O105" s="1"/>
      <c r="P105" s="1"/>
      <c r="Q105" s="52"/>
      <c r="R105" s="1"/>
      <c r="S105" s="11"/>
      <c r="T105" s="11"/>
      <c r="U105" s="11"/>
    </row>
    <row r="106" spans="2:24" x14ac:dyDescent="0.25">
      <c r="B106" s="6"/>
      <c r="C106"/>
      <c r="D106"/>
      <c r="E106" s="68"/>
      <c r="F106" s="3"/>
      <c r="G106" s="68"/>
      <c r="H106" s="1"/>
      <c r="I106" s="1"/>
      <c r="J106" s="1"/>
      <c r="K106" s="1"/>
      <c r="L106" s="1"/>
      <c r="M106" s="1"/>
      <c r="N106" s="1"/>
      <c r="O106" s="1"/>
      <c r="P106" s="1"/>
      <c r="Q106" s="52"/>
      <c r="R106" s="1"/>
      <c r="S106" s="11"/>
      <c r="T106" s="11"/>
      <c r="U106" s="11"/>
    </row>
    <row r="107" spans="2:24" x14ac:dyDescent="0.25">
      <c r="B107" s="6"/>
      <c r="C107"/>
      <c r="D107"/>
      <c r="E107" s="68"/>
      <c r="F107" s="3"/>
      <c r="G107" s="68"/>
      <c r="H107" s="1"/>
      <c r="I107" s="1"/>
      <c r="J107" s="1"/>
      <c r="K107" s="1"/>
      <c r="L107" s="1"/>
      <c r="M107" s="1"/>
      <c r="N107" s="1"/>
      <c r="O107" s="1"/>
      <c r="P107" s="1"/>
      <c r="Q107" s="52"/>
      <c r="R107" s="1"/>
      <c r="S107" s="11"/>
      <c r="T107" s="11"/>
      <c r="U107" s="11"/>
    </row>
    <row r="108" spans="2:24" x14ac:dyDescent="0.25">
      <c r="B108" s="6"/>
      <c r="C108"/>
      <c r="D108"/>
      <c r="E108" s="68"/>
      <c r="F108" s="3"/>
      <c r="G108" s="68"/>
      <c r="H108" s="1"/>
      <c r="I108" s="1"/>
      <c r="J108" s="1"/>
      <c r="K108" s="1"/>
      <c r="L108" s="1"/>
      <c r="M108" s="1"/>
      <c r="N108" s="1"/>
      <c r="O108" s="1"/>
      <c r="P108" s="1"/>
      <c r="Q108" s="52"/>
      <c r="R108" s="1"/>
      <c r="S108" s="11"/>
      <c r="T108" s="11"/>
      <c r="U108" s="11"/>
    </row>
    <row r="109" spans="2:24" x14ac:dyDescent="0.25">
      <c r="B109" s="6"/>
      <c r="C109"/>
      <c r="D109"/>
      <c r="E109" s="68"/>
      <c r="F109" s="3"/>
      <c r="G109" s="68"/>
      <c r="H109" s="1"/>
      <c r="I109" s="1"/>
      <c r="J109" s="1"/>
      <c r="K109" s="1"/>
      <c r="L109" s="1"/>
      <c r="M109" s="1"/>
      <c r="N109" s="1"/>
      <c r="O109" s="1"/>
      <c r="P109" s="1"/>
      <c r="Q109" s="52"/>
      <c r="R109" s="1"/>
      <c r="S109" s="11"/>
      <c r="T109" s="11"/>
      <c r="U109" s="11"/>
    </row>
    <row r="110" spans="2:24" x14ac:dyDescent="0.25">
      <c r="B110" s="6"/>
      <c r="C110"/>
      <c r="D110"/>
      <c r="E110" s="68"/>
      <c r="F110" s="3"/>
      <c r="G110" s="68"/>
      <c r="H110" s="1"/>
      <c r="I110" s="1"/>
      <c r="J110" s="1"/>
      <c r="K110" s="1"/>
      <c r="L110" s="1"/>
      <c r="M110" s="1"/>
      <c r="N110" s="1"/>
      <c r="O110" s="1"/>
      <c r="P110" s="1"/>
      <c r="Q110" s="52"/>
      <c r="R110" s="1"/>
      <c r="S110" s="11"/>
      <c r="T110" s="11"/>
      <c r="U110" s="11"/>
    </row>
    <row r="111" spans="2:24" x14ac:dyDescent="0.25">
      <c r="B111" s="6"/>
      <c r="C111"/>
      <c r="D111"/>
      <c r="E111" s="68"/>
      <c r="F111" s="3"/>
      <c r="G111" s="68"/>
      <c r="H111" s="1"/>
      <c r="I111" s="1"/>
      <c r="J111" s="1"/>
      <c r="K111" s="1"/>
      <c r="L111" s="1"/>
      <c r="M111" s="1"/>
      <c r="N111" s="1"/>
      <c r="O111" s="1"/>
      <c r="P111" s="1"/>
      <c r="Q111" s="52"/>
      <c r="R111" s="1"/>
      <c r="S111" s="11"/>
      <c r="T111" s="11"/>
      <c r="U111" s="11"/>
    </row>
    <row r="112" spans="2:24" x14ac:dyDescent="0.25">
      <c r="B112" s="6"/>
      <c r="C112"/>
      <c r="D112"/>
      <c r="E112" s="68"/>
      <c r="F112" s="3"/>
      <c r="G112" s="68"/>
      <c r="H112" s="1"/>
      <c r="I112" s="1"/>
      <c r="J112" s="1"/>
      <c r="K112" s="1"/>
      <c r="L112" s="1"/>
      <c r="M112" s="1"/>
      <c r="N112" s="1"/>
      <c r="O112" s="1"/>
      <c r="P112" s="1"/>
      <c r="Q112" s="52"/>
      <c r="R112" s="1"/>
      <c r="S112" s="11"/>
      <c r="T112" s="11"/>
      <c r="U112" s="11"/>
    </row>
    <row r="113" spans="2:21" x14ac:dyDescent="0.25">
      <c r="B113" s="6"/>
      <c r="C113" s="11"/>
      <c r="D113" s="11"/>
      <c r="E113" s="68"/>
      <c r="F113" s="3"/>
      <c r="G113" s="68"/>
      <c r="H113" s="1"/>
      <c r="I113" s="1"/>
      <c r="J113" s="1"/>
      <c r="K113" s="1"/>
      <c r="L113" s="1"/>
      <c r="M113" s="1"/>
      <c r="N113" s="1"/>
      <c r="O113" s="1"/>
      <c r="P113" s="1"/>
      <c r="Q113" s="52"/>
      <c r="R113" s="1"/>
      <c r="S113" s="11"/>
      <c r="T113" s="11"/>
      <c r="U113" s="11"/>
    </row>
    <row r="114" spans="2:21" x14ac:dyDescent="0.25">
      <c r="B114" s="6"/>
      <c r="C114" s="11"/>
      <c r="D114" s="11"/>
      <c r="E114" s="68"/>
      <c r="F114" s="3"/>
      <c r="G114" s="68"/>
      <c r="H114" s="1"/>
      <c r="I114" s="1"/>
      <c r="J114" s="1"/>
      <c r="K114" s="1"/>
      <c r="L114" s="1"/>
      <c r="M114" s="1"/>
      <c r="N114" s="1"/>
      <c r="O114" s="1"/>
      <c r="P114" s="1"/>
      <c r="Q114" s="52"/>
      <c r="R114" s="1"/>
      <c r="S114" s="11"/>
      <c r="T114" s="11"/>
      <c r="U114" s="11"/>
    </row>
    <row r="115" spans="2:21" x14ac:dyDescent="0.25">
      <c r="B115" s="6"/>
      <c r="C115" s="11"/>
      <c r="D115" s="11"/>
      <c r="E115" s="68"/>
      <c r="F115" s="3"/>
      <c r="G115" s="68"/>
      <c r="H115" s="1"/>
      <c r="I115" s="1"/>
      <c r="J115" s="1"/>
      <c r="K115" s="1"/>
      <c r="L115" s="1"/>
      <c r="M115" s="1"/>
      <c r="N115" s="1"/>
      <c r="O115" s="1"/>
      <c r="P115" s="1"/>
      <c r="Q115" s="52"/>
      <c r="R115" s="1"/>
      <c r="S115" s="11"/>
      <c r="T115" s="11"/>
      <c r="U115" s="11"/>
    </row>
    <row r="116" spans="2:21" x14ac:dyDescent="0.25">
      <c r="B116" s="6"/>
      <c r="C116" s="11"/>
      <c r="D116" s="11"/>
      <c r="E116" s="68"/>
      <c r="F116" s="3"/>
      <c r="G116" s="68"/>
      <c r="H116" s="1"/>
      <c r="I116" s="1"/>
      <c r="J116" s="1"/>
      <c r="K116" s="1"/>
      <c r="L116" s="1"/>
      <c r="M116" s="1"/>
      <c r="N116" s="1"/>
      <c r="O116" s="1"/>
      <c r="P116" s="1"/>
      <c r="Q116" s="52"/>
      <c r="R116" s="1"/>
      <c r="S116" s="11"/>
      <c r="T116" s="11"/>
      <c r="U116" s="11"/>
    </row>
    <row r="117" spans="2:21" x14ac:dyDescent="0.25">
      <c r="B117" s="6"/>
      <c r="C117" s="11"/>
      <c r="D117" s="11"/>
      <c r="E117" s="68"/>
      <c r="F117" s="3"/>
      <c r="G117" s="68"/>
      <c r="H117" s="1"/>
      <c r="I117" s="1"/>
      <c r="J117" s="1"/>
      <c r="K117" s="1"/>
      <c r="L117" s="1"/>
      <c r="M117" s="1"/>
      <c r="N117" s="1"/>
      <c r="O117" s="1"/>
      <c r="P117" s="1"/>
      <c r="Q117" s="52"/>
      <c r="R117" s="1"/>
      <c r="S117" s="11"/>
      <c r="T117" s="11"/>
      <c r="U117" s="11"/>
    </row>
    <row r="118" spans="2:21" x14ac:dyDescent="0.25">
      <c r="B118" s="6"/>
      <c r="C118" s="11"/>
      <c r="D118" s="11"/>
      <c r="E118" s="68"/>
      <c r="F118" s="3"/>
      <c r="G118" s="68"/>
      <c r="H118" s="1"/>
      <c r="I118" s="1"/>
      <c r="J118" s="1"/>
      <c r="K118" s="1"/>
      <c r="L118" s="1"/>
      <c r="M118" s="1"/>
      <c r="N118" s="1"/>
      <c r="O118" s="1"/>
      <c r="P118" s="1"/>
      <c r="Q118" s="52"/>
      <c r="R118" s="1"/>
      <c r="S118" s="11"/>
      <c r="T118" s="11"/>
      <c r="U118" s="11"/>
    </row>
    <row r="119" spans="2:21" x14ac:dyDescent="0.25">
      <c r="B119" s="6"/>
      <c r="C119" s="11"/>
      <c r="D119" s="11"/>
      <c r="E119" s="68"/>
      <c r="F119" s="3"/>
      <c r="G119" s="68"/>
      <c r="H119" s="1"/>
      <c r="I119" s="1"/>
      <c r="J119" s="1"/>
      <c r="K119" s="1"/>
      <c r="L119" s="1"/>
      <c r="M119" s="1"/>
      <c r="N119" s="1"/>
      <c r="O119" s="1"/>
      <c r="P119" s="1"/>
      <c r="Q119" s="52"/>
      <c r="R119" s="1"/>
      <c r="S119" s="11"/>
      <c r="T119" s="11"/>
      <c r="U119" s="11"/>
    </row>
    <row r="120" spans="2:21" x14ac:dyDescent="0.25">
      <c r="B120" s="6"/>
      <c r="C120" s="11"/>
      <c r="D120" s="11"/>
      <c r="E120" s="3"/>
      <c r="F120" s="3"/>
      <c r="G120" s="68"/>
      <c r="H120" s="1"/>
      <c r="I120" s="1"/>
      <c r="J120" s="1"/>
      <c r="K120" s="1"/>
      <c r="L120" s="1"/>
      <c r="M120" s="1"/>
      <c r="N120" s="1"/>
      <c r="O120" s="1"/>
      <c r="P120" s="1"/>
      <c r="Q120" s="52"/>
      <c r="R120" s="1"/>
      <c r="S120" s="11"/>
      <c r="T120" s="11"/>
      <c r="U120" s="11"/>
    </row>
    <row r="121" spans="2:21" x14ac:dyDescent="0.25">
      <c r="B121" s="6"/>
      <c r="C121" s="11"/>
      <c r="D121" s="11"/>
      <c r="E121" s="3"/>
      <c r="F121" s="3"/>
      <c r="G121" s="68"/>
      <c r="H121" s="1"/>
      <c r="I121" s="1"/>
      <c r="J121" s="1"/>
      <c r="K121" s="1"/>
      <c r="L121" s="1"/>
      <c r="M121" s="1"/>
      <c r="N121" s="1"/>
      <c r="O121" s="1"/>
      <c r="P121" s="1"/>
      <c r="Q121" s="52"/>
      <c r="R121" s="1"/>
      <c r="S121" s="11"/>
      <c r="T121" s="11"/>
      <c r="U121" s="11"/>
    </row>
    <row r="122" spans="2:21" x14ac:dyDescent="0.25">
      <c r="C122" s="11"/>
      <c r="D122" s="11"/>
      <c r="E122" s="3"/>
      <c r="F122" s="3"/>
      <c r="G122" s="68"/>
      <c r="H122" s="1"/>
      <c r="I122" s="1"/>
      <c r="J122" s="1"/>
      <c r="K122" s="1"/>
      <c r="L122" s="1"/>
      <c r="M122" s="1"/>
      <c r="N122" s="1"/>
      <c r="O122" s="1"/>
      <c r="P122" s="1"/>
      <c r="Q122" s="52"/>
      <c r="R122" s="1"/>
      <c r="S122" s="11"/>
      <c r="T122" s="11"/>
      <c r="U122" s="11"/>
    </row>
    <row r="123" spans="2:21" x14ac:dyDescent="0.25">
      <c r="C123" s="11"/>
      <c r="D123" s="11"/>
      <c r="E123" s="3"/>
      <c r="F123" s="3"/>
      <c r="G123" s="68"/>
      <c r="H123" s="1"/>
      <c r="I123" s="1"/>
      <c r="J123" s="1"/>
      <c r="K123" s="1"/>
      <c r="L123" s="1"/>
      <c r="M123" s="1"/>
      <c r="N123" s="1"/>
      <c r="O123" s="1"/>
      <c r="P123" s="1"/>
      <c r="Q123" s="52"/>
      <c r="R123" s="1"/>
      <c r="S123" s="11"/>
      <c r="T123" s="11"/>
      <c r="U123" s="11"/>
    </row>
    <row r="124" spans="2:21" x14ac:dyDescent="0.25">
      <c r="C124" s="11"/>
      <c r="D124" s="11"/>
      <c r="E124" s="3"/>
      <c r="F124" s="3"/>
      <c r="G124" s="6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1"/>
      <c r="T124" s="11"/>
      <c r="U124" s="11"/>
    </row>
    <row r="125" spans="2:21" x14ac:dyDescent="0.25">
      <c r="C125" s="11"/>
      <c r="D125" s="11"/>
      <c r="E125" s="3"/>
      <c r="F125" s="3"/>
      <c r="G125" s="6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1"/>
      <c r="T125" s="11"/>
      <c r="U125" s="11"/>
    </row>
    <row r="126" spans="2:21" x14ac:dyDescent="0.25">
      <c r="C126" s="11"/>
      <c r="D126" s="11"/>
      <c r="E126" s="3"/>
      <c r="F126" s="3"/>
      <c r="G126" s="6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1"/>
      <c r="T126" s="11"/>
      <c r="U126" s="11"/>
    </row>
    <row r="127" spans="2:21" x14ac:dyDescent="0.25">
      <c r="C127" s="11"/>
      <c r="D127" s="11"/>
      <c r="E127" s="3"/>
      <c r="F127" s="3"/>
      <c r="G127" s="6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1"/>
      <c r="T127" s="11"/>
      <c r="U127" s="11"/>
    </row>
    <row r="128" spans="2:21" x14ac:dyDescent="0.25">
      <c r="C128" s="11"/>
      <c r="D128" s="11"/>
      <c r="E128" s="3"/>
      <c r="F128" s="3"/>
      <c r="G128" s="6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1"/>
      <c r="T128" s="11"/>
      <c r="U128" s="11"/>
    </row>
    <row r="129" spans="2:21" x14ac:dyDescent="0.25">
      <c r="C129" s="11"/>
      <c r="D129" s="11"/>
      <c r="E129" s="3"/>
      <c r="F129" s="3"/>
      <c r="G129" s="6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1"/>
      <c r="T129" s="11"/>
      <c r="U129" s="11"/>
    </row>
    <row r="130" spans="2:21" x14ac:dyDescent="0.25">
      <c r="C130" s="11"/>
      <c r="D130" s="11"/>
      <c r="E130" s="3"/>
      <c r="F130" s="3"/>
      <c r="G130" s="6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1"/>
      <c r="T130" s="11"/>
      <c r="U130" s="11"/>
    </row>
    <row r="131" spans="2:21" x14ac:dyDescent="0.25">
      <c r="C131" s="11"/>
      <c r="D131" s="11"/>
      <c r="E131" s="3"/>
      <c r="F131" s="3"/>
      <c r="G131" s="6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1"/>
      <c r="T131" s="11"/>
      <c r="U131" s="11"/>
    </row>
    <row r="132" spans="2:21" x14ac:dyDescent="0.25">
      <c r="C132" s="11"/>
      <c r="D132" s="11"/>
      <c r="E132" s="3"/>
      <c r="F132" s="3"/>
      <c r="G132" s="6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1"/>
      <c r="T132" s="11"/>
      <c r="U132" s="11"/>
    </row>
    <row r="133" spans="2:21" x14ac:dyDescent="0.25">
      <c r="C133" s="11"/>
      <c r="D133" s="11"/>
      <c r="E133" s="3"/>
      <c r="F133" s="3"/>
      <c r="G133" s="6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1"/>
      <c r="T133" s="11"/>
      <c r="U133" s="11"/>
    </row>
    <row r="134" spans="2:21" x14ac:dyDescent="0.25">
      <c r="C134" s="11"/>
      <c r="D134" s="11"/>
      <c r="E134" s="3"/>
      <c r="F134" s="3"/>
      <c r="G134" s="6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1"/>
      <c r="T134" s="11"/>
      <c r="U134" s="11"/>
    </row>
    <row r="135" spans="2:21" x14ac:dyDescent="0.25">
      <c r="C135" s="11"/>
      <c r="D135" s="11"/>
      <c r="E135" s="3"/>
      <c r="F135" s="3"/>
      <c r="G135" s="6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1"/>
      <c r="T135" s="11"/>
      <c r="U135" s="11"/>
    </row>
    <row r="136" spans="2:21" x14ac:dyDescent="0.25">
      <c r="C136" s="11"/>
      <c r="D136" s="11"/>
      <c r="E136" s="3"/>
      <c r="F136" s="3"/>
      <c r="G136" s="6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1"/>
      <c r="T136" s="11"/>
      <c r="U136" s="11"/>
    </row>
    <row r="137" spans="2:21" x14ac:dyDescent="0.25">
      <c r="B137" s="12"/>
      <c r="C137" s="11"/>
      <c r="D137" s="11"/>
      <c r="E137" s="3"/>
      <c r="F137" s="3"/>
      <c r="G137" s="6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1"/>
      <c r="T137" s="11"/>
      <c r="U137" s="11"/>
    </row>
    <row r="138" spans="2:21" x14ac:dyDescent="0.25">
      <c r="B138" s="12"/>
      <c r="C138" s="11"/>
      <c r="D138" s="11"/>
      <c r="E138" s="3"/>
      <c r="F138" s="3"/>
      <c r="G138" s="6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1"/>
      <c r="T138" s="11"/>
      <c r="U138" s="11"/>
    </row>
    <row r="139" spans="2:21" x14ac:dyDescent="0.25">
      <c r="B139" s="12"/>
      <c r="C139" s="11"/>
      <c r="D139" s="11"/>
      <c r="E139" s="3"/>
      <c r="F139" s="3"/>
      <c r="G139" s="6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1"/>
      <c r="T139" s="11"/>
      <c r="U139" s="11"/>
    </row>
    <row r="140" spans="2:21" x14ac:dyDescent="0.25">
      <c r="B140" s="12"/>
      <c r="C140" s="11"/>
      <c r="D140" s="11"/>
      <c r="E140" s="3"/>
      <c r="F140" s="3"/>
      <c r="G140" s="6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1"/>
      <c r="T140" s="11"/>
      <c r="U140" s="11"/>
    </row>
    <row r="141" spans="2:21" x14ac:dyDescent="0.25">
      <c r="B141" s="12"/>
      <c r="C141" s="11"/>
      <c r="D141" s="11"/>
      <c r="E141" s="3"/>
      <c r="F141" s="3"/>
      <c r="G141" s="6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1"/>
      <c r="T141" s="11"/>
      <c r="U141" s="11"/>
    </row>
    <row r="142" spans="2:21" x14ac:dyDescent="0.25">
      <c r="B142" s="12"/>
      <c r="C142" s="11"/>
      <c r="D142" s="11"/>
      <c r="E142" s="3"/>
      <c r="F142" s="3"/>
      <c r="G142" s="6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1"/>
      <c r="T142" s="11"/>
      <c r="U142" s="11"/>
    </row>
    <row r="143" spans="2:21" x14ac:dyDescent="0.25">
      <c r="B143" s="12"/>
      <c r="C143" s="11"/>
      <c r="D143" s="11"/>
      <c r="E143" s="3"/>
      <c r="F143" s="3"/>
      <c r="G143" s="6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1"/>
      <c r="T143" s="11"/>
      <c r="U143" s="11"/>
    </row>
    <row r="144" spans="2:21" x14ac:dyDescent="0.25">
      <c r="B144" s="12"/>
      <c r="C144" s="11"/>
      <c r="D144" s="11"/>
      <c r="E144" s="3"/>
      <c r="F144" s="3"/>
      <c r="G144" s="6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1"/>
      <c r="T144" s="11"/>
      <c r="U144" s="11"/>
    </row>
    <row r="145" spans="2:21" x14ac:dyDescent="0.25">
      <c r="B145" s="12"/>
      <c r="C145" s="11"/>
      <c r="D145" s="11"/>
      <c r="E145" s="3"/>
      <c r="F145" s="3"/>
      <c r="G145" s="6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1"/>
      <c r="T145" s="11"/>
      <c r="U145" s="11"/>
    </row>
    <row r="146" spans="2:21" x14ac:dyDescent="0.25">
      <c r="B146" s="12"/>
      <c r="C146" s="11"/>
      <c r="D146" s="11"/>
      <c r="E146" s="3"/>
      <c r="F146" s="3"/>
      <c r="G146" s="6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1"/>
      <c r="T146" s="11"/>
      <c r="U146" s="11"/>
    </row>
    <row r="147" spans="2:21" x14ac:dyDescent="0.25">
      <c r="B147" s="12"/>
      <c r="C147" s="11"/>
      <c r="D147" s="11"/>
      <c r="E147" s="3"/>
      <c r="F147" s="3"/>
      <c r="G147" s="6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1"/>
      <c r="T147" s="11"/>
      <c r="U147" s="11"/>
    </row>
    <row r="148" spans="2:21" x14ac:dyDescent="0.25">
      <c r="B148" s="12"/>
      <c r="C148" s="11"/>
      <c r="D148" s="11"/>
      <c r="E148" s="3"/>
      <c r="F148" s="3"/>
      <c r="G148" s="6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1"/>
      <c r="T148" s="11"/>
      <c r="U148" s="11"/>
    </row>
    <row r="149" spans="2:21" x14ac:dyDescent="0.25">
      <c r="B149" s="12"/>
      <c r="C149" s="11"/>
      <c r="D149" s="11"/>
      <c r="E149" s="3"/>
      <c r="F149" s="3"/>
      <c r="G149" s="6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1"/>
      <c r="T149" s="11"/>
      <c r="U149" s="11"/>
    </row>
    <row r="150" spans="2:21" x14ac:dyDescent="0.25">
      <c r="B150" s="12"/>
      <c r="C150" s="11"/>
      <c r="D150" s="11"/>
      <c r="E150" s="3"/>
      <c r="F150" s="3"/>
      <c r="G150" s="6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1"/>
      <c r="T150" s="11"/>
      <c r="U150" s="11"/>
    </row>
    <row r="151" spans="2:21" x14ac:dyDescent="0.25">
      <c r="C151" s="11"/>
      <c r="D151" s="11"/>
      <c r="E151" s="3"/>
      <c r="F151" s="3"/>
      <c r="G151" s="6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1"/>
      <c r="T151" s="11"/>
      <c r="U151" s="11"/>
    </row>
    <row r="152" spans="2:21" x14ac:dyDescent="0.25">
      <c r="C152" s="11"/>
      <c r="D152" s="11"/>
      <c r="E152" s="3"/>
      <c r="F152" s="3"/>
      <c r="G152" s="6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1"/>
      <c r="T152" s="11"/>
      <c r="U152" s="11"/>
    </row>
    <row r="153" spans="2:21" x14ac:dyDescent="0.25">
      <c r="C153" s="11"/>
      <c r="D153" s="11"/>
      <c r="E153" s="3"/>
      <c r="F153" s="3"/>
      <c r="G153" s="6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1"/>
      <c r="T153" s="11"/>
      <c r="U153" s="11"/>
    </row>
    <row r="154" spans="2:21" x14ac:dyDescent="0.25">
      <c r="C154" s="11"/>
      <c r="D154" s="11"/>
      <c r="E154" s="3"/>
      <c r="F154" s="1"/>
      <c r="G154" s="1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1"/>
      <c r="T154" s="11"/>
      <c r="U154" s="11"/>
    </row>
    <row r="155" spans="2:21" x14ac:dyDescent="0.25">
      <c r="C155" s="11"/>
      <c r="D155" s="11"/>
      <c r="E155" s="3"/>
      <c r="F155" s="1"/>
      <c r="G155" s="1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1"/>
      <c r="T155" s="11"/>
      <c r="U155" s="11"/>
    </row>
    <row r="156" spans="2:21" x14ac:dyDescent="0.25">
      <c r="C156" s="11"/>
      <c r="D156" s="11"/>
      <c r="E156" s="3"/>
      <c r="F156" s="1"/>
      <c r="G156" s="1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1"/>
      <c r="T156" s="11"/>
      <c r="U156" s="11"/>
    </row>
    <row r="157" spans="2:21" x14ac:dyDescent="0.25">
      <c r="C157" s="11"/>
      <c r="D157" s="11"/>
      <c r="E157" s="3"/>
      <c r="F157" s="1"/>
      <c r="G157" s="1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1"/>
      <c r="T157" s="11"/>
      <c r="U157" s="11"/>
    </row>
    <row r="158" spans="2:21" x14ac:dyDescent="0.25">
      <c r="C158" s="11"/>
      <c r="D158" s="11"/>
      <c r="E158" s="3"/>
      <c r="F158" s="1"/>
      <c r="G158" s="1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1"/>
      <c r="T158" s="11"/>
      <c r="U158" s="11"/>
    </row>
    <row r="159" spans="2:21" x14ac:dyDescent="0.25">
      <c r="C159" s="11"/>
      <c r="D159" s="11"/>
      <c r="E159" s="3"/>
      <c r="F159" s="1"/>
      <c r="G159" s="1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1"/>
      <c r="T159" s="11"/>
      <c r="U159" s="11"/>
    </row>
    <row r="160" spans="2:21" x14ac:dyDescent="0.25">
      <c r="C160" s="11"/>
      <c r="D160" s="11"/>
      <c r="E160" s="3"/>
      <c r="F160" s="1"/>
      <c r="G160" s="1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1"/>
      <c r="T160" s="11"/>
      <c r="U160" s="11"/>
    </row>
    <row r="161" spans="3:21" x14ac:dyDescent="0.25">
      <c r="C161" s="11"/>
      <c r="D161" s="11"/>
      <c r="E161" s="3"/>
      <c r="F161" s="1"/>
      <c r="G161" s="1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1"/>
      <c r="T161" s="11"/>
      <c r="U161" s="11"/>
    </row>
    <row r="162" spans="3:21" x14ac:dyDescent="0.25">
      <c r="C162" s="11"/>
      <c r="D162" s="11"/>
      <c r="E162" s="3"/>
      <c r="F162" s="1"/>
      <c r="G162" s="1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1"/>
      <c r="T162" s="11"/>
      <c r="U162" s="11"/>
    </row>
    <row r="163" spans="3:21" x14ac:dyDescent="0.25">
      <c r="C163" s="11"/>
      <c r="D163" s="11"/>
      <c r="E163" s="3"/>
      <c r="F163" s="1"/>
      <c r="G163" s="1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1"/>
      <c r="T163" s="11"/>
      <c r="U163" s="11"/>
    </row>
    <row r="164" spans="3:21" x14ac:dyDescent="0.25">
      <c r="C164" s="11"/>
      <c r="D164" s="11"/>
      <c r="E164" s="3"/>
      <c r="F164" s="1"/>
      <c r="G164" s="1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1"/>
      <c r="T164" s="11"/>
      <c r="U164" s="11"/>
    </row>
    <row r="165" spans="3:21" x14ac:dyDescent="0.25">
      <c r="C165" s="11"/>
      <c r="D165" s="11"/>
      <c r="E165" s="3"/>
      <c r="F165" s="1"/>
      <c r="G165" s="1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1"/>
      <c r="T165" s="11"/>
      <c r="U165" s="11"/>
    </row>
    <row r="166" spans="3:21" x14ac:dyDescent="0.25">
      <c r="C166" s="11"/>
      <c r="D166" s="11"/>
      <c r="E166" s="3"/>
      <c r="F166" s="1"/>
      <c r="G166" s="1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1"/>
      <c r="T166" s="11"/>
      <c r="U166" s="11"/>
    </row>
    <row r="167" spans="3:21" x14ac:dyDescent="0.25">
      <c r="C167" s="11"/>
      <c r="D167" s="11"/>
      <c r="E167" s="3"/>
      <c r="F167" s="1"/>
      <c r="G167" s="1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1"/>
      <c r="T167" s="11"/>
      <c r="U167" s="11"/>
    </row>
    <row r="168" spans="3:21" x14ac:dyDescent="0.25">
      <c r="C168" s="11"/>
      <c r="D168" s="11"/>
      <c r="E168" s="3"/>
      <c r="F168" s="1"/>
      <c r="G168" s="1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1"/>
      <c r="T168" s="11"/>
      <c r="U168" s="11"/>
    </row>
    <row r="169" spans="3:21" x14ac:dyDescent="0.25">
      <c r="C169" s="11"/>
      <c r="D169" s="11"/>
      <c r="E169" s="3"/>
      <c r="F169" s="1"/>
      <c r="G169" s="1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1"/>
      <c r="T169" s="11"/>
      <c r="U169" s="11"/>
    </row>
    <row r="170" spans="3:21" x14ac:dyDescent="0.25">
      <c r="C170" s="11"/>
      <c r="D170" s="11"/>
      <c r="E170" s="3"/>
      <c r="F170" s="1"/>
      <c r="G170" s="1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1"/>
      <c r="T170" s="11"/>
      <c r="U170" s="11"/>
    </row>
    <row r="171" spans="3:21" x14ac:dyDescent="0.25">
      <c r="C171" s="11"/>
      <c r="D171" s="11"/>
      <c r="E171" s="3"/>
      <c r="F171" s="1"/>
      <c r="G171" s="1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1"/>
      <c r="T171" s="11"/>
      <c r="U171" s="11"/>
    </row>
    <row r="172" spans="3:21" x14ac:dyDescent="0.25">
      <c r="C172" s="11"/>
      <c r="D172" s="11"/>
      <c r="E172" s="3"/>
      <c r="F172" s="1"/>
      <c r="G172" s="1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1"/>
      <c r="T172" s="11"/>
      <c r="U172" s="11"/>
    </row>
    <row r="173" spans="3:21" x14ac:dyDescent="0.25">
      <c r="C173" s="11"/>
      <c r="D173" s="11"/>
      <c r="E173" s="3"/>
      <c r="F173" s="1"/>
      <c r="G173" s="1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1"/>
      <c r="T173" s="11"/>
      <c r="U173" s="11"/>
    </row>
    <row r="174" spans="3:21" x14ac:dyDescent="0.25">
      <c r="C174" s="11"/>
      <c r="D174" s="11"/>
      <c r="E174" s="3"/>
      <c r="F174" s="1"/>
      <c r="G174" s="1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1"/>
      <c r="T174" s="11"/>
      <c r="U174" s="11"/>
    </row>
    <row r="175" spans="3:21" x14ac:dyDescent="0.25">
      <c r="C175" s="11"/>
      <c r="D175" s="11"/>
      <c r="E175" s="3"/>
      <c r="F175" s="1"/>
      <c r="G175" s="1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1"/>
      <c r="T175" s="11"/>
      <c r="U175" s="11"/>
    </row>
    <row r="176" spans="3:21" x14ac:dyDescent="0.25">
      <c r="C176" s="11"/>
      <c r="D176" s="11"/>
      <c r="E176" s="3"/>
      <c r="F176" s="1"/>
      <c r="G176" s="1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1"/>
      <c r="T176" s="11"/>
      <c r="U176" s="11"/>
    </row>
    <row r="177" spans="3:21" x14ac:dyDescent="0.25">
      <c r="C177" s="11"/>
      <c r="D177" s="11"/>
      <c r="E177" s="3"/>
      <c r="F177" s="1"/>
      <c r="G177" s="1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1"/>
      <c r="T177" s="11"/>
      <c r="U177" s="11"/>
    </row>
    <row r="178" spans="3:21" x14ac:dyDescent="0.25">
      <c r="C178" s="11"/>
      <c r="D178" s="11"/>
      <c r="E178" s="3"/>
      <c r="F178" s="1"/>
      <c r="G178" s="1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1"/>
      <c r="T178" s="11"/>
      <c r="U178" s="11"/>
    </row>
    <row r="179" spans="3:21" x14ac:dyDescent="0.25">
      <c r="C179" s="11"/>
      <c r="D179" s="11"/>
      <c r="E179" s="3"/>
      <c r="F179" s="1"/>
      <c r="G179" s="1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1"/>
      <c r="T179" s="11"/>
      <c r="U179" s="11"/>
    </row>
    <row r="180" spans="3:21" x14ac:dyDescent="0.25">
      <c r="C180" s="11"/>
      <c r="D180" s="11"/>
      <c r="E180" s="3"/>
      <c r="F180" s="1"/>
      <c r="G180" s="1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1"/>
      <c r="T180" s="11"/>
      <c r="U180" s="11"/>
    </row>
    <row r="181" spans="3:21" x14ac:dyDescent="0.25">
      <c r="C181" s="11"/>
      <c r="D181" s="11"/>
      <c r="E181" s="3"/>
      <c r="F181" s="1"/>
      <c r="G181" s="1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1"/>
      <c r="T181" s="11"/>
      <c r="U181" s="11"/>
    </row>
    <row r="182" spans="3:21" x14ac:dyDescent="0.25">
      <c r="C182" s="11"/>
      <c r="D182" s="11"/>
      <c r="E182" s="3"/>
      <c r="F182" s="1"/>
      <c r="G182" s="1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1"/>
      <c r="T182" s="11"/>
      <c r="U182" s="11"/>
    </row>
    <row r="183" spans="3:21" x14ac:dyDescent="0.25">
      <c r="C183" s="11"/>
      <c r="D183" s="11"/>
      <c r="E183" s="3"/>
      <c r="F183" s="1"/>
      <c r="G183" s="1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1"/>
      <c r="T183" s="11"/>
      <c r="U183" s="11"/>
    </row>
    <row r="184" spans="3:21" x14ac:dyDescent="0.25">
      <c r="C184" s="11"/>
      <c r="D184" s="11"/>
      <c r="E184" s="3"/>
      <c r="F184" s="1"/>
      <c r="G184" s="1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1"/>
      <c r="T184" s="11"/>
      <c r="U184" s="11"/>
    </row>
    <row r="185" spans="3:21" x14ac:dyDescent="0.25">
      <c r="C185" s="11"/>
      <c r="D185" s="11"/>
      <c r="E185" s="3"/>
      <c r="F185" s="1"/>
      <c r="G185" s="1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1"/>
      <c r="T185" s="11"/>
      <c r="U185" s="11"/>
    </row>
    <row r="186" spans="3:21" x14ac:dyDescent="0.25">
      <c r="C186" s="11"/>
      <c r="D186" s="11"/>
      <c r="E186" s="3"/>
      <c r="F186" s="1"/>
      <c r="G186" s="1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1"/>
      <c r="T186" s="11"/>
      <c r="U186" s="11"/>
    </row>
    <row r="187" spans="3:21" x14ac:dyDescent="0.25">
      <c r="C187" s="11"/>
      <c r="D187" s="11"/>
      <c r="E187" s="3"/>
      <c r="F187" s="1"/>
      <c r="G187" s="1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1"/>
      <c r="T187" s="11"/>
      <c r="U187" s="11"/>
    </row>
    <row r="188" spans="3:21" x14ac:dyDescent="0.25">
      <c r="C188" s="11"/>
      <c r="D188" s="11"/>
      <c r="E188" s="3"/>
      <c r="F188" s="1"/>
      <c r="G188" s="1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1"/>
      <c r="T188" s="11"/>
      <c r="U188" s="11"/>
    </row>
    <row r="189" spans="3:21" x14ac:dyDescent="0.25">
      <c r="C189" s="11"/>
      <c r="D189" s="11"/>
      <c r="E189" s="3"/>
      <c r="F189" s="1"/>
      <c r="G189" s="1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1"/>
      <c r="T189" s="11"/>
      <c r="U189" s="11"/>
    </row>
    <row r="190" spans="3:21" x14ac:dyDescent="0.25">
      <c r="C190" s="11"/>
      <c r="D190" s="11"/>
      <c r="E190" s="3"/>
      <c r="F190" s="1"/>
      <c r="G190" s="1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1"/>
      <c r="T190" s="11"/>
      <c r="U190" s="11"/>
    </row>
    <row r="191" spans="3:21" x14ac:dyDescent="0.25">
      <c r="C191" s="11"/>
      <c r="D191" s="11"/>
      <c r="E191" s="3"/>
      <c r="F191" s="1"/>
      <c r="G191" s="1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1"/>
      <c r="T191" s="11"/>
      <c r="U191" s="11"/>
    </row>
    <row r="192" spans="3:21" x14ac:dyDescent="0.25">
      <c r="C192" s="11"/>
      <c r="D192" s="11"/>
      <c r="E192" s="3"/>
      <c r="F192" s="1"/>
      <c r="G192" s="1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1"/>
      <c r="T192" s="11"/>
      <c r="U192" s="11"/>
    </row>
    <row r="193" spans="3:21" x14ac:dyDescent="0.25">
      <c r="C193" s="11"/>
      <c r="D193" s="11"/>
      <c r="E193" s="3"/>
      <c r="F193" s="1"/>
      <c r="G193" s="1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1"/>
      <c r="T193" s="11"/>
      <c r="U193" s="11"/>
    </row>
    <row r="194" spans="3:21" x14ac:dyDescent="0.25">
      <c r="C194" s="11"/>
      <c r="D194" s="11"/>
      <c r="E194" s="3"/>
      <c r="F194" s="1"/>
      <c r="G194" s="1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1"/>
      <c r="T194" s="11"/>
      <c r="U194" s="11"/>
    </row>
    <row r="195" spans="3:21" x14ac:dyDescent="0.25">
      <c r="C195" s="11"/>
      <c r="D195" s="11"/>
      <c r="E195" s="3"/>
      <c r="F195" s="1"/>
      <c r="G195" s="1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1"/>
      <c r="T195" s="11"/>
      <c r="U195" s="11"/>
    </row>
    <row r="196" spans="3:21" x14ac:dyDescent="0.25">
      <c r="C196" s="11"/>
      <c r="D196" s="11"/>
      <c r="E196" s="3"/>
      <c r="F196" s="1"/>
      <c r="G196" s="1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1"/>
      <c r="T196" s="11"/>
      <c r="U196" s="11"/>
    </row>
    <row r="197" spans="3:21" x14ac:dyDescent="0.25">
      <c r="C197" s="11"/>
      <c r="D197" s="11"/>
      <c r="E197" s="3"/>
      <c r="F197" s="1"/>
      <c r="G197" s="1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1"/>
      <c r="T197" s="11"/>
      <c r="U197" s="11"/>
    </row>
    <row r="198" spans="3:21" x14ac:dyDescent="0.25">
      <c r="C198" s="11"/>
      <c r="D198" s="11"/>
      <c r="E198" s="3"/>
      <c r="F198" s="1"/>
      <c r="G198" s="1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1"/>
      <c r="T198" s="11"/>
      <c r="U198" s="11"/>
    </row>
    <row r="199" spans="3:21" x14ac:dyDescent="0.25">
      <c r="C199" s="11"/>
      <c r="D199" s="11"/>
      <c r="E199" s="3"/>
      <c r="F199" s="1"/>
      <c r="G199" s="1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1"/>
      <c r="T199" s="11"/>
      <c r="U199" s="11"/>
    </row>
    <row r="200" spans="3:21" x14ac:dyDescent="0.25">
      <c r="C200" s="11"/>
      <c r="D200" s="11"/>
      <c r="E200" s="3"/>
      <c r="F200" s="1"/>
      <c r="G200" s="1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1"/>
      <c r="T200" s="11"/>
      <c r="U200" s="11"/>
    </row>
    <row r="201" spans="3:21" x14ac:dyDescent="0.25">
      <c r="C201" s="11"/>
      <c r="D201" s="11"/>
      <c r="E201" s="3"/>
      <c r="F201" s="1"/>
      <c r="G201" s="1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1"/>
      <c r="T201" s="11"/>
      <c r="U201" s="11"/>
    </row>
    <row r="202" spans="3:21" x14ac:dyDescent="0.25">
      <c r="C202" s="11"/>
      <c r="D202" s="11"/>
      <c r="E202" s="3"/>
      <c r="F202" s="1"/>
      <c r="G202" s="1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1"/>
      <c r="T202" s="11"/>
      <c r="U202" s="11"/>
    </row>
    <row r="203" spans="3:21" x14ac:dyDescent="0.25">
      <c r="C203" s="11"/>
      <c r="D203" s="11"/>
      <c r="E203" s="3"/>
      <c r="F203" s="1"/>
      <c r="G203" s="1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1"/>
      <c r="T203" s="11"/>
      <c r="U203" s="11"/>
    </row>
    <row r="204" spans="3:21" x14ac:dyDescent="0.25">
      <c r="C204" s="11"/>
      <c r="D204" s="11"/>
      <c r="E204" s="3"/>
      <c r="F204" s="1"/>
      <c r="G204" s="1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1"/>
      <c r="T204" s="11"/>
      <c r="U204" s="11"/>
    </row>
    <row r="205" spans="3:21" x14ac:dyDescent="0.25">
      <c r="C205" s="11"/>
      <c r="D205" s="11"/>
      <c r="E205" s="3"/>
      <c r="F205" s="1"/>
      <c r="G205" s="1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1"/>
      <c r="T205" s="11"/>
      <c r="U205" s="11"/>
    </row>
    <row r="206" spans="3:21" x14ac:dyDescent="0.25">
      <c r="C206" s="11"/>
      <c r="D206" s="11"/>
      <c r="E206" s="3"/>
      <c r="F206" s="1"/>
      <c r="G206" s="1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1"/>
      <c r="T206" s="11"/>
      <c r="U206" s="11"/>
    </row>
    <row r="207" spans="3:21" x14ac:dyDescent="0.25">
      <c r="C207" s="11"/>
      <c r="D207" s="11"/>
      <c r="E207" s="3"/>
      <c r="F207" s="1"/>
      <c r="G207" s="1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1"/>
      <c r="T207" s="11"/>
      <c r="U207" s="11"/>
    </row>
    <row r="208" spans="3:21" x14ac:dyDescent="0.25">
      <c r="C208" s="11"/>
      <c r="D208" s="11"/>
      <c r="E208" s="3"/>
      <c r="F208" s="1"/>
      <c r="G208" s="1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1"/>
      <c r="T208" s="11"/>
      <c r="U208" s="11"/>
    </row>
    <row r="209" spans="3:21" x14ac:dyDescent="0.25">
      <c r="C209" s="11"/>
      <c r="D209" s="11"/>
      <c r="E209" s="3"/>
      <c r="F209" s="1"/>
      <c r="G209" s="1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1"/>
      <c r="T209" s="11"/>
      <c r="U209" s="11"/>
    </row>
    <row r="210" spans="3:21" x14ac:dyDescent="0.25">
      <c r="C210" s="11"/>
      <c r="D210" s="11"/>
      <c r="E210" s="3"/>
      <c r="F210" s="1"/>
      <c r="G210" s="1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1"/>
      <c r="T210" s="11"/>
      <c r="U210" s="11"/>
    </row>
    <row r="211" spans="3:21" x14ac:dyDescent="0.25">
      <c r="C211" s="11"/>
      <c r="D211" s="11"/>
      <c r="E211" s="3"/>
      <c r="F211" s="1"/>
      <c r="G211" s="1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1"/>
      <c r="T211" s="11"/>
      <c r="U211" s="11"/>
    </row>
    <row r="212" spans="3:21" x14ac:dyDescent="0.25">
      <c r="C212" s="11"/>
      <c r="D212" s="11"/>
      <c r="E212" s="3"/>
      <c r="F212" s="1"/>
      <c r="G212" s="1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1"/>
      <c r="T212" s="11"/>
      <c r="U212" s="11"/>
    </row>
    <row r="213" spans="3:21" x14ac:dyDescent="0.25">
      <c r="C213" s="11"/>
      <c r="D213" s="11"/>
      <c r="E213" s="3"/>
      <c r="F213" s="1"/>
      <c r="G213" s="1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1"/>
      <c r="T213" s="11"/>
      <c r="U213" s="11"/>
    </row>
    <row r="214" spans="3:21" x14ac:dyDescent="0.25">
      <c r="C214" s="11"/>
      <c r="D214" s="11"/>
      <c r="E214" s="3"/>
      <c r="F214" s="1"/>
      <c r="G214" s="1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1"/>
      <c r="T214" s="11"/>
      <c r="U214" s="11"/>
    </row>
    <row r="215" spans="3:21" x14ac:dyDescent="0.25">
      <c r="C215" s="11"/>
      <c r="D215" s="11"/>
      <c r="E215" s="3"/>
      <c r="F215" s="1"/>
      <c r="G215" s="1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1"/>
      <c r="T215" s="11"/>
      <c r="U215" s="11"/>
    </row>
    <row r="216" spans="3:21" x14ac:dyDescent="0.25">
      <c r="C216" s="11"/>
      <c r="D216" s="11"/>
      <c r="E216" s="3"/>
      <c r="F216" s="1"/>
      <c r="G216" s="1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1"/>
      <c r="T216" s="11"/>
      <c r="U216" s="11"/>
    </row>
    <row r="217" spans="3:21" x14ac:dyDescent="0.25">
      <c r="C217" s="11"/>
      <c r="D217" s="11"/>
      <c r="E217" s="3"/>
      <c r="F217" s="1"/>
      <c r="G217" s="1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1"/>
      <c r="T217" s="11"/>
      <c r="U217" s="11"/>
    </row>
    <row r="218" spans="3:21" x14ac:dyDescent="0.25">
      <c r="C218" s="11"/>
      <c r="D218" s="11"/>
      <c r="E218" s="3"/>
      <c r="F218" s="1"/>
      <c r="G218" s="1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1"/>
      <c r="T218" s="11"/>
      <c r="U218" s="11"/>
    </row>
    <row r="219" spans="3:21" x14ac:dyDescent="0.25">
      <c r="C219" s="11"/>
      <c r="D219" s="11"/>
      <c r="E219" s="3"/>
      <c r="F219" s="1"/>
      <c r="G219" s="1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1"/>
      <c r="T219" s="11"/>
      <c r="U219" s="11"/>
    </row>
    <row r="220" spans="3:21" x14ac:dyDescent="0.25">
      <c r="C220" s="11"/>
      <c r="D220" s="11"/>
      <c r="E220" s="3"/>
      <c r="F220" s="1"/>
      <c r="G220" s="1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1"/>
      <c r="T220" s="11"/>
      <c r="U220" s="11"/>
    </row>
    <row r="221" spans="3:21" x14ac:dyDescent="0.25">
      <c r="C221" s="11"/>
      <c r="D221" s="11"/>
      <c r="E221" s="3"/>
      <c r="F221" s="1"/>
      <c r="G221" s="1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1"/>
      <c r="T221" s="11"/>
      <c r="U221" s="11"/>
    </row>
    <row r="222" spans="3:21" x14ac:dyDescent="0.25">
      <c r="C222" s="11"/>
      <c r="D222" s="11"/>
      <c r="E222" s="3"/>
      <c r="F222" s="1"/>
      <c r="G222" s="1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1"/>
      <c r="T222" s="11"/>
      <c r="U222" s="11"/>
    </row>
    <row r="223" spans="3:21" x14ac:dyDescent="0.25">
      <c r="C223" s="11"/>
      <c r="D223" s="11"/>
      <c r="E223" s="3"/>
      <c r="F223" s="1"/>
      <c r="G223" s="1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1"/>
      <c r="T223" s="11"/>
      <c r="U223" s="11"/>
    </row>
    <row r="224" spans="3:21" x14ac:dyDescent="0.25">
      <c r="C224" s="11"/>
      <c r="D224" s="11"/>
      <c r="E224" s="3"/>
      <c r="F224" s="1"/>
      <c r="G224" s="1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1"/>
      <c r="T224" s="11"/>
      <c r="U224" s="11"/>
    </row>
    <row r="225" spans="3:21" x14ac:dyDescent="0.25">
      <c r="C225" s="11"/>
      <c r="D225" s="11"/>
      <c r="E225" s="3"/>
      <c r="F225" s="1"/>
      <c r="G225" s="1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1"/>
      <c r="T225" s="11"/>
      <c r="U225" s="11"/>
    </row>
    <row r="226" spans="3:21" x14ac:dyDescent="0.25">
      <c r="C226" s="11"/>
      <c r="D226" s="11"/>
      <c r="E226" s="3"/>
      <c r="F226" s="1"/>
      <c r="G226" s="1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1"/>
      <c r="T226" s="11"/>
      <c r="U226" s="11"/>
    </row>
    <row r="227" spans="3:21" x14ac:dyDescent="0.25">
      <c r="C227" s="11"/>
      <c r="D227" s="11"/>
      <c r="E227" s="3"/>
      <c r="F227" s="1"/>
      <c r="G227" s="1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1"/>
      <c r="T227" s="11"/>
      <c r="U227" s="11"/>
    </row>
    <row r="228" spans="3:21" x14ac:dyDescent="0.25">
      <c r="C228" s="11"/>
      <c r="D228" s="11"/>
      <c r="E228" s="3"/>
      <c r="F228" s="1"/>
      <c r="G228" s="1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1"/>
      <c r="T228" s="11"/>
      <c r="U228" s="11"/>
    </row>
    <row r="229" spans="3:21" x14ac:dyDescent="0.25">
      <c r="C229" s="11"/>
      <c r="D229" s="11"/>
      <c r="E229" s="1"/>
      <c r="F229" s="1"/>
      <c r="G229" s="1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1"/>
      <c r="T229" s="11"/>
      <c r="U229" s="11"/>
    </row>
    <row r="230" spans="3:21" x14ac:dyDescent="0.25">
      <c r="C230" s="11"/>
      <c r="D230" s="11"/>
      <c r="E230" s="1"/>
      <c r="F230" s="1"/>
      <c r="G230" s="1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1"/>
      <c r="T230" s="11"/>
      <c r="U230" s="11"/>
    </row>
    <row r="231" spans="3:21" x14ac:dyDescent="0.25">
      <c r="C231" s="11"/>
      <c r="D231" s="11"/>
      <c r="E231" s="1"/>
      <c r="F231" s="1"/>
      <c r="G231" s="1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1"/>
      <c r="T231" s="11"/>
      <c r="U231" s="11"/>
    </row>
    <row r="232" spans="3:21" x14ac:dyDescent="0.25">
      <c r="C232" s="11"/>
      <c r="D232" s="11"/>
      <c r="E232" s="1"/>
      <c r="F232" s="1"/>
      <c r="G232" s="1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1"/>
      <c r="T232" s="11"/>
      <c r="U232" s="11"/>
    </row>
    <row r="233" spans="3:21" x14ac:dyDescent="0.25">
      <c r="C233" s="11"/>
      <c r="D233" s="11"/>
      <c r="E233" s="1"/>
      <c r="F233" s="1"/>
      <c r="G233" s="1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1"/>
      <c r="T233" s="11"/>
      <c r="U233" s="11"/>
    </row>
    <row r="234" spans="3:21" x14ac:dyDescent="0.25">
      <c r="C234" s="11"/>
      <c r="D234" s="11"/>
      <c r="E234" s="1"/>
      <c r="F234" s="1"/>
      <c r="G234" s="1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1"/>
      <c r="T234" s="11"/>
      <c r="U234" s="11"/>
    </row>
    <row r="235" spans="3:21" x14ac:dyDescent="0.25">
      <c r="C235" s="11"/>
      <c r="D235" s="11"/>
      <c r="E235" s="1"/>
      <c r="F235" s="1"/>
      <c r="G235" s="1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1"/>
      <c r="T235" s="11"/>
      <c r="U235" s="11"/>
    </row>
    <row r="236" spans="3:21" x14ac:dyDescent="0.25">
      <c r="C236" s="11"/>
      <c r="D236" s="11"/>
      <c r="E236" s="1"/>
      <c r="F236" s="1"/>
      <c r="G236" s="1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1"/>
      <c r="T236" s="11"/>
      <c r="U236" s="11"/>
    </row>
    <row r="237" spans="3:21" x14ac:dyDescent="0.25">
      <c r="C237" s="11"/>
      <c r="D237" s="11"/>
      <c r="E237" s="1"/>
      <c r="F237" s="1"/>
      <c r="G237" s="1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1"/>
      <c r="T237" s="11"/>
      <c r="U237" s="11"/>
    </row>
    <row r="238" spans="3:21" x14ac:dyDescent="0.25">
      <c r="C238" s="11"/>
      <c r="D238" s="11"/>
      <c r="E238" s="1"/>
      <c r="F238" s="1"/>
      <c r="G238" s="1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1"/>
      <c r="T238" s="11"/>
      <c r="U238" s="11"/>
    </row>
    <row r="239" spans="3:21" x14ac:dyDescent="0.25">
      <c r="C239" s="11"/>
      <c r="D239" s="11"/>
      <c r="E239" s="1"/>
      <c r="F239" s="1"/>
      <c r="G239" s="1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1"/>
      <c r="T239" s="11"/>
      <c r="U239" s="11"/>
    </row>
    <row r="240" spans="3:21" x14ac:dyDescent="0.25">
      <c r="C240" s="11"/>
      <c r="D240" s="11"/>
      <c r="E240" s="1"/>
      <c r="F240" s="1"/>
      <c r="G240" s="1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1"/>
      <c r="T240" s="11"/>
      <c r="U240" s="11"/>
    </row>
    <row r="241" spans="3:21" x14ac:dyDescent="0.25">
      <c r="C241" s="11"/>
      <c r="D241" s="11"/>
      <c r="E241" s="1"/>
      <c r="F241" s="1"/>
      <c r="G241" s="1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1"/>
      <c r="T241" s="11"/>
      <c r="U241" s="11"/>
    </row>
    <row r="242" spans="3:21" x14ac:dyDescent="0.25">
      <c r="C242" s="11"/>
      <c r="D242" s="11"/>
      <c r="E242" s="1"/>
      <c r="F242" s="1"/>
      <c r="G242" s="1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1"/>
      <c r="T242" s="11"/>
      <c r="U242" s="11"/>
    </row>
    <row r="243" spans="3:21" x14ac:dyDescent="0.25">
      <c r="C243" s="11"/>
      <c r="D243" s="11"/>
      <c r="E243" s="1"/>
      <c r="F243" s="1"/>
      <c r="G243" s="1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1"/>
      <c r="T243" s="11"/>
      <c r="U243" s="11"/>
    </row>
    <row r="244" spans="3:21" x14ac:dyDescent="0.25">
      <c r="C244" s="11"/>
      <c r="D244" s="11"/>
      <c r="E244" s="1"/>
      <c r="F244" s="1"/>
      <c r="G244" s="1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1"/>
      <c r="T244" s="11"/>
      <c r="U244" s="11"/>
    </row>
    <row r="245" spans="3:21" x14ac:dyDescent="0.25">
      <c r="C245" s="11"/>
      <c r="D245" s="11"/>
      <c r="E245" s="1"/>
      <c r="F245" s="1"/>
      <c r="G245" s="1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1"/>
      <c r="T245" s="11"/>
      <c r="U245" s="11"/>
    </row>
    <row r="246" spans="3:21" x14ac:dyDescent="0.25">
      <c r="C246" s="11"/>
      <c r="D246" s="11"/>
      <c r="E246" s="1"/>
      <c r="F246" s="1"/>
      <c r="G246" s="1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1"/>
      <c r="T246" s="11"/>
      <c r="U246" s="11"/>
    </row>
    <row r="247" spans="3:21" x14ac:dyDescent="0.25">
      <c r="C247" s="11"/>
      <c r="D247" s="11"/>
      <c r="E247" s="1"/>
      <c r="F247" s="1"/>
      <c r="G247" s="1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1"/>
      <c r="T247" s="11"/>
      <c r="U247" s="11"/>
    </row>
    <row r="248" spans="3:21" x14ac:dyDescent="0.25">
      <c r="C248" s="11"/>
      <c r="D248" s="11"/>
      <c r="E248" s="1"/>
      <c r="F248" s="1"/>
      <c r="G248" s="1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1"/>
      <c r="T248" s="11"/>
      <c r="U248" s="11"/>
    </row>
    <row r="249" spans="3:21" x14ac:dyDescent="0.25">
      <c r="C249" s="11"/>
      <c r="D249" s="11"/>
      <c r="E249" s="1"/>
      <c r="F249" s="1"/>
      <c r="G249" s="1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1"/>
      <c r="T249" s="11"/>
      <c r="U249" s="11"/>
    </row>
    <row r="250" spans="3:21" x14ac:dyDescent="0.25">
      <c r="C250" s="11"/>
      <c r="D250" s="11"/>
      <c r="E250" s="1"/>
      <c r="F250" s="1"/>
      <c r="G250" s="1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1"/>
      <c r="T250" s="11"/>
      <c r="U250" s="11"/>
    </row>
    <row r="251" spans="3:21" x14ac:dyDescent="0.25">
      <c r="C251" s="11"/>
      <c r="D251" s="11"/>
      <c r="E251" s="1"/>
      <c r="F251" s="1"/>
      <c r="G251" s="1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1"/>
      <c r="T251" s="11"/>
      <c r="U251" s="11"/>
    </row>
    <row r="252" spans="3:21" x14ac:dyDescent="0.25">
      <c r="C252" s="11"/>
      <c r="D252" s="11"/>
      <c r="E252" s="1"/>
      <c r="F252" s="1"/>
      <c r="G252" s="1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1"/>
      <c r="T252" s="11"/>
      <c r="U252" s="11"/>
    </row>
    <row r="253" spans="3:21" x14ac:dyDescent="0.25">
      <c r="C253" s="11"/>
      <c r="D253" s="11"/>
      <c r="E253" s="1"/>
      <c r="F253" s="1"/>
      <c r="G253" s="1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1"/>
      <c r="T253" s="11"/>
      <c r="U253" s="11"/>
    </row>
    <row r="254" spans="3:21" x14ac:dyDescent="0.25">
      <c r="C254" s="11"/>
      <c r="D254" s="11"/>
      <c r="E254" s="1"/>
      <c r="F254" s="1"/>
      <c r="G254" s="1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1"/>
      <c r="T254" s="11"/>
      <c r="U254" s="11"/>
    </row>
    <row r="255" spans="3:21" x14ac:dyDescent="0.25">
      <c r="C255" s="11"/>
      <c r="D255" s="11"/>
      <c r="E255" s="1"/>
      <c r="F255" s="1"/>
      <c r="G255" s="1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1"/>
      <c r="T255" s="11"/>
      <c r="U255" s="11"/>
    </row>
    <row r="256" spans="3:21" x14ac:dyDescent="0.25">
      <c r="C256" s="11"/>
      <c r="D256" s="11"/>
      <c r="E256" s="1"/>
      <c r="F256" s="1"/>
      <c r="G256" s="1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1"/>
      <c r="T256" s="11"/>
      <c r="U256" s="11"/>
    </row>
    <row r="257" spans="3:21" x14ac:dyDescent="0.25">
      <c r="C257" s="11"/>
      <c r="D257" s="11"/>
      <c r="E257" s="1"/>
      <c r="F257" s="1"/>
      <c r="G257" s="1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1"/>
      <c r="T257" s="11"/>
      <c r="U257" s="11"/>
    </row>
    <row r="258" spans="3:21" x14ac:dyDescent="0.25">
      <c r="C258" s="11"/>
      <c r="D258" s="11"/>
      <c r="E258" s="1"/>
      <c r="F258" s="1"/>
      <c r="G258" s="1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1"/>
      <c r="T258" s="11"/>
      <c r="U258" s="11"/>
    </row>
    <row r="259" spans="3:21" x14ac:dyDescent="0.25">
      <c r="C259" s="11"/>
      <c r="D259" s="1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1"/>
      <c r="T259" s="11"/>
      <c r="U259" s="11"/>
    </row>
    <row r="260" spans="3:21" x14ac:dyDescent="0.25">
      <c r="C260" s="11"/>
      <c r="D260" s="1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1"/>
      <c r="T260" s="11"/>
      <c r="U260" s="11"/>
    </row>
    <row r="261" spans="3:21" x14ac:dyDescent="0.25">
      <c r="C261" s="11"/>
      <c r="D261" s="1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1"/>
      <c r="T261" s="11"/>
      <c r="U261" s="11"/>
    </row>
    <row r="262" spans="3:21" x14ac:dyDescent="0.25">
      <c r="C262" s="11"/>
      <c r="D262" s="1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1"/>
      <c r="T262" s="11"/>
      <c r="U262" s="11"/>
    </row>
    <row r="263" spans="3:21" x14ac:dyDescent="0.25">
      <c r="C263" s="11"/>
      <c r="D263" s="1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1"/>
      <c r="T263" s="11"/>
      <c r="U263" s="11"/>
    </row>
    <row r="264" spans="3:21" x14ac:dyDescent="0.25">
      <c r="C264" s="11"/>
      <c r="D264" s="1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1"/>
      <c r="T264" s="11"/>
      <c r="U264" s="11"/>
    </row>
    <row r="265" spans="3:21" x14ac:dyDescent="0.25">
      <c r="C265" s="11"/>
      <c r="D265" s="1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1"/>
      <c r="T265" s="11"/>
      <c r="U265" s="11"/>
    </row>
    <row r="266" spans="3:21" x14ac:dyDescent="0.25">
      <c r="C266" s="11"/>
      <c r="D266" s="1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1"/>
      <c r="T266" s="11"/>
      <c r="U266" s="11"/>
    </row>
    <row r="267" spans="3:21" x14ac:dyDescent="0.25">
      <c r="C267" s="11"/>
      <c r="D267" s="1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1"/>
      <c r="T267" s="11"/>
      <c r="U267" s="11"/>
    </row>
    <row r="268" spans="3:21" x14ac:dyDescent="0.25">
      <c r="C268" s="11"/>
      <c r="D268" s="1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1"/>
      <c r="T268" s="11"/>
      <c r="U268" s="11"/>
    </row>
    <row r="269" spans="3:21" x14ac:dyDescent="0.25">
      <c r="C269" s="11"/>
      <c r="D269" s="1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1"/>
      <c r="T269" s="11"/>
      <c r="U269" s="11"/>
    </row>
    <row r="270" spans="3:21" x14ac:dyDescent="0.25">
      <c r="C270" s="11"/>
      <c r="D270" s="1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1"/>
      <c r="T270" s="11"/>
      <c r="U270" s="11"/>
    </row>
    <row r="271" spans="3:21" x14ac:dyDescent="0.25">
      <c r="C271" s="11"/>
      <c r="D271" s="1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1"/>
      <c r="T271" s="11"/>
      <c r="U271" s="11"/>
    </row>
    <row r="272" spans="3:21" x14ac:dyDescent="0.25">
      <c r="C272" s="11"/>
      <c r="D272" s="1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1"/>
      <c r="T272" s="11"/>
      <c r="U272" s="11"/>
    </row>
    <row r="273" spans="3:21" x14ac:dyDescent="0.25">
      <c r="C273" s="11"/>
      <c r="D273" s="1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1"/>
      <c r="T273" s="11"/>
      <c r="U273" s="11"/>
    </row>
    <row r="274" spans="3:21" x14ac:dyDescent="0.25">
      <c r="C274" s="11"/>
      <c r="D274" s="1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1"/>
      <c r="T274" s="11"/>
      <c r="U274" s="11"/>
    </row>
    <row r="275" spans="3:21" x14ac:dyDescent="0.25">
      <c r="C275" s="11"/>
      <c r="D275" s="1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1"/>
      <c r="T275" s="11"/>
      <c r="U275" s="11"/>
    </row>
    <row r="276" spans="3:21" x14ac:dyDescent="0.25">
      <c r="C276" s="11"/>
      <c r="D276" s="1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1"/>
      <c r="T276" s="11"/>
      <c r="U276" s="11"/>
    </row>
    <row r="277" spans="3:21" x14ac:dyDescent="0.25">
      <c r="C277" s="11"/>
      <c r="D277" s="1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1"/>
      <c r="T277" s="11"/>
      <c r="U277" s="11"/>
    </row>
    <row r="278" spans="3:21" x14ac:dyDescent="0.25">
      <c r="C278" s="11"/>
      <c r="D278" s="1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1"/>
      <c r="T278" s="11"/>
      <c r="U278" s="11"/>
    </row>
    <row r="279" spans="3:21" x14ac:dyDescent="0.25">
      <c r="C279" s="11"/>
      <c r="D279" s="1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1"/>
      <c r="T279" s="11"/>
      <c r="U279" s="11"/>
    </row>
    <row r="280" spans="3:21" x14ac:dyDescent="0.25">
      <c r="C280" s="11"/>
      <c r="D280" s="1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1"/>
      <c r="T280" s="11"/>
      <c r="U280" s="11"/>
    </row>
    <row r="281" spans="3:21" x14ac:dyDescent="0.25">
      <c r="C281" s="11"/>
      <c r="D281" s="1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1"/>
      <c r="T281" s="11"/>
      <c r="U281" s="11"/>
    </row>
    <row r="282" spans="3:21" x14ac:dyDescent="0.25">
      <c r="C282" s="11"/>
      <c r="D282" s="1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1"/>
      <c r="T282" s="11"/>
      <c r="U282" s="11"/>
    </row>
    <row r="283" spans="3:21" x14ac:dyDescent="0.25">
      <c r="C283" s="11"/>
      <c r="D283" s="1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1"/>
      <c r="T283" s="11"/>
      <c r="U283" s="11"/>
    </row>
    <row r="284" spans="3:21" x14ac:dyDescent="0.25">
      <c r="C284" s="11"/>
      <c r="D284" s="1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1"/>
      <c r="T284" s="11"/>
      <c r="U284" s="11"/>
    </row>
    <row r="285" spans="3:21" x14ac:dyDescent="0.25">
      <c r="C285" s="11"/>
      <c r="D285" s="1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1"/>
      <c r="T285" s="11"/>
      <c r="U285" s="11"/>
    </row>
    <row r="286" spans="3:21" x14ac:dyDescent="0.25">
      <c r="C286" s="11"/>
      <c r="D286" s="1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1"/>
      <c r="T286" s="11"/>
      <c r="U286" s="11"/>
    </row>
    <row r="287" spans="3:21" x14ac:dyDescent="0.25">
      <c r="C287" s="11"/>
      <c r="D287" s="1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1"/>
      <c r="T287" s="11"/>
      <c r="U287" s="11"/>
    </row>
    <row r="288" spans="3:21" x14ac:dyDescent="0.25">
      <c r="C288" s="11"/>
      <c r="D288" s="1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1"/>
      <c r="T288" s="11"/>
      <c r="U288" s="11"/>
    </row>
    <row r="289" spans="3:21" x14ac:dyDescent="0.25">
      <c r="C289" s="11"/>
      <c r="D289" s="1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1"/>
      <c r="T289" s="11"/>
      <c r="U289" s="11"/>
    </row>
    <row r="290" spans="3:21" x14ac:dyDescent="0.25">
      <c r="C290" s="11"/>
      <c r="D290" s="1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1"/>
      <c r="T290" s="11"/>
      <c r="U290" s="11"/>
    </row>
    <row r="291" spans="3:21" x14ac:dyDescent="0.25">
      <c r="C291" s="11"/>
      <c r="D291" s="1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1"/>
      <c r="T291" s="11"/>
      <c r="U291" s="11"/>
    </row>
    <row r="292" spans="3:21" x14ac:dyDescent="0.25">
      <c r="C292" s="11"/>
      <c r="D292" s="1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1"/>
      <c r="T292" s="11"/>
      <c r="U292" s="11"/>
    </row>
    <row r="293" spans="3:21" x14ac:dyDescent="0.25">
      <c r="C293" s="11"/>
      <c r="D293" s="1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1"/>
      <c r="T293" s="11"/>
      <c r="U293" s="11"/>
    </row>
    <row r="294" spans="3:21" x14ac:dyDescent="0.25">
      <c r="C294" s="11"/>
      <c r="D294" s="1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1"/>
      <c r="T294" s="11"/>
      <c r="U294" s="11"/>
    </row>
    <row r="295" spans="3:21" x14ac:dyDescent="0.25">
      <c r="C295" s="11"/>
      <c r="D295" s="1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1"/>
      <c r="T295" s="11"/>
      <c r="U295" s="11"/>
    </row>
    <row r="296" spans="3:21" x14ac:dyDescent="0.25">
      <c r="C296" s="11"/>
      <c r="D296" s="1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1"/>
      <c r="T296" s="11"/>
      <c r="U296" s="11"/>
    </row>
    <row r="297" spans="3:21" x14ac:dyDescent="0.25">
      <c r="C297" s="11"/>
      <c r="D297" s="1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1"/>
      <c r="T297" s="11"/>
      <c r="U297" s="11"/>
    </row>
    <row r="298" spans="3:21" x14ac:dyDescent="0.25">
      <c r="C298" s="11"/>
      <c r="D298" s="1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1"/>
      <c r="T298" s="11"/>
      <c r="U298" s="11"/>
    </row>
    <row r="299" spans="3:21" x14ac:dyDescent="0.25">
      <c r="C299" s="11"/>
      <c r="D299" s="1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1"/>
      <c r="T299" s="11"/>
      <c r="U299" s="11"/>
    </row>
    <row r="300" spans="3:21" x14ac:dyDescent="0.25">
      <c r="C300" s="11"/>
      <c r="D300" s="1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1"/>
      <c r="T300" s="11"/>
      <c r="U300" s="11"/>
    </row>
    <row r="301" spans="3:21" x14ac:dyDescent="0.25">
      <c r="C301" s="11"/>
      <c r="D301" s="1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1"/>
      <c r="T301" s="11"/>
      <c r="U301" s="11"/>
    </row>
    <row r="302" spans="3:21" x14ac:dyDescent="0.25">
      <c r="C302" s="11"/>
      <c r="D302" s="1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1"/>
      <c r="T302" s="11"/>
      <c r="U302" s="11"/>
    </row>
    <row r="303" spans="3:21" x14ac:dyDescent="0.25">
      <c r="C303" s="11"/>
      <c r="D303" s="1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1"/>
      <c r="T303" s="11"/>
      <c r="U303" s="11"/>
    </row>
    <row r="304" spans="3:21" x14ac:dyDescent="0.25">
      <c r="C304" s="11"/>
      <c r="D304" s="1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1"/>
      <c r="T304" s="11"/>
      <c r="U304" s="11"/>
    </row>
    <row r="305" spans="3:21" x14ac:dyDescent="0.25">
      <c r="C305" s="11"/>
      <c r="D305" s="1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1"/>
      <c r="T305" s="11"/>
      <c r="U305" s="11"/>
    </row>
    <row r="306" spans="3:21" x14ac:dyDescent="0.25">
      <c r="C306" s="11"/>
      <c r="D306" s="1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1"/>
      <c r="T306" s="11"/>
      <c r="U306" s="11"/>
    </row>
    <row r="307" spans="3:21" x14ac:dyDescent="0.25">
      <c r="C307" s="11"/>
      <c r="D307" s="1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1"/>
      <c r="T307" s="11"/>
      <c r="U307" s="11"/>
    </row>
    <row r="308" spans="3:21" x14ac:dyDescent="0.25">
      <c r="C308" s="11"/>
      <c r="D308" s="1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1"/>
      <c r="T308" s="11"/>
      <c r="U308" s="11"/>
    </row>
    <row r="309" spans="3:21" x14ac:dyDescent="0.25">
      <c r="C309" s="11"/>
      <c r="D309" s="1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1"/>
      <c r="T309" s="11"/>
      <c r="U309" s="11"/>
    </row>
    <row r="310" spans="3:21" x14ac:dyDescent="0.25">
      <c r="C310" s="11"/>
      <c r="D310" s="1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1"/>
      <c r="T310" s="11"/>
      <c r="U310" s="11"/>
    </row>
    <row r="311" spans="3:21" x14ac:dyDescent="0.25">
      <c r="C311" s="11"/>
      <c r="D311" s="1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1"/>
      <c r="T311" s="11"/>
      <c r="U311" s="11"/>
    </row>
    <row r="312" spans="3:21" x14ac:dyDescent="0.25">
      <c r="C312" s="11"/>
      <c r="D312" s="1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1"/>
      <c r="T312" s="11"/>
      <c r="U312" s="11"/>
    </row>
    <row r="313" spans="3:21" x14ac:dyDescent="0.25">
      <c r="C313" s="11"/>
      <c r="D313" s="1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1"/>
      <c r="T313" s="11"/>
      <c r="U313" s="11"/>
    </row>
    <row r="314" spans="3:21" x14ac:dyDescent="0.25">
      <c r="C314" s="11"/>
      <c r="D314" s="1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1"/>
      <c r="T314" s="11"/>
      <c r="U314" s="11"/>
    </row>
    <row r="315" spans="3:21" x14ac:dyDescent="0.25">
      <c r="C315" s="11"/>
      <c r="D315" s="1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1"/>
      <c r="T315" s="11"/>
      <c r="U315" s="11"/>
    </row>
    <row r="316" spans="3:21" x14ac:dyDescent="0.25">
      <c r="C316" s="11"/>
      <c r="D316" s="1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1"/>
      <c r="T316" s="11"/>
      <c r="U316" s="11"/>
    </row>
    <row r="317" spans="3:21" x14ac:dyDescent="0.25">
      <c r="C317" s="11"/>
      <c r="D317" s="1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1"/>
      <c r="T317" s="11"/>
      <c r="U317" s="11"/>
    </row>
    <row r="318" spans="3:21" x14ac:dyDescent="0.25">
      <c r="C318" s="11"/>
      <c r="D318" s="1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1"/>
      <c r="T318" s="11"/>
      <c r="U318" s="11"/>
    </row>
    <row r="319" spans="3:21" x14ac:dyDescent="0.25">
      <c r="C319" s="11"/>
      <c r="D319" s="1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1"/>
      <c r="T319" s="11"/>
      <c r="U319" s="11"/>
    </row>
    <row r="320" spans="3:21" x14ac:dyDescent="0.25">
      <c r="C320" s="11"/>
      <c r="D320" s="1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1"/>
      <c r="T320" s="11"/>
      <c r="U320" s="11"/>
    </row>
    <row r="321" spans="3:21" x14ac:dyDescent="0.25">
      <c r="C321" s="11"/>
      <c r="D321" s="1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1"/>
      <c r="T321" s="11"/>
      <c r="U321" s="11"/>
    </row>
    <row r="322" spans="3:21" x14ac:dyDescent="0.25">
      <c r="C322" s="11"/>
      <c r="D322" s="1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1"/>
      <c r="T322" s="11"/>
      <c r="U322" s="11"/>
    </row>
    <row r="323" spans="3:21" x14ac:dyDescent="0.25">
      <c r="C323" s="11"/>
      <c r="D323" s="1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1"/>
      <c r="T323" s="11"/>
      <c r="U323" s="11"/>
    </row>
    <row r="324" spans="3:21" x14ac:dyDescent="0.25">
      <c r="C324" s="11"/>
      <c r="D324" s="1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1"/>
      <c r="T324" s="11"/>
      <c r="U324" s="11"/>
    </row>
    <row r="325" spans="3:21" x14ac:dyDescent="0.25">
      <c r="C325" s="11"/>
      <c r="D325" s="1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1"/>
      <c r="T325" s="11"/>
      <c r="U325" s="11"/>
    </row>
    <row r="326" spans="3:21" x14ac:dyDescent="0.25">
      <c r="C326" s="11"/>
      <c r="D326" s="1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1"/>
      <c r="T326" s="11"/>
      <c r="U326" s="11"/>
    </row>
    <row r="327" spans="3:21" x14ac:dyDescent="0.25">
      <c r="C327" s="11"/>
      <c r="D327" s="1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1"/>
      <c r="T327" s="11"/>
      <c r="U327" s="11"/>
    </row>
    <row r="328" spans="3:21" x14ac:dyDescent="0.25">
      <c r="C328" s="11"/>
      <c r="D328" s="1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1"/>
      <c r="T328" s="11"/>
      <c r="U328" s="11"/>
    </row>
    <row r="329" spans="3:21" x14ac:dyDescent="0.25">
      <c r="C329" s="11"/>
      <c r="D329" s="1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1"/>
      <c r="T329" s="11"/>
      <c r="U329" s="11"/>
    </row>
    <row r="330" spans="3:21" x14ac:dyDescent="0.25">
      <c r="C330" s="11"/>
      <c r="D330" s="1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1"/>
      <c r="T330" s="11"/>
      <c r="U330" s="11"/>
    </row>
    <row r="331" spans="3:21" x14ac:dyDescent="0.25">
      <c r="C331" s="11"/>
      <c r="D331" s="1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1"/>
      <c r="T331" s="11"/>
      <c r="U331" s="11"/>
    </row>
    <row r="332" spans="3:21" x14ac:dyDescent="0.25">
      <c r="C332" s="11"/>
      <c r="D332" s="1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1"/>
      <c r="T332" s="11"/>
      <c r="U332" s="11"/>
    </row>
    <row r="333" spans="3:21" x14ac:dyDescent="0.25">
      <c r="C333" s="11"/>
      <c r="D333" s="1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1"/>
      <c r="T333" s="11"/>
      <c r="U333" s="11"/>
    </row>
    <row r="334" spans="3:21" x14ac:dyDescent="0.25">
      <c r="C334" s="11"/>
      <c r="D334" s="1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1"/>
      <c r="T334" s="11"/>
      <c r="U334" s="11"/>
    </row>
    <row r="335" spans="3:21" x14ac:dyDescent="0.25">
      <c r="C335" s="11"/>
      <c r="D335" s="1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1"/>
      <c r="T335" s="11"/>
      <c r="U335" s="11"/>
    </row>
    <row r="336" spans="3:21" x14ac:dyDescent="0.25">
      <c r="C336" s="11"/>
      <c r="D336" s="1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1"/>
      <c r="T336" s="11"/>
      <c r="U336" s="11"/>
    </row>
    <row r="337" spans="3:21" x14ac:dyDescent="0.25">
      <c r="C337" s="11"/>
      <c r="D337" s="1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1"/>
      <c r="T337" s="11"/>
      <c r="U337" s="11"/>
    </row>
    <row r="338" spans="3:21" x14ac:dyDescent="0.25">
      <c r="C338" s="11"/>
      <c r="D338" s="1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1"/>
      <c r="T338" s="11"/>
      <c r="U338" s="11"/>
    </row>
    <row r="339" spans="3:21" x14ac:dyDescent="0.25">
      <c r="C339" s="11"/>
      <c r="D339" s="1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1"/>
      <c r="T339" s="11"/>
      <c r="U339" s="11"/>
    </row>
    <row r="340" spans="3:21" x14ac:dyDescent="0.25">
      <c r="C340" s="11"/>
      <c r="D340" s="1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1"/>
      <c r="T340" s="11"/>
      <c r="U340" s="11"/>
    </row>
    <row r="341" spans="3:21" x14ac:dyDescent="0.25">
      <c r="C341" s="11"/>
      <c r="D341" s="1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1"/>
      <c r="T341" s="11"/>
      <c r="U341" s="11"/>
    </row>
    <row r="342" spans="3:21" x14ac:dyDescent="0.25">
      <c r="C342" s="11"/>
      <c r="D342" s="1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1"/>
      <c r="T342" s="11"/>
      <c r="U342" s="11"/>
    </row>
    <row r="343" spans="3:21" x14ac:dyDescent="0.25">
      <c r="C343" s="11"/>
      <c r="D343" s="1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1"/>
      <c r="T343" s="11"/>
      <c r="U343" s="11"/>
    </row>
    <row r="344" spans="3:21" x14ac:dyDescent="0.25">
      <c r="C344" s="11"/>
      <c r="D344" s="1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1"/>
      <c r="T344" s="11"/>
      <c r="U344" s="11"/>
    </row>
    <row r="345" spans="3:21" x14ac:dyDescent="0.25">
      <c r="C345" s="11"/>
      <c r="D345" s="1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1"/>
      <c r="T345" s="11"/>
      <c r="U345" s="11"/>
    </row>
    <row r="346" spans="3:21" x14ac:dyDescent="0.25">
      <c r="C346" s="11"/>
      <c r="D346" s="1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1"/>
      <c r="T346" s="11"/>
      <c r="U346" s="11"/>
    </row>
    <row r="347" spans="3:21" x14ac:dyDescent="0.25">
      <c r="C347" s="11"/>
      <c r="D347" s="1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1"/>
      <c r="T347" s="11"/>
      <c r="U347" s="11"/>
    </row>
    <row r="348" spans="3:21" x14ac:dyDescent="0.25">
      <c r="C348" s="11"/>
      <c r="D348" s="1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1"/>
      <c r="T348" s="11"/>
      <c r="U348" s="11"/>
    </row>
    <row r="349" spans="3:21" x14ac:dyDescent="0.25">
      <c r="C349" s="11"/>
      <c r="D349" s="1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1"/>
      <c r="T349" s="11"/>
      <c r="U349" s="11"/>
    </row>
    <row r="350" spans="3:21" x14ac:dyDescent="0.25">
      <c r="C350" s="11"/>
      <c r="D350" s="1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1"/>
      <c r="T350" s="11"/>
      <c r="U350" s="11"/>
    </row>
    <row r="351" spans="3:21" x14ac:dyDescent="0.25">
      <c r="C351" s="11"/>
      <c r="D351" s="1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1"/>
      <c r="T351" s="11"/>
      <c r="U351" s="11"/>
    </row>
    <row r="352" spans="3:21" x14ac:dyDescent="0.25">
      <c r="C352" s="11"/>
      <c r="D352" s="1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1"/>
      <c r="T352" s="11"/>
      <c r="U352" s="11"/>
    </row>
    <row r="353" spans="3:21" x14ac:dyDescent="0.25">
      <c r="C353" s="11"/>
      <c r="D353" s="1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1"/>
      <c r="T353" s="11"/>
      <c r="U353" s="11"/>
    </row>
    <row r="354" spans="3:21" x14ac:dyDescent="0.25">
      <c r="C354" s="11"/>
      <c r="D354" s="1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1"/>
      <c r="T354" s="11"/>
      <c r="U354" s="11"/>
    </row>
    <row r="355" spans="3:21" x14ac:dyDescent="0.25">
      <c r="C355" s="11"/>
      <c r="D355" s="1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1"/>
      <c r="T355" s="11"/>
      <c r="U355" s="11"/>
    </row>
    <row r="356" spans="3:21" x14ac:dyDescent="0.25">
      <c r="C356" s="11"/>
      <c r="D356" s="1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1"/>
      <c r="T356" s="11"/>
      <c r="U356" s="11"/>
    </row>
    <row r="357" spans="3:21" x14ac:dyDescent="0.25">
      <c r="C357" s="11"/>
      <c r="D357" s="1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1"/>
      <c r="T357" s="11"/>
      <c r="U357" s="11"/>
    </row>
    <row r="358" spans="3:21" x14ac:dyDescent="0.25">
      <c r="C358" s="11"/>
      <c r="D358" s="1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1"/>
      <c r="T358" s="11"/>
      <c r="U358" s="11"/>
    </row>
    <row r="359" spans="3:21" x14ac:dyDescent="0.25">
      <c r="C359" s="11"/>
      <c r="D359" s="1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1"/>
      <c r="T359" s="11"/>
      <c r="U359" s="11"/>
    </row>
    <row r="360" spans="3:21" x14ac:dyDescent="0.25">
      <c r="C360" s="11"/>
      <c r="D360" s="1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1"/>
      <c r="T360" s="11"/>
      <c r="U360" s="11"/>
    </row>
    <row r="361" spans="3:21" x14ac:dyDescent="0.25">
      <c r="C361" s="11"/>
      <c r="D361" s="1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1"/>
      <c r="T361" s="11"/>
      <c r="U361" s="11"/>
    </row>
    <row r="362" spans="3:21" x14ac:dyDescent="0.25">
      <c r="C362" s="11"/>
      <c r="D362" s="1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1"/>
      <c r="T362" s="11"/>
      <c r="U362" s="11"/>
    </row>
    <row r="363" spans="3:21" x14ac:dyDescent="0.25">
      <c r="C363" s="11"/>
      <c r="D363" s="1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1"/>
      <c r="T363" s="11"/>
      <c r="U363" s="11"/>
    </row>
    <row r="364" spans="3:21" x14ac:dyDescent="0.25">
      <c r="C364" s="11"/>
      <c r="D364" s="1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1"/>
      <c r="T364" s="11"/>
      <c r="U364" s="11"/>
    </row>
    <row r="365" spans="3:21" x14ac:dyDescent="0.25">
      <c r="C365" s="11"/>
      <c r="D365" s="1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1"/>
      <c r="T365" s="11"/>
      <c r="U365" s="11"/>
    </row>
    <row r="366" spans="3:21" x14ac:dyDescent="0.25">
      <c r="C366" s="11"/>
      <c r="D366" s="1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1"/>
      <c r="T366" s="11"/>
      <c r="U366" s="11"/>
    </row>
    <row r="367" spans="3:21" x14ac:dyDescent="0.25">
      <c r="C367" s="11"/>
      <c r="D367" s="1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1"/>
      <c r="T367" s="11"/>
      <c r="U367" s="11"/>
    </row>
    <row r="368" spans="3:21" x14ac:dyDescent="0.25">
      <c r="C368" s="11"/>
      <c r="D368" s="1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1"/>
      <c r="T368" s="11"/>
      <c r="U368" s="11"/>
    </row>
    <row r="369" spans="3:21" x14ac:dyDescent="0.25">
      <c r="C369" s="11"/>
      <c r="D369" s="1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1"/>
      <c r="T369" s="11"/>
      <c r="U369" s="11"/>
    </row>
    <row r="370" spans="3:21" x14ac:dyDescent="0.25">
      <c r="C370" s="11"/>
      <c r="D370" s="1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1"/>
      <c r="T370" s="11"/>
      <c r="U370" s="11"/>
    </row>
    <row r="371" spans="3:21" x14ac:dyDescent="0.25">
      <c r="C371" s="11"/>
      <c r="D371" s="1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1"/>
      <c r="T371" s="11"/>
      <c r="U371" s="11"/>
    </row>
    <row r="372" spans="3:21" x14ac:dyDescent="0.25">
      <c r="C372" s="11"/>
      <c r="D372" s="1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1"/>
      <c r="T372" s="11"/>
      <c r="U372" s="11"/>
    </row>
    <row r="373" spans="3:21" x14ac:dyDescent="0.25">
      <c r="C373" s="11"/>
      <c r="D373" s="1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1"/>
      <c r="T373" s="11"/>
      <c r="U373" s="11"/>
    </row>
    <row r="374" spans="3:21" x14ac:dyDescent="0.25">
      <c r="C374" s="11"/>
      <c r="D374" s="1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1"/>
      <c r="T374" s="11"/>
      <c r="U374" s="11"/>
    </row>
    <row r="375" spans="3:21" x14ac:dyDescent="0.25">
      <c r="C375" s="11"/>
      <c r="D375" s="1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1"/>
      <c r="T375" s="11"/>
      <c r="U375" s="11"/>
    </row>
    <row r="376" spans="3:21" x14ac:dyDescent="0.25">
      <c r="C376" s="11"/>
      <c r="D376" s="1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1"/>
      <c r="T376" s="11"/>
      <c r="U376" s="11"/>
    </row>
    <row r="377" spans="3:21" x14ac:dyDescent="0.25">
      <c r="C377" s="11"/>
      <c r="D377" s="1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1"/>
      <c r="T377" s="11"/>
      <c r="U377" s="11"/>
    </row>
    <row r="378" spans="3:21" x14ac:dyDescent="0.25">
      <c r="C378" s="11"/>
      <c r="D378" s="1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1"/>
      <c r="T378" s="11"/>
      <c r="U378" s="11"/>
    </row>
    <row r="379" spans="3:21" x14ac:dyDescent="0.25">
      <c r="C379" s="11"/>
      <c r="D379" s="1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1"/>
      <c r="T379" s="11"/>
      <c r="U379" s="11"/>
    </row>
    <row r="380" spans="3:21" x14ac:dyDescent="0.25">
      <c r="C380" s="11"/>
      <c r="D380" s="1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1"/>
      <c r="T380" s="11"/>
      <c r="U380" s="11"/>
    </row>
    <row r="381" spans="3:21" x14ac:dyDescent="0.25">
      <c r="C381" s="11"/>
      <c r="D381" s="1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1"/>
      <c r="T381" s="11"/>
      <c r="U381" s="11"/>
    </row>
    <row r="382" spans="3:21" x14ac:dyDescent="0.25">
      <c r="C382" s="11"/>
      <c r="D382" s="1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1"/>
      <c r="T382" s="11"/>
      <c r="U382" s="11"/>
    </row>
    <row r="383" spans="3:21" x14ac:dyDescent="0.25">
      <c r="C383" s="11"/>
      <c r="D383" s="1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1"/>
      <c r="T383" s="11"/>
      <c r="U383" s="11"/>
    </row>
    <row r="384" spans="3:21" x14ac:dyDescent="0.25">
      <c r="C384" s="11"/>
      <c r="D384" s="1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1"/>
      <c r="T384" s="11"/>
      <c r="U384" s="11"/>
    </row>
    <row r="385" spans="3:21" x14ac:dyDescent="0.25">
      <c r="C385" s="11"/>
      <c r="D385" s="1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1"/>
      <c r="T385" s="11"/>
      <c r="U385" s="11"/>
    </row>
    <row r="386" spans="3:21" x14ac:dyDescent="0.25">
      <c r="C386" s="11"/>
      <c r="D386" s="1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1"/>
      <c r="T386" s="11"/>
      <c r="U386" s="11"/>
    </row>
    <row r="387" spans="3:21" x14ac:dyDescent="0.25">
      <c r="C387" s="11"/>
      <c r="D387" s="1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1"/>
      <c r="T387" s="11"/>
      <c r="U387" s="11"/>
    </row>
    <row r="388" spans="3:21" x14ac:dyDescent="0.25">
      <c r="C388" s="11"/>
      <c r="D388" s="1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1"/>
      <c r="T388" s="11"/>
      <c r="U388" s="11"/>
    </row>
    <row r="389" spans="3:21" x14ac:dyDescent="0.25">
      <c r="C389" s="11"/>
      <c r="D389" s="1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1"/>
      <c r="T389" s="11"/>
      <c r="U389" s="11"/>
    </row>
    <row r="390" spans="3:21" x14ac:dyDescent="0.25">
      <c r="C390" s="11"/>
      <c r="D390" s="1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1"/>
      <c r="T390" s="11"/>
      <c r="U390" s="11"/>
    </row>
    <row r="391" spans="3:21" x14ac:dyDescent="0.25">
      <c r="C391" s="11"/>
      <c r="D391" s="1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1"/>
      <c r="T391" s="11"/>
      <c r="U391" s="11"/>
    </row>
    <row r="392" spans="3:21" x14ac:dyDescent="0.25">
      <c r="C392" s="11"/>
      <c r="D392" s="1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1"/>
      <c r="T392" s="11"/>
      <c r="U392" s="11"/>
    </row>
    <row r="393" spans="3:21" x14ac:dyDescent="0.25">
      <c r="C393" s="11"/>
      <c r="D393" s="1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1"/>
      <c r="T393" s="11"/>
      <c r="U393" s="11"/>
    </row>
    <row r="394" spans="3:21" x14ac:dyDescent="0.25">
      <c r="C394" s="11"/>
      <c r="D394" s="1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1"/>
      <c r="T394" s="11"/>
      <c r="U394" s="11"/>
    </row>
    <row r="395" spans="3:21" x14ac:dyDescent="0.25">
      <c r="C395" s="11"/>
      <c r="D395" s="1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1"/>
      <c r="T395" s="11"/>
      <c r="U395" s="11"/>
    </row>
    <row r="396" spans="3:21" x14ac:dyDescent="0.25">
      <c r="C396" s="11"/>
      <c r="D396" s="1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1"/>
      <c r="T396" s="11"/>
      <c r="U396" s="11"/>
    </row>
    <row r="397" spans="3:21" x14ac:dyDescent="0.25">
      <c r="C397" s="11"/>
      <c r="D397" s="1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1"/>
      <c r="T397" s="11"/>
      <c r="U397" s="11"/>
    </row>
    <row r="398" spans="3:21" x14ac:dyDescent="0.25">
      <c r="C398" s="11"/>
      <c r="D398" s="1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1"/>
      <c r="T398" s="11"/>
      <c r="U398" s="11"/>
    </row>
    <row r="399" spans="3:21" x14ac:dyDescent="0.25">
      <c r="C399" s="11"/>
      <c r="D399" s="1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1"/>
      <c r="T399" s="11"/>
      <c r="U399" s="11"/>
    </row>
    <row r="400" spans="3:21" x14ac:dyDescent="0.25">
      <c r="C400" s="11"/>
      <c r="D400" s="1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1"/>
      <c r="T400" s="11"/>
      <c r="U400" s="11"/>
    </row>
    <row r="401" spans="3:21" x14ac:dyDescent="0.25">
      <c r="C401" s="11"/>
      <c r="D401" s="1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1"/>
      <c r="T401" s="11"/>
      <c r="U401" s="11"/>
    </row>
    <row r="402" spans="3:21" x14ac:dyDescent="0.25">
      <c r="C402" s="11"/>
      <c r="D402" s="1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1"/>
      <c r="T402" s="11"/>
      <c r="U402" s="11"/>
    </row>
    <row r="403" spans="3:21" x14ac:dyDescent="0.25">
      <c r="C403" s="11"/>
      <c r="D403" s="1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1"/>
      <c r="T403" s="11"/>
      <c r="U403" s="11"/>
    </row>
    <row r="404" spans="3:21" x14ac:dyDescent="0.25">
      <c r="C404" s="11"/>
      <c r="D404" s="1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1"/>
      <c r="T404" s="11"/>
      <c r="U404" s="11"/>
    </row>
    <row r="405" spans="3:21" x14ac:dyDescent="0.25">
      <c r="C405" s="11"/>
      <c r="D405" s="1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1"/>
      <c r="T405" s="11"/>
      <c r="U405" s="11"/>
    </row>
    <row r="406" spans="3:21" x14ac:dyDescent="0.25">
      <c r="C406" s="11"/>
      <c r="D406" s="1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1"/>
      <c r="T406" s="11"/>
      <c r="U406" s="11"/>
    </row>
    <row r="407" spans="3:21" x14ac:dyDescent="0.25">
      <c r="C407" s="11"/>
      <c r="D407" s="1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1"/>
      <c r="T407" s="11"/>
      <c r="U407" s="11"/>
    </row>
    <row r="408" spans="3:21" x14ac:dyDescent="0.25">
      <c r="C408" s="11"/>
      <c r="D408" s="1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1"/>
      <c r="T408" s="11"/>
      <c r="U408" s="11"/>
    </row>
    <row r="409" spans="3:21" x14ac:dyDescent="0.25">
      <c r="C409" s="11"/>
      <c r="D409" s="1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1"/>
      <c r="T409" s="11"/>
      <c r="U409" s="11"/>
    </row>
    <row r="410" spans="3:21" x14ac:dyDescent="0.25">
      <c r="C410" s="11"/>
      <c r="D410" s="1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1"/>
      <c r="T410" s="11"/>
      <c r="U410" s="11"/>
    </row>
    <row r="411" spans="3:21" x14ac:dyDescent="0.25">
      <c r="C411" s="11"/>
      <c r="D411" s="1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1"/>
      <c r="T411" s="11"/>
      <c r="U411" s="11"/>
    </row>
    <row r="412" spans="3:21" x14ac:dyDescent="0.25">
      <c r="C412" s="11"/>
      <c r="D412" s="1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1"/>
      <c r="T412" s="11"/>
      <c r="U412" s="11"/>
    </row>
    <row r="413" spans="3:21" x14ac:dyDescent="0.25">
      <c r="C413" s="11"/>
      <c r="D413" s="1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1"/>
      <c r="T413" s="11"/>
      <c r="U413" s="11"/>
    </row>
    <row r="414" spans="3:21" x14ac:dyDescent="0.25">
      <c r="C414" s="11"/>
      <c r="D414" s="1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1"/>
      <c r="T414" s="11"/>
      <c r="U414" s="11"/>
    </row>
    <row r="415" spans="3:21" x14ac:dyDescent="0.25">
      <c r="C415" s="11"/>
      <c r="D415" s="1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1"/>
      <c r="T415" s="11"/>
      <c r="U415" s="11"/>
    </row>
    <row r="416" spans="3:21" x14ac:dyDescent="0.25">
      <c r="C416" s="11"/>
      <c r="D416" s="1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1"/>
      <c r="T416" s="11"/>
      <c r="U416" s="11"/>
    </row>
    <row r="417" spans="3:21" x14ac:dyDescent="0.25">
      <c r="C417" s="11"/>
      <c r="D417" s="1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1"/>
      <c r="T417" s="11"/>
      <c r="U417" s="11"/>
    </row>
    <row r="418" spans="3:21" x14ac:dyDescent="0.25">
      <c r="C418" s="11"/>
      <c r="D418" s="1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1"/>
      <c r="T418" s="11"/>
      <c r="U418" s="11"/>
    </row>
    <row r="419" spans="3:21" x14ac:dyDescent="0.25">
      <c r="C419" s="11"/>
      <c r="D419" s="1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1"/>
      <c r="T419" s="11"/>
      <c r="U419" s="11"/>
    </row>
    <row r="420" spans="3:21" x14ac:dyDescent="0.25">
      <c r="C420" s="11"/>
      <c r="D420" s="1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1"/>
      <c r="T420" s="11"/>
      <c r="U420" s="11"/>
    </row>
    <row r="421" spans="3:21" x14ac:dyDescent="0.25">
      <c r="C421" s="11"/>
      <c r="D421" s="1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1"/>
      <c r="T421" s="11"/>
      <c r="U421" s="11"/>
    </row>
    <row r="422" spans="3:21" x14ac:dyDescent="0.25">
      <c r="C422" s="11"/>
      <c r="D422" s="1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1"/>
      <c r="T422" s="11"/>
      <c r="U422" s="11"/>
    </row>
    <row r="423" spans="3:21" x14ac:dyDescent="0.25">
      <c r="C423" s="11"/>
      <c r="D423" s="1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1"/>
      <c r="T423" s="11"/>
      <c r="U423" s="11"/>
    </row>
    <row r="424" spans="3:21" x14ac:dyDescent="0.25">
      <c r="C424" s="11"/>
      <c r="D424" s="1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1"/>
      <c r="T424" s="11"/>
      <c r="U424" s="11"/>
    </row>
    <row r="425" spans="3:21" x14ac:dyDescent="0.25">
      <c r="C425" s="11"/>
      <c r="D425" s="1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1"/>
      <c r="T425" s="11"/>
      <c r="U425" s="11"/>
    </row>
    <row r="426" spans="3:21" x14ac:dyDescent="0.25">
      <c r="C426" s="11"/>
      <c r="D426" s="1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1"/>
      <c r="T426" s="11"/>
      <c r="U426" s="11"/>
    </row>
    <row r="427" spans="3:21" x14ac:dyDescent="0.25">
      <c r="C427" s="11"/>
      <c r="D427" s="1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1"/>
      <c r="T427" s="11"/>
      <c r="U427" s="11"/>
    </row>
    <row r="428" spans="3:21" x14ac:dyDescent="0.25">
      <c r="C428" s="11"/>
      <c r="D428" s="1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1"/>
      <c r="T428" s="11"/>
      <c r="U428" s="11"/>
    </row>
    <row r="429" spans="3:21" x14ac:dyDescent="0.25">
      <c r="C429" s="11"/>
      <c r="D429" s="1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1"/>
      <c r="T429" s="11"/>
      <c r="U429" s="11"/>
    </row>
    <row r="430" spans="3:21" x14ac:dyDescent="0.25">
      <c r="C430" s="11"/>
      <c r="D430" s="1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1"/>
      <c r="T430" s="11"/>
      <c r="U430" s="11"/>
    </row>
    <row r="431" spans="3:21" x14ac:dyDescent="0.25">
      <c r="C431" s="11"/>
      <c r="D431" s="1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1"/>
      <c r="T431" s="11"/>
      <c r="U431" s="11"/>
    </row>
    <row r="432" spans="3:21" x14ac:dyDescent="0.25">
      <c r="C432" s="11"/>
      <c r="D432" s="1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1"/>
      <c r="T432" s="11"/>
      <c r="U432" s="11"/>
    </row>
    <row r="433" spans="3:21" x14ac:dyDescent="0.25">
      <c r="C433" s="11"/>
      <c r="D433" s="1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1"/>
      <c r="T433" s="11"/>
      <c r="U433" s="11"/>
    </row>
    <row r="434" spans="3:21" x14ac:dyDescent="0.25">
      <c r="C434" s="11"/>
      <c r="D434" s="1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1"/>
      <c r="T434" s="11"/>
      <c r="U434" s="11"/>
    </row>
    <row r="435" spans="3:21" x14ac:dyDescent="0.25">
      <c r="C435" s="11"/>
      <c r="D435" s="1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1"/>
      <c r="T435" s="11"/>
      <c r="U435" s="11"/>
    </row>
    <row r="436" spans="3:21" x14ac:dyDescent="0.25">
      <c r="C436" s="11"/>
      <c r="D436" s="1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1"/>
      <c r="T436" s="11"/>
      <c r="U436" s="11"/>
    </row>
    <row r="437" spans="3:21" x14ac:dyDescent="0.25">
      <c r="C437" s="11"/>
      <c r="D437" s="1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1"/>
      <c r="T437" s="11"/>
      <c r="U437" s="11"/>
    </row>
    <row r="438" spans="3:21" x14ac:dyDescent="0.25">
      <c r="C438" s="11"/>
      <c r="D438" s="1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1"/>
      <c r="T438" s="11"/>
      <c r="U438" s="11"/>
    </row>
    <row r="439" spans="3:21" x14ac:dyDescent="0.25">
      <c r="C439" s="11"/>
      <c r="D439" s="1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1"/>
      <c r="T439" s="11"/>
      <c r="U439" s="11"/>
    </row>
    <row r="440" spans="3:21" x14ac:dyDescent="0.25">
      <c r="C440" s="11"/>
      <c r="D440" s="1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1"/>
      <c r="T440" s="11"/>
      <c r="U440" s="11"/>
    </row>
    <row r="441" spans="3:21" x14ac:dyDescent="0.25">
      <c r="C441" s="11"/>
      <c r="D441" s="1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1"/>
      <c r="T441" s="11"/>
      <c r="U441" s="11"/>
    </row>
    <row r="442" spans="3:21" x14ac:dyDescent="0.25">
      <c r="C442" s="11"/>
      <c r="D442" s="1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1"/>
      <c r="T442" s="11"/>
      <c r="U442" s="11"/>
    </row>
    <row r="443" spans="3:21" x14ac:dyDescent="0.25">
      <c r="C443" s="11"/>
      <c r="D443" s="1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1"/>
      <c r="T443" s="11"/>
      <c r="U443" s="11"/>
    </row>
    <row r="444" spans="3:21" x14ac:dyDescent="0.25">
      <c r="C444" s="11"/>
      <c r="D444" s="1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1"/>
      <c r="T444" s="11"/>
      <c r="U444" s="11"/>
    </row>
    <row r="445" spans="3:21" x14ac:dyDescent="0.25">
      <c r="C445" s="11"/>
      <c r="D445" s="1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1"/>
      <c r="T445" s="11"/>
      <c r="U445" s="11"/>
    </row>
    <row r="446" spans="3:21" x14ac:dyDescent="0.25">
      <c r="C446" s="11"/>
      <c r="D446" s="1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1"/>
      <c r="T446" s="11"/>
      <c r="U446" s="11"/>
    </row>
    <row r="447" spans="3:21" x14ac:dyDescent="0.25">
      <c r="C447" s="11"/>
      <c r="D447" s="1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1"/>
      <c r="T447" s="11"/>
      <c r="U447" s="11"/>
    </row>
    <row r="448" spans="3:21" x14ac:dyDescent="0.25">
      <c r="C448" s="11"/>
      <c r="D448" s="1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1"/>
      <c r="T448" s="11"/>
      <c r="U448" s="11"/>
    </row>
    <row r="449" spans="3:21" x14ac:dyDescent="0.25">
      <c r="C449" s="11"/>
      <c r="D449" s="1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1"/>
      <c r="T449" s="11"/>
      <c r="U449" s="11"/>
    </row>
    <row r="450" spans="3:21" x14ac:dyDescent="0.25">
      <c r="C450" s="11"/>
      <c r="D450" s="1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1"/>
      <c r="T450" s="11"/>
      <c r="U450" s="11"/>
    </row>
    <row r="451" spans="3:21" x14ac:dyDescent="0.25">
      <c r="C451" s="11"/>
      <c r="D451" s="1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1"/>
      <c r="T451" s="11"/>
      <c r="U451" s="11"/>
    </row>
    <row r="452" spans="3:21" x14ac:dyDescent="0.25">
      <c r="C452" s="11"/>
      <c r="D452" s="1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1"/>
      <c r="T452" s="11"/>
      <c r="U452" s="11"/>
    </row>
    <row r="453" spans="3:21" x14ac:dyDescent="0.25">
      <c r="C453" s="11"/>
      <c r="D453" s="1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1"/>
      <c r="T453" s="11"/>
      <c r="U453" s="11"/>
    </row>
    <row r="454" spans="3:21" x14ac:dyDescent="0.25">
      <c r="C454" s="11"/>
      <c r="D454" s="1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1"/>
      <c r="T454" s="11"/>
      <c r="U454" s="11"/>
    </row>
    <row r="455" spans="3:21" x14ac:dyDescent="0.25">
      <c r="C455" s="11"/>
      <c r="D455" s="1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1"/>
      <c r="T455" s="11"/>
      <c r="U455" s="11"/>
    </row>
    <row r="456" spans="3:21" x14ac:dyDescent="0.25">
      <c r="C456" s="11"/>
      <c r="D456" s="1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1"/>
      <c r="T456" s="11"/>
      <c r="U456" s="11"/>
    </row>
    <row r="457" spans="3:21" x14ac:dyDescent="0.25">
      <c r="C457" s="11"/>
      <c r="D457" s="1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1"/>
      <c r="T457" s="11"/>
      <c r="U457" s="11"/>
    </row>
    <row r="458" spans="3:21" x14ac:dyDescent="0.25">
      <c r="C458" s="11"/>
      <c r="D458" s="1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1"/>
      <c r="T458" s="11"/>
      <c r="U458" s="11"/>
    </row>
    <row r="459" spans="3:21" x14ac:dyDescent="0.25">
      <c r="C459" s="11"/>
      <c r="D459" s="1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1"/>
      <c r="T459" s="11"/>
      <c r="U459" s="11"/>
    </row>
    <row r="460" spans="3:21" x14ac:dyDescent="0.25">
      <c r="C460" s="11"/>
      <c r="D460" s="1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1"/>
      <c r="T460" s="11"/>
      <c r="U460" s="11"/>
    </row>
    <row r="461" spans="3:21" x14ac:dyDescent="0.25">
      <c r="C461" s="11"/>
      <c r="D461" s="1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1"/>
      <c r="T461" s="11"/>
      <c r="U461" s="11"/>
    </row>
    <row r="462" spans="3:21" x14ac:dyDescent="0.25">
      <c r="C462" s="11"/>
      <c r="D462" s="1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1"/>
      <c r="T462" s="11"/>
      <c r="U462" s="11"/>
    </row>
    <row r="463" spans="3:21" x14ac:dyDescent="0.25">
      <c r="C463" s="11"/>
      <c r="D463" s="1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1"/>
      <c r="T463" s="11"/>
      <c r="U463" s="11"/>
    </row>
    <row r="464" spans="3:21" x14ac:dyDescent="0.25">
      <c r="C464" s="11"/>
      <c r="D464" s="1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1"/>
      <c r="T464" s="11"/>
      <c r="U464" s="11"/>
    </row>
    <row r="465" spans="3:21" x14ac:dyDescent="0.25">
      <c r="C465" s="11"/>
      <c r="D465" s="1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1"/>
      <c r="T465" s="11"/>
      <c r="U465" s="11"/>
    </row>
    <row r="466" spans="3:21" x14ac:dyDescent="0.25">
      <c r="C466" s="11"/>
      <c r="D466" s="1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1"/>
      <c r="T466" s="11"/>
      <c r="U466" s="11"/>
    </row>
    <row r="467" spans="3:21" x14ac:dyDescent="0.25">
      <c r="C467" s="11"/>
      <c r="D467" s="1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1"/>
      <c r="T467" s="11"/>
      <c r="U467" s="11"/>
    </row>
    <row r="468" spans="3:21" x14ac:dyDescent="0.25">
      <c r="C468" s="11"/>
      <c r="D468" s="1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1"/>
      <c r="T468" s="11"/>
      <c r="U468" s="11"/>
    </row>
    <row r="469" spans="3:21" x14ac:dyDescent="0.25">
      <c r="C469" s="11"/>
      <c r="D469" s="1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1"/>
      <c r="T469" s="11"/>
      <c r="U469" s="11"/>
    </row>
    <row r="470" spans="3:21" x14ac:dyDescent="0.25">
      <c r="C470" s="11"/>
      <c r="D470" s="1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1"/>
      <c r="T470" s="11"/>
      <c r="U470" s="11"/>
    </row>
    <row r="471" spans="3:21" x14ac:dyDescent="0.25">
      <c r="C471" s="11"/>
      <c r="D471" s="1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1"/>
      <c r="T471" s="11"/>
      <c r="U471" s="11"/>
    </row>
    <row r="472" spans="3:21" x14ac:dyDescent="0.25">
      <c r="C472" s="11"/>
      <c r="D472" s="1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1"/>
      <c r="T472" s="11"/>
      <c r="U472" s="11"/>
    </row>
    <row r="473" spans="3:21" x14ac:dyDescent="0.25">
      <c r="C473" s="11"/>
      <c r="D473" s="1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1"/>
      <c r="T473" s="11"/>
      <c r="U473" s="11"/>
    </row>
    <row r="474" spans="3:21" x14ac:dyDescent="0.25">
      <c r="C474" s="11"/>
      <c r="D474" s="1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1"/>
      <c r="T474" s="11"/>
      <c r="U474" s="11"/>
    </row>
    <row r="475" spans="3:21" x14ac:dyDescent="0.25">
      <c r="C475" s="11"/>
      <c r="D475" s="1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1"/>
      <c r="T475" s="11"/>
      <c r="U475" s="11"/>
    </row>
    <row r="476" spans="3:21" x14ac:dyDescent="0.25">
      <c r="C476" s="11"/>
      <c r="D476" s="1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1"/>
      <c r="T476" s="11"/>
      <c r="U476" s="11"/>
    </row>
    <row r="477" spans="3:21" x14ac:dyDescent="0.25">
      <c r="C477" s="11"/>
      <c r="D477" s="1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1"/>
      <c r="T477" s="11"/>
      <c r="U477" s="11"/>
    </row>
    <row r="478" spans="3:21" x14ac:dyDescent="0.25">
      <c r="C478" s="11"/>
      <c r="D478" s="1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1"/>
      <c r="T478" s="11"/>
      <c r="U478" s="11"/>
    </row>
    <row r="479" spans="3:21" x14ac:dyDescent="0.25">
      <c r="C479" s="11"/>
      <c r="D479" s="1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1"/>
      <c r="T479" s="11"/>
      <c r="U479" s="11"/>
    </row>
    <row r="480" spans="3:21" x14ac:dyDescent="0.25">
      <c r="C480" s="11"/>
      <c r="D480" s="1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1"/>
      <c r="T480" s="11"/>
      <c r="U480" s="11"/>
    </row>
    <row r="481" spans="3:21" x14ac:dyDescent="0.25">
      <c r="C481" s="11"/>
      <c r="D481" s="1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1"/>
      <c r="T481" s="11"/>
      <c r="U481" s="11"/>
    </row>
    <row r="482" spans="3:21" x14ac:dyDescent="0.25">
      <c r="C482" s="11"/>
      <c r="D482" s="1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1"/>
      <c r="T482" s="11"/>
      <c r="U482" s="11"/>
    </row>
    <row r="483" spans="3:21" x14ac:dyDescent="0.25">
      <c r="C483" s="11"/>
      <c r="D483" s="1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1"/>
      <c r="T483" s="11"/>
      <c r="U483" s="11"/>
    </row>
    <row r="484" spans="3:21" x14ac:dyDescent="0.25">
      <c r="C484" s="11"/>
      <c r="D484" s="1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1"/>
      <c r="T484" s="11"/>
      <c r="U484" s="11"/>
    </row>
    <row r="485" spans="3:21" x14ac:dyDescent="0.25">
      <c r="C485" s="11"/>
      <c r="D485" s="1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1"/>
      <c r="T485" s="11"/>
      <c r="U485" s="11"/>
    </row>
    <row r="486" spans="3:21" x14ac:dyDescent="0.25">
      <c r="C486" s="11"/>
      <c r="D486" s="1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1"/>
      <c r="T486" s="11"/>
      <c r="U486" s="11"/>
    </row>
    <row r="487" spans="3:21" x14ac:dyDescent="0.25">
      <c r="C487" s="11"/>
      <c r="D487" s="1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1"/>
      <c r="T487" s="11"/>
      <c r="U487" s="11"/>
    </row>
    <row r="488" spans="3:21" x14ac:dyDescent="0.25">
      <c r="C488" s="11"/>
      <c r="D488" s="1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1"/>
      <c r="T488" s="11"/>
      <c r="U488" s="11"/>
    </row>
    <row r="489" spans="3:21" x14ac:dyDescent="0.25">
      <c r="C489" s="11"/>
      <c r="D489" s="1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1"/>
      <c r="T489" s="11"/>
      <c r="U489" s="11"/>
    </row>
    <row r="490" spans="3:21" x14ac:dyDescent="0.25">
      <c r="C490" s="11"/>
      <c r="D490" s="1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1"/>
      <c r="T490" s="11"/>
      <c r="U490" s="11"/>
    </row>
    <row r="491" spans="3:21" x14ac:dyDescent="0.25">
      <c r="C491" s="11"/>
      <c r="D491" s="1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1"/>
      <c r="T491" s="11"/>
      <c r="U491" s="11"/>
    </row>
    <row r="492" spans="3:21" x14ac:dyDescent="0.25">
      <c r="C492" s="11"/>
      <c r="D492" s="1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1"/>
      <c r="T492" s="11"/>
      <c r="U492" s="11"/>
    </row>
    <row r="493" spans="3:21" x14ac:dyDescent="0.25">
      <c r="C493" s="11"/>
      <c r="D493" s="1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1"/>
      <c r="T493" s="11"/>
      <c r="U493" s="11"/>
    </row>
    <row r="494" spans="3:21" x14ac:dyDescent="0.25">
      <c r="C494" s="11"/>
      <c r="D494" s="1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1"/>
      <c r="T494" s="11"/>
      <c r="U494" s="11"/>
    </row>
    <row r="495" spans="3:21" x14ac:dyDescent="0.25">
      <c r="C495" s="11"/>
      <c r="D495" s="1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1"/>
      <c r="T495" s="11"/>
      <c r="U495" s="11"/>
    </row>
    <row r="496" spans="3:21" x14ac:dyDescent="0.25">
      <c r="C496" s="11"/>
      <c r="D496" s="1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1"/>
      <c r="T496" s="11"/>
      <c r="U496" s="11"/>
    </row>
    <row r="497" spans="3:21" x14ac:dyDescent="0.25">
      <c r="C497" s="11"/>
      <c r="D497" s="1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1"/>
      <c r="T497" s="11"/>
      <c r="U497" s="11"/>
    </row>
    <row r="498" spans="3:21" x14ac:dyDescent="0.25">
      <c r="C498" s="11"/>
      <c r="D498" s="1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1"/>
      <c r="T498" s="11"/>
      <c r="U498" s="11"/>
    </row>
    <row r="499" spans="3:21" x14ac:dyDescent="0.25">
      <c r="C499" s="11"/>
      <c r="D499" s="1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1"/>
      <c r="T499" s="11"/>
      <c r="U499" s="11"/>
    </row>
    <row r="500" spans="3:21" x14ac:dyDescent="0.25">
      <c r="C500" s="11"/>
      <c r="D500" s="1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1"/>
      <c r="T500" s="11"/>
      <c r="U500" s="11"/>
    </row>
    <row r="501" spans="3:21" x14ac:dyDescent="0.25">
      <c r="C501" s="11"/>
      <c r="D501" s="1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1"/>
      <c r="T501" s="11"/>
      <c r="U501" s="11"/>
    </row>
    <row r="502" spans="3:21" x14ac:dyDescent="0.25">
      <c r="C502" s="11"/>
      <c r="D502" s="1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1"/>
      <c r="T502" s="11"/>
      <c r="U502" s="11"/>
    </row>
    <row r="503" spans="3:21" x14ac:dyDescent="0.25">
      <c r="C503" s="11"/>
      <c r="D503" s="1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1"/>
      <c r="T503" s="11"/>
      <c r="U503" s="11"/>
    </row>
    <row r="504" spans="3:21" x14ac:dyDescent="0.25">
      <c r="C504" s="11"/>
      <c r="D504" s="1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1"/>
      <c r="T504" s="11"/>
      <c r="U504" s="11"/>
    </row>
    <row r="505" spans="3:21" x14ac:dyDescent="0.25">
      <c r="C505" s="11"/>
      <c r="D505" s="1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1"/>
      <c r="T505" s="11"/>
      <c r="U505" s="11"/>
    </row>
    <row r="506" spans="3:21" x14ac:dyDescent="0.25">
      <c r="C506" s="11"/>
      <c r="D506" s="1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1"/>
      <c r="T506" s="11"/>
      <c r="U506" s="11"/>
    </row>
    <row r="507" spans="3:21" x14ac:dyDescent="0.25">
      <c r="C507" s="11"/>
      <c r="D507" s="1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1"/>
      <c r="T507" s="11"/>
      <c r="U507" s="11"/>
    </row>
    <row r="508" spans="3:21" x14ac:dyDescent="0.25">
      <c r="C508" s="11"/>
      <c r="D508" s="1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1"/>
      <c r="T508" s="11"/>
      <c r="U508" s="11"/>
    </row>
    <row r="509" spans="3:21" x14ac:dyDescent="0.25">
      <c r="C509" s="11"/>
      <c r="D509" s="1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1"/>
      <c r="T509" s="11"/>
      <c r="U509" s="11"/>
    </row>
    <row r="510" spans="3:21" x14ac:dyDescent="0.25">
      <c r="C510" s="11"/>
      <c r="D510" s="1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1"/>
      <c r="T510" s="11"/>
      <c r="U510" s="11"/>
    </row>
    <row r="511" spans="3:21" x14ac:dyDescent="0.25">
      <c r="C511" s="11"/>
      <c r="D511" s="1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1"/>
      <c r="T511" s="11"/>
      <c r="U511" s="11"/>
    </row>
    <row r="512" spans="3:21" x14ac:dyDescent="0.25">
      <c r="C512" s="11"/>
      <c r="D512" s="1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1"/>
      <c r="T512" s="11"/>
      <c r="U512" s="11"/>
    </row>
    <row r="513" spans="3:21" x14ac:dyDescent="0.25">
      <c r="C513" s="11"/>
      <c r="D513" s="1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1"/>
      <c r="T513" s="11"/>
      <c r="U513" s="11"/>
    </row>
    <row r="514" spans="3:21" x14ac:dyDescent="0.25">
      <c r="C514" s="11"/>
      <c r="D514" s="1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1"/>
      <c r="T514" s="11"/>
      <c r="U514" s="11"/>
    </row>
    <row r="515" spans="3:21" x14ac:dyDescent="0.25">
      <c r="C515" s="11"/>
      <c r="D515" s="11"/>
      <c r="S515" s="10"/>
      <c r="T515" s="10"/>
      <c r="U515" s="10"/>
    </row>
    <row r="516" spans="3:21" x14ac:dyDescent="0.25">
      <c r="C516" s="11"/>
      <c r="D516" s="11"/>
      <c r="S516" s="10"/>
      <c r="T516" s="10"/>
      <c r="U516" s="10"/>
    </row>
    <row r="517" spans="3:21" x14ac:dyDescent="0.25">
      <c r="C517" s="11"/>
      <c r="D517" s="11"/>
      <c r="S517" s="10"/>
      <c r="T517" s="10"/>
      <c r="U517" s="10"/>
    </row>
    <row r="518" spans="3:21" x14ac:dyDescent="0.25">
      <c r="C518" s="11"/>
      <c r="D518" s="11"/>
    </row>
    <row r="519" spans="3:21" x14ac:dyDescent="0.25">
      <c r="C519" s="11"/>
      <c r="D519" s="11"/>
    </row>
    <row r="520" spans="3:21" x14ac:dyDescent="0.25">
      <c r="C520" s="11"/>
      <c r="D520" s="11"/>
    </row>
    <row r="521" spans="3:21" x14ac:dyDescent="0.25">
      <c r="C521" s="11"/>
      <c r="D521" s="11"/>
    </row>
    <row r="522" spans="3:21" x14ac:dyDescent="0.25">
      <c r="C522" s="11"/>
      <c r="D522" s="11"/>
    </row>
    <row r="523" spans="3:21" x14ac:dyDescent="0.25">
      <c r="C523" s="11"/>
      <c r="D523" s="11"/>
    </row>
    <row r="524" spans="3:21" x14ac:dyDescent="0.25">
      <c r="C524" s="11"/>
      <c r="D524" s="11"/>
    </row>
    <row r="525" spans="3:21" x14ac:dyDescent="0.25">
      <c r="C525" s="11"/>
      <c r="D525" s="11"/>
    </row>
    <row r="526" spans="3:21" x14ac:dyDescent="0.25">
      <c r="C526" s="11"/>
      <c r="D526" s="11"/>
    </row>
    <row r="527" spans="3:21" x14ac:dyDescent="0.25">
      <c r="C527" s="11"/>
      <c r="D527" s="11"/>
    </row>
    <row r="528" spans="3:21" x14ac:dyDescent="0.25">
      <c r="C528" s="11"/>
      <c r="D528" s="11"/>
    </row>
    <row r="529" spans="3:4" x14ac:dyDescent="0.25">
      <c r="C529" s="11"/>
      <c r="D529" s="11"/>
    </row>
    <row r="530" spans="3:4" x14ac:dyDescent="0.25">
      <c r="C530" s="11"/>
      <c r="D530" s="11"/>
    </row>
    <row r="531" spans="3:4" x14ac:dyDescent="0.25">
      <c r="C531" s="11"/>
      <c r="D531" s="11"/>
    </row>
    <row r="532" spans="3:4" x14ac:dyDescent="0.25">
      <c r="C532" s="11"/>
      <c r="D532" s="11"/>
    </row>
    <row r="533" spans="3:4" x14ac:dyDescent="0.25">
      <c r="C533" s="11"/>
      <c r="D533" s="11"/>
    </row>
    <row r="534" spans="3:4" x14ac:dyDescent="0.25">
      <c r="C534" s="11"/>
      <c r="D534" s="11"/>
    </row>
    <row r="535" spans="3:4" x14ac:dyDescent="0.25">
      <c r="C535" s="11"/>
      <c r="D535" s="11"/>
    </row>
    <row r="536" spans="3:4" x14ac:dyDescent="0.25">
      <c r="C536" s="11"/>
      <c r="D536" s="11"/>
    </row>
    <row r="537" spans="3:4" x14ac:dyDescent="0.25">
      <c r="C537" s="11"/>
      <c r="D537" s="11"/>
    </row>
    <row r="538" spans="3:4" x14ac:dyDescent="0.25">
      <c r="C538" s="11"/>
      <c r="D538" s="11"/>
    </row>
    <row r="539" spans="3:4" x14ac:dyDescent="0.25">
      <c r="C539" s="11"/>
      <c r="D539" s="11"/>
    </row>
    <row r="540" spans="3:4" x14ac:dyDescent="0.25">
      <c r="C540" s="11"/>
      <c r="D540" s="11"/>
    </row>
    <row r="541" spans="3:4" x14ac:dyDescent="0.25">
      <c r="C541" s="11"/>
      <c r="D541" s="11"/>
    </row>
    <row r="542" spans="3:4" x14ac:dyDescent="0.25">
      <c r="C542" s="11"/>
      <c r="D542" s="11"/>
    </row>
    <row r="543" spans="3:4" x14ac:dyDescent="0.25">
      <c r="C543" s="11"/>
      <c r="D543" s="11"/>
    </row>
    <row r="544" spans="3:4" x14ac:dyDescent="0.25">
      <c r="C544" s="11"/>
      <c r="D544" s="11"/>
    </row>
    <row r="545" spans="3:4" x14ac:dyDescent="0.25">
      <c r="C545" s="11"/>
      <c r="D545" s="11"/>
    </row>
    <row r="546" spans="3:4" x14ac:dyDescent="0.25">
      <c r="C546" s="11"/>
      <c r="D546" s="11"/>
    </row>
    <row r="547" spans="3:4" x14ac:dyDescent="0.25">
      <c r="C547" s="11"/>
      <c r="D547" s="11"/>
    </row>
    <row r="548" spans="3:4" x14ac:dyDescent="0.25">
      <c r="C548" s="11"/>
      <c r="D548" s="11"/>
    </row>
    <row r="549" spans="3:4" x14ac:dyDescent="0.25">
      <c r="C549" s="11"/>
      <c r="D549" s="11"/>
    </row>
    <row r="550" spans="3:4" x14ac:dyDescent="0.25">
      <c r="C550" s="11"/>
      <c r="D550" s="11"/>
    </row>
    <row r="551" spans="3:4" x14ac:dyDescent="0.25">
      <c r="C551" s="11"/>
      <c r="D551" s="11"/>
    </row>
    <row r="552" spans="3:4" x14ac:dyDescent="0.25">
      <c r="C552" s="11"/>
      <c r="D552" s="11"/>
    </row>
    <row r="553" spans="3:4" x14ac:dyDescent="0.25">
      <c r="C553" s="11"/>
      <c r="D553" s="11"/>
    </row>
    <row r="554" spans="3:4" x14ac:dyDescent="0.25">
      <c r="C554" s="11"/>
      <c r="D554" s="11"/>
    </row>
    <row r="555" spans="3:4" x14ac:dyDescent="0.25">
      <c r="C555" s="11"/>
      <c r="D555" s="11"/>
    </row>
    <row r="556" spans="3:4" x14ac:dyDescent="0.25">
      <c r="C556" s="11"/>
      <c r="D556" s="11"/>
    </row>
    <row r="557" spans="3:4" x14ac:dyDescent="0.25">
      <c r="C557" s="11"/>
      <c r="D557" s="11"/>
    </row>
    <row r="558" spans="3:4" x14ac:dyDescent="0.25">
      <c r="C558" s="11"/>
      <c r="D558" s="11"/>
    </row>
    <row r="559" spans="3:4" x14ac:dyDescent="0.25">
      <c r="C559" s="11"/>
      <c r="D559" s="11"/>
    </row>
    <row r="560" spans="3:4" x14ac:dyDescent="0.25">
      <c r="C560" s="11"/>
      <c r="D560" s="11"/>
    </row>
    <row r="561" spans="3:4" x14ac:dyDescent="0.25">
      <c r="C561" s="11"/>
      <c r="D561" s="11"/>
    </row>
    <row r="562" spans="3:4" x14ac:dyDescent="0.25">
      <c r="C562" s="11"/>
      <c r="D562" s="11"/>
    </row>
    <row r="563" spans="3:4" x14ac:dyDescent="0.25">
      <c r="C563" s="11"/>
      <c r="D563" s="11"/>
    </row>
    <row r="564" spans="3:4" x14ac:dyDescent="0.25">
      <c r="C564" s="11"/>
      <c r="D564" s="11"/>
    </row>
    <row r="565" spans="3:4" x14ac:dyDescent="0.25">
      <c r="C565" s="11"/>
      <c r="D565" s="11"/>
    </row>
    <row r="566" spans="3:4" x14ac:dyDescent="0.25">
      <c r="C566" s="11"/>
      <c r="D566" s="11"/>
    </row>
    <row r="567" spans="3:4" x14ac:dyDescent="0.25">
      <c r="C567" s="11"/>
      <c r="D567" s="11"/>
    </row>
    <row r="568" spans="3:4" x14ac:dyDescent="0.25">
      <c r="C568" s="11"/>
      <c r="D568" s="11"/>
    </row>
    <row r="569" spans="3:4" x14ac:dyDescent="0.25">
      <c r="C569" s="11"/>
      <c r="D569" s="11"/>
    </row>
    <row r="570" spans="3:4" x14ac:dyDescent="0.25">
      <c r="C570" s="11"/>
      <c r="D570" s="11"/>
    </row>
    <row r="571" spans="3:4" x14ac:dyDescent="0.25">
      <c r="C571" s="11"/>
      <c r="D571" s="11"/>
    </row>
    <row r="572" spans="3:4" x14ac:dyDescent="0.25">
      <c r="C572" s="11"/>
      <c r="D572" s="11"/>
    </row>
    <row r="573" spans="3:4" x14ac:dyDescent="0.25">
      <c r="C573" s="11"/>
      <c r="D573" s="11"/>
    </row>
    <row r="574" spans="3:4" x14ac:dyDescent="0.25">
      <c r="C574" s="11"/>
      <c r="D574" s="11"/>
    </row>
    <row r="575" spans="3:4" x14ac:dyDescent="0.25">
      <c r="C575" s="11"/>
      <c r="D575" s="11"/>
    </row>
    <row r="576" spans="3:4" x14ac:dyDescent="0.25">
      <c r="C576" s="11"/>
      <c r="D576" s="11"/>
    </row>
    <row r="577" spans="3:4" x14ac:dyDescent="0.25">
      <c r="C577" s="11"/>
      <c r="D577" s="11"/>
    </row>
    <row r="578" spans="3:4" x14ac:dyDescent="0.25">
      <c r="C578" s="11"/>
      <c r="D578" s="11"/>
    </row>
    <row r="579" spans="3:4" x14ac:dyDescent="0.25">
      <c r="C579" s="11"/>
      <c r="D579" s="11"/>
    </row>
    <row r="580" spans="3:4" x14ac:dyDescent="0.25">
      <c r="C580" s="11"/>
      <c r="D580" s="11"/>
    </row>
    <row r="581" spans="3:4" x14ac:dyDescent="0.25">
      <c r="C581" s="11"/>
      <c r="D581" s="11"/>
    </row>
    <row r="582" spans="3:4" x14ac:dyDescent="0.25">
      <c r="C582" s="11"/>
      <c r="D582" s="11"/>
    </row>
    <row r="583" spans="3:4" x14ac:dyDescent="0.25">
      <c r="C583" s="11"/>
      <c r="D583" s="11"/>
    </row>
    <row r="584" spans="3:4" x14ac:dyDescent="0.25">
      <c r="C584" s="11"/>
      <c r="D584" s="11"/>
    </row>
    <row r="585" spans="3:4" x14ac:dyDescent="0.25">
      <c r="C585" s="11"/>
      <c r="D585" s="11"/>
    </row>
    <row r="586" spans="3:4" x14ac:dyDescent="0.25">
      <c r="C586" s="11"/>
      <c r="D586" s="11"/>
    </row>
    <row r="587" spans="3:4" x14ac:dyDescent="0.25">
      <c r="C587" s="11"/>
      <c r="D587" s="11"/>
    </row>
    <row r="588" spans="3:4" x14ac:dyDescent="0.25">
      <c r="C588" s="11"/>
      <c r="D588" s="11"/>
    </row>
    <row r="589" spans="3:4" x14ac:dyDescent="0.25">
      <c r="C589" s="11"/>
      <c r="D589" s="11"/>
    </row>
    <row r="590" spans="3:4" x14ac:dyDescent="0.25">
      <c r="C590" s="11"/>
      <c r="D590" s="11"/>
    </row>
    <row r="591" spans="3:4" x14ac:dyDescent="0.25">
      <c r="C591" s="11"/>
      <c r="D591" s="11"/>
    </row>
    <row r="592" spans="3:4" x14ac:dyDescent="0.25">
      <c r="C592" s="11"/>
      <c r="D592" s="11"/>
    </row>
    <row r="593" spans="3:4" x14ac:dyDescent="0.25">
      <c r="C593" s="11"/>
      <c r="D593" s="11"/>
    </row>
    <row r="594" spans="3:4" x14ac:dyDescent="0.25">
      <c r="C594" s="11"/>
      <c r="D594" s="11"/>
    </row>
    <row r="595" spans="3:4" x14ac:dyDescent="0.25">
      <c r="C595" s="11"/>
      <c r="D595" s="11"/>
    </row>
    <row r="596" spans="3:4" x14ac:dyDescent="0.25">
      <c r="C596" s="11"/>
      <c r="D596" s="11"/>
    </row>
    <row r="597" spans="3:4" x14ac:dyDescent="0.25">
      <c r="C597" s="11"/>
      <c r="D597" s="11"/>
    </row>
    <row r="598" spans="3:4" x14ac:dyDescent="0.25">
      <c r="C598" s="11"/>
      <c r="D598" s="11"/>
    </row>
    <row r="599" spans="3:4" x14ac:dyDescent="0.25">
      <c r="C599" s="11"/>
      <c r="D599" s="11"/>
    </row>
    <row r="600" spans="3:4" x14ac:dyDescent="0.25">
      <c r="C600" s="11"/>
      <c r="D600" s="11"/>
    </row>
    <row r="601" spans="3:4" x14ac:dyDescent="0.25">
      <c r="C601" s="11"/>
      <c r="D601" s="11"/>
    </row>
    <row r="602" spans="3:4" x14ac:dyDescent="0.25">
      <c r="C602" s="11"/>
      <c r="D602" s="11"/>
    </row>
    <row r="603" spans="3:4" x14ac:dyDescent="0.25">
      <c r="C603" s="11"/>
      <c r="D603" s="11"/>
    </row>
    <row r="604" spans="3:4" x14ac:dyDescent="0.25">
      <c r="C604" s="11"/>
      <c r="D604" s="11"/>
    </row>
    <row r="605" spans="3:4" x14ac:dyDescent="0.25">
      <c r="C605" s="11"/>
      <c r="D605" s="11"/>
    </row>
    <row r="606" spans="3:4" x14ac:dyDescent="0.25">
      <c r="C606" s="11"/>
      <c r="D606" s="11"/>
    </row>
    <row r="607" spans="3:4" x14ac:dyDescent="0.25">
      <c r="C607" s="11"/>
      <c r="D607" s="11"/>
    </row>
    <row r="608" spans="3:4" x14ac:dyDescent="0.25">
      <c r="C608" s="11"/>
      <c r="D608" s="11"/>
    </row>
    <row r="609" spans="3:4" x14ac:dyDescent="0.25">
      <c r="C609" s="11"/>
      <c r="D609" s="11"/>
    </row>
    <row r="610" spans="3:4" x14ac:dyDescent="0.25">
      <c r="C610" s="11"/>
      <c r="D610" s="11"/>
    </row>
    <row r="611" spans="3:4" x14ac:dyDescent="0.25">
      <c r="C611" s="11"/>
      <c r="D611" s="11"/>
    </row>
    <row r="612" spans="3:4" x14ac:dyDescent="0.25">
      <c r="C612" s="11"/>
      <c r="D612" s="11"/>
    </row>
    <row r="613" spans="3:4" x14ac:dyDescent="0.25">
      <c r="C613" s="11"/>
      <c r="D613" s="11"/>
    </row>
    <row r="614" spans="3:4" x14ac:dyDescent="0.25">
      <c r="C614" s="11"/>
      <c r="D614" s="11"/>
    </row>
    <row r="615" spans="3:4" x14ac:dyDescent="0.25">
      <c r="C615" s="11"/>
      <c r="D615" s="11"/>
    </row>
    <row r="616" spans="3:4" x14ac:dyDescent="0.25">
      <c r="C616" s="11"/>
      <c r="D616" s="11"/>
    </row>
    <row r="617" spans="3:4" x14ac:dyDescent="0.25">
      <c r="C617" s="11"/>
      <c r="D617" s="11"/>
    </row>
    <row r="618" spans="3:4" x14ac:dyDescent="0.25">
      <c r="C618" s="11"/>
      <c r="D618" s="11"/>
    </row>
    <row r="619" spans="3:4" x14ac:dyDescent="0.25">
      <c r="C619" s="11"/>
      <c r="D619" s="11"/>
    </row>
    <row r="620" spans="3:4" x14ac:dyDescent="0.25">
      <c r="C620" s="11"/>
      <c r="D620" s="11"/>
    </row>
    <row r="621" spans="3:4" x14ac:dyDescent="0.25">
      <c r="C621" s="11"/>
      <c r="D621" s="11"/>
    </row>
    <row r="622" spans="3:4" x14ac:dyDescent="0.25">
      <c r="C622" s="11"/>
      <c r="D622" s="11"/>
    </row>
    <row r="623" spans="3:4" x14ac:dyDescent="0.25">
      <c r="C623" s="11"/>
      <c r="D623" s="11"/>
    </row>
    <row r="624" spans="3:4" x14ac:dyDescent="0.25">
      <c r="C624" s="11"/>
      <c r="D624" s="11"/>
    </row>
    <row r="625" spans="3:4" x14ac:dyDescent="0.25">
      <c r="C625" s="11"/>
      <c r="D625" s="11"/>
    </row>
    <row r="626" spans="3:4" x14ac:dyDescent="0.25">
      <c r="C626" s="11"/>
      <c r="D626" s="11"/>
    </row>
    <row r="627" spans="3:4" x14ac:dyDescent="0.25">
      <c r="C627" s="11"/>
      <c r="D627" s="11"/>
    </row>
    <row r="628" spans="3:4" x14ac:dyDescent="0.25">
      <c r="C628" s="11"/>
      <c r="D628" s="11"/>
    </row>
    <row r="629" spans="3:4" x14ac:dyDescent="0.25">
      <c r="C629" s="11"/>
      <c r="D629" s="11"/>
    </row>
    <row r="630" spans="3:4" x14ac:dyDescent="0.25">
      <c r="C630" s="11"/>
      <c r="D630" s="11"/>
    </row>
    <row r="631" spans="3:4" x14ac:dyDescent="0.25">
      <c r="C631" s="11"/>
      <c r="D631" s="11"/>
    </row>
    <row r="632" spans="3:4" x14ac:dyDescent="0.25">
      <c r="C632" s="11"/>
      <c r="D632" s="11"/>
    </row>
    <row r="633" spans="3:4" x14ac:dyDescent="0.25">
      <c r="C633" s="11"/>
      <c r="D633" s="11"/>
    </row>
    <row r="634" spans="3:4" x14ac:dyDescent="0.25">
      <c r="C634" s="11"/>
      <c r="D634" s="11"/>
    </row>
    <row r="635" spans="3:4" x14ac:dyDescent="0.25">
      <c r="C635" s="11"/>
      <c r="D635" s="11"/>
    </row>
    <row r="636" spans="3:4" x14ac:dyDescent="0.25">
      <c r="C636" s="11"/>
      <c r="D636" s="11"/>
    </row>
    <row r="637" spans="3:4" x14ac:dyDescent="0.25">
      <c r="C637" s="11"/>
      <c r="D637" s="11"/>
    </row>
    <row r="638" spans="3:4" x14ac:dyDescent="0.25">
      <c r="C638" s="11"/>
      <c r="D638" s="11"/>
    </row>
    <row r="639" spans="3:4" x14ac:dyDescent="0.25">
      <c r="C639" s="11"/>
      <c r="D639" s="11"/>
    </row>
    <row r="640" spans="3:4" x14ac:dyDescent="0.25">
      <c r="C640" s="11"/>
      <c r="D640" s="11"/>
    </row>
    <row r="641" spans="3:4" x14ac:dyDescent="0.25">
      <c r="C641" s="11"/>
      <c r="D641" s="11"/>
    </row>
    <row r="642" spans="3:4" x14ac:dyDescent="0.25">
      <c r="C642" s="11"/>
      <c r="D642" s="11"/>
    </row>
    <row r="643" spans="3:4" x14ac:dyDescent="0.25">
      <c r="C643" s="11"/>
      <c r="D643" s="11"/>
    </row>
    <row r="644" spans="3:4" x14ac:dyDescent="0.25">
      <c r="C644" s="11"/>
      <c r="D644" s="11"/>
    </row>
    <row r="645" spans="3:4" x14ac:dyDescent="0.25">
      <c r="C645" s="11"/>
      <c r="D645" s="11"/>
    </row>
    <row r="646" spans="3:4" x14ac:dyDescent="0.25">
      <c r="C646" s="11"/>
      <c r="D646" s="11"/>
    </row>
    <row r="647" spans="3:4" x14ac:dyDescent="0.25">
      <c r="C647" s="11"/>
      <c r="D647" s="11"/>
    </row>
    <row r="648" spans="3:4" x14ac:dyDescent="0.25">
      <c r="C648" s="11"/>
      <c r="D648" s="11"/>
    </row>
    <row r="649" spans="3:4" x14ac:dyDescent="0.25">
      <c r="C649" s="11"/>
      <c r="D649" s="11"/>
    </row>
    <row r="650" spans="3:4" x14ac:dyDescent="0.25">
      <c r="C650" s="11"/>
      <c r="D650" s="11"/>
    </row>
    <row r="651" spans="3:4" x14ac:dyDescent="0.25">
      <c r="C651" s="11"/>
      <c r="D651" s="11"/>
    </row>
    <row r="652" spans="3:4" x14ac:dyDescent="0.25">
      <c r="C652" s="11"/>
      <c r="D652" s="11"/>
    </row>
    <row r="653" spans="3:4" x14ac:dyDescent="0.25">
      <c r="C653" s="11"/>
      <c r="D653" s="11"/>
    </row>
    <row r="654" spans="3:4" x14ac:dyDescent="0.25">
      <c r="C654" s="11"/>
      <c r="D654" s="11"/>
    </row>
    <row r="655" spans="3:4" x14ac:dyDescent="0.25">
      <c r="C655" s="11"/>
      <c r="D655" s="11"/>
    </row>
    <row r="656" spans="3:4" x14ac:dyDescent="0.25">
      <c r="C656" s="11"/>
      <c r="D656" s="11"/>
    </row>
    <row r="657" spans="3:4" x14ac:dyDescent="0.25">
      <c r="C657" s="11"/>
      <c r="D657" s="11"/>
    </row>
    <row r="658" spans="3:4" x14ac:dyDescent="0.25">
      <c r="C658" s="11"/>
      <c r="D658" s="11"/>
    </row>
    <row r="659" spans="3:4" x14ac:dyDescent="0.25">
      <c r="C659" s="11"/>
      <c r="D659" s="11"/>
    </row>
    <row r="660" spans="3:4" x14ac:dyDescent="0.25">
      <c r="C660" s="11"/>
      <c r="D660" s="11"/>
    </row>
    <row r="661" spans="3:4" x14ac:dyDescent="0.25">
      <c r="C661" s="11"/>
      <c r="D661" s="11"/>
    </row>
    <row r="662" spans="3:4" x14ac:dyDescent="0.25">
      <c r="C662" s="11"/>
      <c r="D662" s="11"/>
    </row>
    <row r="663" spans="3:4" x14ac:dyDescent="0.25">
      <c r="C663" s="11"/>
      <c r="D663" s="11"/>
    </row>
    <row r="664" spans="3:4" x14ac:dyDescent="0.25">
      <c r="C664" s="11"/>
      <c r="D664" s="11"/>
    </row>
    <row r="665" spans="3:4" x14ac:dyDescent="0.25">
      <c r="C665" s="11"/>
      <c r="D665" s="11"/>
    </row>
    <row r="666" spans="3:4" x14ac:dyDescent="0.25">
      <c r="C666" s="11"/>
      <c r="D666" s="11"/>
    </row>
    <row r="667" spans="3:4" x14ac:dyDescent="0.25">
      <c r="C667" s="11"/>
      <c r="D667" s="11"/>
    </row>
    <row r="668" spans="3:4" x14ac:dyDescent="0.25">
      <c r="C668" s="11"/>
      <c r="D668" s="11"/>
    </row>
    <row r="669" spans="3:4" x14ac:dyDescent="0.25">
      <c r="C669" s="11"/>
      <c r="D669" s="11"/>
    </row>
    <row r="670" spans="3:4" x14ac:dyDescent="0.25">
      <c r="C670" s="11"/>
      <c r="D670" s="11"/>
    </row>
    <row r="671" spans="3:4" x14ac:dyDescent="0.25">
      <c r="C671" s="11"/>
      <c r="D671" s="11"/>
    </row>
    <row r="672" spans="3:4" x14ac:dyDescent="0.25">
      <c r="C672" s="11"/>
      <c r="D672" s="11"/>
    </row>
    <row r="673" spans="3:4" x14ac:dyDescent="0.25">
      <c r="C673" s="11"/>
      <c r="D673" s="11"/>
    </row>
    <row r="674" spans="3:4" x14ac:dyDescent="0.25">
      <c r="C674" s="11"/>
      <c r="D674" s="11"/>
    </row>
    <row r="675" spans="3:4" x14ac:dyDescent="0.25">
      <c r="C675" s="11"/>
      <c r="D675" s="11"/>
    </row>
    <row r="676" spans="3:4" x14ac:dyDescent="0.25">
      <c r="C676" s="11"/>
      <c r="D676" s="11"/>
    </row>
    <row r="677" spans="3:4" x14ac:dyDescent="0.25">
      <c r="C677" s="11"/>
      <c r="D677" s="11"/>
    </row>
    <row r="678" spans="3:4" x14ac:dyDescent="0.25">
      <c r="C678" s="11"/>
      <c r="D678" s="11"/>
    </row>
    <row r="679" spans="3:4" x14ac:dyDescent="0.25">
      <c r="C679" s="11"/>
      <c r="D679" s="11"/>
    </row>
    <row r="680" spans="3:4" x14ac:dyDescent="0.25">
      <c r="C680" s="11"/>
      <c r="D680" s="11"/>
    </row>
    <row r="681" spans="3:4" x14ac:dyDescent="0.25">
      <c r="C681" s="11"/>
      <c r="D681" s="11"/>
    </row>
    <row r="682" spans="3:4" x14ac:dyDescent="0.25">
      <c r="C682" s="11"/>
      <c r="D682" s="11"/>
    </row>
    <row r="683" spans="3:4" x14ac:dyDescent="0.25">
      <c r="C683" s="11"/>
      <c r="D683" s="11"/>
    </row>
    <row r="684" spans="3:4" x14ac:dyDescent="0.25">
      <c r="C684" s="11"/>
      <c r="D684" s="11"/>
    </row>
    <row r="685" spans="3:4" x14ac:dyDescent="0.25">
      <c r="C685" s="11"/>
      <c r="D685" s="11"/>
    </row>
    <row r="686" spans="3:4" x14ac:dyDescent="0.25">
      <c r="C686" s="11"/>
      <c r="D686" s="11"/>
    </row>
    <row r="687" spans="3:4" x14ac:dyDescent="0.25">
      <c r="C687" s="11"/>
      <c r="D687" s="11"/>
    </row>
    <row r="688" spans="3:4" x14ac:dyDescent="0.25">
      <c r="C688" s="11"/>
      <c r="D688" s="11"/>
    </row>
    <row r="689" spans="3:4" x14ac:dyDescent="0.25">
      <c r="C689" s="11"/>
      <c r="D689" s="11"/>
    </row>
    <row r="690" spans="3:4" x14ac:dyDescent="0.25">
      <c r="C690" s="11"/>
      <c r="D690" s="11"/>
    </row>
    <row r="691" spans="3:4" x14ac:dyDescent="0.25">
      <c r="C691" s="11"/>
      <c r="D691" s="11"/>
    </row>
    <row r="692" spans="3:4" x14ac:dyDescent="0.25">
      <c r="C692" s="11"/>
      <c r="D692" s="11"/>
    </row>
    <row r="693" spans="3:4" x14ac:dyDescent="0.25">
      <c r="C693" s="11"/>
      <c r="D693" s="11"/>
    </row>
    <row r="694" spans="3:4" x14ac:dyDescent="0.25">
      <c r="C694" s="11"/>
      <c r="D694" s="11"/>
    </row>
    <row r="695" spans="3:4" x14ac:dyDescent="0.25">
      <c r="C695" s="11"/>
      <c r="D695" s="11"/>
    </row>
    <row r="696" spans="3:4" x14ac:dyDescent="0.25">
      <c r="C696" s="11"/>
      <c r="D696" s="11"/>
    </row>
    <row r="697" spans="3:4" x14ac:dyDescent="0.25">
      <c r="C697" s="11"/>
      <c r="D697" s="11"/>
    </row>
    <row r="698" spans="3:4" x14ac:dyDescent="0.25">
      <c r="C698" s="11"/>
      <c r="D698" s="11"/>
    </row>
    <row r="699" spans="3:4" x14ac:dyDescent="0.25">
      <c r="C699" s="11"/>
      <c r="D699" s="11"/>
    </row>
    <row r="700" spans="3:4" x14ac:dyDescent="0.25">
      <c r="C700" s="11"/>
      <c r="D700" s="11"/>
    </row>
    <row r="701" spans="3:4" x14ac:dyDescent="0.25">
      <c r="C701" s="11"/>
      <c r="D701" s="11"/>
    </row>
    <row r="702" spans="3:4" x14ac:dyDescent="0.25">
      <c r="C702" s="11"/>
      <c r="D702" s="11"/>
    </row>
    <row r="703" spans="3:4" x14ac:dyDescent="0.25">
      <c r="C703" s="11"/>
      <c r="D703" s="11"/>
    </row>
    <row r="704" spans="3:4" x14ac:dyDescent="0.25">
      <c r="C704" s="11"/>
      <c r="D704" s="11"/>
    </row>
    <row r="705" spans="3:4" x14ac:dyDescent="0.25">
      <c r="C705" s="11"/>
      <c r="D705" s="11"/>
    </row>
    <row r="706" spans="3:4" x14ac:dyDescent="0.25">
      <c r="C706" s="11"/>
      <c r="D706" s="11"/>
    </row>
    <row r="707" spans="3:4" x14ac:dyDescent="0.25">
      <c r="C707" s="11"/>
      <c r="D707" s="11"/>
    </row>
    <row r="708" spans="3:4" x14ac:dyDescent="0.25">
      <c r="C708" s="11"/>
      <c r="D708" s="11"/>
    </row>
    <row r="709" spans="3:4" x14ac:dyDescent="0.25">
      <c r="C709" s="11"/>
      <c r="D709" s="11"/>
    </row>
    <row r="710" spans="3:4" x14ac:dyDescent="0.25">
      <c r="C710" s="11"/>
      <c r="D710" s="11"/>
    </row>
    <row r="711" spans="3:4" x14ac:dyDescent="0.25">
      <c r="C711" s="11"/>
      <c r="D711" s="11"/>
    </row>
    <row r="712" spans="3:4" x14ac:dyDescent="0.25">
      <c r="C712" s="11"/>
      <c r="D712" s="11"/>
    </row>
    <row r="713" spans="3:4" x14ac:dyDescent="0.25">
      <c r="C713" s="11"/>
      <c r="D713" s="11"/>
    </row>
    <row r="714" spans="3:4" x14ac:dyDescent="0.25">
      <c r="C714" s="11"/>
      <c r="D714" s="11"/>
    </row>
    <row r="715" spans="3:4" x14ac:dyDescent="0.25">
      <c r="C715" s="11"/>
      <c r="D715" s="11"/>
    </row>
    <row r="716" spans="3:4" x14ac:dyDescent="0.25">
      <c r="C716" s="11"/>
      <c r="D716" s="11"/>
    </row>
    <row r="717" spans="3:4" x14ac:dyDescent="0.25">
      <c r="C717" s="11"/>
      <c r="D717" s="11"/>
    </row>
    <row r="718" spans="3:4" x14ac:dyDescent="0.25">
      <c r="C718" s="11"/>
      <c r="D718" s="11"/>
    </row>
    <row r="719" spans="3:4" x14ac:dyDescent="0.25">
      <c r="C719" s="11"/>
      <c r="D719" s="11"/>
    </row>
    <row r="720" spans="3:4" x14ac:dyDescent="0.25">
      <c r="C720" s="11"/>
      <c r="D720" s="11"/>
    </row>
    <row r="721" spans="3:4" x14ac:dyDescent="0.25">
      <c r="C721" s="11"/>
      <c r="D721" s="11"/>
    </row>
    <row r="722" spans="3:4" x14ac:dyDescent="0.25">
      <c r="C722" s="11"/>
      <c r="D722" s="11"/>
    </row>
    <row r="723" spans="3:4" x14ac:dyDescent="0.25">
      <c r="C723" s="11"/>
      <c r="D723" s="11"/>
    </row>
    <row r="724" spans="3:4" x14ac:dyDescent="0.25">
      <c r="C724" s="11"/>
      <c r="D724" s="11"/>
    </row>
    <row r="725" spans="3:4" x14ac:dyDescent="0.25">
      <c r="C725" s="11"/>
      <c r="D725" s="11"/>
    </row>
    <row r="726" spans="3:4" x14ac:dyDescent="0.25">
      <c r="C726" s="11"/>
      <c r="D726" s="11"/>
    </row>
    <row r="727" spans="3:4" x14ac:dyDescent="0.25">
      <c r="C727" s="11"/>
      <c r="D727" s="11"/>
    </row>
    <row r="728" spans="3:4" x14ac:dyDescent="0.25">
      <c r="C728" s="11"/>
      <c r="D728" s="11"/>
    </row>
    <row r="729" spans="3:4" x14ac:dyDescent="0.25">
      <c r="C729" s="11"/>
      <c r="D729" s="11"/>
    </row>
    <row r="730" spans="3:4" x14ac:dyDescent="0.25">
      <c r="C730" s="11"/>
      <c r="D730" s="11"/>
    </row>
    <row r="731" spans="3:4" x14ac:dyDescent="0.25">
      <c r="C731" s="11"/>
      <c r="D731" s="11"/>
    </row>
    <row r="732" spans="3:4" x14ac:dyDescent="0.25">
      <c r="C732" s="11"/>
      <c r="D732" s="11"/>
    </row>
    <row r="733" spans="3:4" x14ac:dyDescent="0.25">
      <c r="C733" s="11"/>
      <c r="D733" s="11"/>
    </row>
    <row r="734" spans="3:4" x14ac:dyDescent="0.25">
      <c r="C734" s="11"/>
      <c r="D734" s="11"/>
    </row>
    <row r="735" spans="3:4" x14ac:dyDescent="0.25">
      <c r="C735" s="11"/>
      <c r="D735" s="11"/>
    </row>
    <row r="736" spans="3:4" x14ac:dyDescent="0.25">
      <c r="C736" s="11"/>
      <c r="D736" s="11"/>
    </row>
    <row r="737" spans="3:4" x14ac:dyDescent="0.25">
      <c r="C737" s="11"/>
      <c r="D737" s="11"/>
    </row>
    <row r="738" spans="3:4" x14ac:dyDescent="0.25">
      <c r="C738" s="11"/>
      <c r="D738" s="11"/>
    </row>
    <row r="739" spans="3:4" x14ac:dyDescent="0.25">
      <c r="C739" s="11"/>
      <c r="D739" s="11"/>
    </row>
    <row r="740" spans="3:4" x14ac:dyDescent="0.25">
      <c r="C740" s="11"/>
      <c r="D740" s="11"/>
    </row>
    <row r="741" spans="3:4" x14ac:dyDescent="0.25">
      <c r="C741" s="11"/>
      <c r="D741" s="11"/>
    </row>
    <row r="742" spans="3:4" x14ac:dyDescent="0.25">
      <c r="C742" s="11"/>
      <c r="D742" s="11"/>
    </row>
    <row r="743" spans="3:4" x14ac:dyDescent="0.25">
      <c r="C743" s="11"/>
      <c r="D743" s="11"/>
    </row>
    <row r="744" spans="3:4" x14ac:dyDescent="0.25">
      <c r="C744" s="11"/>
      <c r="D744" s="11"/>
    </row>
    <row r="745" spans="3:4" x14ac:dyDescent="0.25">
      <c r="C745" s="11"/>
      <c r="D745" s="11"/>
    </row>
    <row r="746" spans="3:4" x14ac:dyDescent="0.25">
      <c r="C746" s="11"/>
      <c r="D746" s="11"/>
    </row>
    <row r="747" spans="3:4" x14ac:dyDescent="0.25">
      <c r="C747" s="11"/>
      <c r="D747" s="11"/>
    </row>
    <row r="748" spans="3:4" x14ac:dyDescent="0.25">
      <c r="C748" s="11"/>
      <c r="D748" s="11"/>
    </row>
    <row r="749" spans="3:4" x14ac:dyDescent="0.25">
      <c r="C749" s="11"/>
      <c r="D749" s="11"/>
    </row>
    <row r="750" spans="3:4" x14ac:dyDescent="0.25">
      <c r="C750" s="11"/>
      <c r="D750" s="11"/>
    </row>
    <row r="751" spans="3:4" x14ac:dyDescent="0.25">
      <c r="C751" s="11"/>
      <c r="D751" s="11"/>
    </row>
    <row r="752" spans="3:4" x14ac:dyDescent="0.25">
      <c r="C752" s="11"/>
      <c r="D752" s="11"/>
    </row>
    <row r="753" spans="3:4" x14ac:dyDescent="0.25">
      <c r="C753" s="11"/>
      <c r="D753" s="11"/>
    </row>
    <row r="754" spans="3:4" x14ac:dyDescent="0.25">
      <c r="C754" s="11"/>
      <c r="D754" s="11"/>
    </row>
    <row r="755" spans="3:4" x14ac:dyDescent="0.25">
      <c r="C755" s="11"/>
      <c r="D755" s="11"/>
    </row>
    <row r="756" spans="3:4" x14ac:dyDescent="0.25">
      <c r="C756" s="11"/>
      <c r="D756" s="11"/>
    </row>
    <row r="757" spans="3:4" x14ac:dyDescent="0.25">
      <c r="C757" s="11"/>
      <c r="D757" s="11"/>
    </row>
    <row r="758" spans="3:4" x14ac:dyDescent="0.25">
      <c r="C758" s="11"/>
      <c r="D758" s="11"/>
    </row>
    <row r="759" spans="3:4" x14ac:dyDescent="0.25">
      <c r="C759" s="11"/>
      <c r="D759" s="11"/>
    </row>
    <row r="760" spans="3:4" x14ac:dyDescent="0.25">
      <c r="C760" s="11"/>
      <c r="D760" s="11"/>
    </row>
    <row r="761" spans="3:4" x14ac:dyDescent="0.25">
      <c r="C761" s="11"/>
      <c r="D761" s="11"/>
    </row>
    <row r="762" spans="3:4" x14ac:dyDescent="0.25">
      <c r="C762" s="11"/>
      <c r="D762" s="11"/>
    </row>
    <row r="763" spans="3:4" x14ac:dyDescent="0.25">
      <c r="C763" s="11"/>
      <c r="D763" s="11"/>
    </row>
    <row r="764" spans="3:4" x14ac:dyDescent="0.25">
      <c r="C764" s="11"/>
      <c r="D764" s="11"/>
    </row>
    <row r="765" spans="3:4" x14ac:dyDescent="0.25">
      <c r="C765" s="11"/>
      <c r="D765" s="11"/>
    </row>
    <row r="766" spans="3:4" x14ac:dyDescent="0.25">
      <c r="C766" s="11"/>
      <c r="D766" s="11"/>
    </row>
    <row r="767" spans="3:4" x14ac:dyDescent="0.25">
      <c r="C767" s="11"/>
      <c r="D767" s="11"/>
    </row>
    <row r="768" spans="3:4" x14ac:dyDescent="0.25">
      <c r="C768" s="11"/>
      <c r="D768" s="11"/>
    </row>
    <row r="769" spans="3:4" x14ac:dyDescent="0.25">
      <c r="C769" s="11"/>
      <c r="D769" s="11"/>
    </row>
    <row r="770" spans="3:4" x14ac:dyDescent="0.25">
      <c r="C770" s="11"/>
      <c r="D770" s="11"/>
    </row>
    <row r="771" spans="3:4" x14ac:dyDescent="0.25">
      <c r="C771" s="11"/>
      <c r="D771" s="11"/>
    </row>
    <row r="772" spans="3:4" x14ac:dyDescent="0.25">
      <c r="C772" s="11"/>
      <c r="D772" s="11"/>
    </row>
    <row r="773" spans="3:4" x14ac:dyDescent="0.25">
      <c r="C773" s="11"/>
      <c r="D773" s="11"/>
    </row>
    <row r="774" spans="3:4" x14ac:dyDescent="0.25">
      <c r="C774" s="11"/>
      <c r="D774" s="11"/>
    </row>
    <row r="775" spans="3:4" x14ac:dyDescent="0.25">
      <c r="C775" s="11"/>
      <c r="D775" s="11"/>
    </row>
    <row r="776" spans="3:4" x14ac:dyDescent="0.25">
      <c r="C776" s="11"/>
      <c r="D776" s="11"/>
    </row>
    <row r="777" spans="3:4" x14ac:dyDescent="0.25">
      <c r="C777" s="11"/>
      <c r="D777" s="11"/>
    </row>
    <row r="778" spans="3:4" x14ac:dyDescent="0.25">
      <c r="C778" s="11"/>
      <c r="D778" s="11"/>
    </row>
    <row r="779" spans="3:4" x14ac:dyDescent="0.25">
      <c r="C779" s="11"/>
      <c r="D779" s="11"/>
    </row>
    <row r="780" spans="3:4" x14ac:dyDescent="0.25">
      <c r="C780" s="11"/>
      <c r="D780" s="11"/>
    </row>
    <row r="781" spans="3:4" x14ac:dyDescent="0.25">
      <c r="C781" s="11"/>
      <c r="D781" s="11"/>
    </row>
    <row r="782" spans="3:4" x14ac:dyDescent="0.25">
      <c r="C782" s="11"/>
      <c r="D782" s="11"/>
    </row>
    <row r="783" spans="3:4" x14ac:dyDescent="0.25">
      <c r="C783" s="11"/>
      <c r="D783" s="11"/>
    </row>
    <row r="784" spans="3:4" x14ac:dyDescent="0.25">
      <c r="C784" s="11"/>
      <c r="D784" s="11"/>
    </row>
    <row r="785" spans="3:4" x14ac:dyDescent="0.25">
      <c r="C785" s="11"/>
      <c r="D785" s="11"/>
    </row>
    <row r="786" spans="3:4" x14ac:dyDescent="0.25">
      <c r="C786" s="11"/>
      <c r="D786" s="11"/>
    </row>
    <row r="787" spans="3:4" x14ac:dyDescent="0.25">
      <c r="C787" s="11"/>
      <c r="D787" s="11"/>
    </row>
    <row r="788" spans="3:4" x14ac:dyDescent="0.25">
      <c r="C788" s="11"/>
      <c r="D788" s="11"/>
    </row>
    <row r="789" spans="3:4" x14ac:dyDescent="0.25">
      <c r="C789" s="11"/>
      <c r="D789" s="11"/>
    </row>
    <row r="790" spans="3:4" x14ac:dyDescent="0.25">
      <c r="C790" s="11"/>
      <c r="D790" s="11"/>
    </row>
    <row r="791" spans="3:4" x14ac:dyDescent="0.25">
      <c r="C791" s="11"/>
      <c r="D791" s="11"/>
    </row>
    <row r="792" spans="3:4" x14ac:dyDescent="0.25">
      <c r="C792" s="11"/>
      <c r="D792" s="11"/>
    </row>
    <row r="793" spans="3:4" x14ac:dyDescent="0.25">
      <c r="C793" s="11"/>
      <c r="D793" s="11"/>
    </row>
    <row r="794" spans="3:4" x14ac:dyDescent="0.25">
      <c r="C794" s="11"/>
      <c r="D794" s="11"/>
    </row>
    <row r="795" spans="3:4" x14ac:dyDescent="0.25">
      <c r="C795" s="11"/>
      <c r="D795" s="11"/>
    </row>
    <row r="796" spans="3:4" x14ac:dyDescent="0.25">
      <c r="C796" s="11"/>
      <c r="D796" s="11"/>
    </row>
    <row r="797" spans="3:4" x14ac:dyDescent="0.25">
      <c r="C797" s="11"/>
      <c r="D797" s="11"/>
    </row>
    <row r="798" spans="3:4" x14ac:dyDescent="0.25">
      <c r="C798" s="11"/>
      <c r="D798" s="11"/>
    </row>
    <row r="799" spans="3:4" x14ac:dyDescent="0.25">
      <c r="C799" s="11"/>
      <c r="D799" s="11"/>
    </row>
    <row r="800" spans="3:4" x14ac:dyDescent="0.25">
      <c r="C800" s="11"/>
      <c r="D800" s="11"/>
    </row>
    <row r="801" spans="3:4" x14ac:dyDescent="0.25">
      <c r="C801" s="11"/>
      <c r="D801" s="11"/>
    </row>
    <row r="802" spans="3:4" x14ac:dyDescent="0.25">
      <c r="C802" s="11"/>
      <c r="D802" s="11"/>
    </row>
    <row r="803" spans="3:4" x14ac:dyDescent="0.25">
      <c r="C803" s="11"/>
      <c r="D803" s="11"/>
    </row>
    <row r="804" spans="3:4" x14ac:dyDescent="0.25">
      <c r="C804" s="11"/>
      <c r="D804" s="11"/>
    </row>
    <row r="805" spans="3:4" x14ac:dyDescent="0.25">
      <c r="C805" s="11"/>
      <c r="D805" s="11"/>
    </row>
    <row r="806" spans="3:4" x14ac:dyDescent="0.25">
      <c r="C806" s="11"/>
      <c r="D806" s="11"/>
    </row>
    <row r="807" spans="3:4" x14ac:dyDescent="0.25">
      <c r="C807" s="11"/>
      <c r="D807" s="11"/>
    </row>
    <row r="808" spans="3:4" x14ac:dyDescent="0.25">
      <c r="C808" s="11"/>
      <c r="D808" s="11"/>
    </row>
    <row r="809" spans="3:4" x14ac:dyDescent="0.25">
      <c r="C809" s="11"/>
      <c r="D809" s="11"/>
    </row>
    <row r="810" spans="3:4" x14ac:dyDescent="0.25">
      <c r="C810" s="11"/>
      <c r="D810" s="11"/>
    </row>
    <row r="811" spans="3:4" x14ac:dyDescent="0.25">
      <c r="C811" s="11"/>
      <c r="D811" s="11"/>
    </row>
    <row r="812" spans="3:4" x14ac:dyDescent="0.25">
      <c r="C812" s="11"/>
      <c r="D812" s="11"/>
    </row>
    <row r="813" spans="3:4" x14ac:dyDescent="0.25">
      <c r="C813" s="11"/>
      <c r="D813" s="11"/>
    </row>
    <row r="814" spans="3:4" x14ac:dyDescent="0.25">
      <c r="C814" s="11"/>
      <c r="D814" s="11"/>
    </row>
    <row r="815" spans="3:4" x14ac:dyDescent="0.25">
      <c r="C815" s="11"/>
      <c r="D815" s="11"/>
    </row>
    <row r="816" spans="3:4" x14ac:dyDescent="0.25">
      <c r="C816" s="11"/>
      <c r="D816" s="11"/>
    </row>
    <row r="817" spans="3:4" x14ac:dyDescent="0.25">
      <c r="C817" s="11"/>
      <c r="D817" s="11"/>
    </row>
    <row r="818" spans="3:4" x14ac:dyDescent="0.25">
      <c r="C818" s="11"/>
      <c r="D818" s="11"/>
    </row>
    <row r="819" spans="3:4" x14ac:dyDescent="0.25">
      <c r="C819" s="11"/>
      <c r="D819" s="11"/>
    </row>
    <row r="820" spans="3:4" x14ac:dyDescent="0.25">
      <c r="C820" s="11"/>
      <c r="D820" s="11"/>
    </row>
    <row r="821" spans="3:4" x14ac:dyDescent="0.25">
      <c r="C821" s="11"/>
      <c r="D821" s="11"/>
    </row>
    <row r="822" spans="3:4" x14ac:dyDescent="0.25">
      <c r="C822" s="11"/>
      <c r="D822" s="11"/>
    </row>
    <row r="823" spans="3:4" x14ac:dyDescent="0.25">
      <c r="C823" s="11"/>
      <c r="D823" s="11"/>
    </row>
    <row r="824" spans="3:4" x14ac:dyDescent="0.25">
      <c r="C824" s="11"/>
      <c r="D824" s="11"/>
    </row>
    <row r="825" spans="3:4" x14ac:dyDescent="0.25">
      <c r="C825" s="11"/>
      <c r="D825" s="11"/>
    </row>
    <row r="826" spans="3:4" x14ac:dyDescent="0.25">
      <c r="C826" s="11"/>
      <c r="D826" s="11"/>
    </row>
    <row r="827" spans="3:4" x14ac:dyDescent="0.25">
      <c r="C827" s="11"/>
      <c r="D827" s="11"/>
    </row>
    <row r="828" spans="3:4" x14ac:dyDescent="0.25">
      <c r="C828" s="11"/>
      <c r="D828" s="11"/>
    </row>
    <row r="829" spans="3:4" x14ac:dyDescent="0.25">
      <c r="C829" s="11"/>
      <c r="D829" s="11"/>
    </row>
    <row r="830" spans="3:4" x14ac:dyDescent="0.25">
      <c r="C830" s="11"/>
      <c r="D830" s="11"/>
    </row>
    <row r="831" spans="3:4" x14ac:dyDescent="0.25">
      <c r="C831" s="11"/>
      <c r="D831" s="11"/>
    </row>
    <row r="832" spans="3:4" x14ac:dyDescent="0.25">
      <c r="C832" s="11"/>
      <c r="D832" s="11"/>
    </row>
    <row r="833" spans="3:4" x14ac:dyDescent="0.25">
      <c r="C833" s="11"/>
      <c r="D833" s="11"/>
    </row>
    <row r="834" spans="3:4" x14ac:dyDescent="0.25">
      <c r="C834" s="11"/>
      <c r="D834" s="11"/>
    </row>
    <row r="835" spans="3:4" x14ac:dyDescent="0.25">
      <c r="C835" s="11"/>
      <c r="D835" s="11"/>
    </row>
    <row r="836" spans="3:4" x14ac:dyDescent="0.25">
      <c r="C836" s="11"/>
      <c r="D836" s="11"/>
    </row>
    <row r="837" spans="3:4" x14ac:dyDescent="0.25">
      <c r="C837" s="11"/>
      <c r="D837" s="11"/>
    </row>
    <row r="838" spans="3:4" x14ac:dyDescent="0.25">
      <c r="C838" s="11"/>
      <c r="D838" s="11"/>
    </row>
    <row r="839" spans="3:4" x14ac:dyDescent="0.25">
      <c r="C839" s="11"/>
      <c r="D839" s="11"/>
    </row>
    <row r="840" spans="3:4" x14ac:dyDescent="0.25">
      <c r="C840" s="11"/>
      <c r="D840" s="11"/>
    </row>
    <row r="841" spans="3:4" x14ac:dyDescent="0.25">
      <c r="C841" s="11"/>
      <c r="D841" s="11"/>
    </row>
    <row r="842" spans="3:4" x14ac:dyDescent="0.25">
      <c r="C842" s="11"/>
      <c r="D842" s="11"/>
    </row>
    <row r="843" spans="3:4" x14ac:dyDescent="0.25">
      <c r="C843" s="11"/>
      <c r="D843" s="11"/>
    </row>
    <row r="844" spans="3:4" x14ac:dyDescent="0.25">
      <c r="C844" s="11"/>
      <c r="D844" s="11"/>
    </row>
    <row r="845" spans="3:4" x14ac:dyDescent="0.25">
      <c r="C845" s="11"/>
      <c r="D845" s="11"/>
    </row>
    <row r="846" spans="3:4" x14ac:dyDescent="0.25">
      <c r="C846" s="11"/>
      <c r="D846" s="11"/>
    </row>
    <row r="847" spans="3:4" x14ac:dyDescent="0.25">
      <c r="C847" s="11"/>
      <c r="D847" s="11"/>
    </row>
    <row r="848" spans="3:4" x14ac:dyDescent="0.25">
      <c r="C848" s="11"/>
      <c r="D848" s="11"/>
    </row>
    <row r="849" spans="3:4" x14ac:dyDescent="0.25">
      <c r="C849" s="11"/>
      <c r="D849" s="11"/>
    </row>
    <row r="850" spans="3:4" x14ac:dyDescent="0.25">
      <c r="C850" s="11"/>
      <c r="D850" s="11"/>
    </row>
    <row r="851" spans="3:4" x14ac:dyDescent="0.25">
      <c r="C851" s="11"/>
      <c r="D851" s="11"/>
    </row>
    <row r="852" spans="3:4" x14ac:dyDescent="0.25">
      <c r="C852" s="11"/>
      <c r="D852" s="11"/>
    </row>
    <row r="853" spans="3:4" x14ac:dyDescent="0.25">
      <c r="C853" s="11"/>
      <c r="D853" s="11"/>
    </row>
    <row r="854" spans="3:4" x14ac:dyDescent="0.25">
      <c r="C854" s="11"/>
      <c r="D854" s="11"/>
    </row>
    <row r="855" spans="3:4" x14ac:dyDescent="0.25">
      <c r="C855" s="11"/>
      <c r="D855" s="11"/>
    </row>
    <row r="856" spans="3:4" x14ac:dyDescent="0.25">
      <c r="C856" s="11"/>
      <c r="D856" s="11"/>
    </row>
    <row r="857" spans="3:4" x14ac:dyDescent="0.25">
      <c r="C857" s="11"/>
      <c r="D857" s="11"/>
    </row>
    <row r="858" spans="3:4" x14ac:dyDescent="0.25">
      <c r="C858" s="11"/>
      <c r="D858" s="11"/>
    </row>
    <row r="859" spans="3:4" x14ac:dyDescent="0.25">
      <c r="C859" s="11"/>
      <c r="D859" s="11"/>
    </row>
    <row r="860" spans="3:4" x14ac:dyDescent="0.25">
      <c r="C860" s="11"/>
      <c r="D860" s="11"/>
    </row>
    <row r="861" spans="3:4" x14ac:dyDescent="0.25">
      <c r="C861" s="11"/>
      <c r="D861" s="11"/>
    </row>
    <row r="862" spans="3:4" x14ac:dyDescent="0.25">
      <c r="C862" s="11"/>
      <c r="D862" s="11"/>
    </row>
    <row r="863" spans="3:4" x14ac:dyDescent="0.25">
      <c r="C863" s="11"/>
      <c r="D863" s="11"/>
    </row>
    <row r="864" spans="3:4" x14ac:dyDescent="0.25">
      <c r="C864" s="11"/>
      <c r="D864" s="11"/>
    </row>
    <row r="865" spans="3:4" x14ac:dyDescent="0.25">
      <c r="C865" s="11"/>
      <c r="D865" s="11"/>
    </row>
    <row r="866" spans="3:4" x14ac:dyDescent="0.25">
      <c r="C866" s="11"/>
      <c r="D866" s="11"/>
    </row>
    <row r="867" spans="3:4" x14ac:dyDescent="0.25">
      <c r="C867" s="11"/>
      <c r="D867" s="11"/>
    </row>
    <row r="868" spans="3:4" x14ac:dyDescent="0.25">
      <c r="C868" s="11"/>
      <c r="D868" s="11"/>
    </row>
    <row r="869" spans="3:4" x14ac:dyDescent="0.25">
      <c r="C869" s="11"/>
      <c r="D869" s="11"/>
    </row>
    <row r="870" spans="3:4" x14ac:dyDescent="0.25">
      <c r="C870" s="11"/>
      <c r="D870" s="11"/>
    </row>
    <row r="871" spans="3:4" x14ac:dyDescent="0.25">
      <c r="C871" s="11"/>
      <c r="D871" s="11"/>
    </row>
    <row r="872" spans="3:4" x14ac:dyDescent="0.25">
      <c r="C872" s="11"/>
      <c r="D872" s="11"/>
    </row>
    <row r="873" spans="3:4" x14ac:dyDescent="0.25">
      <c r="C873" s="11"/>
      <c r="D873" s="11"/>
    </row>
    <row r="874" spans="3:4" x14ac:dyDescent="0.25">
      <c r="C874" s="11"/>
      <c r="D874" s="11"/>
    </row>
    <row r="875" spans="3:4" x14ac:dyDescent="0.25">
      <c r="C875" s="11"/>
      <c r="D875" s="11"/>
    </row>
    <row r="876" spans="3:4" x14ac:dyDescent="0.25">
      <c r="C876" s="11"/>
      <c r="D876" s="11"/>
    </row>
    <row r="877" spans="3:4" x14ac:dyDescent="0.25">
      <c r="C877" s="11"/>
      <c r="D877" s="11"/>
    </row>
    <row r="878" spans="3:4" x14ac:dyDescent="0.25">
      <c r="C878" s="11"/>
      <c r="D878" s="11"/>
    </row>
    <row r="879" spans="3:4" x14ac:dyDescent="0.25">
      <c r="C879" s="11"/>
      <c r="D879" s="11"/>
    </row>
    <row r="880" spans="3:4" x14ac:dyDescent="0.25">
      <c r="C880" s="11"/>
      <c r="D880" s="11"/>
    </row>
    <row r="881" spans="3:4" x14ac:dyDescent="0.25">
      <c r="C881" s="11"/>
      <c r="D881" s="11"/>
    </row>
    <row r="882" spans="3:4" x14ac:dyDescent="0.25">
      <c r="C882" s="11"/>
      <c r="D882" s="11"/>
    </row>
    <row r="883" spans="3:4" x14ac:dyDescent="0.25">
      <c r="C883" s="11"/>
      <c r="D883" s="11"/>
    </row>
    <row r="884" spans="3:4" x14ac:dyDescent="0.25">
      <c r="C884" s="11"/>
      <c r="D884" s="11"/>
    </row>
    <row r="885" spans="3:4" x14ac:dyDescent="0.25">
      <c r="C885" s="11"/>
      <c r="D885" s="11"/>
    </row>
    <row r="886" spans="3:4" x14ac:dyDescent="0.25">
      <c r="C886" s="11"/>
      <c r="D886" s="11"/>
    </row>
    <row r="887" spans="3:4" x14ac:dyDescent="0.25">
      <c r="C887" s="11"/>
      <c r="D887" s="11"/>
    </row>
    <row r="888" spans="3:4" x14ac:dyDescent="0.25">
      <c r="C888" s="11"/>
      <c r="D888" s="11"/>
    </row>
    <row r="889" spans="3:4" x14ac:dyDescent="0.25">
      <c r="C889" s="11"/>
      <c r="D889" s="11"/>
    </row>
    <row r="890" spans="3:4" x14ac:dyDescent="0.25">
      <c r="C890" s="11"/>
      <c r="D890" s="11"/>
    </row>
    <row r="891" spans="3:4" x14ac:dyDescent="0.25">
      <c r="C891" s="11"/>
      <c r="D891" s="11"/>
    </row>
    <row r="892" spans="3:4" x14ac:dyDescent="0.25">
      <c r="C892" s="11"/>
      <c r="D892" s="11"/>
    </row>
    <row r="893" spans="3:4" x14ac:dyDescent="0.25">
      <c r="C893" s="11"/>
      <c r="D893" s="11"/>
    </row>
    <row r="894" spans="3:4" x14ac:dyDescent="0.25">
      <c r="C894" s="11"/>
      <c r="D894" s="11"/>
    </row>
    <row r="895" spans="3:4" x14ac:dyDescent="0.25">
      <c r="C895" s="11"/>
      <c r="D895" s="11"/>
    </row>
    <row r="896" spans="3:4" x14ac:dyDescent="0.25">
      <c r="C896" s="11"/>
      <c r="D896" s="11"/>
    </row>
    <row r="897" spans="3:4" x14ac:dyDescent="0.25">
      <c r="C897" s="11"/>
      <c r="D897" s="11"/>
    </row>
    <row r="898" spans="3:4" x14ac:dyDescent="0.25">
      <c r="C898" s="11"/>
      <c r="D898" s="11"/>
    </row>
    <row r="899" spans="3:4" x14ac:dyDescent="0.25">
      <c r="C899" s="11"/>
      <c r="D899" s="11"/>
    </row>
    <row r="900" spans="3:4" x14ac:dyDescent="0.25">
      <c r="C900" s="11"/>
      <c r="D900" s="11"/>
    </row>
    <row r="901" spans="3:4" x14ac:dyDescent="0.25">
      <c r="C901" s="11"/>
      <c r="D901" s="11"/>
    </row>
    <row r="902" spans="3:4" x14ac:dyDescent="0.25">
      <c r="C902" s="11"/>
      <c r="D902" s="11"/>
    </row>
    <row r="903" spans="3:4" x14ac:dyDescent="0.25">
      <c r="C903" s="11"/>
      <c r="D903" s="11"/>
    </row>
    <row r="904" spans="3:4" x14ac:dyDescent="0.25">
      <c r="C904" s="11"/>
      <c r="D904" s="11"/>
    </row>
    <row r="905" spans="3:4" x14ac:dyDescent="0.25">
      <c r="C905" s="11"/>
      <c r="D905" s="11"/>
    </row>
    <row r="906" spans="3:4" x14ac:dyDescent="0.25">
      <c r="C906" s="11"/>
      <c r="D906" s="11"/>
    </row>
    <row r="907" spans="3:4" x14ac:dyDescent="0.25">
      <c r="C907" s="11"/>
      <c r="D907" s="11"/>
    </row>
    <row r="908" spans="3:4" x14ac:dyDescent="0.25">
      <c r="C908" s="11"/>
      <c r="D908" s="11"/>
    </row>
    <row r="909" spans="3:4" x14ac:dyDescent="0.25">
      <c r="C909" s="11"/>
      <c r="D909" s="11"/>
    </row>
    <row r="910" spans="3:4" x14ac:dyDescent="0.25">
      <c r="C910" s="11"/>
      <c r="D910" s="11"/>
    </row>
    <row r="911" spans="3:4" x14ac:dyDescent="0.25">
      <c r="C911" s="11"/>
      <c r="D911" s="11"/>
    </row>
    <row r="912" spans="3:4" x14ac:dyDescent="0.25">
      <c r="C912" s="11"/>
      <c r="D912" s="11"/>
    </row>
    <row r="913" spans="3:4" x14ac:dyDescent="0.25">
      <c r="C913" s="11"/>
      <c r="D913" s="11"/>
    </row>
    <row r="914" spans="3:4" x14ac:dyDescent="0.25">
      <c r="C914" s="11"/>
      <c r="D914" s="11"/>
    </row>
    <row r="915" spans="3:4" x14ac:dyDescent="0.25">
      <c r="C915" s="11"/>
      <c r="D915" s="11"/>
    </row>
    <row r="916" spans="3:4" x14ac:dyDescent="0.25">
      <c r="C916" s="11"/>
      <c r="D916" s="11"/>
    </row>
    <row r="917" spans="3:4" x14ac:dyDescent="0.25">
      <c r="C917" s="11"/>
      <c r="D917" s="11"/>
    </row>
    <row r="918" spans="3:4" x14ac:dyDescent="0.25">
      <c r="C918" s="11"/>
      <c r="D918" s="11"/>
    </row>
    <row r="919" spans="3:4" x14ac:dyDescent="0.25">
      <c r="C919" s="11"/>
      <c r="D919" s="11"/>
    </row>
    <row r="920" spans="3:4" x14ac:dyDescent="0.25">
      <c r="C920" s="11"/>
      <c r="D920" s="11"/>
    </row>
    <row r="921" spans="3:4" x14ac:dyDescent="0.25">
      <c r="C921" s="11"/>
      <c r="D921" s="11"/>
    </row>
    <row r="922" spans="3:4" x14ac:dyDescent="0.25">
      <c r="C922" s="11"/>
      <c r="D922" s="11"/>
    </row>
    <row r="923" spans="3:4" x14ac:dyDescent="0.25">
      <c r="C923" s="11"/>
      <c r="D923" s="11"/>
    </row>
    <row r="924" spans="3:4" x14ac:dyDescent="0.25">
      <c r="C924" s="11"/>
      <c r="D924" s="11"/>
    </row>
    <row r="925" spans="3:4" x14ac:dyDescent="0.25">
      <c r="C925" s="11"/>
      <c r="D925" s="11"/>
    </row>
    <row r="926" spans="3:4" x14ac:dyDescent="0.25">
      <c r="C926" s="11"/>
      <c r="D926" s="11"/>
    </row>
    <row r="927" spans="3:4" x14ac:dyDescent="0.25">
      <c r="C927" s="11"/>
      <c r="D927" s="11"/>
    </row>
    <row r="928" spans="3:4" x14ac:dyDescent="0.25">
      <c r="C928" s="11"/>
      <c r="D928" s="11"/>
    </row>
    <row r="929" spans="3:4" x14ac:dyDescent="0.25">
      <c r="C929" s="11"/>
      <c r="D929" s="11"/>
    </row>
    <row r="930" spans="3:4" x14ac:dyDescent="0.25">
      <c r="C930" s="11"/>
      <c r="D930" s="11"/>
    </row>
    <row r="931" spans="3:4" x14ac:dyDescent="0.25">
      <c r="C931" s="11"/>
      <c r="D931" s="11"/>
    </row>
    <row r="932" spans="3:4" x14ac:dyDescent="0.25">
      <c r="C932" s="11"/>
      <c r="D932" s="11"/>
    </row>
    <row r="933" spans="3:4" x14ac:dyDescent="0.25">
      <c r="C933" s="11"/>
      <c r="D933" s="11"/>
    </row>
    <row r="934" spans="3:4" x14ac:dyDescent="0.25">
      <c r="C934" s="11"/>
      <c r="D934" s="11"/>
    </row>
    <row r="935" spans="3:4" x14ac:dyDescent="0.25">
      <c r="C935" s="11"/>
      <c r="D935" s="11"/>
    </row>
    <row r="936" spans="3:4" x14ac:dyDescent="0.25">
      <c r="C936" s="11"/>
      <c r="D936" s="11"/>
    </row>
    <row r="937" spans="3:4" x14ac:dyDescent="0.25">
      <c r="C937" s="11"/>
      <c r="D937" s="11"/>
    </row>
    <row r="938" spans="3:4" x14ac:dyDescent="0.25">
      <c r="C938" s="11"/>
      <c r="D938" s="11"/>
    </row>
    <row r="939" spans="3:4" x14ac:dyDescent="0.25">
      <c r="C939" s="11"/>
      <c r="D939" s="11"/>
    </row>
    <row r="940" spans="3:4" x14ac:dyDescent="0.25">
      <c r="C940" s="11"/>
      <c r="D940" s="11"/>
    </row>
    <row r="941" spans="3:4" x14ac:dyDescent="0.25">
      <c r="C941" s="11"/>
      <c r="D941" s="11"/>
    </row>
    <row r="942" spans="3:4" x14ac:dyDescent="0.25">
      <c r="C942" s="11"/>
      <c r="D942" s="11"/>
    </row>
    <row r="943" spans="3:4" x14ac:dyDescent="0.25">
      <c r="C943" s="11"/>
      <c r="D943" s="11"/>
    </row>
    <row r="944" spans="3:4" x14ac:dyDescent="0.25">
      <c r="C944" s="11"/>
      <c r="D944" s="11"/>
    </row>
    <row r="945" spans="3:4" x14ac:dyDescent="0.25">
      <c r="C945" s="11"/>
      <c r="D945" s="11"/>
    </row>
    <row r="946" spans="3:4" x14ac:dyDescent="0.25">
      <c r="C946" s="11"/>
      <c r="D946" s="11"/>
    </row>
    <row r="947" spans="3:4" x14ac:dyDescent="0.25">
      <c r="C947" s="11"/>
      <c r="D947" s="11"/>
    </row>
    <row r="948" spans="3:4" x14ac:dyDescent="0.25">
      <c r="C948" s="11"/>
      <c r="D948" s="11"/>
    </row>
    <row r="949" spans="3:4" x14ac:dyDescent="0.25">
      <c r="C949" s="11"/>
      <c r="D949" s="11"/>
    </row>
    <row r="950" spans="3:4" x14ac:dyDescent="0.25">
      <c r="C950" s="11"/>
      <c r="D950" s="11"/>
    </row>
    <row r="951" spans="3:4" x14ac:dyDescent="0.25">
      <c r="C951" s="11"/>
      <c r="D951" s="11"/>
    </row>
    <row r="952" spans="3:4" x14ac:dyDescent="0.25">
      <c r="C952" s="11"/>
      <c r="D952" s="11"/>
    </row>
    <row r="953" spans="3:4" x14ac:dyDescent="0.25">
      <c r="C953" s="11"/>
      <c r="D953" s="11"/>
    </row>
    <row r="954" spans="3:4" x14ac:dyDescent="0.25">
      <c r="C954" s="11"/>
      <c r="D954" s="11"/>
    </row>
    <row r="955" spans="3:4" x14ac:dyDescent="0.25">
      <c r="C955" s="11"/>
      <c r="D955" s="11"/>
    </row>
    <row r="956" spans="3:4" x14ac:dyDescent="0.25">
      <c r="C956" s="11"/>
      <c r="D956" s="11"/>
    </row>
    <row r="957" spans="3:4" x14ac:dyDescent="0.25">
      <c r="C957" s="11"/>
      <c r="D957" s="11"/>
    </row>
    <row r="958" spans="3:4" x14ac:dyDescent="0.25">
      <c r="C958" s="11"/>
      <c r="D958" s="11"/>
    </row>
    <row r="959" spans="3:4" x14ac:dyDescent="0.25">
      <c r="C959" s="11"/>
      <c r="D959" s="11"/>
    </row>
    <row r="960" spans="3:4" x14ac:dyDescent="0.25">
      <c r="C960" s="11"/>
      <c r="D960" s="11"/>
    </row>
    <row r="961" spans="3:4" x14ac:dyDescent="0.25">
      <c r="C961" s="11"/>
      <c r="D961" s="11"/>
    </row>
    <row r="962" spans="3:4" x14ac:dyDescent="0.25">
      <c r="C962" s="11"/>
      <c r="D962" s="11"/>
    </row>
    <row r="963" spans="3:4" x14ac:dyDescent="0.25">
      <c r="C963" s="11"/>
      <c r="D963" s="11"/>
    </row>
    <row r="964" spans="3:4" x14ac:dyDescent="0.25">
      <c r="C964" s="11"/>
      <c r="D964" s="11"/>
    </row>
    <row r="965" spans="3:4" x14ac:dyDescent="0.25">
      <c r="C965" s="11"/>
      <c r="D965" s="11"/>
    </row>
    <row r="966" spans="3:4" x14ac:dyDescent="0.25">
      <c r="C966" s="11"/>
      <c r="D966" s="11"/>
    </row>
    <row r="967" spans="3:4" x14ac:dyDescent="0.25">
      <c r="C967" s="11"/>
      <c r="D967" s="11"/>
    </row>
    <row r="968" spans="3:4" x14ac:dyDescent="0.25">
      <c r="C968" s="11"/>
      <c r="D968" s="11"/>
    </row>
    <row r="969" spans="3:4" x14ac:dyDescent="0.25">
      <c r="C969" s="11"/>
      <c r="D969" s="11"/>
    </row>
    <row r="970" spans="3:4" x14ac:dyDescent="0.25">
      <c r="C970" s="11"/>
      <c r="D970" s="11"/>
    </row>
    <row r="971" spans="3:4" x14ac:dyDescent="0.25">
      <c r="C971" s="11"/>
      <c r="D971" s="11"/>
    </row>
    <row r="972" spans="3:4" x14ac:dyDescent="0.25">
      <c r="C972" s="11"/>
      <c r="D972" s="11"/>
    </row>
    <row r="973" spans="3:4" x14ac:dyDescent="0.25">
      <c r="C973" s="11"/>
      <c r="D973" s="11"/>
    </row>
    <row r="974" spans="3:4" x14ac:dyDescent="0.25">
      <c r="C974" s="11"/>
      <c r="D974" s="11"/>
    </row>
    <row r="975" spans="3:4" x14ac:dyDescent="0.25">
      <c r="C975" s="11"/>
      <c r="D975" s="11"/>
    </row>
    <row r="976" spans="3:4" x14ac:dyDescent="0.25">
      <c r="C976" s="11"/>
      <c r="D976" s="11"/>
    </row>
    <row r="977" spans="3:4" x14ac:dyDescent="0.25">
      <c r="C977" s="11"/>
      <c r="D977" s="11"/>
    </row>
    <row r="978" spans="3:4" x14ac:dyDescent="0.25">
      <c r="C978" s="11"/>
      <c r="D978" s="11"/>
    </row>
    <row r="979" spans="3:4" x14ac:dyDescent="0.25">
      <c r="C979" s="11"/>
      <c r="D979" s="11"/>
    </row>
    <row r="980" spans="3:4" x14ac:dyDescent="0.25">
      <c r="C980" s="11"/>
      <c r="D980" s="11"/>
    </row>
    <row r="981" spans="3:4" x14ac:dyDescent="0.25">
      <c r="C981" s="11"/>
      <c r="D981" s="11"/>
    </row>
    <row r="982" spans="3:4" x14ac:dyDescent="0.25">
      <c r="C982" s="11"/>
      <c r="D982" s="11"/>
    </row>
    <row r="983" spans="3:4" x14ac:dyDescent="0.25">
      <c r="C983" s="11"/>
      <c r="D983" s="11"/>
    </row>
    <row r="984" spans="3:4" x14ac:dyDescent="0.25">
      <c r="C984" s="11"/>
      <c r="D984" s="11"/>
    </row>
    <row r="985" spans="3:4" x14ac:dyDescent="0.25">
      <c r="C985" s="11"/>
      <c r="D985" s="11"/>
    </row>
    <row r="986" spans="3:4" x14ac:dyDescent="0.25">
      <c r="C986" s="11"/>
      <c r="D986" s="11"/>
    </row>
    <row r="987" spans="3:4" x14ac:dyDescent="0.25">
      <c r="C987" s="11"/>
      <c r="D987" s="11"/>
    </row>
    <row r="988" spans="3:4" x14ac:dyDescent="0.25">
      <c r="C988" s="11"/>
      <c r="D988" s="11"/>
    </row>
    <row r="989" spans="3:4" x14ac:dyDescent="0.25">
      <c r="C989" s="11"/>
      <c r="D989" s="11"/>
    </row>
    <row r="990" spans="3:4" x14ac:dyDescent="0.25">
      <c r="C990" s="11"/>
      <c r="D990" s="11"/>
    </row>
    <row r="991" spans="3:4" x14ac:dyDescent="0.25">
      <c r="C991" s="11"/>
      <c r="D991" s="11"/>
    </row>
    <row r="992" spans="3:4" x14ac:dyDescent="0.25">
      <c r="C992" s="11"/>
      <c r="D992" s="11"/>
    </row>
    <row r="993" spans="3:4" x14ac:dyDescent="0.25">
      <c r="C993" s="11"/>
      <c r="D993" s="11"/>
    </row>
    <row r="994" spans="3:4" x14ac:dyDescent="0.25">
      <c r="C994" s="11"/>
      <c r="D994" s="11"/>
    </row>
    <row r="995" spans="3:4" x14ac:dyDescent="0.25">
      <c r="C995" s="11"/>
      <c r="D995" s="11"/>
    </row>
    <row r="996" spans="3:4" x14ac:dyDescent="0.25">
      <c r="C996" s="11"/>
      <c r="D996" s="11"/>
    </row>
    <row r="997" spans="3:4" x14ac:dyDescent="0.25">
      <c r="C997" s="11"/>
      <c r="D997" s="11"/>
    </row>
    <row r="998" spans="3:4" x14ac:dyDescent="0.25">
      <c r="C998" s="11"/>
      <c r="D998" s="11"/>
    </row>
    <row r="999" spans="3:4" x14ac:dyDescent="0.25">
      <c r="C999" s="11"/>
      <c r="D999" s="11"/>
    </row>
    <row r="1000" spans="3:4" x14ac:dyDescent="0.25">
      <c r="C1000" s="11"/>
      <c r="D1000" s="11"/>
    </row>
    <row r="1001" spans="3:4" x14ac:dyDescent="0.25">
      <c r="C1001" s="11"/>
      <c r="D1001" s="11"/>
    </row>
    <row r="1002" spans="3:4" x14ac:dyDescent="0.25">
      <c r="C1002" s="11"/>
      <c r="D1002" s="11"/>
    </row>
    <row r="1003" spans="3:4" x14ac:dyDescent="0.25">
      <c r="C1003" s="11"/>
      <c r="D1003" s="11"/>
    </row>
    <row r="1004" spans="3:4" x14ac:dyDescent="0.25">
      <c r="C1004" s="11"/>
      <c r="D1004" s="11"/>
    </row>
    <row r="1005" spans="3:4" x14ac:dyDescent="0.25">
      <c r="C1005" s="11"/>
      <c r="D1005" s="11"/>
    </row>
    <row r="1006" spans="3:4" x14ac:dyDescent="0.25">
      <c r="C1006" s="11"/>
      <c r="D1006" s="11"/>
    </row>
    <row r="1007" spans="3:4" x14ac:dyDescent="0.25">
      <c r="C1007" s="11"/>
      <c r="D1007" s="11"/>
    </row>
    <row r="1008" spans="3:4" x14ac:dyDescent="0.25">
      <c r="C1008" s="11"/>
      <c r="D1008" s="11"/>
    </row>
    <row r="1009" spans="3:4" x14ac:dyDescent="0.25">
      <c r="C1009" s="11"/>
      <c r="D1009" s="11"/>
    </row>
    <row r="1010" spans="3:4" x14ac:dyDescent="0.25">
      <c r="C1010" s="11"/>
      <c r="D1010" s="11"/>
    </row>
    <row r="1011" spans="3:4" x14ac:dyDescent="0.25">
      <c r="C1011" s="11"/>
      <c r="D1011" s="11"/>
    </row>
    <row r="1012" spans="3:4" x14ac:dyDescent="0.25">
      <c r="C1012" s="11"/>
      <c r="D1012" s="11"/>
    </row>
    <row r="1013" spans="3:4" x14ac:dyDescent="0.25">
      <c r="C1013" s="11"/>
      <c r="D1013" s="11"/>
    </row>
    <row r="1014" spans="3:4" x14ac:dyDescent="0.25">
      <c r="C1014" s="11"/>
      <c r="D1014" s="11"/>
    </row>
    <row r="1015" spans="3:4" x14ac:dyDescent="0.25">
      <c r="C1015" s="11"/>
      <c r="D1015" s="11"/>
    </row>
    <row r="1016" spans="3:4" x14ac:dyDescent="0.25">
      <c r="C1016" s="11"/>
      <c r="D1016" s="11"/>
    </row>
    <row r="1017" spans="3:4" x14ac:dyDescent="0.25">
      <c r="C1017" s="11"/>
      <c r="D1017" s="11"/>
    </row>
    <row r="1018" spans="3:4" x14ac:dyDescent="0.25">
      <c r="C1018" s="11"/>
      <c r="D1018" s="11"/>
    </row>
    <row r="1019" spans="3:4" x14ac:dyDescent="0.25">
      <c r="C1019" s="11"/>
      <c r="D1019" s="11"/>
    </row>
    <row r="1020" spans="3:4" x14ac:dyDescent="0.25">
      <c r="C1020" s="11"/>
      <c r="D1020" s="11"/>
    </row>
    <row r="1021" spans="3:4" x14ac:dyDescent="0.25">
      <c r="C1021" s="11"/>
      <c r="D1021" s="11"/>
    </row>
    <row r="1022" spans="3:4" x14ac:dyDescent="0.25">
      <c r="C1022" s="11"/>
      <c r="D1022" s="11"/>
    </row>
    <row r="1023" spans="3:4" x14ac:dyDescent="0.25">
      <c r="C1023" s="11"/>
      <c r="D1023" s="11"/>
    </row>
    <row r="1024" spans="3:4" x14ac:dyDescent="0.25">
      <c r="C1024" s="11"/>
      <c r="D1024" s="11"/>
    </row>
    <row r="1025" spans="3:4" x14ac:dyDescent="0.25">
      <c r="C1025" s="11"/>
      <c r="D1025" s="11"/>
    </row>
    <row r="1026" spans="3:4" x14ac:dyDescent="0.25">
      <c r="C1026" s="11"/>
      <c r="D1026" s="11"/>
    </row>
    <row r="1027" spans="3:4" x14ac:dyDescent="0.25">
      <c r="C1027" s="11"/>
      <c r="D1027" s="11"/>
    </row>
    <row r="1028" spans="3:4" x14ac:dyDescent="0.25">
      <c r="C1028" s="11"/>
      <c r="D1028" s="11"/>
    </row>
    <row r="1029" spans="3:4" x14ac:dyDescent="0.25">
      <c r="C1029" s="11"/>
      <c r="D1029" s="11"/>
    </row>
    <row r="1030" spans="3:4" x14ac:dyDescent="0.25">
      <c r="C1030" s="11"/>
      <c r="D1030" s="11"/>
    </row>
    <row r="1031" spans="3:4" x14ac:dyDescent="0.25">
      <c r="C1031" s="11"/>
      <c r="D1031" s="11"/>
    </row>
    <row r="1032" spans="3:4" x14ac:dyDescent="0.25">
      <c r="C1032" s="11"/>
      <c r="D1032" s="11"/>
    </row>
    <row r="1033" spans="3:4" x14ac:dyDescent="0.25">
      <c r="C1033" s="11"/>
      <c r="D1033" s="11"/>
    </row>
    <row r="1034" spans="3:4" x14ac:dyDescent="0.25">
      <c r="C1034" s="11"/>
      <c r="D1034" s="11"/>
    </row>
    <row r="1035" spans="3:4" x14ac:dyDescent="0.25">
      <c r="C1035" s="11"/>
      <c r="D1035" s="11"/>
    </row>
    <row r="1036" spans="3:4" x14ac:dyDescent="0.25">
      <c r="C1036" s="11"/>
      <c r="D1036" s="11"/>
    </row>
    <row r="1037" spans="3:4" x14ac:dyDescent="0.25">
      <c r="C1037" s="11"/>
      <c r="D1037" s="11"/>
    </row>
    <row r="1038" spans="3:4" x14ac:dyDescent="0.25">
      <c r="C1038" s="11"/>
      <c r="D1038" s="11"/>
    </row>
    <row r="1039" spans="3:4" x14ac:dyDescent="0.25">
      <c r="C1039" s="11"/>
      <c r="D1039" s="11"/>
    </row>
    <row r="1040" spans="3:4" x14ac:dyDescent="0.25">
      <c r="C1040" s="11"/>
      <c r="D1040" s="11"/>
    </row>
    <row r="1041" spans="3:4" x14ac:dyDescent="0.25">
      <c r="C1041" s="11"/>
      <c r="D1041" s="11"/>
    </row>
    <row r="1042" spans="3:4" x14ac:dyDescent="0.25">
      <c r="C1042" s="11"/>
      <c r="D1042" s="11"/>
    </row>
    <row r="1043" spans="3:4" x14ac:dyDescent="0.25">
      <c r="C1043" s="11"/>
      <c r="D1043" s="11"/>
    </row>
  </sheetData>
  <mergeCells count="2">
    <mergeCell ref="B1:G1"/>
    <mergeCell ref="D3:D4"/>
  </mergeCells>
  <phoneticPr fontId="14" type="noConversion"/>
  <conditionalFormatting sqref="C67 C73:C75 C33 C96">
    <cfRule type="cellIs" dxfId="3" priority="1" stopIfTrue="1" operator="greaterThan">
      <formula>F33</formula>
    </cfRule>
    <cfRule type="cellIs" dxfId="2" priority="2" stopIfTrue="1" operator="lessThan">
      <formula>F33</formula>
    </cfRule>
    <cfRule type="cellIs" priority="3" stopIfTrue="1" operator="equal">
      <formula>F33</formula>
    </cfRule>
  </conditionalFormatting>
  <conditionalFormatting sqref="C95 C46">
    <cfRule type="cellIs" dxfId="1" priority="4" stopIfTrue="1" operator="greaterThan">
      <formula>D46</formula>
    </cfRule>
    <cfRule type="cellIs" dxfId="0" priority="5" stopIfTrue="1" operator="lessThan">
      <formula>D46</formula>
    </cfRule>
    <cfRule type="cellIs" priority="6" stopIfTrue="1" operator="equal">
      <formula>D46</formula>
    </cfRule>
  </conditionalFormatting>
  <pageMargins left="0.18" right="0.16" top="0.28000000000000003" bottom="0.41" header="0.17" footer="0.41"/>
  <pageSetup scale="50" orientation="portrait" r:id="rId1"/>
  <headerFooter alignWithMargins="0"/>
  <rowBreaks count="1" manualBreakCount="1">
    <brk id="53" max="16383" man="1"/>
  </row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11</vt:i4>
      </vt:variant>
    </vt:vector>
  </HeadingPairs>
  <TitlesOfParts>
    <vt:vector size="16" baseType="lpstr">
      <vt:lpstr>E-ratings</vt:lpstr>
      <vt:lpstr>Country Risk Rating May 2001</vt:lpstr>
      <vt:lpstr>Methodology</vt:lpstr>
      <vt:lpstr>Method Non conforming</vt:lpstr>
      <vt:lpstr>Non conforming</vt:lpstr>
      <vt:lpstr>'Country Risk Rating May 2001'!magnumopus</vt:lpstr>
      <vt:lpstr>'E-ratings'!magnumopus</vt:lpstr>
      <vt:lpstr>'Non conforming'!magnumopus</vt:lpstr>
      <vt:lpstr>'Country Risk Rating May 2001'!Print_Area</vt:lpstr>
      <vt:lpstr>'E-ratings'!Print_Area</vt:lpstr>
      <vt:lpstr>'Non conforming'!Print_Area</vt:lpstr>
      <vt:lpstr>'Country Risk Rating May 2001'!Print_Titles</vt:lpstr>
      <vt:lpstr>'E-ratings'!Print_Titles</vt:lpstr>
      <vt:lpstr>'Non conforming'!Print_Titles</vt:lpstr>
      <vt:lpstr>rate_lookup</vt:lpstr>
      <vt:lpstr>vol_lookup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Latin American Country Ratings</dc:title>
  <dc:subject>Ratings</dc:subject>
  <dc:creator>J. Row</dc:creator>
  <cp:lastModifiedBy>Havlíček Jan</cp:lastModifiedBy>
  <cp:lastPrinted>2001-06-28T19:03:42Z</cp:lastPrinted>
  <dcterms:created xsi:type="dcterms:W3CDTF">1998-02-02T22:15:54Z</dcterms:created>
  <dcterms:modified xsi:type="dcterms:W3CDTF">2023-09-10T15:58:31Z</dcterms:modified>
</cp:coreProperties>
</file>