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ialogsheets/sheet1.xml" ContentType="application/vnd.openxmlformats-officedocument.spreadsheetml.dialog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-36" windowWidth="9876" windowHeight="10932" tabRatio="889" activeTab="2"/>
  </bookViews>
  <sheets>
    <sheet name="OBS" sheetId="2" r:id="rId1"/>
    <sheet name="WTI GW" sheetId="26" r:id="rId2"/>
    <sheet name="WTI GW Change" sheetId="28" r:id="rId3"/>
    <sheet name="WTI GW Prior" sheetId="27" r:id="rId4"/>
    <sheet name="Dialog1" sheetId="21" r:id="rId5"/>
    <sheet name="Crude Cover" sheetId="22" r:id="rId6"/>
  </sheets>
  <definedNames>
    <definedName name="_Order1" hidden="1">0</definedName>
    <definedName name="_Order2" hidden="1">0</definedName>
    <definedName name="_xlnm.Print_Area" localSheetId="1">'WTI GW'!$A$1:$AE$21</definedName>
    <definedName name="_xlnm.Print_Area" localSheetId="2">'WTI GW Change'!$A$1:$AE$21</definedName>
  </definedNames>
  <calcPr calcId="92512"/>
</workbook>
</file>

<file path=xl/calcChain.xml><?xml version="1.0" encoding="utf-8"?>
<calcChain xmlns="http://schemas.openxmlformats.org/spreadsheetml/2006/main">
  <c r="B6" i="2" l="1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A5" i="26"/>
  <c r="B11" i="26"/>
  <c r="C11" i="26"/>
  <c r="D11" i="26"/>
  <c r="F11" i="26"/>
  <c r="H11" i="26"/>
  <c r="J11" i="26"/>
  <c r="K11" i="26"/>
  <c r="M11" i="26"/>
  <c r="O11" i="26"/>
  <c r="Q11" i="26"/>
  <c r="R11" i="26"/>
  <c r="S11" i="26"/>
  <c r="T11" i="26"/>
  <c r="U11" i="26"/>
  <c r="X11" i="26"/>
  <c r="Y11" i="26"/>
  <c r="Z11" i="26"/>
  <c r="AA11" i="26"/>
  <c r="AC11" i="26"/>
  <c r="AE11" i="26"/>
  <c r="F17" i="26"/>
  <c r="H17" i="26"/>
  <c r="J17" i="26"/>
  <c r="K17" i="26"/>
  <c r="M17" i="26"/>
  <c r="O17" i="26"/>
  <c r="W17" i="26"/>
  <c r="AA17" i="26"/>
  <c r="AE17" i="26"/>
  <c r="F19" i="26"/>
  <c r="H19" i="26"/>
  <c r="J19" i="26"/>
  <c r="K19" i="26"/>
  <c r="M19" i="26"/>
  <c r="O19" i="26"/>
  <c r="W19" i="26"/>
  <c r="AA19" i="26"/>
  <c r="B21" i="26"/>
  <c r="C21" i="26"/>
  <c r="D21" i="26"/>
  <c r="F21" i="26"/>
  <c r="H21" i="26"/>
  <c r="J21" i="26"/>
  <c r="K21" i="26"/>
  <c r="M21" i="26"/>
  <c r="O21" i="26"/>
  <c r="Q21" i="26"/>
  <c r="R21" i="26"/>
  <c r="S21" i="26"/>
  <c r="T21" i="26"/>
  <c r="U21" i="26"/>
  <c r="X21" i="26"/>
  <c r="Y21" i="26"/>
  <c r="Z21" i="26"/>
  <c r="AA21" i="26"/>
  <c r="AC21" i="26"/>
  <c r="AE21" i="26"/>
  <c r="A5" i="28"/>
  <c r="B11" i="28"/>
  <c r="C11" i="28"/>
  <c r="D11" i="28"/>
  <c r="F11" i="28"/>
  <c r="H11" i="28"/>
  <c r="J11" i="28"/>
  <c r="K11" i="28"/>
  <c r="M11" i="28"/>
  <c r="O11" i="28"/>
  <c r="Q11" i="28"/>
  <c r="R11" i="28"/>
  <c r="S11" i="28"/>
  <c r="T11" i="28"/>
  <c r="U11" i="28"/>
  <c r="X11" i="28"/>
  <c r="Y11" i="28"/>
  <c r="Z11" i="28"/>
  <c r="AA11" i="28"/>
  <c r="AC11" i="28"/>
  <c r="AE11" i="28"/>
  <c r="F17" i="28"/>
  <c r="H17" i="28"/>
  <c r="J17" i="28"/>
  <c r="K17" i="28"/>
  <c r="M17" i="28"/>
  <c r="O17" i="28"/>
  <c r="W17" i="28"/>
  <c r="AA17" i="28"/>
  <c r="AC17" i="28"/>
  <c r="AE17" i="28"/>
  <c r="F19" i="28"/>
  <c r="H19" i="28"/>
  <c r="J19" i="28"/>
  <c r="K19" i="28"/>
  <c r="M19" i="28"/>
  <c r="O19" i="28"/>
  <c r="W19" i="28"/>
  <c r="AA19" i="28"/>
  <c r="B21" i="28"/>
  <c r="C21" i="28"/>
  <c r="D21" i="28"/>
  <c r="F21" i="28"/>
  <c r="H21" i="28"/>
  <c r="J21" i="28"/>
  <c r="K21" i="28"/>
  <c r="M21" i="28"/>
  <c r="O21" i="28"/>
  <c r="Q21" i="28"/>
  <c r="R21" i="28"/>
  <c r="S21" i="28"/>
  <c r="T21" i="28"/>
  <c r="U21" i="28"/>
  <c r="X21" i="28"/>
  <c r="Y21" i="28"/>
  <c r="Z21" i="28"/>
  <c r="AA21" i="28"/>
  <c r="AC21" i="28"/>
  <c r="AE21" i="28"/>
  <c r="A5" i="27"/>
</calcChain>
</file>

<file path=xl/sharedStrings.xml><?xml version="1.0" encoding="utf-8"?>
<sst xmlns="http://schemas.openxmlformats.org/spreadsheetml/2006/main" count="168" uniqueCount="57">
  <si>
    <t>Swaps</t>
  </si>
  <si>
    <t>Opt Delta</t>
  </si>
  <si>
    <t>Net Crude</t>
  </si>
  <si>
    <t>Total</t>
  </si>
  <si>
    <t>Totals</t>
  </si>
  <si>
    <t>Position</t>
  </si>
  <si>
    <t>Daily Reporting Package</t>
  </si>
  <si>
    <t xml:space="preserve">Distribution:     </t>
  </si>
  <si>
    <t xml:space="preserve">                   </t>
  </si>
  <si>
    <t>London Portfolio
L
t
0
020
NXC1
FO-WTI</t>
  </si>
  <si>
    <t>London Portfolio
L
u
0
010
PLATTS-N61S
FO-NYH1%</t>
  </si>
  <si>
    <t>London Portfolio
L
u
0
020
PLATTS-N61SPOT
FO-NYH1%</t>
  </si>
  <si>
    <t>London Portfolio
L
v
0
010
HSMF
FO-HSMF</t>
  </si>
  <si>
    <t>London Portfolio
L
v
0
020
HSMF
FO-HSMF</t>
  </si>
  <si>
    <t>London Portfolio
L
w
0
010
HS-FOB-ROTDAM
FO-HSNF</t>
  </si>
  <si>
    <t>London Portfolio
L
w
0
020
HS-M100
FO-HSNF</t>
  </si>
  <si>
    <t>London Portfolio
L
x
0
010
LSSR
FO-LSSR</t>
  </si>
  <si>
    <t>Swaps Qty</t>
  </si>
  <si>
    <t>Hedge Qty</t>
  </si>
  <si>
    <t>Total Swaps Qty</t>
  </si>
  <si>
    <t>Total Hedge Qty</t>
  </si>
  <si>
    <t>HO Swaps</t>
  </si>
  <si>
    <t>HO Opt Delta</t>
  </si>
  <si>
    <t>HU Swaps</t>
  </si>
  <si>
    <t>HU Opt Delta</t>
  </si>
  <si>
    <t>London Portfolio
L
y
649665
010
HS-SING-180
HSFS</t>
  </si>
  <si>
    <t>London Portfolio
L
z
649666
010
DUBAICRUDE
DUBAI</t>
  </si>
  <si>
    <t>EOL Crude Portfolio</t>
  </si>
  <si>
    <t>GREG WHALLEY</t>
  </si>
  <si>
    <t>NXC1</t>
  </si>
  <si>
    <t>NXC2</t>
  </si>
  <si>
    <t xml:space="preserve">BRENT </t>
  </si>
  <si>
    <t xml:space="preserve"> WTI</t>
  </si>
  <si>
    <t>EOL Crude Oil Portfolio - Today's Positions</t>
  </si>
  <si>
    <t>EOL Crude Oil Portfolio - Today's Change</t>
  </si>
  <si>
    <t>EOL Crude Oil Portfolio - Prior Day Positions</t>
  </si>
  <si>
    <t xml:space="preserve">TOTAL CRUDE </t>
  </si>
  <si>
    <t>OPTIONS</t>
  </si>
  <si>
    <t>Excl. Option</t>
  </si>
  <si>
    <t>Total Swaps</t>
  </si>
  <si>
    <t>HEDGE BOOK</t>
  </si>
  <si>
    <t>Book</t>
  </si>
  <si>
    <t>(Inc. Options)</t>
  </si>
  <si>
    <t xml:space="preserve">
31-May-2001
04:06:43 PM</t>
  </si>
  <si>
    <t>EOL Crude
e
A
1156456
010
NXC1
WTI NXC1</t>
  </si>
  <si>
    <t>EOL Crude
e
A
1156456
010
NXC1-OPT
WTI NXC1</t>
  </si>
  <si>
    <t>EOL Crude
e
A
1156456
020
NXC2
WTI NXC1</t>
  </si>
  <si>
    <t>EOL Crude
e
B
1156457
010
NXC2
WTI NXC2</t>
  </si>
  <si>
    <t>EOL Crude
e
B
1156457
020
NXC1
WTI NXC2</t>
  </si>
  <si>
    <t>EOL Crude
e
C
1156458
010
NXC1
WTI HEDGE</t>
  </si>
  <si>
    <t>EOL Crude
e
C
1156458
020
NXC2
WTI HEDGE</t>
  </si>
  <si>
    <t>EOL Crude
e
D
1157186
01
GDP-HEHUB
OIL-NG-GW</t>
  </si>
  <si>
    <t>EOL Crude
e
D
1157186
01
IF-HEHUB
OIL-NG-GW</t>
  </si>
  <si>
    <t>EOL Crude
e
D
1157186
01
NX1
OIL-NG-GW</t>
  </si>
  <si>
    <t>Natural Gas</t>
  </si>
  <si>
    <t>NX1</t>
  </si>
  <si>
    <t>OIL-NG-GW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</si>
</sst>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#,##0.0_);[Red]\(#,##0.0\)"/>
    <numFmt numFmtId="208" formatCode="0_);[Red]\(0\)"/>
    <numFmt numFmtId="217" formatCode="dd\-mmm\-yy"/>
  </numFmts>
  <fonts count="32" x14ac:knownFonts="1">
    <font>
      <b/>
      <sz val="10"/>
      <name val="Britannic Bold"/>
      <family val="2"/>
    </font>
    <font>
      <sz val="10"/>
      <name val="Arial"/>
    </font>
    <font>
      <sz val="10"/>
      <name val="MS Sans Serif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9"/>
      <name val="Arial"/>
    </font>
    <font>
      <b/>
      <sz val="8"/>
      <name val="Arial"/>
    </font>
    <font>
      <b/>
      <sz val="10"/>
      <name val="Arial"/>
      <family val="2"/>
    </font>
    <font>
      <b/>
      <i/>
      <sz val="48"/>
      <name val="Arial"/>
    </font>
    <font>
      <sz val="48"/>
      <name val="Arial"/>
      <family val="2"/>
    </font>
    <font>
      <i/>
      <sz val="36"/>
      <name val="Arial"/>
    </font>
    <font>
      <sz val="36"/>
      <name val="Arial"/>
      <family val="2"/>
    </font>
    <font>
      <sz val="10"/>
      <name val="Arial"/>
      <family val="2"/>
    </font>
    <font>
      <b/>
      <u/>
      <sz val="12"/>
      <color indexed="8"/>
      <name val="Arial"/>
      <family val="2"/>
    </font>
    <font>
      <strike/>
      <sz val="36"/>
      <name val="Arial"/>
    </font>
    <font>
      <sz val="8"/>
      <name val="Tahoma"/>
      <family val="2"/>
    </font>
    <font>
      <b/>
      <sz val="16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b/>
      <sz val="12"/>
      <name val="Britannic Bold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u/>
      <sz val="12"/>
      <name val="Arial"/>
      <family val="2"/>
    </font>
    <font>
      <b/>
      <sz val="12"/>
      <color indexed="8"/>
      <name val="Arial"/>
    </font>
    <font>
      <b/>
      <sz val="12"/>
      <name val="Arial"/>
    </font>
    <font>
      <sz val="12"/>
      <name val="Arial"/>
      <family val="2"/>
    </font>
    <font>
      <b/>
      <sz val="12"/>
      <color indexed="12"/>
      <name val="Arial"/>
      <family val="2"/>
    </font>
    <font>
      <sz val="8"/>
      <name val="Tahoma"/>
      <family val="2"/>
    </font>
  </fonts>
  <fills count="9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2" borderId="0" applyNumberFormat="0" applyFont="0" applyAlignment="0" applyProtection="0"/>
    <xf numFmtId="0" fontId="1" fillId="0" borderId="0" applyBorder="0"/>
  </cellStyleXfs>
  <cellXfs count="191">
    <xf numFmtId="0" fontId="0" fillId="0" borderId="0" xfId="0"/>
    <xf numFmtId="37" fontId="0" fillId="0" borderId="0" xfId="0" applyNumberFormat="1"/>
    <xf numFmtId="165" fontId="3" fillId="0" borderId="0" xfId="0" applyNumberFormat="1" applyFont="1"/>
    <xf numFmtId="0" fontId="0" fillId="0" borderId="0" xfId="0" applyAlignment="1">
      <alignment horizontal="centerContinuous"/>
    </xf>
    <xf numFmtId="0" fontId="5" fillId="0" borderId="0" xfId="0" applyFont="1"/>
    <xf numFmtId="0" fontId="0" fillId="0" borderId="0" xfId="0" applyFill="1" applyBorder="1"/>
    <xf numFmtId="0" fontId="6" fillId="0" borderId="0" xfId="0" applyFont="1"/>
    <xf numFmtId="38" fontId="4" fillId="0" borderId="0" xfId="0" applyNumberFormat="1" applyFont="1" applyFill="1" applyBorder="1"/>
    <xf numFmtId="165" fontId="3" fillId="0" borderId="0" xfId="0" applyNumberFormat="1" applyFont="1" applyFill="1" applyBorder="1"/>
    <xf numFmtId="38" fontId="0" fillId="0" borderId="0" xfId="0" applyNumberFormat="1" applyFill="1" applyBorder="1" applyProtection="1"/>
    <xf numFmtId="17" fontId="3" fillId="0" borderId="0" xfId="0" applyNumberFormat="1" applyFont="1" applyFill="1" applyBorder="1"/>
    <xf numFmtId="37" fontId="0" fillId="0" borderId="0" xfId="0" applyNumberFormat="1" applyFill="1" applyBorder="1"/>
    <xf numFmtId="165" fontId="3" fillId="0" borderId="0" xfId="0" applyNumberFormat="1" applyFont="1" applyFill="1" applyBorder="1" applyProtection="1"/>
    <xf numFmtId="165" fontId="3" fillId="0" borderId="0" xfId="0" applyNumberFormat="1" applyFont="1" applyFill="1" applyBorder="1" applyAlignment="1">
      <alignment horizontal="centerContinuous"/>
    </xf>
    <xf numFmtId="165" fontId="3" fillId="0" borderId="0" xfId="0" applyNumberFormat="1" applyFont="1" applyFill="1"/>
    <xf numFmtId="165" fontId="3" fillId="0" borderId="0" xfId="0" applyNumberFormat="1" applyFont="1" applyFill="1" applyProtection="1"/>
    <xf numFmtId="0" fontId="8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1" fillId="0" borderId="0" xfId="0" applyFont="1" applyAlignment="1">
      <alignment horizontal="centerContinuous"/>
    </xf>
    <xf numFmtId="0" fontId="1" fillId="0" borderId="0" xfId="2"/>
    <xf numFmtId="0" fontId="0" fillId="0" borderId="0" xfId="0" applyBorder="1"/>
    <xf numFmtId="0" fontId="6" fillId="0" borderId="0" xfId="0" applyFont="1" applyBorder="1"/>
    <xf numFmtId="0" fontId="12" fillId="0" borderId="0" xfId="0" applyFont="1"/>
    <xf numFmtId="0" fontId="7" fillId="0" borderId="0" xfId="0" applyFont="1"/>
    <xf numFmtId="0" fontId="5" fillId="0" borderId="0" xfId="0" applyFont="1" applyBorder="1"/>
    <xf numFmtId="0" fontId="14" fillId="0" borderId="0" xfId="0" applyFont="1" applyAlignment="1">
      <alignment horizontal="centerContinuous"/>
    </xf>
    <xf numFmtId="0" fontId="10" fillId="0" borderId="0" xfId="0" applyFont="1" applyAlignment="1">
      <alignment horizontal="left"/>
    </xf>
    <xf numFmtId="0" fontId="10" fillId="0" borderId="0" xfId="0" applyFont="1" applyAlignment="1"/>
    <xf numFmtId="0" fontId="7" fillId="0" borderId="0" xfId="0" applyFont="1" applyBorder="1"/>
    <xf numFmtId="0" fontId="7" fillId="3" borderId="1" xfId="0" applyFont="1" applyFill="1" applyBorder="1" applyAlignment="1">
      <alignment vertical="top" wrapText="1"/>
    </xf>
    <xf numFmtId="2" fontId="7" fillId="3" borderId="1" xfId="0" applyNumberFormat="1" applyFont="1" applyFill="1" applyBorder="1" applyAlignment="1">
      <alignment vertical="top" wrapText="1"/>
    </xf>
    <xf numFmtId="0" fontId="7" fillId="0" borderId="0" xfId="0" applyFont="1" applyAlignment="1"/>
    <xf numFmtId="0" fontId="12" fillId="0" borderId="0" xfId="0" applyNumberFormat="1" applyFont="1" applyAlignment="1"/>
    <xf numFmtId="0" fontId="12" fillId="0" borderId="0" xfId="0" applyFont="1" applyAlignment="1"/>
    <xf numFmtId="2" fontId="12" fillId="0" borderId="0" xfId="0" applyNumberFormat="1" applyFont="1" applyAlignment="1"/>
    <xf numFmtId="14" fontId="13" fillId="0" borderId="0" xfId="0" applyNumberFormat="1" applyFont="1" applyFill="1" applyBorder="1" applyAlignment="1">
      <alignment horizontal="left"/>
    </xf>
    <xf numFmtId="0" fontId="0" fillId="0" borderId="0" xfId="0" applyFill="1"/>
    <xf numFmtId="165" fontId="16" fillId="0" borderId="0" xfId="0" applyNumberFormat="1" applyFont="1" applyFill="1" applyBorder="1" applyAlignment="1">
      <alignment horizontal="centerContinuous"/>
    </xf>
    <xf numFmtId="0" fontId="7" fillId="0" borderId="2" xfId="0" applyFont="1" applyBorder="1"/>
    <xf numFmtId="165" fontId="19" fillId="0" borderId="0" xfId="0" applyNumberFormat="1" applyFont="1" applyFill="1" applyBorder="1"/>
    <xf numFmtId="165" fontId="20" fillId="0" borderId="0" xfId="0" applyNumberFormat="1" applyFont="1" applyFill="1" applyBorder="1" applyAlignment="1">
      <alignment horizontal="centerContinuous"/>
    </xf>
    <xf numFmtId="165" fontId="20" fillId="0" borderId="0" xfId="0" applyNumberFormat="1" applyFont="1" applyFill="1" applyBorder="1"/>
    <xf numFmtId="37" fontId="21" fillId="0" borderId="0" xfId="0" applyNumberFormat="1" applyFont="1" applyFill="1" applyBorder="1"/>
    <xf numFmtId="165" fontId="22" fillId="0" borderId="0" xfId="0" applyNumberFormat="1" applyFont="1" applyFill="1"/>
    <xf numFmtId="165" fontId="23" fillId="0" borderId="0" xfId="0" applyNumberFormat="1" applyFont="1"/>
    <xf numFmtId="37" fontId="21" fillId="0" borderId="0" xfId="0" applyNumberFormat="1" applyFont="1"/>
    <xf numFmtId="165" fontId="24" fillId="4" borderId="3" xfId="0" applyNumberFormat="1" applyFont="1" applyFill="1" applyBorder="1" applyAlignment="1">
      <alignment horizontal="centerContinuous"/>
    </xf>
    <xf numFmtId="165" fontId="24" fillId="4" borderId="4" xfId="0" applyNumberFormat="1" applyFont="1" applyFill="1" applyBorder="1" applyAlignment="1">
      <alignment horizontal="centerContinuous"/>
    </xf>
    <xf numFmtId="37" fontId="21" fillId="4" borderId="5" xfId="0" applyNumberFormat="1" applyFont="1" applyFill="1" applyBorder="1"/>
    <xf numFmtId="165" fontId="25" fillId="0" borderId="0" xfId="0" applyNumberFormat="1" applyFont="1"/>
    <xf numFmtId="165" fontId="13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Alignment="1">
      <alignment horizontal="centerContinuous"/>
    </xf>
    <xf numFmtId="1" fontId="25" fillId="0" borderId="0" xfId="0" applyNumberFormat="1" applyFont="1" applyFill="1" applyAlignment="1">
      <alignment horizontal="left"/>
    </xf>
    <xf numFmtId="1" fontId="25" fillId="0" borderId="0" xfId="0" applyNumberFormat="1" applyFont="1" applyFill="1" applyAlignment="1">
      <alignment horizontal="centerContinuous"/>
    </xf>
    <xf numFmtId="165" fontId="25" fillId="5" borderId="0" xfId="0" applyNumberFormat="1" applyFont="1" applyFill="1"/>
    <xf numFmtId="165" fontId="25" fillId="6" borderId="6" xfId="0" applyNumberFormat="1" applyFont="1" applyFill="1" applyBorder="1" applyAlignment="1">
      <alignment horizontal="centerContinuous"/>
    </xf>
    <xf numFmtId="165" fontId="25" fillId="6" borderId="7" xfId="0" applyNumberFormat="1" applyFont="1" applyFill="1" applyBorder="1" applyAlignment="1">
      <alignment horizontal="centerContinuous"/>
    </xf>
    <xf numFmtId="165" fontId="25" fillId="6" borderId="8" xfId="0" applyNumberFormat="1" applyFont="1" applyFill="1" applyBorder="1" applyAlignment="1">
      <alignment horizontal="centerContinuous"/>
    </xf>
    <xf numFmtId="165" fontId="24" fillId="6" borderId="8" xfId="0" applyNumberFormat="1" applyFont="1" applyFill="1" applyBorder="1" applyAlignment="1">
      <alignment horizontal="centerContinuous"/>
    </xf>
    <xf numFmtId="0" fontId="21" fillId="0" borderId="0" xfId="0" applyFont="1"/>
    <xf numFmtId="165" fontId="25" fillId="6" borderId="9" xfId="0" applyNumberFormat="1" applyFont="1" applyFill="1" applyBorder="1" applyAlignment="1">
      <alignment horizontal="centerContinuous"/>
    </xf>
    <xf numFmtId="165" fontId="27" fillId="0" borderId="0" xfId="0" applyNumberFormat="1" applyFont="1" applyFill="1"/>
    <xf numFmtId="0" fontId="28" fillId="0" borderId="10" xfId="0" applyFont="1" applyBorder="1" applyAlignment="1">
      <alignment horizontal="center" vertical="justify"/>
    </xf>
    <xf numFmtId="0" fontId="24" fillId="0" borderId="0" xfId="0" applyFont="1"/>
    <xf numFmtId="165" fontId="27" fillId="0" borderId="0" xfId="0" applyNumberFormat="1" applyFont="1" applyFill="1" applyAlignment="1">
      <alignment horizontal="centerContinuous"/>
    </xf>
    <xf numFmtId="0" fontId="28" fillId="0" borderId="0" xfId="0" applyFont="1"/>
    <xf numFmtId="37" fontId="28" fillId="0" borderId="0" xfId="0" applyNumberFormat="1" applyFont="1"/>
    <xf numFmtId="165" fontId="27" fillId="0" borderId="0" xfId="0" applyNumberFormat="1" applyFont="1" applyFill="1" applyBorder="1" applyAlignment="1">
      <alignment horizontal="center"/>
    </xf>
    <xf numFmtId="165" fontId="27" fillId="0" borderId="0" xfId="0" applyNumberFormat="1" applyFont="1" applyFill="1" applyAlignment="1">
      <alignment horizontal="center"/>
    </xf>
    <xf numFmtId="165" fontId="25" fillId="5" borderId="0" xfId="0" applyNumberFormat="1" applyFont="1" applyFill="1" applyAlignment="1">
      <alignment horizontal="center"/>
    </xf>
    <xf numFmtId="165" fontId="27" fillId="5" borderId="0" xfId="0" applyNumberFormat="1" applyFont="1" applyFill="1" applyAlignment="1">
      <alignment horizontal="center"/>
    </xf>
    <xf numFmtId="37" fontId="28" fillId="0" borderId="0" xfId="0" applyNumberFormat="1" applyFont="1" applyAlignment="1"/>
    <xf numFmtId="37" fontId="28" fillId="0" borderId="0" xfId="0" applyNumberFormat="1" applyFont="1" applyAlignment="1">
      <alignment horizontal="center"/>
    </xf>
    <xf numFmtId="37" fontId="24" fillId="0" borderId="0" xfId="0" applyNumberFormat="1" applyFont="1" applyAlignment="1">
      <alignment horizontal="center"/>
    </xf>
    <xf numFmtId="2" fontId="27" fillId="0" borderId="0" xfId="0" applyNumberFormat="1" applyFont="1" applyFill="1"/>
    <xf numFmtId="2" fontId="27" fillId="0" borderId="0" xfId="0" applyNumberFormat="1" applyFont="1" applyFill="1" applyAlignment="1">
      <alignment horizontal="center"/>
    </xf>
    <xf numFmtId="38" fontId="25" fillId="0" borderId="0" xfId="0" applyNumberFormat="1" applyFont="1" applyFill="1" applyBorder="1"/>
    <xf numFmtId="38" fontId="25" fillId="0" borderId="11" xfId="0" applyNumberFormat="1" applyFont="1" applyFill="1" applyBorder="1"/>
    <xf numFmtId="38" fontId="24" fillId="7" borderId="11" xfId="0" applyNumberFormat="1" applyFont="1" applyFill="1" applyBorder="1"/>
    <xf numFmtId="37" fontId="24" fillId="7" borderId="11" xfId="0" applyNumberFormat="1" applyFont="1" applyFill="1" applyBorder="1"/>
    <xf numFmtId="37" fontId="24" fillId="0" borderId="0" xfId="0" applyNumberFormat="1" applyFont="1" applyFill="1" applyBorder="1"/>
    <xf numFmtId="208" fontId="24" fillId="8" borderId="11" xfId="0" applyNumberFormat="1" applyFont="1" applyFill="1" applyBorder="1"/>
    <xf numFmtId="38" fontId="24" fillId="8" borderId="11" xfId="0" applyNumberFormat="1" applyFont="1" applyFill="1" applyBorder="1"/>
    <xf numFmtId="37" fontId="28" fillId="0" borderId="0" xfId="0" applyNumberFormat="1" applyFont="1" applyFill="1"/>
    <xf numFmtId="208" fontId="25" fillId="7" borderId="0" xfId="0" applyNumberFormat="1" applyFont="1" applyFill="1" applyBorder="1"/>
    <xf numFmtId="208" fontId="25" fillId="0" borderId="0" xfId="0" applyNumberFormat="1" applyFont="1" applyFill="1" applyBorder="1"/>
    <xf numFmtId="165" fontId="23" fillId="0" borderId="0" xfId="0" applyNumberFormat="1" applyFont="1" applyFill="1" applyBorder="1"/>
    <xf numFmtId="37" fontId="21" fillId="0" borderId="0" xfId="0" applyNumberFormat="1" applyFont="1" applyBorder="1"/>
    <xf numFmtId="38" fontId="29" fillId="0" borderId="0" xfId="0" applyNumberFormat="1" applyFont="1" applyFill="1"/>
    <xf numFmtId="38" fontId="29" fillId="5" borderId="0" xfId="0" applyNumberFormat="1" applyFont="1" applyFill="1"/>
    <xf numFmtId="17" fontId="28" fillId="0" borderId="0" xfId="0" applyNumberFormat="1" applyFont="1" applyBorder="1"/>
    <xf numFmtId="38" fontId="28" fillId="0" borderId="0" xfId="0" applyNumberFormat="1" applyFont="1" applyBorder="1"/>
    <xf numFmtId="38" fontId="27" fillId="0" borderId="0" xfId="0" applyNumberFormat="1" applyFont="1" applyFill="1" applyBorder="1"/>
    <xf numFmtId="38" fontId="28" fillId="7" borderId="0" xfId="0" applyNumberFormat="1" applyFont="1" applyFill="1" applyBorder="1"/>
    <xf numFmtId="38" fontId="28" fillId="0" borderId="0" xfId="0" applyNumberFormat="1" applyFont="1" applyFill="1" applyBorder="1"/>
    <xf numFmtId="38" fontId="28" fillId="8" borderId="0" xfId="0" applyNumberFormat="1" applyFont="1" applyFill="1" applyBorder="1" applyAlignment="1"/>
    <xf numFmtId="38" fontId="28" fillId="8" borderId="0" xfId="0" applyNumberFormat="1" applyFont="1" applyFill="1" applyBorder="1"/>
    <xf numFmtId="17" fontId="25" fillId="0" borderId="12" xfId="0" applyNumberFormat="1" applyFont="1" applyFill="1" applyBorder="1" applyAlignment="1"/>
    <xf numFmtId="38" fontId="24" fillId="0" borderId="12" xfId="0" applyNumberFormat="1" applyFont="1" applyFill="1" applyBorder="1"/>
    <xf numFmtId="38" fontId="25" fillId="7" borderId="12" xfId="0" applyNumberFormat="1" applyFont="1" applyFill="1" applyBorder="1"/>
    <xf numFmtId="17" fontId="23" fillId="0" borderId="12" xfId="0" applyNumberFormat="1" applyFont="1" applyFill="1" applyBorder="1" applyAlignment="1"/>
    <xf numFmtId="38" fontId="25" fillId="0" borderId="12" xfId="0" applyNumberFormat="1" applyFont="1" applyFill="1" applyBorder="1"/>
    <xf numFmtId="37" fontId="24" fillId="0" borderId="12" xfId="0" applyNumberFormat="1" applyFont="1" applyFill="1" applyBorder="1"/>
    <xf numFmtId="37" fontId="24" fillId="0" borderId="12" xfId="0" applyNumberFormat="1" applyFont="1" applyBorder="1"/>
    <xf numFmtId="38" fontId="25" fillId="8" borderId="12" xfId="0" applyNumberFormat="1" applyFont="1" applyFill="1" applyBorder="1"/>
    <xf numFmtId="165" fontId="24" fillId="4" borderId="13" xfId="0" applyNumberFormat="1" applyFont="1" applyFill="1" applyBorder="1" applyAlignment="1">
      <alignment horizontal="centerContinuous"/>
    </xf>
    <xf numFmtId="165" fontId="24" fillId="4" borderId="14" xfId="0" applyNumberFormat="1" applyFont="1" applyFill="1" applyBorder="1" applyAlignment="1">
      <alignment horizontal="centerContinuous"/>
    </xf>
    <xf numFmtId="165" fontId="24" fillId="4" borderId="15" xfId="0" applyNumberFormat="1" applyFont="1" applyFill="1" applyBorder="1" applyAlignment="1">
      <alignment horizontal="centerContinuous"/>
    </xf>
    <xf numFmtId="38" fontId="24" fillId="7" borderId="12" xfId="0" applyNumberFormat="1" applyFont="1" applyFill="1" applyBorder="1"/>
    <xf numFmtId="38" fontId="24" fillId="8" borderId="12" xfId="0" applyNumberFormat="1" applyFont="1" applyFill="1" applyBorder="1"/>
    <xf numFmtId="165" fontId="23" fillId="0" borderId="0" xfId="0" quotePrefix="1" applyNumberFormat="1" applyFont="1" applyFill="1" applyBorder="1" applyAlignment="1">
      <alignment horizontal="left"/>
    </xf>
    <xf numFmtId="38" fontId="23" fillId="0" borderId="0" xfId="0" applyNumberFormat="1" applyFont="1" applyFill="1" applyBorder="1"/>
    <xf numFmtId="2" fontId="27" fillId="0" borderId="16" xfId="0" applyNumberFormat="1" applyFont="1" applyFill="1" applyBorder="1" applyAlignment="1">
      <alignment horizontal="center"/>
    </xf>
    <xf numFmtId="38" fontId="25" fillId="0" borderId="16" xfId="0" applyNumberFormat="1" applyFont="1" applyFill="1" applyBorder="1"/>
    <xf numFmtId="38" fontId="25" fillId="0" borderId="17" xfId="0" applyNumberFormat="1" applyFont="1" applyFill="1" applyBorder="1"/>
    <xf numFmtId="38" fontId="23" fillId="0" borderId="16" xfId="0" applyNumberFormat="1" applyFont="1" applyFill="1" applyBorder="1"/>
    <xf numFmtId="38" fontId="23" fillId="0" borderId="17" xfId="0" applyNumberFormat="1" applyFont="1" applyFill="1" applyBorder="1"/>
    <xf numFmtId="38" fontId="28" fillId="0" borderId="16" xfId="0" applyNumberFormat="1" applyFont="1" applyBorder="1"/>
    <xf numFmtId="38" fontId="28" fillId="0" borderId="17" xfId="0" applyNumberFormat="1" applyFont="1" applyBorder="1"/>
    <xf numFmtId="165" fontId="30" fillId="0" borderId="18" xfId="0" applyNumberFormat="1" applyFont="1" applyFill="1" applyBorder="1" applyAlignment="1">
      <alignment horizontal="center"/>
    </xf>
    <xf numFmtId="2" fontId="27" fillId="0" borderId="19" xfId="0" applyNumberFormat="1" applyFont="1" applyFill="1" applyBorder="1"/>
    <xf numFmtId="38" fontId="25" fillId="0" borderId="20" xfId="0" applyNumberFormat="1" applyFont="1" applyFill="1" applyBorder="1"/>
    <xf numFmtId="38" fontId="25" fillId="0" borderId="19" xfId="0" applyNumberFormat="1" applyFont="1" applyFill="1" applyBorder="1"/>
    <xf numFmtId="38" fontId="23" fillId="0" borderId="19" xfId="0" applyNumberFormat="1" applyFont="1" applyFill="1" applyBorder="1"/>
    <xf numFmtId="38" fontId="28" fillId="0" borderId="19" xfId="0" applyNumberFormat="1" applyFont="1" applyBorder="1"/>
    <xf numFmtId="38" fontId="28" fillId="8" borderId="21" xfId="0" applyNumberFormat="1" applyFont="1" applyFill="1" applyBorder="1"/>
    <xf numFmtId="38" fontId="29" fillId="8" borderId="21" xfId="0" applyNumberFormat="1" applyFont="1" applyFill="1" applyBorder="1"/>
    <xf numFmtId="38" fontId="25" fillId="0" borderId="22" xfId="0" applyNumberFormat="1" applyFont="1" applyFill="1" applyBorder="1"/>
    <xf numFmtId="38" fontId="25" fillId="0" borderId="23" xfId="0" applyNumberFormat="1" applyFont="1" applyFill="1" applyBorder="1"/>
    <xf numFmtId="38" fontId="25" fillId="0" borderId="24" xfId="0" applyNumberFormat="1" applyFont="1" applyFill="1" applyBorder="1"/>
    <xf numFmtId="38" fontId="24" fillId="0" borderId="22" xfId="0" applyNumberFormat="1" applyFont="1" applyFill="1" applyBorder="1"/>
    <xf numFmtId="38" fontId="24" fillId="0" borderId="23" xfId="0" applyNumberFormat="1" applyFont="1" applyFill="1" applyBorder="1"/>
    <xf numFmtId="38" fontId="24" fillId="0" borderId="24" xfId="0" applyNumberFormat="1" applyFont="1" applyFill="1" applyBorder="1"/>
    <xf numFmtId="38" fontId="23" fillId="8" borderId="21" xfId="0" applyNumberFormat="1" applyFont="1" applyFill="1" applyBorder="1"/>
    <xf numFmtId="208" fontId="24" fillId="8" borderId="13" xfId="0" applyNumberFormat="1" applyFont="1" applyFill="1" applyBorder="1"/>
    <xf numFmtId="37" fontId="28" fillId="8" borderId="21" xfId="0" applyNumberFormat="1" applyFont="1" applyFill="1" applyBorder="1"/>
    <xf numFmtId="37" fontId="24" fillId="7" borderId="21" xfId="0" applyNumberFormat="1" applyFont="1" applyFill="1" applyBorder="1"/>
    <xf numFmtId="38" fontId="24" fillId="7" borderId="21" xfId="0" applyNumberFormat="1" applyFont="1" applyFill="1" applyBorder="1"/>
    <xf numFmtId="38" fontId="29" fillId="7" borderId="21" xfId="0" applyNumberFormat="1" applyFont="1" applyFill="1" applyBorder="1"/>
    <xf numFmtId="38" fontId="23" fillId="7" borderId="21" xfId="0" applyNumberFormat="1" applyFont="1" applyFill="1" applyBorder="1"/>
    <xf numFmtId="38" fontId="28" fillId="7" borderId="21" xfId="0" applyNumberFormat="1" applyFont="1" applyFill="1" applyBorder="1"/>
    <xf numFmtId="208" fontId="25" fillId="7" borderId="21" xfId="0" applyNumberFormat="1" applyFont="1" applyFill="1" applyBorder="1"/>
    <xf numFmtId="37" fontId="24" fillId="8" borderId="25" xfId="0" applyNumberFormat="1" applyFont="1" applyFill="1" applyBorder="1" applyAlignment="1">
      <alignment horizontal="center"/>
    </xf>
    <xf numFmtId="37" fontId="28" fillId="8" borderId="21" xfId="0" applyNumberFormat="1" applyFont="1" applyFill="1" applyBorder="1" applyAlignment="1">
      <alignment horizontal="center"/>
    </xf>
    <xf numFmtId="165" fontId="25" fillId="7" borderId="25" xfId="0" applyNumberFormat="1" applyFont="1" applyFill="1" applyBorder="1" applyAlignment="1">
      <alignment horizontal="center"/>
    </xf>
    <xf numFmtId="165" fontId="27" fillId="7" borderId="21" xfId="0" applyNumberFormat="1" applyFont="1" applyFill="1" applyBorder="1" applyAlignment="1">
      <alignment horizontal="center"/>
    </xf>
    <xf numFmtId="38" fontId="25" fillId="0" borderId="26" xfId="0" applyNumberFormat="1" applyFont="1" applyFill="1" applyBorder="1"/>
    <xf numFmtId="2" fontId="27" fillId="0" borderId="27" xfId="0" applyNumberFormat="1" applyFont="1" applyFill="1" applyBorder="1" applyAlignment="1">
      <alignment horizontal="center"/>
    </xf>
    <xf numFmtId="38" fontId="28" fillId="7" borderId="11" xfId="0" applyNumberFormat="1" applyFont="1" applyFill="1" applyBorder="1"/>
    <xf numFmtId="165" fontId="25" fillId="3" borderId="9" xfId="0" applyNumberFormat="1" applyFont="1" applyFill="1" applyBorder="1" applyAlignment="1">
      <alignment horizontal="centerContinuous"/>
    </xf>
    <xf numFmtId="165" fontId="24" fillId="4" borderId="11" xfId="0" applyNumberFormat="1" applyFont="1" applyFill="1" applyBorder="1" applyAlignment="1">
      <alignment horizontal="centerContinuous"/>
    </xf>
    <xf numFmtId="37" fontId="21" fillId="4" borderId="11" xfId="0" applyNumberFormat="1" applyFont="1" applyFill="1" applyBorder="1"/>
    <xf numFmtId="37" fontId="24" fillId="3" borderId="25" xfId="0" applyNumberFormat="1" applyFont="1" applyFill="1" applyBorder="1" applyAlignment="1">
      <alignment horizontal="center"/>
    </xf>
    <xf numFmtId="37" fontId="28" fillId="3" borderId="21" xfId="0" applyNumberFormat="1" applyFont="1" applyFill="1" applyBorder="1" applyAlignment="1">
      <alignment horizontal="center"/>
    </xf>
    <xf numFmtId="165" fontId="30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center"/>
    </xf>
    <xf numFmtId="38" fontId="25" fillId="0" borderId="28" xfId="0" applyNumberFormat="1" applyFont="1" applyFill="1" applyBorder="1"/>
    <xf numFmtId="1" fontId="25" fillId="0" borderId="0" xfId="0" applyNumberFormat="1" applyFont="1" applyFill="1" applyBorder="1" applyAlignment="1">
      <alignment horizontal="centerContinuous"/>
    </xf>
    <xf numFmtId="0" fontId="28" fillId="0" borderId="0" xfId="0" applyFont="1" applyFill="1" applyBorder="1"/>
    <xf numFmtId="2" fontId="27" fillId="0" borderId="16" xfId="0" applyNumberFormat="1" applyFont="1" applyFill="1" applyBorder="1"/>
    <xf numFmtId="38" fontId="25" fillId="0" borderId="29" xfId="0" applyNumberFormat="1" applyFont="1" applyFill="1" applyBorder="1"/>
    <xf numFmtId="38" fontId="25" fillId="7" borderId="30" xfId="0" applyNumberFormat="1" applyFont="1" applyFill="1" applyBorder="1"/>
    <xf numFmtId="38" fontId="25" fillId="8" borderId="30" xfId="0" applyNumberFormat="1" applyFont="1" applyFill="1" applyBorder="1"/>
    <xf numFmtId="38" fontId="24" fillId="7" borderId="30" xfId="0" applyNumberFormat="1" applyFont="1" applyFill="1" applyBorder="1"/>
    <xf numFmtId="38" fontId="24" fillId="8" borderId="30" xfId="0" applyNumberFormat="1" applyFont="1" applyFill="1" applyBorder="1"/>
    <xf numFmtId="2" fontId="30" fillId="0" borderId="31" xfId="0" applyNumberFormat="1" applyFont="1" applyFill="1" applyBorder="1" applyAlignment="1">
      <alignment horizontal="center"/>
    </xf>
    <xf numFmtId="2" fontId="30" fillId="0" borderId="32" xfId="0" applyNumberFormat="1" applyFont="1" applyFill="1" applyBorder="1" applyAlignment="1">
      <alignment horizontal="center"/>
    </xf>
    <xf numFmtId="2" fontId="30" fillId="0" borderId="19" xfId="0" applyNumberFormat="1" applyFont="1" applyFill="1" applyBorder="1" applyAlignment="1">
      <alignment horizontal="center"/>
    </xf>
    <xf numFmtId="0" fontId="7" fillId="4" borderId="0" xfId="0" applyFont="1" applyFill="1" applyBorder="1"/>
    <xf numFmtId="217" fontId="7" fillId="3" borderId="1" xfId="0" applyNumberFormat="1" applyFont="1" applyFill="1" applyBorder="1" applyAlignment="1">
      <alignment vertical="top" wrapText="1"/>
    </xf>
    <xf numFmtId="217" fontId="17" fillId="0" borderId="0" xfId="0" applyNumberFormat="1" applyFont="1" applyAlignment="1"/>
    <xf numFmtId="217" fontId="18" fillId="0" borderId="0" xfId="0" applyNumberFormat="1" applyFont="1" applyAlignment="1"/>
    <xf numFmtId="165" fontId="24" fillId="3" borderId="3" xfId="0" applyNumberFormat="1" applyFont="1" applyFill="1" applyBorder="1" applyAlignment="1">
      <alignment horizontal="centerContinuous"/>
    </xf>
    <xf numFmtId="165" fontId="24" fillId="3" borderId="4" xfId="0" applyNumberFormat="1" applyFont="1" applyFill="1" applyBorder="1" applyAlignment="1">
      <alignment horizontal="centerContinuous"/>
    </xf>
    <xf numFmtId="37" fontId="21" fillId="3" borderId="5" xfId="0" applyNumberFormat="1" applyFont="1" applyFill="1" applyBorder="1"/>
    <xf numFmtId="0" fontId="7" fillId="5" borderId="0" xfId="0" applyFont="1" applyFill="1" applyBorder="1"/>
    <xf numFmtId="0" fontId="0" fillId="5" borderId="0" xfId="0" applyFill="1" applyBorder="1"/>
    <xf numFmtId="38" fontId="28" fillId="5" borderId="21" xfId="0" applyNumberFormat="1" applyFont="1" applyFill="1" applyBorder="1"/>
    <xf numFmtId="0" fontId="6" fillId="0" borderId="21" xfId="0" applyFont="1" applyBorder="1"/>
    <xf numFmtId="0" fontId="0" fillId="0" borderId="21" xfId="0" applyBorder="1"/>
    <xf numFmtId="0" fontId="0" fillId="0" borderId="33" xfId="0" applyBorder="1"/>
    <xf numFmtId="0" fontId="24" fillId="0" borderId="21" xfId="0" applyFont="1" applyBorder="1"/>
    <xf numFmtId="1" fontId="24" fillId="0" borderId="21" xfId="0" applyNumberFormat="1" applyFont="1" applyBorder="1"/>
    <xf numFmtId="0" fontId="30" fillId="5" borderId="34" xfId="0" applyFont="1" applyFill="1" applyBorder="1" applyAlignment="1">
      <alignment horizontal="center"/>
    </xf>
    <xf numFmtId="0" fontId="30" fillId="0" borderId="25" xfId="0" applyFont="1" applyBorder="1"/>
    <xf numFmtId="1" fontId="24" fillId="0" borderId="35" xfId="0" applyNumberFormat="1" applyFont="1" applyBorder="1"/>
    <xf numFmtId="16" fontId="0" fillId="0" borderId="0" xfId="0" applyNumberFormat="1" applyBorder="1"/>
    <xf numFmtId="165" fontId="30" fillId="0" borderId="36" xfId="0" applyNumberFormat="1" applyFont="1" applyFill="1" applyBorder="1" applyAlignment="1">
      <alignment horizontal="center"/>
    </xf>
    <xf numFmtId="165" fontId="30" fillId="0" borderId="37" xfId="0" applyNumberFormat="1" applyFont="1" applyFill="1" applyBorder="1" applyAlignment="1">
      <alignment horizontal="center"/>
    </xf>
  </cellXfs>
  <cellStyles count="3">
    <cellStyle name="NewFill" xfId="1"/>
    <cellStyle name="Normal" xfId="0" builtinId="0"/>
    <cellStyle name="Normal_Dialog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dialogsheet" Target="dialog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ialog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dialogsheets/sheet1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showRowColHeaders="0" showZeros="0" showOutlineSymbols="0" topLeftCell="A85" workbookViewId="0">
      <selection activeCell="B17" sqref="B17"/>
    </sheetView>
  </sheetViews>
  <sheetFormatPr defaultColWidth="0.81640625" defaultRowHeight="5.4" customHeight="1" x14ac:dyDescent="0.25"/>
  <sheetProtection sheet="1"/>
  <printOptions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449580</xdr:colOff>
          <xdr:row>31</xdr:row>
          <xdr:rowOff>76200</xdr:rowOff>
        </xdr:from>
        <xdr:to>
          <xdr:col>5</xdr:col>
          <xdr:colOff>899160</xdr:colOff>
          <xdr:row>33</xdr:row>
          <xdr:rowOff>68580</xdr:rowOff>
        </xdr:to>
        <xdr:sp macro="" textlink="">
          <xdr:nvSpPr>
            <xdr:cNvPr id="5129" name="Button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Set up Pos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121920</xdr:colOff>
          <xdr:row>31</xdr:row>
          <xdr:rowOff>68580</xdr:rowOff>
        </xdr:from>
        <xdr:to>
          <xdr:col>7</xdr:col>
          <xdr:colOff>701040</xdr:colOff>
          <xdr:row>33</xdr:row>
          <xdr:rowOff>68580</xdr:rowOff>
        </xdr:to>
        <xdr:sp macro="" textlink="">
          <xdr:nvSpPr>
            <xdr:cNvPr id="5130" name="Button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Copy Pos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2"/>
  <dimension ref="A1:FW513"/>
  <sheetViews>
    <sheetView showGridLines="0" zoomScale="7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:IV7"/>
    </sheetView>
  </sheetViews>
  <sheetFormatPr defaultColWidth="16.08984375" defaultRowHeight="13.2" x14ac:dyDescent="0.25"/>
  <cols>
    <col min="1" max="1" width="11.81640625" style="173" customWidth="1"/>
    <col min="2" max="2" width="17.81640625" style="34" customWidth="1"/>
    <col min="3" max="3" width="8.81640625" style="34" customWidth="1"/>
    <col min="4" max="4" width="20.08984375" style="35" customWidth="1"/>
    <col min="5" max="5" width="9.36328125" style="34" bestFit="1" customWidth="1"/>
    <col min="6" max="6" width="16.453125" style="34" customWidth="1"/>
    <col min="7" max="7" width="8.54296875" style="34" customWidth="1"/>
    <col min="8" max="8" width="16.08984375" style="34" customWidth="1"/>
    <col min="9" max="9" width="7.81640625" style="34" customWidth="1"/>
    <col min="10" max="10" width="16.453125" style="34" customWidth="1"/>
    <col min="11" max="11" width="7.1796875" style="34" customWidth="1"/>
    <col min="12" max="12" width="16.08984375" style="34" customWidth="1"/>
    <col min="13" max="13" width="5.81640625" style="34" customWidth="1"/>
    <col min="14" max="14" width="16.54296875" style="34" customWidth="1"/>
    <col min="15" max="15" width="8.08984375" style="34" customWidth="1"/>
    <col min="16" max="17" width="9.90625" style="34" customWidth="1"/>
    <col min="18" max="18" width="14.36328125" style="34" customWidth="1"/>
    <col min="19" max="19" width="7.54296875" style="34" customWidth="1"/>
    <col min="20" max="20" width="15.54296875" style="34" customWidth="1"/>
    <col min="21" max="21" width="5.1796875" style="34" customWidth="1"/>
    <col min="22" max="22" width="15.81640625" style="34" customWidth="1"/>
    <col min="23" max="23" width="12" style="34" customWidth="1"/>
    <col min="24" max="24" width="15" style="34" customWidth="1"/>
    <col min="25" max="25" width="6.81640625" style="34" customWidth="1"/>
    <col min="26" max="26" width="16.1796875" style="34" customWidth="1"/>
    <col min="27" max="27" width="7.1796875" style="34" customWidth="1"/>
    <col min="28" max="28" width="14.36328125" style="34" customWidth="1"/>
    <col min="29" max="172" width="16.08984375" style="34" customWidth="1"/>
    <col min="173" max="16384" width="16.08984375" style="23"/>
  </cols>
  <sheetData>
    <row r="1" spans="1:179" s="30" customFormat="1" ht="90" customHeight="1" x14ac:dyDescent="0.25">
      <c r="A1" s="171" t="s">
        <v>43</v>
      </c>
      <c r="B1" s="30" t="s">
        <v>44</v>
      </c>
      <c r="D1" s="31" t="s">
        <v>45</v>
      </c>
      <c r="F1" s="30" t="s">
        <v>46</v>
      </c>
      <c r="H1" s="30" t="s">
        <v>47</v>
      </c>
      <c r="J1" s="30" t="s">
        <v>48</v>
      </c>
      <c r="L1" s="30" t="s">
        <v>49</v>
      </c>
      <c r="N1" s="30" t="s">
        <v>50</v>
      </c>
      <c r="P1" s="30" t="s">
        <v>51</v>
      </c>
      <c r="R1" s="30" t="s">
        <v>52</v>
      </c>
      <c r="T1" s="30" t="s">
        <v>53</v>
      </c>
      <c r="FB1" s="30" t="s">
        <v>9</v>
      </c>
      <c r="FD1" s="30" t="s">
        <v>10</v>
      </c>
      <c r="FF1" s="30" t="s">
        <v>11</v>
      </c>
      <c r="FH1" s="30" t="s">
        <v>12</v>
      </c>
      <c r="FJ1" s="30" t="s">
        <v>13</v>
      </c>
      <c r="FL1" s="30" t="s">
        <v>14</v>
      </c>
      <c r="FN1" s="30" t="s">
        <v>15</v>
      </c>
      <c r="FP1" s="30" t="s">
        <v>16</v>
      </c>
      <c r="FR1" s="30" t="s">
        <v>25</v>
      </c>
      <c r="FT1" s="30" t="s">
        <v>26</v>
      </c>
    </row>
    <row r="2" spans="1:179" s="24" customFormat="1" x14ac:dyDescent="0.25">
      <c r="A2" s="172"/>
      <c r="B2" s="32" t="s">
        <v>17</v>
      </c>
      <c r="C2" s="32" t="s">
        <v>18</v>
      </c>
      <c r="D2" s="32" t="s">
        <v>17</v>
      </c>
      <c r="E2" s="32" t="s">
        <v>18</v>
      </c>
      <c r="F2" s="32" t="s">
        <v>17</v>
      </c>
      <c r="G2" s="32" t="s">
        <v>18</v>
      </c>
      <c r="H2" s="32" t="s">
        <v>17</v>
      </c>
      <c r="I2" s="32" t="s">
        <v>18</v>
      </c>
      <c r="J2" s="32" t="s">
        <v>17</v>
      </c>
      <c r="K2" s="32" t="s">
        <v>18</v>
      </c>
      <c r="L2" s="32" t="s">
        <v>17</v>
      </c>
      <c r="M2" s="32" t="s">
        <v>18</v>
      </c>
      <c r="N2" s="32" t="s">
        <v>17</v>
      </c>
      <c r="O2" s="32" t="s">
        <v>18</v>
      </c>
      <c r="P2" s="32" t="s">
        <v>17</v>
      </c>
      <c r="Q2" s="32" t="s">
        <v>18</v>
      </c>
      <c r="R2" s="32" t="s">
        <v>17</v>
      </c>
      <c r="S2" s="32" t="s">
        <v>18</v>
      </c>
      <c r="T2" s="32" t="s">
        <v>17</v>
      </c>
      <c r="U2" s="32" t="s">
        <v>18</v>
      </c>
      <c r="V2" s="32" t="s">
        <v>19</v>
      </c>
      <c r="W2" s="32" t="s">
        <v>20</v>
      </c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 t="s">
        <v>18</v>
      </c>
      <c r="FB2" s="32" t="s">
        <v>17</v>
      </c>
      <c r="FC2" s="32" t="s">
        <v>18</v>
      </c>
      <c r="FD2" s="32" t="s">
        <v>17</v>
      </c>
      <c r="FE2" s="32" t="s">
        <v>18</v>
      </c>
      <c r="FF2" s="32" t="s">
        <v>17</v>
      </c>
      <c r="FG2" s="32" t="s">
        <v>18</v>
      </c>
      <c r="FH2" s="32" t="s">
        <v>17</v>
      </c>
      <c r="FI2" s="32" t="s">
        <v>18</v>
      </c>
      <c r="FJ2" s="32" t="s">
        <v>17</v>
      </c>
      <c r="FK2" s="32" t="s">
        <v>18</v>
      </c>
      <c r="FL2" s="32" t="s">
        <v>17</v>
      </c>
      <c r="FM2" s="32" t="s">
        <v>18</v>
      </c>
      <c r="FN2" s="32" t="s">
        <v>17</v>
      </c>
      <c r="FO2" s="32" t="s">
        <v>18</v>
      </c>
      <c r="FP2" s="32" t="s">
        <v>17</v>
      </c>
      <c r="FQ2" s="24" t="s">
        <v>18</v>
      </c>
      <c r="FR2" s="24" t="s">
        <v>17</v>
      </c>
      <c r="FS2" s="24" t="s">
        <v>18</v>
      </c>
      <c r="FT2" s="24" t="s">
        <v>17</v>
      </c>
      <c r="FU2" s="24" t="s">
        <v>18</v>
      </c>
      <c r="FV2" s="24" t="s">
        <v>19</v>
      </c>
      <c r="FW2" s="24" t="s">
        <v>20</v>
      </c>
    </row>
    <row r="3" spans="1:179" s="24" customFormat="1" x14ac:dyDescent="0.25">
      <c r="A3" s="172">
        <v>37043</v>
      </c>
      <c r="B3" s="32">
        <v>0</v>
      </c>
      <c r="C3" s="32">
        <v>0</v>
      </c>
      <c r="D3" s="32"/>
      <c r="E3" s="32"/>
      <c r="F3" s="32"/>
      <c r="G3" s="32"/>
      <c r="H3" s="32">
        <v>0</v>
      </c>
      <c r="I3" s="32">
        <v>0</v>
      </c>
      <c r="J3" s="32"/>
      <c r="K3" s="32"/>
      <c r="L3" s="32">
        <v>0</v>
      </c>
      <c r="M3" s="32">
        <v>0</v>
      </c>
      <c r="N3" s="32">
        <v>0</v>
      </c>
      <c r="O3" s="32">
        <v>0</v>
      </c>
      <c r="P3" s="32"/>
      <c r="Q3" s="32"/>
      <c r="R3" s="32"/>
      <c r="S3" s="32"/>
      <c r="T3" s="32"/>
      <c r="U3" s="32"/>
      <c r="V3" s="32">
        <v>0</v>
      </c>
      <c r="W3" s="32">
        <v>0</v>
      </c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</row>
    <row r="4" spans="1:179" x14ac:dyDescent="0.25">
      <c r="A4" s="173">
        <v>37073</v>
      </c>
      <c r="B4" s="33">
        <v>214.37309350000001</v>
      </c>
      <c r="C4" s="33">
        <v>0</v>
      </c>
      <c r="D4" s="33"/>
      <c r="E4" s="33"/>
      <c r="F4" s="33"/>
      <c r="G4" s="33"/>
      <c r="H4" s="33">
        <v>1605.3054867999999</v>
      </c>
      <c r="I4" s="33">
        <v>0</v>
      </c>
      <c r="J4" s="33"/>
      <c r="K4" s="33"/>
      <c r="L4" s="33">
        <v>0</v>
      </c>
      <c r="M4" s="33">
        <v>-1517.9118816</v>
      </c>
      <c r="N4" s="33">
        <v>742.82769519999999</v>
      </c>
      <c r="O4" s="33">
        <v>0</v>
      </c>
      <c r="P4" s="33"/>
      <c r="Q4" s="33"/>
      <c r="R4" s="33"/>
      <c r="S4" s="33"/>
      <c r="T4" s="33">
        <v>61.819217559999998</v>
      </c>
      <c r="U4" s="33">
        <v>0</v>
      </c>
      <c r="V4" s="33">
        <v>2624.3254930600001</v>
      </c>
      <c r="W4" s="33">
        <v>-1517.9118816</v>
      </c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FV4" s="23">
        <v>0</v>
      </c>
      <c r="FW4" s="23">
        <v>0</v>
      </c>
    </row>
    <row r="5" spans="1:179" x14ac:dyDescent="0.25">
      <c r="A5" s="173">
        <v>37104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>
        <v>199.41683040000001</v>
      </c>
      <c r="O5" s="33">
        <v>0</v>
      </c>
      <c r="P5" s="33"/>
      <c r="Q5" s="33"/>
      <c r="R5" s="33"/>
      <c r="S5" s="33"/>
      <c r="T5" s="33"/>
      <c r="U5" s="33"/>
      <c r="V5" s="33">
        <v>199.41683040000001</v>
      </c>
      <c r="W5" s="33">
        <v>0</v>
      </c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FV5" s="23">
        <v>0</v>
      </c>
      <c r="FW5" s="23">
        <v>0</v>
      </c>
    </row>
    <row r="6" spans="1:179" x14ac:dyDescent="0.25">
      <c r="B6" s="33">
        <f>SUM($B$3:$B$5)</f>
        <v>214.37309350000001</v>
      </c>
      <c r="C6" s="33">
        <f>SUM($C$3:$C$5)</f>
        <v>0</v>
      </c>
      <c r="D6" s="33">
        <f>SUM($D$3:$D$5)</f>
        <v>0</v>
      </c>
      <c r="E6" s="33">
        <f>SUM($E$3:$E$5)</f>
        <v>0</v>
      </c>
      <c r="F6" s="33">
        <f>SUM($F$3:$F$5)</f>
        <v>0</v>
      </c>
      <c r="G6" s="33">
        <f>SUM($G$3:$G$5)</f>
        <v>0</v>
      </c>
      <c r="H6" s="33">
        <f>SUM($H$3:$H$5)</f>
        <v>1605.3054867999999</v>
      </c>
      <c r="I6" s="33">
        <f>SUM($I$3:$I$5)</f>
        <v>0</v>
      </c>
      <c r="J6" s="33">
        <f>SUM($J$3:$J$5)</f>
        <v>0</v>
      </c>
      <c r="K6" s="33">
        <f>SUM($K$3:$K$5)</f>
        <v>0</v>
      </c>
      <c r="L6" s="33">
        <f>SUM($L$3:$L$5)</f>
        <v>0</v>
      </c>
      <c r="M6" s="33">
        <f>SUM($M$3:$M$5)</f>
        <v>-1517.9118816</v>
      </c>
      <c r="N6" s="33">
        <f>SUM($N$3:$N$5)</f>
        <v>942.24452559999997</v>
      </c>
      <c r="O6" s="33">
        <f>SUM($O$3:$O$5)</f>
        <v>0</v>
      </c>
      <c r="P6" s="33">
        <f>SUM($P$3:$P$5)</f>
        <v>0</v>
      </c>
      <c r="Q6" s="33">
        <f>SUM($Q$3:$Q$5)</f>
        <v>0</v>
      </c>
      <c r="R6" s="33">
        <f>SUM($R$3:$R$5)</f>
        <v>0</v>
      </c>
      <c r="S6" s="33">
        <f>SUM($S$3:$S$5)</f>
        <v>0</v>
      </c>
      <c r="T6" s="33">
        <f>SUM($T$3:$T$5)</f>
        <v>61.819217559999998</v>
      </c>
      <c r="U6" s="33">
        <f>SUM($U$3:$U$5)</f>
        <v>0</v>
      </c>
      <c r="V6" s="33">
        <f>SUM($V$3:$V$5)</f>
        <v>2823.7423234600001</v>
      </c>
      <c r="W6" s="33">
        <f>SUM($W$3:$W$5)</f>
        <v>-1517.9118816</v>
      </c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FR6" s="23">
        <v>33.333333000000003</v>
      </c>
      <c r="FS6" s="23">
        <v>0</v>
      </c>
      <c r="FV6" s="23">
        <v>1329.2461948</v>
      </c>
      <c r="FW6" s="23">
        <v>-12.884343000000001</v>
      </c>
    </row>
    <row r="7" spans="1:179" x14ac:dyDescent="0.25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</row>
    <row r="8" spans="1:179" x14ac:dyDescent="0.25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FR8" s="23">
        <v>98.272152000000006</v>
      </c>
      <c r="FS8" s="23">
        <v>0</v>
      </c>
      <c r="FV8" s="23">
        <v>-400.3648268</v>
      </c>
      <c r="FW8" s="23">
        <v>0</v>
      </c>
    </row>
    <row r="9" spans="1:179" x14ac:dyDescent="0.25"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FV9" s="23">
        <v>828.75072220000004</v>
      </c>
      <c r="FW9" s="23">
        <v>53.159560100000007</v>
      </c>
    </row>
    <row r="10" spans="1:179" x14ac:dyDescent="0.25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FV10" s="23">
        <v>968.66863750000016</v>
      </c>
      <c r="FW10" s="23">
        <v>0</v>
      </c>
    </row>
    <row r="11" spans="1:179" x14ac:dyDescent="0.25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FV11" s="23">
        <v>1046.5624979000002</v>
      </c>
      <c r="FW11" s="23">
        <v>0</v>
      </c>
    </row>
    <row r="12" spans="1:179" x14ac:dyDescent="0.25"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FV12" s="23">
        <v>195.131879</v>
      </c>
      <c r="FW12" s="23">
        <v>0</v>
      </c>
    </row>
    <row r="13" spans="1:179" x14ac:dyDescent="0.25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FV13" s="23">
        <v>194.16953790000002</v>
      </c>
      <c r="FW13" s="23">
        <v>0</v>
      </c>
    </row>
    <row r="14" spans="1:179" x14ac:dyDescent="0.25"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FV14" s="23">
        <v>181.45276660000002</v>
      </c>
      <c r="FW14" s="23">
        <v>0</v>
      </c>
    </row>
    <row r="15" spans="1:179" x14ac:dyDescent="0.25"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FV15" s="23">
        <v>27.383290400000014</v>
      </c>
      <c r="FW15" s="23">
        <v>0</v>
      </c>
    </row>
    <row r="16" spans="1:179" x14ac:dyDescent="0.25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FV16" s="23">
        <v>19.663371800000007</v>
      </c>
      <c r="FW16" s="23">
        <v>0</v>
      </c>
    </row>
    <row r="17" spans="2:179" x14ac:dyDescent="0.25"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FV17" s="23">
        <v>-348.54836290000003</v>
      </c>
      <c r="FW17" s="23">
        <v>0</v>
      </c>
    </row>
    <row r="18" spans="2:179" x14ac:dyDescent="0.25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FV18" s="23">
        <v>204.1366438</v>
      </c>
      <c r="FW18" s="23">
        <v>0</v>
      </c>
    </row>
    <row r="19" spans="2:179" x14ac:dyDescent="0.25"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FV19" s="23">
        <v>205.86348600000002</v>
      </c>
      <c r="FW19" s="23">
        <v>0</v>
      </c>
    </row>
    <row r="20" spans="2:179" x14ac:dyDescent="0.25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FV20" s="23">
        <v>220.37545340000003</v>
      </c>
      <c r="FW20" s="23">
        <v>0</v>
      </c>
    </row>
    <row r="21" spans="2:179" x14ac:dyDescent="0.25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FV21" s="23">
        <v>243.68398160000001</v>
      </c>
      <c r="FW21" s="23">
        <v>0</v>
      </c>
    </row>
    <row r="22" spans="2:179" x14ac:dyDescent="0.2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FV22" s="23">
        <v>242.24687620000003</v>
      </c>
      <c r="FW22" s="23">
        <v>0</v>
      </c>
    </row>
    <row r="23" spans="2:179" x14ac:dyDescent="0.25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FV23" s="23">
        <v>243.27002730000004</v>
      </c>
      <c r="FW23" s="23">
        <v>0</v>
      </c>
    </row>
    <row r="24" spans="2:179" x14ac:dyDescent="0.25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FV24" s="23">
        <v>252.51695340000001</v>
      </c>
      <c r="FW24" s="23">
        <v>0</v>
      </c>
    </row>
    <row r="25" spans="2:179" x14ac:dyDescent="0.25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FV25" s="23">
        <v>252.09015810000002</v>
      </c>
      <c r="FW25" s="23">
        <v>0</v>
      </c>
    </row>
    <row r="26" spans="2:179" x14ac:dyDescent="0.25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FV26" s="23">
        <v>245.90864260000001</v>
      </c>
      <c r="FW26" s="23">
        <v>0</v>
      </c>
    </row>
    <row r="27" spans="2:179" x14ac:dyDescent="0.25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FV27" s="23">
        <v>232.52089470000004</v>
      </c>
      <c r="FW27" s="23">
        <v>0</v>
      </c>
    </row>
    <row r="28" spans="2:179" x14ac:dyDescent="0.25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FV28" s="23">
        <v>212.32385750000003</v>
      </c>
      <c r="FW28" s="23">
        <v>0</v>
      </c>
    </row>
    <row r="29" spans="2:179" x14ac:dyDescent="0.25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FV29" s="23">
        <v>10.943911700000001</v>
      </c>
      <c r="FW29" s="23">
        <v>0</v>
      </c>
    </row>
    <row r="30" spans="2:179" x14ac:dyDescent="0.25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FV30" s="23">
        <v>151.50545170000004</v>
      </c>
      <c r="FW30" s="23">
        <v>0</v>
      </c>
    </row>
    <row r="31" spans="2:179" x14ac:dyDescent="0.25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FV31" s="23">
        <v>159.74229020000001</v>
      </c>
      <c r="FW31" s="23">
        <v>0</v>
      </c>
    </row>
    <row r="32" spans="2:179" x14ac:dyDescent="0.25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FV32" s="23">
        <v>170.3800358</v>
      </c>
      <c r="FW32" s="23">
        <v>0</v>
      </c>
    </row>
    <row r="33" spans="2:179" x14ac:dyDescent="0.25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FV33" s="23">
        <v>180.62111200000004</v>
      </c>
      <c r="FW33" s="23">
        <v>0</v>
      </c>
    </row>
    <row r="34" spans="2:179" x14ac:dyDescent="0.25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FV34" s="23">
        <v>181.07672430000002</v>
      </c>
      <c r="FW34" s="23">
        <v>0</v>
      </c>
    </row>
    <row r="35" spans="2:179" x14ac:dyDescent="0.25"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FV35" s="23">
        <v>187.89730320000001</v>
      </c>
      <c r="FW35" s="23">
        <v>0</v>
      </c>
    </row>
    <row r="36" spans="2:179" x14ac:dyDescent="0.25"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FV36" s="23">
        <v>186.4391397</v>
      </c>
      <c r="FW36" s="23">
        <v>0</v>
      </c>
    </row>
    <row r="37" spans="2:179" x14ac:dyDescent="0.25"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FV37" s="23">
        <v>186.17469490000002</v>
      </c>
      <c r="FW37" s="23">
        <v>0</v>
      </c>
    </row>
    <row r="38" spans="2:179" x14ac:dyDescent="0.25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FV38" s="23">
        <v>182.25301130000003</v>
      </c>
      <c r="FW38" s="23">
        <v>0</v>
      </c>
    </row>
    <row r="39" spans="2:179" x14ac:dyDescent="0.25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FV39" s="23">
        <v>174.81911500000001</v>
      </c>
      <c r="FW39" s="23">
        <v>0</v>
      </c>
    </row>
    <row r="40" spans="2:179" x14ac:dyDescent="0.25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FV40" s="23">
        <v>162.28517250000002</v>
      </c>
      <c r="FW40" s="23">
        <v>0</v>
      </c>
    </row>
    <row r="41" spans="2:179" x14ac:dyDescent="0.25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FV41" s="23">
        <v>159.9354783</v>
      </c>
      <c r="FW41" s="23">
        <v>0</v>
      </c>
    </row>
    <row r="42" spans="2:179" x14ac:dyDescent="0.25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FV42" s="23">
        <v>95.445659400000011</v>
      </c>
      <c r="FW42" s="23">
        <v>0</v>
      </c>
    </row>
    <row r="43" spans="2:179" x14ac:dyDescent="0.25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FV43" s="23">
        <v>99.388298300000002</v>
      </c>
      <c r="FW43" s="23">
        <v>0</v>
      </c>
    </row>
    <row r="44" spans="2:179" x14ac:dyDescent="0.25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FV44" s="23">
        <v>103.96253039999999</v>
      </c>
      <c r="FW44" s="23">
        <v>0</v>
      </c>
    </row>
    <row r="45" spans="2:179" x14ac:dyDescent="0.25"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FV45" s="23">
        <v>109.03789570000001</v>
      </c>
      <c r="FW45" s="23">
        <v>0</v>
      </c>
    </row>
    <row r="46" spans="2:179" x14ac:dyDescent="0.25"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FV46" s="23">
        <v>112.16389040000001</v>
      </c>
      <c r="FW46" s="23">
        <v>0</v>
      </c>
    </row>
    <row r="47" spans="2:179" x14ac:dyDescent="0.25"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FV47" s="23">
        <v>110.84858360000001</v>
      </c>
      <c r="FW47" s="23">
        <v>0</v>
      </c>
    </row>
    <row r="48" spans="2:179" x14ac:dyDescent="0.25"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FV48" s="23">
        <v>109.20347220000002</v>
      </c>
      <c r="FW48" s="23">
        <v>0</v>
      </c>
    </row>
    <row r="49" spans="2:179" x14ac:dyDescent="0.25"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FV49" s="23">
        <v>109.17366240000001</v>
      </c>
      <c r="FW49" s="23">
        <v>0</v>
      </c>
    </row>
    <row r="50" spans="2:179" x14ac:dyDescent="0.25"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FV50" s="23">
        <v>109.10774590000001</v>
      </c>
      <c r="FW50" s="23">
        <v>0</v>
      </c>
    </row>
    <row r="51" spans="2:179" x14ac:dyDescent="0.25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FV51" s="23">
        <v>105.1959837</v>
      </c>
      <c r="FW51" s="23">
        <v>0</v>
      </c>
    </row>
    <row r="52" spans="2:179" x14ac:dyDescent="0.25"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FV52" s="23">
        <v>99.958748500000013</v>
      </c>
      <c r="FW52" s="23">
        <v>0</v>
      </c>
    </row>
    <row r="53" spans="2:179" x14ac:dyDescent="0.25"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FV53" s="23">
        <v>97.175790300000003</v>
      </c>
      <c r="FW53" s="23">
        <v>0</v>
      </c>
    </row>
    <row r="54" spans="2:179" x14ac:dyDescent="0.25"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FV54" s="23">
        <v>66.502864500000001</v>
      </c>
      <c r="FW54" s="23">
        <v>0</v>
      </c>
    </row>
    <row r="55" spans="2:179" x14ac:dyDescent="0.25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FV55" s="23">
        <v>73.864258399999997</v>
      </c>
      <c r="FW55" s="23">
        <v>0</v>
      </c>
    </row>
    <row r="56" spans="2:179" x14ac:dyDescent="0.25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FV56" s="23">
        <v>78.645211200000006</v>
      </c>
      <c r="FW56" s="23">
        <v>0</v>
      </c>
    </row>
    <row r="57" spans="2:179" x14ac:dyDescent="0.25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FV57" s="23">
        <v>82.964086999999992</v>
      </c>
      <c r="FW57" s="23">
        <v>0</v>
      </c>
    </row>
    <row r="58" spans="2:179" x14ac:dyDescent="0.25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FV58" s="23">
        <v>83.260441</v>
      </c>
      <c r="FW58" s="23">
        <v>0</v>
      </c>
    </row>
    <row r="59" spans="2:179" x14ac:dyDescent="0.25"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FV59" s="23">
        <v>86.783607000000003</v>
      </c>
      <c r="FW59" s="23">
        <v>0</v>
      </c>
    </row>
    <row r="60" spans="2:179" x14ac:dyDescent="0.25"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FV60" s="23">
        <v>86.046014100000008</v>
      </c>
      <c r="FW60" s="23">
        <v>0</v>
      </c>
    </row>
    <row r="61" spans="2:179" x14ac:dyDescent="0.25"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FV61" s="23">
        <v>86.014465700000017</v>
      </c>
      <c r="FW61" s="23">
        <v>0</v>
      </c>
    </row>
    <row r="62" spans="2:179" x14ac:dyDescent="0.25"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FV62" s="23">
        <v>85.013465500000009</v>
      </c>
      <c r="FW62" s="23">
        <v>0</v>
      </c>
    </row>
    <row r="63" spans="2:179" x14ac:dyDescent="0.25"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FV63" s="23">
        <v>81.399258899999992</v>
      </c>
      <c r="FW63" s="23">
        <v>0</v>
      </c>
    </row>
    <row r="64" spans="2:179" x14ac:dyDescent="0.25"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FV64" s="23">
        <v>76.532432999999997</v>
      </c>
      <c r="FW64" s="23">
        <v>0</v>
      </c>
    </row>
    <row r="65" spans="2:179" x14ac:dyDescent="0.25"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FV65" s="23">
        <v>73.442175200000008</v>
      </c>
      <c r="FW65" s="23">
        <v>0</v>
      </c>
    </row>
    <row r="66" spans="2:179" x14ac:dyDescent="0.25"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FV66" s="23">
        <v>40.643201200000007</v>
      </c>
      <c r="FW66" s="23">
        <v>0</v>
      </c>
    </row>
    <row r="67" spans="2:179" x14ac:dyDescent="0.25"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FV67" s="23">
        <v>45.045519300000002</v>
      </c>
      <c r="FW67" s="23">
        <v>0</v>
      </c>
    </row>
    <row r="68" spans="2:179" x14ac:dyDescent="0.25"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FV68" s="23">
        <v>51.445401099999998</v>
      </c>
      <c r="FW68" s="23">
        <v>0</v>
      </c>
    </row>
    <row r="69" spans="2:179" x14ac:dyDescent="0.25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FV69" s="23">
        <v>55.896301399999999</v>
      </c>
      <c r="FW69" s="23">
        <v>0</v>
      </c>
    </row>
    <row r="70" spans="2:179" x14ac:dyDescent="0.25"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FV70" s="23">
        <v>56.793902199999998</v>
      </c>
      <c r="FW70" s="23">
        <v>0</v>
      </c>
    </row>
    <row r="71" spans="2:179" x14ac:dyDescent="0.25"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FV71" s="23">
        <v>57.196715399999995</v>
      </c>
      <c r="FW71" s="23">
        <v>0</v>
      </c>
    </row>
    <row r="72" spans="2:179" x14ac:dyDescent="0.25"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FV72" s="23">
        <v>59.424549800000001</v>
      </c>
      <c r="FW72" s="23">
        <v>0</v>
      </c>
    </row>
    <row r="73" spans="2:179" x14ac:dyDescent="0.25"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FV73" s="23">
        <v>59.381166100000009</v>
      </c>
      <c r="FW73" s="23">
        <v>0</v>
      </c>
    </row>
    <row r="74" spans="2:179" x14ac:dyDescent="0.25"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FV74" s="23">
        <v>57.591022700000011</v>
      </c>
      <c r="FW74" s="23">
        <v>0</v>
      </c>
    </row>
    <row r="75" spans="2:179" x14ac:dyDescent="0.25"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FV75" s="23">
        <v>55.178562100000015</v>
      </c>
      <c r="FW75" s="23">
        <v>0</v>
      </c>
    </row>
    <row r="76" spans="2:179" x14ac:dyDescent="0.25"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FV76" s="23">
        <v>50.924599000000001</v>
      </c>
      <c r="FW76" s="23">
        <v>0</v>
      </c>
    </row>
    <row r="77" spans="2:179" x14ac:dyDescent="0.25"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FV77" s="23">
        <v>45.763511500000007</v>
      </c>
      <c r="FW77" s="23">
        <v>0</v>
      </c>
    </row>
    <row r="78" spans="2:179" x14ac:dyDescent="0.25"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FV78" s="23">
        <v>-11.982510799999996</v>
      </c>
      <c r="FW78" s="23">
        <v>0</v>
      </c>
    </row>
    <row r="79" spans="2:179" x14ac:dyDescent="0.25"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FV79" s="23">
        <v>-8.4531409000000011</v>
      </c>
      <c r="FW79" s="23">
        <v>0</v>
      </c>
    </row>
    <row r="80" spans="2:179" x14ac:dyDescent="0.25"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FV80" s="23">
        <v>-5.752116099999995</v>
      </c>
      <c r="FW80" s="23">
        <v>0</v>
      </c>
    </row>
    <row r="81" spans="2:179" x14ac:dyDescent="0.25"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FV81" s="23">
        <v>-2.0384383999999987</v>
      </c>
      <c r="FW81" s="23">
        <v>0</v>
      </c>
    </row>
    <row r="82" spans="2:179" x14ac:dyDescent="0.25"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FV82" s="23">
        <v>-2.181462499999999</v>
      </c>
      <c r="FW82" s="23">
        <v>0</v>
      </c>
    </row>
    <row r="83" spans="2:179" x14ac:dyDescent="0.25"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FV83" s="23">
        <v>0.73801179999999889</v>
      </c>
      <c r="FW83" s="23">
        <v>0</v>
      </c>
    </row>
    <row r="84" spans="2:179" x14ac:dyDescent="0.25"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FV84" s="23">
        <v>12.281466999999999</v>
      </c>
      <c r="FW84" s="23">
        <v>0</v>
      </c>
    </row>
    <row r="85" spans="2:179" x14ac:dyDescent="0.25"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FV85" s="23">
        <v>12.227033899999999</v>
      </c>
      <c r="FW85" s="23">
        <v>0</v>
      </c>
    </row>
    <row r="86" spans="2:179" x14ac:dyDescent="0.25"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FV86" s="23">
        <v>10.374842599999997</v>
      </c>
      <c r="FW86" s="23">
        <v>0</v>
      </c>
    </row>
    <row r="87" spans="2:179" x14ac:dyDescent="0.25"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FV87" s="23">
        <v>8.5774427000000024</v>
      </c>
      <c r="FW87" s="23">
        <v>0</v>
      </c>
    </row>
    <row r="88" spans="2:179" x14ac:dyDescent="0.25"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FV88" s="23">
        <v>4.834068000000002</v>
      </c>
      <c r="FW88" s="23">
        <v>0</v>
      </c>
    </row>
    <row r="89" spans="2:179" x14ac:dyDescent="0.25"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FV89" s="23">
        <v>2.8676024000000027</v>
      </c>
      <c r="FW89" s="23">
        <v>0</v>
      </c>
    </row>
    <row r="90" spans="2:179" x14ac:dyDescent="0.25"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FV90" s="23">
        <v>-6.1951635999999972</v>
      </c>
      <c r="FW90" s="23">
        <v>0</v>
      </c>
    </row>
    <row r="91" spans="2:179" x14ac:dyDescent="0.25"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FV91" s="23">
        <v>-2.9348271999999973</v>
      </c>
      <c r="FW91" s="23">
        <v>0</v>
      </c>
    </row>
    <row r="92" spans="2:179" x14ac:dyDescent="0.25"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FV92" s="23">
        <v>-1.0557616999999979</v>
      </c>
      <c r="FW92" s="23">
        <v>0</v>
      </c>
    </row>
    <row r="93" spans="2:179" x14ac:dyDescent="0.25"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FV93" s="23">
        <v>0.99751529999999633</v>
      </c>
      <c r="FW93" s="23">
        <v>0</v>
      </c>
    </row>
    <row r="94" spans="2:179" x14ac:dyDescent="0.25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FV94" s="23">
        <v>5.5093970000000034</v>
      </c>
      <c r="FW94" s="23">
        <v>0</v>
      </c>
    </row>
    <row r="95" spans="2:179" x14ac:dyDescent="0.25"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FV95" s="23">
        <v>4.4275285000000011</v>
      </c>
      <c r="FW95" s="23">
        <v>0</v>
      </c>
    </row>
    <row r="96" spans="2:179" x14ac:dyDescent="0.25"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FV96" s="23">
        <v>14.093415799999995</v>
      </c>
      <c r="FW96" s="23">
        <v>0</v>
      </c>
    </row>
    <row r="97" spans="2:179" x14ac:dyDescent="0.25"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FV97" s="23">
        <v>14.078582300000001</v>
      </c>
      <c r="FW97" s="23">
        <v>0</v>
      </c>
    </row>
    <row r="98" spans="2:179" x14ac:dyDescent="0.25"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FV98" s="23">
        <v>14.172131300000004</v>
      </c>
      <c r="FW98" s="23">
        <v>0</v>
      </c>
    </row>
    <row r="99" spans="2:179" x14ac:dyDescent="0.25"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FV99" s="23">
        <v>13.041382300000002</v>
      </c>
      <c r="FW99" s="23">
        <v>0</v>
      </c>
    </row>
    <row r="100" spans="2:179" x14ac:dyDescent="0.25"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FV100" s="23">
        <v>9.714331300000012</v>
      </c>
      <c r="FW100" s="23">
        <v>0</v>
      </c>
    </row>
    <row r="101" spans="2:179" x14ac:dyDescent="0.25"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FV101" s="23">
        <v>7.8366073999999983</v>
      </c>
      <c r="FW101" s="23">
        <v>0</v>
      </c>
    </row>
    <row r="102" spans="2:179" x14ac:dyDescent="0.25"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FV102" s="23">
        <v>2.4114264000000034</v>
      </c>
      <c r="FW102" s="23">
        <v>0</v>
      </c>
    </row>
    <row r="103" spans="2:179" x14ac:dyDescent="0.25"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FV103" s="23">
        <v>4.9612929000000037</v>
      </c>
      <c r="FW103" s="23">
        <v>0</v>
      </c>
    </row>
    <row r="104" spans="2:179" x14ac:dyDescent="0.25"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FV104" s="23">
        <v>6.8135765000000035</v>
      </c>
      <c r="FW104" s="23">
        <v>0</v>
      </c>
    </row>
    <row r="105" spans="2:179" x14ac:dyDescent="0.25"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FV105" s="23">
        <v>-11.904645199999997</v>
      </c>
      <c r="FW105" s="23">
        <v>0</v>
      </c>
    </row>
    <row r="106" spans="2:179" x14ac:dyDescent="0.25"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FV106" s="23">
        <v>-11.273725899999999</v>
      </c>
      <c r="FW106" s="23">
        <v>0</v>
      </c>
    </row>
    <row r="107" spans="2:179" x14ac:dyDescent="0.25"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FV107" s="23">
        <v>-6.3759247000000023</v>
      </c>
      <c r="FW107" s="23">
        <v>0</v>
      </c>
    </row>
    <row r="108" spans="2:179" x14ac:dyDescent="0.25"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FV108" s="23">
        <v>-8.3553219999999992</v>
      </c>
      <c r="FW108" s="23">
        <v>0</v>
      </c>
    </row>
    <row r="109" spans="2:179" x14ac:dyDescent="0.25"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FV109" s="23">
        <v>-8.3046177000000014</v>
      </c>
      <c r="FW109" s="23">
        <v>0</v>
      </c>
    </row>
    <row r="110" spans="2:179" x14ac:dyDescent="0.25"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FV110" s="23">
        <v>-10.4346794</v>
      </c>
      <c r="FW110" s="23">
        <v>0</v>
      </c>
    </row>
    <row r="111" spans="2:179" x14ac:dyDescent="0.25"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FV111" s="23">
        <v>-13.457217899999996</v>
      </c>
      <c r="FW111" s="23">
        <v>0</v>
      </c>
    </row>
    <row r="112" spans="2:179" x14ac:dyDescent="0.25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FV112" s="23">
        <v>-16.927345799999998</v>
      </c>
      <c r="FW112" s="23">
        <v>0</v>
      </c>
    </row>
    <row r="113" spans="2:179" x14ac:dyDescent="0.25"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FV113" s="23">
        <v>-19.291204100000002</v>
      </c>
      <c r="FW113" s="23">
        <v>0</v>
      </c>
    </row>
    <row r="114" spans="2:179" x14ac:dyDescent="0.25"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FV114" s="23">
        <v>-21.870193</v>
      </c>
      <c r="FW114" s="23">
        <v>0</v>
      </c>
    </row>
    <row r="115" spans="2:179" x14ac:dyDescent="0.25"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FV115" s="23">
        <v>-17.812685500000001</v>
      </c>
      <c r="FW115" s="23">
        <v>0</v>
      </c>
    </row>
    <row r="116" spans="2:179" x14ac:dyDescent="0.25"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FV116" s="23">
        <v>-15.405818200000002</v>
      </c>
      <c r="FW116" s="23">
        <v>0</v>
      </c>
    </row>
    <row r="117" spans="2:179" x14ac:dyDescent="0.25"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FV117" s="23">
        <v>-12.445355000000003</v>
      </c>
      <c r="FW117" s="23">
        <v>0</v>
      </c>
    </row>
    <row r="118" spans="2:179" x14ac:dyDescent="0.25"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FV118" s="23">
        <v>-11.849513899999998</v>
      </c>
      <c r="FW118" s="23">
        <v>0</v>
      </c>
    </row>
    <row r="119" spans="2:179" x14ac:dyDescent="0.25"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FV119" s="23">
        <v>-10.918840100000001</v>
      </c>
      <c r="FW119" s="23">
        <v>0</v>
      </c>
    </row>
    <row r="120" spans="2:179" x14ac:dyDescent="0.25"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FV120" s="23">
        <v>-7.2601125999999994</v>
      </c>
      <c r="FW120" s="23">
        <v>0</v>
      </c>
    </row>
    <row r="121" spans="2:179" x14ac:dyDescent="0.25"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FV121" s="23">
        <v>-7.2154713000000008</v>
      </c>
      <c r="FW121" s="23">
        <v>0</v>
      </c>
    </row>
    <row r="122" spans="2:179" x14ac:dyDescent="0.25"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FV122" s="23">
        <v>-10.992184599999998</v>
      </c>
      <c r="FW122" s="23">
        <v>0</v>
      </c>
    </row>
    <row r="123" spans="2:179" x14ac:dyDescent="0.25"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FV123" s="23">
        <v>-13.898319799999999</v>
      </c>
      <c r="FW123" s="23">
        <v>0</v>
      </c>
    </row>
    <row r="124" spans="2:179" x14ac:dyDescent="0.25"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FV124" s="23">
        <v>-16.500512399999998</v>
      </c>
      <c r="FW124" s="23">
        <v>0</v>
      </c>
    </row>
    <row r="125" spans="2:179" x14ac:dyDescent="0.25"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FV125" s="23">
        <v>-18.693018500000001</v>
      </c>
      <c r="FW125" s="23">
        <v>0</v>
      </c>
    </row>
    <row r="126" spans="2:179" x14ac:dyDescent="0.25"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FV126" s="23">
        <v>-20.702265699999998</v>
      </c>
      <c r="FW126" s="23">
        <v>0</v>
      </c>
    </row>
    <row r="127" spans="2:179" x14ac:dyDescent="0.25"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FV127" s="23">
        <v>-16.803947399999998</v>
      </c>
      <c r="FW127" s="23">
        <v>0</v>
      </c>
    </row>
    <row r="128" spans="2:179" x14ac:dyDescent="0.25"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FV128" s="23">
        <v>-14.760335099999999</v>
      </c>
      <c r="FW128" s="23">
        <v>0</v>
      </c>
    </row>
    <row r="129" spans="2:179" x14ac:dyDescent="0.25"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FV129" s="23">
        <v>-12.263168100000005</v>
      </c>
      <c r="FW129" s="23">
        <v>0</v>
      </c>
    </row>
    <row r="130" spans="2:179" x14ac:dyDescent="0.25"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FV130" s="23">
        <v>-11.682622000000002</v>
      </c>
      <c r="FW130" s="23">
        <v>0</v>
      </c>
    </row>
    <row r="131" spans="2:179" x14ac:dyDescent="0.25"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FV131" s="23">
        <v>-8.9661156999999996</v>
      </c>
      <c r="FW131" s="23">
        <v>0</v>
      </c>
    </row>
    <row r="132" spans="2:179" x14ac:dyDescent="0.25"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FV132" s="23">
        <v>-6.9322286000000002</v>
      </c>
      <c r="FW132" s="23">
        <v>0</v>
      </c>
    </row>
    <row r="133" spans="2:179" x14ac:dyDescent="0.25"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FV133" s="23">
        <v>-6.888153599999999</v>
      </c>
      <c r="FW133" s="23">
        <v>0</v>
      </c>
    </row>
    <row r="134" spans="2:179" x14ac:dyDescent="0.25"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FV134" s="23">
        <v>-10.843792699999998</v>
      </c>
      <c r="FW134" s="23">
        <v>0</v>
      </c>
    </row>
    <row r="135" spans="2:179" x14ac:dyDescent="0.25"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FV135" s="23">
        <v>-13.524389299999999</v>
      </c>
      <c r="FW135" s="23">
        <v>0</v>
      </c>
    </row>
    <row r="136" spans="2:179" x14ac:dyDescent="0.25"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FV136" s="23">
        <v>-15.7688746</v>
      </c>
      <c r="FW136" s="23">
        <v>0</v>
      </c>
    </row>
    <row r="137" spans="2:179" x14ac:dyDescent="0.25"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FV137" s="23">
        <v>-17.775235499999997</v>
      </c>
      <c r="FW137" s="23">
        <v>0</v>
      </c>
    </row>
    <row r="138" spans="2:179" x14ac:dyDescent="0.25"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FA138" s="34">
        <v>0</v>
      </c>
      <c r="FB138" s="34">
        <v>0</v>
      </c>
      <c r="FC138" s="34">
        <v>0</v>
      </c>
      <c r="FD138" s="34">
        <v>0</v>
      </c>
      <c r="FE138" s="34">
        <v>0</v>
      </c>
      <c r="FF138" s="34">
        <v>0</v>
      </c>
      <c r="FG138" s="34">
        <v>0</v>
      </c>
      <c r="FH138" s="34">
        <v>0</v>
      </c>
      <c r="FI138" s="34">
        <v>0</v>
      </c>
      <c r="FJ138" s="34">
        <v>0</v>
      </c>
      <c r="FK138" s="34">
        <v>0</v>
      </c>
      <c r="FL138" s="34">
        <v>0</v>
      </c>
      <c r="FM138" s="34">
        <v>0</v>
      </c>
      <c r="FN138" s="34">
        <v>0</v>
      </c>
      <c r="FO138" s="34">
        <v>0</v>
      </c>
      <c r="FP138" s="34">
        <v>0</v>
      </c>
      <c r="FQ138" s="23">
        <v>0</v>
      </c>
      <c r="FR138" s="23">
        <v>379.42007699999999</v>
      </c>
      <c r="FS138" s="23">
        <v>0</v>
      </c>
      <c r="FT138" s="23">
        <v>0</v>
      </c>
      <c r="FU138" s="23">
        <v>0</v>
      </c>
      <c r="FV138" s="23">
        <v>10187.586110700004</v>
      </c>
      <c r="FW138" s="23">
        <v>40.275217100000006</v>
      </c>
    </row>
    <row r="139" spans="2:179" x14ac:dyDescent="0.25"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</row>
    <row r="140" spans="2:179" x14ac:dyDescent="0.25"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</row>
    <row r="141" spans="2:179" x14ac:dyDescent="0.25"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</row>
    <row r="142" spans="2:179" x14ac:dyDescent="0.25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</row>
    <row r="143" spans="2:179" x14ac:dyDescent="0.25"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</row>
    <row r="144" spans="2:179" x14ac:dyDescent="0.25"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</row>
    <row r="145" spans="2:152" x14ac:dyDescent="0.25"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</row>
    <row r="146" spans="2:152" x14ac:dyDescent="0.25"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</row>
    <row r="147" spans="2:152" x14ac:dyDescent="0.25"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</row>
    <row r="148" spans="2:152" x14ac:dyDescent="0.25"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</row>
    <row r="149" spans="2:152" x14ac:dyDescent="0.25"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</row>
    <row r="150" spans="2:152" x14ac:dyDescent="0.25"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</row>
    <row r="151" spans="2:152" x14ac:dyDescent="0.25"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</row>
    <row r="152" spans="2:152" x14ac:dyDescent="0.25"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</row>
    <row r="153" spans="2:152" x14ac:dyDescent="0.25"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</row>
    <row r="154" spans="2:152" x14ac:dyDescent="0.25"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</row>
    <row r="155" spans="2:152" x14ac:dyDescent="0.25"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</row>
    <row r="156" spans="2:152" x14ac:dyDescent="0.25"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</row>
    <row r="157" spans="2:152" x14ac:dyDescent="0.25"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</row>
    <row r="158" spans="2:152" x14ac:dyDescent="0.25"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</row>
    <row r="159" spans="2:152" x14ac:dyDescent="0.25"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</row>
    <row r="160" spans="2:152" x14ac:dyDescent="0.25"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</row>
    <row r="161" spans="2:152" x14ac:dyDescent="0.25"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</row>
    <row r="162" spans="2:152" x14ac:dyDescent="0.25"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</row>
    <row r="163" spans="2:152" x14ac:dyDescent="0.25"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</row>
    <row r="164" spans="2:152" x14ac:dyDescent="0.25"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</row>
    <row r="165" spans="2:152" x14ac:dyDescent="0.25"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</row>
    <row r="166" spans="2:152" x14ac:dyDescent="0.25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</row>
    <row r="167" spans="2:152" x14ac:dyDescent="0.25"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</row>
    <row r="168" spans="2:152" x14ac:dyDescent="0.25"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</row>
    <row r="169" spans="2:152" x14ac:dyDescent="0.25"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</row>
    <row r="170" spans="2:152" x14ac:dyDescent="0.25"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</row>
    <row r="171" spans="2:152" x14ac:dyDescent="0.25"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</row>
    <row r="172" spans="2:152" x14ac:dyDescent="0.25"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</row>
    <row r="173" spans="2:152" x14ac:dyDescent="0.25"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</row>
    <row r="174" spans="2:152" x14ac:dyDescent="0.25"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</row>
    <row r="175" spans="2:152" x14ac:dyDescent="0.25"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</row>
    <row r="176" spans="2:152" x14ac:dyDescent="0.25"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</row>
    <row r="177" spans="2:152" x14ac:dyDescent="0.25"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</row>
    <row r="178" spans="2:152" x14ac:dyDescent="0.25"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</row>
    <row r="179" spans="2:152" x14ac:dyDescent="0.25"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</row>
    <row r="180" spans="2:152" x14ac:dyDescent="0.25"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</row>
    <row r="181" spans="2:152" x14ac:dyDescent="0.25"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</row>
    <row r="182" spans="2:152" x14ac:dyDescent="0.25"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</row>
    <row r="183" spans="2:152" x14ac:dyDescent="0.25"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</row>
    <row r="184" spans="2:152" x14ac:dyDescent="0.25"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</row>
    <row r="185" spans="2:152" x14ac:dyDescent="0.25"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</row>
    <row r="186" spans="2:152" x14ac:dyDescent="0.25"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</row>
    <row r="187" spans="2:152" x14ac:dyDescent="0.25"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</row>
    <row r="188" spans="2:152" x14ac:dyDescent="0.25"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</row>
    <row r="189" spans="2:152" x14ac:dyDescent="0.25"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</row>
    <row r="190" spans="2:152" x14ac:dyDescent="0.25"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</row>
    <row r="191" spans="2:152" x14ac:dyDescent="0.25"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</row>
    <row r="192" spans="2:152" x14ac:dyDescent="0.25"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</row>
    <row r="193" spans="2:152" x14ac:dyDescent="0.25"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</row>
    <row r="194" spans="2:152" x14ac:dyDescent="0.25"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</row>
    <row r="195" spans="2:152" x14ac:dyDescent="0.25"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</row>
    <row r="196" spans="2:152" x14ac:dyDescent="0.25"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</row>
    <row r="197" spans="2:152" x14ac:dyDescent="0.25"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</row>
    <row r="198" spans="2:152" x14ac:dyDescent="0.25"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</row>
    <row r="199" spans="2:152" x14ac:dyDescent="0.25"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</row>
    <row r="200" spans="2:152" x14ac:dyDescent="0.25"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</row>
    <row r="201" spans="2:152" x14ac:dyDescent="0.25"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</row>
    <row r="202" spans="2:152" x14ac:dyDescent="0.25"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</row>
    <row r="203" spans="2:152" x14ac:dyDescent="0.25"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</row>
    <row r="204" spans="2:152" x14ac:dyDescent="0.25"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</row>
    <row r="205" spans="2:152" x14ac:dyDescent="0.25"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</row>
    <row r="206" spans="2:152" x14ac:dyDescent="0.25"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</row>
    <row r="207" spans="2:152" x14ac:dyDescent="0.25"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</row>
    <row r="208" spans="2:152" x14ac:dyDescent="0.25"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</row>
    <row r="209" spans="2:152" x14ac:dyDescent="0.25"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</row>
    <row r="210" spans="2:152" x14ac:dyDescent="0.25"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</row>
    <row r="211" spans="2:152" x14ac:dyDescent="0.25"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</row>
    <row r="212" spans="2:152" x14ac:dyDescent="0.25"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</row>
    <row r="213" spans="2:152" x14ac:dyDescent="0.25"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</row>
    <row r="214" spans="2:152" x14ac:dyDescent="0.25"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</row>
    <row r="215" spans="2:152" x14ac:dyDescent="0.25"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</row>
    <row r="216" spans="2:152" x14ac:dyDescent="0.25"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</row>
    <row r="217" spans="2:152" x14ac:dyDescent="0.25"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</row>
    <row r="218" spans="2:152" x14ac:dyDescent="0.25"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</row>
    <row r="219" spans="2:152" x14ac:dyDescent="0.25"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</row>
    <row r="220" spans="2:152" x14ac:dyDescent="0.25"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</row>
    <row r="221" spans="2:152" x14ac:dyDescent="0.25"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</row>
    <row r="222" spans="2:152" x14ac:dyDescent="0.25"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</row>
    <row r="223" spans="2:152" x14ac:dyDescent="0.25"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</row>
    <row r="224" spans="2:152" x14ac:dyDescent="0.25"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</row>
    <row r="225" spans="2:152" x14ac:dyDescent="0.25"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</row>
    <row r="226" spans="2:152" x14ac:dyDescent="0.25"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</row>
    <row r="227" spans="2:152" x14ac:dyDescent="0.25"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</row>
    <row r="228" spans="2:152" x14ac:dyDescent="0.25"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</row>
    <row r="229" spans="2:152" x14ac:dyDescent="0.25"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</row>
    <row r="230" spans="2:152" x14ac:dyDescent="0.25"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</row>
    <row r="231" spans="2:152" x14ac:dyDescent="0.25"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</row>
    <row r="232" spans="2:152" x14ac:dyDescent="0.25"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</row>
    <row r="233" spans="2:152" x14ac:dyDescent="0.25"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</row>
    <row r="234" spans="2:152" x14ac:dyDescent="0.25"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</row>
    <row r="235" spans="2:152" x14ac:dyDescent="0.25"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</row>
    <row r="236" spans="2:152" x14ac:dyDescent="0.25"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</row>
    <row r="237" spans="2:152" x14ac:dyDescent="0.25"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</row>
    <row r="238" spans="2:152" x14ac:dyDescent="0.25"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</row>
    <row r="239" spans="2:152" x14ac:dyDescent="0.25"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</row>
    <row r="240" spans="2:152" x14ac:dyDescent="0.25"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</row>
    <row r="241" spans="2:152" x14ac:dyDescent="0.25"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</row>
    <row r="242" spans="2:152" x14ac:dyDescent="0.25"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</row>
    <row r="243" spans="2:152" x14ac:dyDescent="0.25"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</row>
    <row r="244" spans="2:152" x14ac:dyDescent="0.25"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</row>
    <row r="245" spans="2:152" x14ac:dyDescent="0.25"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</row>
    <row r="246" spans="2:152" x14ac:dyDescent="0.25"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</row>
    <row r="247" spans="2:152" x14ac:dyDescent="0.25"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</row>
    <row r="248" spans="2:152" x14ac:dyDescent="0.25"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</row>
    <row r="249" spans="2:152" x14ac:dyDescent="0.25"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</row>
    <row r="250" spans="2:152" x14ac:dyDescent="0.25"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</row>
    <row r="251" spans="2:152" x14ac:dyDescent="0.25"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</row>
    <row r="252" spans="2:152" x14ac:dyDescent="0.25"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</row>
    <row r="253" spans="2:152" x14ac:dyDescent="0.25"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</row>
    <row r="254" spans="2:152" x14ac:dyDescent="0.25"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</row>
    <row r="255" spans="2:152" x14ac:dyDescent="0.25"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</row>
    <row r="256" spans="2:152" x14ac:dyDescent="0.25"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</row>
    <row r="257" spans="2:152" x14ac:dyDescent="0.25"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</row>
    <row r="258" spans="2:152" x14ac:dyDescent="0.25"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</row>
    <row r="259" spans="2:152" x14ac:dyDescent="0.25"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</row>
    <row r="260" spans="2:152" x14ac:dyDescent="0.25"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</row>
    <row r="261" spans="2:152" x14ac:dyDescent="0.25"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</row>
    <row r="262" spans="2:152" x14ac:dyDescent="0.25"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</row>
    <row r="263" spans="2:152" x14ac:dyDescent="0.25"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</row>
    <row r="264" spans="2:152" x14ac:dyDescent="0.25"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</row>
    <row r="265" spans="2:152" x14ac:dyDescent="0.25"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</row>
    <row r="266" spans="2:152" x14ac:dyDescent="0.25"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</row>
    <row r="267" spans="2:152" x14ac:dyDescent="0.25"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</row>
    <row r="268" spans="2:152" x14ac:dyDescent="0.25"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</row>
    <row r="269" spans="2:152" x14ac:dyDescent="0.25"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</row>
    <row r="270" spans="2:152" x14ac:dyDescent="0.25"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</row>
    <row r="271" spans="2:152" x14ac:dyDescent="0.25"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</row>
    <row r="272" spans="2:152" x14ac:dyDescent="0.25"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</row>
    <row r="273" spans="2:152" x14ac:dyDescent="0.25"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</row>
    <row r="274" spans="2:152" x14ac:dyDescent="0.25"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</row>
    <row r="275" spans="2:152" x14ac:dyDescent="0.25"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</row>
    <row r="276" spans="2:152" x14ac:dyDescent="0.25"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</row>
    <row r="277" spans="2:152" x14ac:dyDescent="0.25"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</row>
    <row r="278" spans="2:152" x14ac:dyDescent="0.25"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</row>
    <row r="279" spans="2:152" x14ac:dyDescent="0.25"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</row>
    <row r="280" spans="2:152" x14ac:dyDescent="0.25"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</row>
    <row r="281" spans="2:152" x14ac:dyDescent="0.25"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</row>
    <row r="282" spans="2:152" x14ac:dyDescent="0.25"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</row>
    <row r="283" spans="2:152" x14ac:dyDescent="0.25"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</row>
    <row r="284" spans="2:152" x14ac:dyDescent="0.25"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</row>
    <row r="285" spans="2:152" x14ac:dyDescent="0.25"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</row>
    <row r="286" spans="2:152" x14ac:dyDescent="0.25"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</row>
    <row r="287" spans="2:152" x14ac:dyDescent="0.25"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</row>
    <row r="288" spans="2:152" x14ac:dyDescent="0.25"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</row>
    <row r="289" spans="2:152" x14ac:dyDescent="0.25"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</row>
    <row r="290" spans="2:152" x14ac:dyDescent="0.25"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</row>
    <row r="291" spans="2:152" x14ac:dyDescent="0.25"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</row>
    <row r="292" spans="2:152" x14ac:dyDescent="0.25"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</row>
    <row r="293" spans="2:152" x14ac:dyDescent="0.25"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</row>
    <row r="294" spans="2:152" x14ac:dyDescent="0.25"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</row>
    <row r="295" spans="2:152" x14ac:dyDescent="0.25"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</row>
    <row r="296" spans="2:152" x14ac:dyDescent="0.25"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</row>
    <row r="297" spans="2:152" x14ac:dyDescent="0.25"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</row>
    <row r="298" spans="2:152" x14ac:dyDescent="0.25"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</row>
    <row r="299" spans="2:152" x14ac:dyDescent="0.25"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</row>
    <row r="300" spans="2:152" x14ac:dyDescent="0.25"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</row>
    <row r="301" spans="2:152" x14ac:dyDescent="0.25"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</row>
    <row r="302" spans="2:152" x14ac:dyDescent="0.25"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</row>
    <row r="303" spans="2:152" x14ac:dyDescent="0.25"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</row>
    <row r="304" spans="2:152" x14ac:dyDescent="0.25"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</row>
    <row r="305" spans="2:152" x14ac:dyDescent="0.25"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</row>
    <row r="306" spans="2:152" x14ac:dyDescent="0.25"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</row>
    <row r="307" spans="2:152" x14ac:dyDescent="0.25"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</row>
    <row r="308" spans="2:152" x14ac:dyDescent="0.25"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</row>
    <row r="309" spans="2:152" x14ac:dyDescent="0.25"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</row>
    <row r="310" spans="2:152" x14ac:dyDescent="0.25"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</row>
    <row r="311" spans="2:152" x14ac:dyDescent="0.25"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</row>
    <row r="312" spans="2:152" x14ac:dyDescent="0.25"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</row>
    <row r="313" spans="2:152" x14ac:dyDescent="0.25"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</row>
    <row r="314" spans="2:152" x14ac:dyDescent="0.25"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</row>
    <row r="315" spans="2:152" x14ac:dyDescent="0.25"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</row>
    <row r="316" spans="2:152" x14ac:dyDescent="0.25"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</row>
    <row r="317" spans="2:152" x14ac:dyDescent="0.25"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</row>
    <row r="318" spans="2:152" x14ac:dyDescent="0.25"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</row>
    <row r="319" spans="2:152" x14ac:dyDescent="0.25"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</row>
    <row r="320" spans="2:152" x14ac:dyDescent="0.25"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</row>
    <row r="321" spans="2:152" x14ac:dyDescent="0.25"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</row>
    <row r="322" spans="2:152" x14ac:dyDescent="0.25"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</row>
    <row r="323" spans="2:152" x14ac:dyDescent="0.25"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</row>
    <row r="324" spans="2:152" x14ac:dyDescent="0.25"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</row>
    <row r="325" spans="2:152" x14ac:dyDescent="0.25"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</row>
    <row r="326" spans="2:152" x14ac:dyDescent="0.25"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</row>
    <row r="327" spans="2:152" x14ac:dyDescent="0.25"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</row>
    <row r="328" spans="2:152" x14ac:dyDescent="0.25"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</row>
    <row r="329" spans="2:152" x14ac:dyDescent="0.25"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</row>
    <row r="330" spans="2:152" x14ac:dyDescent="0.25"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</row>
    <row r="331" spans="2:152" x14ac:dyDescent="0.25"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</row>
    <row r="332" spans="2:152" x14ac:dyDescent="0.25"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</row>
    <row r="333" spans="2:152" x14ac:dyDescent="0.25"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</row>
    <row r="334" spans="2:152" x14ac:dyDescent="0.25"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</row>
    <row r="335" spans="2:152" x14ac:dyDescent="0.25"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</row>
    <row r="336" spans="2:152" x14ac:dyDescent="0.25"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</row>
    <row r="337" spans="2:152" x14ac:dyDescent="0.25"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</row>
    <row r="338" spans="2:152" x14ac:dyDescent="0.25"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</row>
    <row r="339" spans="2:152" x14ac:dyDescent="0.25"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</row>
    <row r="340" spans="2:152" x14ac:dyDescent="0.25"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</row>
    <row r="341" spans="2:152" x14ac:dyDescent="0.25"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</row>
    <row r="342" spans="2:152" x14ac:dyDescent="0.25"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</row>
    <row r="343" spans="2:152" x14ac:dyDescent="0.25"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</row>
    <row r="344" spans="2:152" x14ac:dyDescent="0.25"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</row>
    <row r="345" spans="2:152" x14ac:dyDescent="0.25"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</row>
    <row r="346" spans="2:152" x14ac:dyDescent="0.25"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</row>
    <row r="347" spans="2:152" x14ac:dyDescent="0.25"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</row>
    <row r="348" spans="2:152" x14ac:dyDescent="0.25"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</row>
    <row r="349" spans="2:152" x14ac:dyDescent="0.25"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</row>
    <row r="350" spans="2:152" x14ac:dyDescent="0.25"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</row>
    <row r="351" spans="2:152" x14ac:dyDescent="0.25"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</row>
    <row r="352" spans="2:152" x14ac:dyDescent="0.25"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</row>
    <row r="353" spans="2:152" x14ac:dyDescent="0.25"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</row>
    <row r="354" spans="2:152" x14ac:dyDescent="0.25"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</row>
    <row r="355" spans="2:152" x14ac:dyDescent="0.25"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</row>
    <row r="356" spans="2:152" x14ac:dyDescent="0.25"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</row>
    <row r="357" spans="2:152" x14ac:dyDescent="0.25"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</row>
    <row r="358" spans="2:152" x14ac:dyDescent="0.25"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</row>
    <row r="359" spans="2:152" x14ac:dyDescent="0.25"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</row>
    <row r="360" spans="2:152" x14ac:dyDescent="0.25"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</row>
    <row r="361" spans="2:152" x14ac:dyDescent="0.25"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</row>
    <row r="362" spans="2:152" x14ac:dyDescent="0.25"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</row>
    <row r="363" spans="2:152" x14ac:dyDescent="0.25"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</row>
    <row r="364" spans="2:152" x14ac:dyDescent="0.25"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</row>
    <row r="365" spans="2:152" x14ac:dyDescent="0.25"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</row>
    <row r="366" spans="2:152" x14ac:dyDescent="0.25"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</row>
    <row r="367" spans="2:152" x14ac:dyDescent="0.25"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</row>
    <row r="368" spans="2:152" x14ac:dyDescent="0.25"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</row>
    <row r="369" spans="2:152" x14ac:dyDescent="0.25"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</row>
    <row r="370" spans="2:152" x14ac:dyDescent="0.25"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</row>
    <row r="371" spans="2:152" x14ac:dyDescent="0.25"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</row>
    <row r="372" spans="2:152" x14ac:dyDescent="0.25"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</row>
    <row r="373" spans="2:152" x14ac:dyDescent="0.25"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</row>
    <row r="374" spans="2:152" x14ac:dyDescent="0.25"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</row>
    <row r="375" spans="2:152" x14ac:dyDescent="0.25"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</row>
    <row r="376" spans="2:152" x14ac:dyDescent="0.25"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</row>
    <row r="377" spans="2:152" x14ac:dyDescent="0.25"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</row>
    <row r="378" spans="2:152" x14ac:dyDescent="0.25"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</row>
    <row r="379" spans="2:152" x14ac:dyDescent="0.25"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</row>
    <row r="380" spans="2:152" x14ac:dyDescent="0.25"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</row>
    <row r="381" spans="2:152" x14ac:dyDescent="0.25"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</row>
    <row r="382" spans="2:152" x14ac:dyDescent="0.25"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</row>
    <row r="383" spans="2:152" x14ac:dyDescent="0.25"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</row>
    <row r="384" spans="2:152" x14ac:dyDescent="0.25"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</row>
    <row r="385" spans="2:152" x14ac:dyDescent="0.25"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</row>
    <row r="386" spans="2:152" x14ac:dyDescent="0.25"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</row>
    <row r="387" spans="2:152" x14ac:dyDescent="0.25"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</row>
    <row r="388" spans="2:152" x14ac:dyDescent="0.25"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</row>
    <row r="389" spans="2:152" x14ac:dyDescent="0.25"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</row>
    <row r="390" spans="2:152" x14ac:dyDescent="0.25"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</row>
    <row r="391" spans="2:152" x14ac:dyDescent="0.25"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</row>
    <row r="392" spans="2:152" x14ac:dyDescent="0.25"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</row>
    <row r="393" spans="2:152" x14ac:dyDescent="0.25"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</row>
    <row r="394" spans="2:152" x14ac:dyDescent="0.25"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</row>
    <row r="395" spans="2:152" x14ac:dyDescent="0.25"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</row>
    <row r="396" spans="2:152" x14ac:dyDescent="0.25"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</row>
    <row r="397" spans="2:152" x14ac:dyDescent="0.25"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</row>
    <row r="398" spans="2:152" x14ac:dyDescent="0.25"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</row>
    <row r="399" spans="2:152" x14ac:dyDescent="0.25"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</row>
    <row r="400" spans="2:152" x14ac:dyDescent="0.25"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</row>
    <row r="401" spans="2:152" x14ac:dyDescent="0.25"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</row>
    <row r="402" spans="2:152" x14ac:dyDescent="0.25"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</row>
    <row r="403" spans="2:152" x14ac:dyDescent="0.25"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</row>
    <row r="404" spans="2:152" x14ac:dyDescent="0.25"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</row>
    <row r="405" spans="2:152" x14ac:dyDescent="0.25"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</row>
    <row r="406" spans="2:152" x14ac:dyDescent="0.25"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</row>
    <row r="407" spans="2:152" x14ac:dyDescent="0.25"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</row>
    <row r="408" spans="2:152" x14ac:dyDescent="0.25"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</row>
    <row r="409" spans="2:152" x14ac:dyDescent="0.25"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</row>
    <row r="410" spans="2:152" x14ac:dyDescent="0.25"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</row>
    <row r="411" spans="2:152" x14ac:dyDescent="0.25"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</row>
    <row r="412" spans="2:152" x14ac:dyDescent="0.25"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</row>
    <row r="413" spans="2:152" x14ac:dyDescent="0.25"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</row>
    <row r="414" spans="2:152" x14ac:dyDescent="0.25"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</row>
    <row r="415" spans="2:152" x14ac:dyDescent="0.25"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</row>
    <row r="416" spans="2:152" x14ac:dyDescent="0.25"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</row>
    <row r="417" spans="2:152" x14ac:dyDescent="0.25"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</row>
    <row r="418" spans="2:152" x14ac:dyDescent="0.25"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</row>
    <row r="419" spans="2:152" x14ac:dyDescent="0.25"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</row>
    <row r="420" spans="2:152" x14ac:dyDescent="0.25"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</row>
    <row r="421" spans="2:152" x14ac:dyDescent="0.25"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</row>
    <row r="422" spans="2:152" x14ac:dyDescent="0.25"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</row>
    <row r="423" spans="2:152" x14ac:dyDescent="0.25"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</row>
    <row r="424" spans="2:152" x14ac:dyDescent="0.25"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</row>
    <row r="425" spans="2:152" x14ac:dyDescent="0.25"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</row>
    <row r="426" spans="2:152" x14ac:dyDescent="0.25"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</row>
    <row r="427" spans="2:152" x14ac:dyDescent="0.25"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</row>
    <row r="428" spans="2:152" x14ac:dyDescent="0.25"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</row>
    <row r="429" spans="2:152" x14ac:dyDescent="0.25"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</row>
    <row r="430" spans="2:152" x14ac:dyDescent="0.25"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</row>
    <row r="431" spans="2:152" x14ac:dyDescent="0.25"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</row>
    <row r="432" spans="2:152" x14ac:dyDescent="0.25"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</row>
    <row r="433" spans="2:152" x14ac:dyDescent="0.25"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</row>
    <row r="434" spans="2:152" x14ac:dyDescent="0.25"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</row>
    <row r="435" spans="2:152" x14ac:dyDescent="0.25"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</row>
    <row r="436" spans="2:152" x14ac:dyDescent="0.25"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</row>
    <row r="437" spans="2:152" x14ac:dyDescent="0.25"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</row>
    <row r="438" spans="2:152" x14ac:dyDescent="0.25"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</row>
    <row r="439" spans="2:152" x14ac:dyDescent="0.25"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</row>
    <row r="440" spans="2:152" x14ac:dyDescent="0.25"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</row>
    <row r="441" spans="2:152" x14ac:dyDescent="0.25"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</row>
    <row r="442" spans="2:152" x14ac:dyDescent="0.25"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</row>
    <row r="443" spans="2:152" x14ac:dyDescent="0.25"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</row>
    <row r="444" spans="2:152" x14ac:dyDescent="0.25"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</row>
    <row r="445" spans="2:152" x14ac:dyDescent="0.25"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</row>
    <row r="446" spans="2:152" x14ac:dyDescent="0.25"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</row>
    <row r="447" spans="2:152" x14ac:dyDescent="0.25"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</row>
    <row r="448" spans="2:152" x14ac:dyDescent="0.25"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</row>
    <row r="449" spans="2:152" x14ac:dyDescent="0.25"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</row>
    <row r="450" spans="2:152" x14ac:dyDescent="0.25"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</row>
    <row r="451" spans="2:152" x14ac:dyDescent="0.25"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</row>
    <row r="452" spans="2:152" x14ac:dyDescent="0.25"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</row>
    <row r="453" spans="2:152" x14ac:dyDescent="0.25"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</row>
    <row r="454" spans="2:152" x14ac:dyDescent="0.25"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3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</row>
    <row r="455" spans="2:152" x14ac:dyDescent="0.25"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3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</row>
    <row r="456" spans="2:152" x14ac:dyDescent="0.25"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3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</row>
    <row r="457" spans="2:152" x14ac:dyDescent="0.25"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3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</row>
    <row r="458" spans="2:152" x14ac:dyDescent="0.25"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3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</row>
    <row r="459" spans="2:152" x14ac:dyDescent="0.25"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3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</row>
    <row r="460" spans="2:152" x14ac:dyDescent="0.25"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3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</row>
    <row r="461" spans="2:152" x14ac:dyDescent="0.25"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3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</row>
    <row r="462" spans="2:152" x14ac:dyDescent="0.25"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3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</row>
    <row r="463" spans="2:152" x14ac:dyDescent="0.25"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3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</row>
    <row r="464" spans="2:152" x14ac:dyDescent="0.25"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3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</row>
    <row r="465" spans="2:152" x14ac:dyDescent="0.25"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3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</row>
    <row r="466" spans="2:152" x14ac:dyDescent="0.25"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3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</row>
    <row r="467" spans="2:152" x14ac:dyDescent="0.25"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3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</row>
    <row r="468" spans="2:152" x14ac:dyDescent="0.25"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3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</row>
    <row r="469" spans="2:152" x14ac:dyDescent="0.25"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3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</row>
    <row r="470" spans="2:152" x14ac:dyDescent="0.25"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  <c r="DF470" s="33"/>
      <c r="DG470" s="33"/>
      <c r="DH470" s="33"/>
      <c r="DI470" s="33"/>
      <c r="DJ470" s="33"/>
      <c r="DK470" s="33"/>
      <c r="DL470" s="33"/>
      <c r="DM470" s="33"/>
      <c r="DN470" s="33"/>
      <c r="DO470" s="33"/>
      <c r="DP470" s="33"/>
      <c r="DQ470" s="33"/>
      <c r="DR470" s="33"/>
      <c r="DS470" s="33"/>
      <c r="DT470" s="33"/>
      <c r="DU470" s="33"/>
      <c r="DV470" s="33"/>
      <c r="DW470" s="33"/>
      <c r="DX470" s="33"/>
      <c r="DY470" s="33"/>
      <c r="DZ470" s="33"/>
      <c r="EA470" s="33"/>
      <c r="EB470" s="33"/>
      <c r="EC470" s="33"/>
      <c r="ED470" s="33"/>
      <c r="EE470" s="33"/>
      <c r="EF470" s="33"/>
      <c r="EG470" s="33"/>
      <c r="EH470" s="33"/>
      <c r="EI470" s="33"/>
      <c r="EJ470" s="33"/>
      <c r="EK470" s="33"/>
      <c r="EL470" s="33"/>
      <c r="EM470" s="33"/>
      <c r="EN470" s="33"/>
      <c r="EO470" s="33"/>
      <c r="EP470" s="33"/>
      <c r="EQ470" s="33"/>
      <c r="ER470" s="33"/>
      <c r="ES470" s="33"/>
      <c r="ET470" s="33"/>
      <c r="EU470" s="33"/>
      <c r="EV470" s="33"/>
    </row>
    <row r="471" spans="2:152" x14ac:dyDescent="0.25"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  <c r="DF471" s="33"/>
      <c r="DG471" s="33"/>
      <c r="DH471" s="33"/>
      <c r="DI471" s="33"/>
      <c r="DJ471" s="33"/>
      <c r="DK471" s="33"/>
      <c r="DL471" s="33"/>
      <c r="DM471" s="33"/>
      <c r="DN471" s="33"/>
      <c r="DO471" s="33"/>
      <c r="DP471" s="33"/>
      <c r="DQ471" s="33"/>
      <c r="DR471" s="33"/>
      <c r="DS471" s="33"/>
      <c r="DT471" s="33"/>
      <c r="DU471" s="33"/>
      <c r="DV471" s="33"/>
      <c r="DW471" s="33"/>
      <c r="DX471" s="33"/>
      <c r="DY471" s="33"/>
      <c r="DZ471" s="33"/>
      <c r="EA471" s="33"/>
      <c r="EB471" s="33"/>
      <c r="EC471" s="33"/>
      <c r="ED471" s="33"/>
      <c r="EE471" s="33"/>
      <c r="EF471" s="33"/>
      <c r="EG471" s="33"/>
      <c r="EH471" s="33"/>
      <c r="EI471" s="33"/>
      <c r="EJ471" s="33"/>
      <c r="EK471" s="33"/>
      <c r="EL471" s="33"/>
      <c r="EM471" s="33"/>
      <c r="EN471" s="33"/>
      <c r="EO471" s="33"/>
      <c r="EP471" s="33"/>
      <c r="EQ471" s="33"/>
      <c r="ER471" s="33"/>
      <c r="ES471" s="33"/>
      <c r="ET471" s="33"/>
      <c r="EU471" s="33"/>
      <c r="EV471" s="33"/>
    </row>
    <row r="472" spans="2:152" x14ac:dyDescent="0.25"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  <c r="DF472" s="33"/>
      <c r="DG472" s="33"/>
      <c r="DH472" s="33"/>
      <c r="DI472" s="33"/>
      <c r="DJ472" s="33"/>
      <c r="DK472" s="33"/>
      <c r="DL472" s="33"/>
      <c r="DM472" s="33"/>
      <c r="DN472" s="33"/>
      <c r="DO472" s="33"/>
      <c r="DP472" s="33"/>
      <c r="DQ472" s="33"/>
      <c r="DR472" s="33"/>
      <c r="DS472" s="33"/>
      <c r="DT472" s="33"/>
      <c r="DU472" s="33"/>
      <c r="DV472" s="33"/>
      <c r="DW472" s="33"/>
      <c r="DX472" s="33"/>
      <c r="DY472" s="33"/>
      <c r="DZ472" s="33"/>
      <c r="EA472" s="33"/>
      <c r="EB472" s="33"/>
      <c r="EC472" s="33"/>
      <c r="ED472" s="33"/>
      <c r="EE472" s="33"/>
      <c r="EF472" s="33"/>
      <c r="EG472" s="33"/>
      <c r="EH472" s="33"/>
      <c r="EI472" s="33"/>
      <c r="EJ472" s="33"/>
      <c r="EK472" s="33"/>
      <c r="EL472" s="33"/>
      <c r="EM472" s="33"/>
      <c r="EN472" s="33"/>
      <c r="EO472" s="33"/>
      <c r="EP472" s="33"/>
      <c r="EQ472" s="33"/>
      <c r="ER472" s="33"/>
      <c r="ES472" s="33"/>
      <c r="ET472" s="33"/>
      <c r="EU472" s="33"/>
      <c r="EV472" s="33"/>
    </row>
    <row r="473" spans="2:152" x14ac:dyDescent="0.25"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  <c r="DF473" s="33"/>
      <c r="DG473" s="33"/>
      <c r="DH473" s="33"/>
      <c r="DI473" s="33"/>
      <c r="DJ473" s="33"/>
      <c r="DK473" s="33"/>
      <c r="DL473" s="33"/>
      <c r="DM473" s="33"/>
      <c r="DN473" s="33"/>
      <c r="DO473" s="33"/>
      <c r="DP473" s="33"/>
      <c r="DQ473" s="33"/>
      <c r="DR473" s="33"/>
      <c r="DS473" s="33"/>
      <c r="DT473" s="33"/>
      <c r="DU473" s="33"/>
      <c r="DV473" s="33"/>
      <c r="DW473" s="33"/>
      <c r="DX473" s="33"/>
      <c r="DY473" s="33"/>
      <c r="DZ473" s="33"/>
      <c r="EA473" s="33"/>
      <c r="EB473" s="33"/>
      <c r="EC473" s="33"/>
      <c r="ED473" s="33"/>
      <c r="EE473" s="33"/>
      <c r="EF473" s="33"/>
      <c r="EG473" s="33"/>
      <c r="EH473" s="33"/>
      <c r="EI473" s="33"/>
      <c r="EJ473" s="33"/>
      <c r="EK473" s="33"/>
      <c r="EL473" s="33"/>
      <c r="EM473" s="33"/>
      <c r="EN473" s="33"/>
      <c r="EO473" s="33"/>
      <c r="EP473" s="33"/>
      <c r="EQ473" s="33"/>
      <c r="ER473" s="33"/>
      <c r="ES473" s="33"/>
      <c r="ET473" s="33"/>
      <c r="EU473" s="33"/>
      <c r="EV473" s="33"/>
    </row>
    <row r="474" spans="2:152" x14ac:dyDescent="0.25"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  <c r="DF474" s="33"/>
      <c r="DG474" s="33"/>
      <c r="DH474" s="33"/>
      <c r="DI474" s="33"/>
      <c r="DJ474" s="33"/>
      <c r="DK474" s="33"/>
      <c r="DL474" s="33"/>
      <c r="DM474" s="33"/>
      <c r="DN474" s="33"/>
      <c r="DO474" s="33"/>
      <c r="DP474" s="33"/>
      <c r="DQ474" s="33"/>
      <c r="DR474" s="33"/>
      <c r="DS474" s="33"/>
      <c r="DT474" s="33"/>
      <c r="DU474" s="33"/>
      <c r="DV474" s="33"/>
      <c r="DW474" s="33"/>
      <c r="DX474" s="33"/>
      <c r="DY474" s="33"/>
      <c r="DZ474" s="33"/>
      <c r="EA474" s="33"/>
      <c r="EB474" s="33"/>
      <c r="EC474" s="33"/>
      <c r="ED474" s="33"/>
      <c r="EE474" s="33"/>
      <c r="EF474" s="33"/>
      <c r="EG474" s="33"/>
      <c r="EH474" s="33"/>
      <c r="EI474" s="33"/>
      <c r="EJ474" s="33"/>
      <c r="EK474" s="33"/>
      <c r="EL474" s="33"/>
      <c r="EM474" s="33"/>
      <c r="EN474" s="33"/>
      <c r="EO474" s="33"/>
      <c r="EP474" s="33"/>
      <c r="EQ474" s="33"/>
      <c r="ER474" s="33"/>
      <c r="ES474" s="33"/>
      <c r="ET474" s="33"/>
      <c r="EU474" s="33"/>
      <c r="EV474" s="33"/>
    </row>
    <row r="475" spans="2:152" x14ac:dyDescent="0.25"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  <c r="DF475" s="33"/>
      <c r="DG475" s="33"/>
      <c r="DH475" s="33"/>
      <c r="DI475" s="33"/>
      <c r="DJ475" s="33"/>
      <c r="DK475" s="33"/>
      <c r="DL475" s="33"/>
      <c r="DM475" s="33"/>
      <c r="DN475" s="33"/>
      <c r="DO475" s="33"/>
      <c r="DP475" s="33"/>
      <c r="DQ475" s="33"/>
      <c r="DR475" s="33"/>
      <c r="DS475" s="33"/>
      <c r="DT475" s="33"/>
      <c r="DU475" s="33"/>
      <c r="DV475" s="33"/>
      <c r="DW475" s="33"/>
      <c r="DX475" s="33"/>
      <c r="DY475" s="33"/>
      <c r="DZ475" s="33"/>
      <c r="EA475" s="33"/>
      <c r="EB475" s="33"/>
      <c r="EC475" s="33"/>
      <c r="ED475" s="33"/>
      <c r="EE475" s="33"/>
      <c r="EF475" s="33"/>
      <c r="EG475" s="33"/>
      <c r="EH475" s="33"/>
      <c r="EI475" s="33"/>
      <c r="EJ475" s="33"/>
      <c r="EK475" s="33"/>
      <c r="EL475" s="33"/>
      <c r="EM475" s="33"/>
      <c r="EN475" s="33"/>
      <c r="EO475" s="33"/>
      <c r="EP475" s="33"/>
      <c r="EQ475" s="33"/>
      <c r="ER475" s="33"/>
      <c r="ES475" s="33"/>
      <c r="ET475" s="33"/>
      <c r="EU475" s="33"/>
      <c r="EV475" s="33"/>
    </row>
    <row r="476" spans="2:152" x14ac:dyDescent="0.25"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  <c r="DF476" s="33"/>
      <c r="DG476" s="33"/>
      <c r="DH476" s="33"/>
      <c r="DI476" s="33"/>
      <c r="DJ476" s="33"/>
      <c r="DK476" s="33"/>
      <c r="DL476" s="33"/>
      <c r="DM476" s="33"/>
      <c r="DN476" s="33"/>
      <c r="DO476" s="33"/>
      <c r="DP476" s="33"/>
      <c r="DQ476" s="33"/>
      <c r="DR476" s="33"/>
      <c r="DS476" s="33"/>
      <c r="DT476" s="33"/>
      <c r="DU476" s="33"/>
      <c r="DV476" s="33"/>
      <c r="DW476" s="33"/>
      <c r="DX476" s="33"/>
      <c r="DY476" s="33"/>
      <c r="DZ476" s="33"/>
      <c r="EA476" s="33"/>
      <c r="EB476" s="33"/>
      <c r="EC476" s="33"/>
      <c r="ED476" s="33"/>
      <c r="EE476" s="33"/>
      <c r="EF476" s="33"/>
      <c r="EG476" s="33"/>
      <c r="EH476" s="33"/>
      <c r="EI476" s="33"/>
      <c r="EJ476" s="33"/>
      <c r="EK476" s="33"/>
      <c r="EL476" s="33"/>
      <c r="EM476" s="33"/>
      <c r="EN476" s="33"/>
      <c r="EO476" s="33"/>
      <c r="EP476" s="33"/>
      <c r="EQ476" s="33"/>
      <c r="ER476" s="33"/>
      <c r="ES476" s="33"/>
      <c r="ET476" s="33"/>
      <c r="EU476" s="33"/>
      <c r="EV476" s="33"/>
    </row>
    <row r="477" spans="2:152" x14ac:dyDescent="0.25"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  <c r="DF477" s="33"/>
      <c r="DG477" s="33"/>
      <c r="DH477" s="33"/>
      <c r="DI477" s="33"/>
      <c r="DJ477" s="33"/>
      <c r="DK477" s="33"/>
      <c r="DL477" s="33"/>
      <c r="DM477" s="33"/>
      <c r="DN477" s="33"/>
      <c r="DO477" s="33"/>
      <c r="DP477" s="33"/>
      <c r="DQ477" s="33"/>
      <c r="DR477" s="33"/>
      <c r="DS477" s="33"/>
      <c r="DT477" s="33"/>
      <c r="DU477" s="33"/>
      <c r="DV477" s="33"/>
      <c r="DW477" s="33"/>
      <c r="DX477" s="33"/>
      <c r="DY477" s="33"/>
      <c r="DZ477" s="33"/>
      <c r="EA477" s="33"/>
      <c r="EB477" s="33"/>
      <c r="EC477" s="33"/>
      <c r="ED477" s="33"/>
      <c r="EE477" s="33"/>
      <c r="EF477" s="33"/>
      <c r="EG477" s="33"/>
      <c r="EH477" s="33"/>
      <c r="EI477" s="33"/>
      <c r="EJ477" s="33"/>
      <c r="EK477" s="33"/>
      <c r="EL477" s="33"/>
      <c r="EM477" s="33"/>
      <c r="EN477" s="33"/>
      <c r="EO477" s="33"/>
      <c r="EP477" s="33"/>
      <c r="EQ477" s="33"/>
      <c r="ER477" s="33"/>
      <c r="ES477" s="33"/>
      <c r="ET477" s="33"/>
      <c r="EU477" s="33"/>
      <c r="EV477" s="33"/>
    </row>
    <row r="478" spans="2:152" x14ac:dyDescent="0.25"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  <c r="DF478" s="33"/>
      <c r="DG478" s="33"/>
      <c r="DH478" s="33"/>
      <c r="DI478" s="33"/>
      <c r="DJ478" s="33"/>
      <c r="DK478" s="33"/>
      <c r="DL478" s="33"/>
      <c r="DM478" s="33"/>
      <c r="DN478" s="33"/>
      <c r="DO478" s="33"/>
      <c r="DP478" s="33"/>
      <c r="DQ478" s="33"/>
      <c r="DR478" s="33"/>
      <c r="DS478" s="33"/>
      <c r="DT478" s="33"/>
      <c r="DU478" s="33"/>
      <c r="DV478" s="33"/>
      <c r="DW478" s="33"/>
      <c r="DX478" s="33"/>
      <c r="DY478" s="33"/>
      <c r="DZ478" s="33"/>
      <c r="EA478" s="33"/>
      <c r="EB478" s="33"/>
      <c r="EC478" s="33"/>
      <c r="ED478" s="33"/>
      <c r="EE478" s="33"/>
      <c r="EF478" s="33"/>
      <c r="EG478" s="33"/>
      <c r="EH478" s="33"/>
      <c r="EI478" s="33"/>
      <c r="EJ478" s="33"/>
      <c r="EK478" s="33"/>
      <c r="EL478" s="33"/>
      <c r="EM478" s="33"/>
      <c r="EN478" s="33"/>
      <c r="EO478" s="33"/>
      <c r="EP478" s="33"/>
      <c r="EQ478" s="33"/>
      <c r="ER478" s="33"/>
      <c r="ES478" s="33"/>
      <c r="ET478" s="33"/>
      <c r="EU478" s="33"/>
      <c r="EV478" s="33"/>
    </row>
    <row r="479" spans="2:152" x14ac:dyDescent="0.25"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  <c r="DF479" s="33"/>
      <c r="DG479" s="33"/>
      <c r="DH479" s="33"/>
      <c r="DI479" s="33"/>
      <c r="DJ479" s="33"/>
      <c r="DK479" s="33"/>
      <c r="DL479" s="33"/>
      <c r="DM479" s="33"/>
      <c r="DN479" s="33"/>
      <c r="DO479" s="33"/>
      <c r="DP479" s="33"/>
      <c r="DQ479" s="33"/>
      <c r="DR479" s="33"/>
      <c r="DS479" s="33"/>
      <c r="DT479" s="33"/>
      <c r="DU479" s="33"/>
      <c r="DV479" s="33"/>
      <c r="DW479" s="33"/>
      <c r="DX479" s="33"/>
      <c r="DY479" s="33"/>
      <c r="DZ479" s="33"/>
      <c r="EA479" s="33"/>
      <c r="EB479" s="33"/>
      <c r="EC479" s="33"/>
      <c r="ED479" s="33"/>
      <c r="EE479" s="33"/>
      <c r="EF479" s="33"/>
      <c r="EG479" s="33"/>
      <c r="EH479" s="33"/>
      <c r="EI479" s="33"/>
      <c r="EJ479" s="33"/>
      <c r="EK479" s="33"/>
      <c r="EL479" s="33"/>
      <c r="EM479" s="33"/>
      <c r="EN479" s="33"/>
      <c r="EO479" s="33"/>
      <c r="EP479" s="33"/>
      <c r="EQ479" s="33"/>
      <c r="ER479" s="33"/>
      <c r="ES479" s="33"/>
      <c r="ET479" s="33"/>
      <c r="EU479" s="33"/>
      <c r="EV479" s="33"/>
    </row>
    <row r="480" spans="2:152" x14ac:dyDescent="0.25"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  <c r="DF480" s="33"/>
      <c r="DG480" s="33"/>
      <c r="DH480" s="33"/>
      <c r="DI480" s="33"/>
      <c r="DJ480" s="33"/>
      <c r="DK480" s="33"/>
      <c r="DL480" s="33"/>
      <c r="DM480" s="33"/>
      <c r="DN480" s="33"/>
      <c r="DO480" s="33"/>
      <c r="DP480" s="33"/>
      <c r="DQ480" s="33"/>
      <c r="DR480" s="33"/>
      <c r="DS480" s="33"/>
      <c r="DT480" s="33"/>
      <c r="DU480" s="33"/>
      <c r="DV480" s="33"/>
      <c r="DW480" s="33"/>
      <c r="DX480" s="33"/>
      <c r="DY480" s="33"/>
      <c r="DZ480" s="33"/>
      <c r="EA480" s="33"/>
      <c r="EB480" s="33"/>
      <c r="EC480" s="33"/>
      <c r="ED480" s="33"/>
      <c r="EE480" s="33"/>
      <c r="EF480" s="33"/>
      <c r="EG480" s="33"/>
      <c r="EH480" s="33"/>
      <c r="EI480" s="33"/>
      <c r="EJ480" s="33"/>
      <c r="EK480" s="33"/>
      <c r="EL480" s="33"/>
      <c r="EM480" s="33"/>
      <c r="EN480" s="33"/>
      <c r="EO480" s="33"/>
      <c r="EP480" s="33"/>
      <c r="EQ480" s="33"/>
      <c r="ER480" s="33"/>
      <c r="ES480" s="33"/>
      <c r="ET480" s="33"/>
      <c r="EU480" s="33"/>
      <c r="EV480" s="33"/>
    </row>
    <row r="481" spans="2:152" x14ac:dyDescent="0.25"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  <c r="DF481" s="33"/>
      <c r="DG481" s="33"/>
      <c r="DH481" s="33"/>
      <c r="DI481" s="33"/>
      <c r="DJ481" s="33"/>
      <c r="DK481" s="33"/>
      <c r="DL481" s="33"/>
      <c r="DM481" s="33"/>
      <c r="DN481" s="33"/>
      <c r="DO481" s="33"/>
      <c r="DP481" s="33"/>
      <c r="DQ481" s="33"/>
      <c r="DR481" s="33"/>
      <c r="DS481" s="33"/>
      <c r="DT481" s="33"/>
      <c r="DU481" s="33"/>
      <c r="DV481" s="33"/>
      <c r="DW481" s="33"/>
      <c r="DX481" s="33"/>
      <c r="DY481" s="33"/>
      <c r="DZ481" s="33"/>
      <c r="EA481" s="33"/>
      <c r="EB481" s="33"/>
      <c r="EC481" s="33"/>
      <c r="ED481" s="33"/>
      <c r="EE481" s="33"/>
      <c r="EF481" s="33"/>
      <c r="EG481" s="33"/>
      <c r="EH481" s="33"/>
      <c r="EI481" s="33"/>
      <c r="EJ481" s="33"/>
      <c r="EK481" s="33"/>
      <c r="EL481" s="33"/>
      <c r="EM481" s="33"/>
      <c r="EN481" s="33"/>
      <c r="EO481" s="33"/>
      <c r="EP481" s="33"/>
      <c r="EQ481" s="33"/>
      <c r="ER481" s="33"/>
      <c r="ES481" s="33"/>
      <c r="ET481" s="33"/>
      <c r="EU481" s="33"/>
      <c r="EV481" s="33"/>
    </row>
    <row r="482" spans="2:152" x14ac:dyDescent="0.25"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  <c r="DF482" s="33"/>
      <c r="DG482" s="33"/>
      <c r="DH482" s="33"/>
      <c r="DI482" s="33"/>
      <c r="DJ482" s="33"/>
      <c r="DK482" s="33"/>
      <c r="DL482" s="33"/>
      <c r="DM482" s="33"/>
      <c r="DN482" s="33"/>
      <c r="DO482" s="33"/>
      <c r="DP482" s="33"/>
      <c r="DQ482" s="33"/>
      <c r="DR482" s="33"/>
      <c r="DS482" s="33"/>
      <c r="DT482" s="33"/>
      <c r="DU482" s="33"/>
      <c r="DV482" s="33"/>
      <c r="DW482" s="33"/>
      <c r="DX482" s="33"/>
      <c r="DY482" s="33"/>
      <c r="DZ482" s="33"/>
      <c r="EA482" s="33"/>
      <c r="EB482" s="33"/>
      <c r="EC482" s="33"/>
      <c r="ED482" s="33"/>
      <c r="EE482" s="33"/>
      <c r="EF482" s="33"/>
      <c r="EG482" s="33"/>
      <c r="EH482" s="33"/>
      <c r="EI482" s="33"/>
      <c r="EJ482" s="33"/>
      <c r="EK482" s="33"/>
      <c r="EL482" s="33"/>
      <c r="EM482" s="33"/>
      <c r="EN482" s="33"/>
      <c r="EO482" s="33"/>
      <c r="EP482" s="33"/>
      <c r="EQ482" s="33"/>
      <c r="ER482" s="33"/>
      <c r="ES482" s="33"/>
      <c r="ET482" s="33"/>
      <c r="EU482" s="33"/>
      <c r="EV482" s="33"/>
    </row>
    <row r="483" spans="2:152" x14ac:dyDescent="0.25"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  <c r="DF483" s="33"/>
      <c r="DG483" s="33"/>
      <c r="DH483" s="33"/>
      <c r="DI483" s="33"/>
      <c r="DJ483" s="33"/>
      <c r="DK483" s="33"/>
      <c r="DL483" s="33"/>
      <c r="DM483" s="33"/>
      <c r="DN483" s="33"/>
      <c r="DO483" s="33"/>
      <c r="DP483" s="33"/>
      <c r="DQ483" s="33"/>
      <c r="DR483" s="33"/>
      <c r="DS483" s="33"/>
      <c r="DT483" s="33"/>
      <c r="DU483" s="33"/>
      <c r="DV483" s="33"/>
      <c r="DW483" s="33"/>
      <c r="DX483" s="33"/>
      <c r="DY483" s="33"/>
      <c r="DZ483" s="33"/>
      <c r="EA483" s="33"/>
      <c r="EB483" s="33"/>
      <c r="EC483" s="33"/>
      <c r="ED483" s="33"/>
      <c r="EE483" s="33"/>
      <c r="EF483" s="33"/>
      <c r="EG483" s="33"/>
      <c r="EH483" s="33"/>
      <c r="EI483" s="33"/>
      <c r="EJ483" s="33"/>
      <c r="EK483" s="33"/>
      <c r="EL483" s="33"/>
      <c r="EM483" s="33"/>
      <c r="EN483" s="33"/>
      <c r="EO483" s="33"/>
      <c r="EP483" s="33"/>
      <c r="EQ483" s="33"/>
      <c r="ER483" s="33"/>
      <c r="ES483" s="33"/>
      <c r="ET483" s="33"/>
      <c r="EU483" s="33"/>
      <c r="EV483" s="33"/>
    </row>
    <row r="484" spans="2:152" x14ac:dyDescent="0.25"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  <c r="DF484" s="33"/>
      <c r="DG484" s="33"/>
      <c r="DH484" s="33"/>
      <c r="DI484" s="33"/>
      <c r="DJ484" s="33"/>
      <c r="DK484" s="33"/>
      <c r="DL484" s="33"/>
      <c r="DM484" s="33"/>
      <c r="DN484" s="33"/>
      <c r="DO484" s="33"/>
      <c r="DP484" s="33"/>
      <c r="DQ484" s="33"/>
      <c r="DR484" s="33"/>
      <c r="DS484" s="33"/>
      <c r="DT484" s="33"/>
      <c r="DU484" s="33"/>
      <c r="DV484" s="33"/>
      <c r="DW484" s="33"/>
      <c r="DX484" s="33"/>
      <c r="DY484" s="33"/>
      <c r="DZ484" s="33"/>
      <c r="EA484" s="33"/>
      <c r="EB484" s="33"/>
      <c r="EC484" s="33"/>
      <c r="ED484" s="33"/>
      <c r="EE484" s="33"/>
      <c r="EF484" s="33"/>
      <c r="EG484" s="33"/>
      <c r="EH484" s="33"/>
      <c r="EI484" s="33"/>
      <c r="EJ484" s="33"/>
      <c r="EK484" s="33"/>
      <c r="EL484" s="33"/>
      <c r="EM484" s="33"/>
      <c r="EN484" s="33"/>
      <c r="EO484" s="33"/>
      <c r="EP484" s="33"/>
      <c r="EQ484" s="33"/>
      <c r="ER484" s="33"/>
      <c r="ES484" s="33"/>
      <c r="ET484" s="33"/>
      <c r="EU484" s="33"/>
      <c r="EV484" s="33"/>
    </row>
    <row r="485" spans="2:152" x14ac:dyDescent="0.25"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  <c r="DF485" s="33"/>
      <c r="DG485" s="33"/>
      <c r="DH485" s="33"/>
      <c r="DI485" s="33"/>
      <c r="DJ485" s="33"/>
      <c r="DK485" s="33"/>
      <c r="DL485" s="33"/>
      <c r="DM485" s="33"/>
      <c r="DN485" s="33"/>
      <c r="DO485" s="33"/>
      <c r="DP485" s="33"/>
      <c r="DQ485" s="33"/>
      <c r="DR485" s="33"/>
      <c r="DS485" s="33"/>
      <c r="DT485" s="33"/>
      <c r="DU485" s="33"/>
      <c r="DV485" s="33"/>
      <c r="DW485" s="33"/>
      <c r="DX485" s="33"/>
      <c r="DY485" s="33"/>
      <c r="DZ485" s="33"/>
      <c r="EA485" s="33"/>
      <c r="EB485" s="33"/>
      <c r="EC485" s="33"/>
      <c r="ED485" s="33"/>
      <c r="EE485" s="33"/>
      <c r="EF485" s="33"/>
      <c r="EG485" s="33"/>
      <c r="EH485" s="33"/>
      <c r="EI485" s="33"/>
      <c r="EJ485" s="33"/>
      <c r="EK485" s="33"/>
      <c r="EL485" s="33"/>
      <c r="EM485" s="33"/>
      <c r="EN485" s="33"/>
      <c r="EO485" s="33"/>
      <c r="EP485" s="33"/>
      <c r="EQ485" s="33"/>
      <c r="ER485" s="33"/>
      <c r="ES485" s="33"/>
      <c r="ET485" s="33"/>
      <c r="EU485" s="33"/>
      <c r="EV485" s="33"/>
    </row>
    <row r="486" spans="2:152" x14ac:dyDescent="0.25"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  <c r="DF486" s="33"/>
      <c r="DG486" s="33"/>
      <c r="DH486" s="33"/>
      <c r="DI486" s="33"/>
      <c r="DJ486" s="33"/>
      <c r="DK486" s="33"/>
      <c r="DL486" s="33"/>
      <c r="DM486" s="33"/>
      <c r="DN486" s="33"/>
      <c r="DO486" s="33"/>
      <c r="DP486" s="33"/>
      <c r="DQ486" s="33"/>
      <c r="DR486" s="33"/>
      <c r="DS486" s="33"/>
      <c r="DT486" s="33"/>
      <c r="DU486" s="33"/>
      <c r="DV486" s="33"/>
      <c r="DW486" s="33"/>
      <c r="DX486" s="33"/>
      <c r="DY486" s="33"/>
      <c r="DZ486" s="33"/>
      <c r="EA486" s="33"/>
      <c r="EB486" s="33"/>
      <c r="EC486" s="33"/>
      <c r="ED486" s="33"/>
      <c r="EE486" s="33"/>
      <c r="EF486" s="33"/>
      <c r="EG486" s="33"/>
      <c r="EH486" s="33"/>
      <c r="EI486" s="33"/>
      <c r="EJ486" s="33"/>
      <c r="EK486" s="33"/>
      <c r="EL486" s="33"/>
      <c r="EM486" s="33"/>
      <c r="EN486" s="33"/>
      <c r="EO486" s="33"/>
      <c r="EP486" s="33"/>
      <c r="EQ486" s="33"/>
      <c r="ER486" s="33"/>
      <c r="ES486" s="33"/>
      <c r="ET486" s="33"/>
      <c r="EU486" s="33"/>
      <c r="EV486" s="33"/>
    </row>
    <row r="487" spans="2:152" x14ac:dyDescent="0.25"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  <c r="DF487" s="33"/>
      <c r="DG487" s="33"/>
      <c r="DH487" s="33"/>
      <c r="DI487" s="33"/>
      <c r="DJ487" s="33"/>
      <c r="DK487" s="33"/>
      <c r="DL487" s="33"/>
      <c r="DM487" s="33"/>
      <c r="DN487" s="33"/>
      <c r="DO487" s="33"/>
      <c r="DP487" s="33"/>
      <c r="DQ487" s="33"/>
      <c r="DR487" s="33"/>
      <c r="DS487" s="33"/>
      <c r="DT487" s="33"/>
      <c r="DU487" s="33"/>
      <c r="DV487" s="33"/>
      <c r="DW487" s="33"/>
      <c r="DX487" s="33"/>
      <c r="DY487" s="33"/>
      <c r="DZ487" s="33"/>
      <c r="EA487" s="33"/>
      <c r="EB487" s="33"/>
      <c r="EC487" s="33"/>
      <c r="ED487" s="33"/>
      <c r="EE487" s="33"/>
      <c r="EF487" s="33"/>
      <c r="EG487" s="33"/>
      <c r="EH487" s="33"/>
      <c r="EI487" s="33"/>
      <c r="EJ487" s="33"/>
      <c r="EK487" s="33"/>
      <c r="EL487" s="33"/>
      <c r="EM487" s="33"/>
      <c r="EN487" s="33"/>
      <c r="EO487" s="33"/>
      <c r="EP487" s="33"/>
      <c r="EQ487" s="33"/>
      <c r="ER487" s="33"/>
      <c r="ES487" s="33"/>
      <c r="ET487" s="33"/>
      <c r="EU487" s="33"/>
      <c r="EV487" s="33"/>
    </row>
    <row r="488" spans="2:152" x14ac:dyDescent="0.25"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  <c r="DF488" s="33"/>
      <c r="DG488" s="33"/>
      <c r="DH488" s="33"/>
      <c r="DI488" s="33"/>
      <c r="DJ488" s="33"/>
      <c r="DK488" s="33"/>
      <c r="DL488" s="33"/>
      <c r="DM488" s="33"/>
      <c r="DN488" s="33"/>
      <c r="DO488" s="33"/>
      <c r="DP488" s="33"/>
      <c r="DQ488" s="33"/>
      <c r="DR488" s="33"/>
      <c r="DS488" s="33"/>
      <c r="DT488" s="33"/>
      <c r="DU488" s="33"/>
      <c r="DV488" s="33"/>
      <c r="DW488" s="33"/>
      <c r="DX488" s="33"/>
      <c r="DY488" s="33"/>
      <c r="DZ488" s="33"/>
      <c r="EA488" s="33"/>
      <c r="EB488" s="33"/>
      <c r="EC488" s="33"/>
      <c r="ED488" s="33"/>
      <c r="EE488" s="33"/>
      <c r="EF488" s="33"/>
      <c r="EG488" s="33"/>
      <c r="EH488" s="33"/>
      <c r="EI488" s="33"/>
      <c r="EJ488" s="33"/>
      <c r="EK488" s="33"/>
      <c r="EL488" s="33"/>
      <c r="EM488" s="33"/>
      <c r="EN488" s="33"/>
      <c r="EO488" s="33"/>
      <c r="EP488" s="33"/>
      <c r="EQ488" s="33"/>
      <c r="ER488" s="33"/>
      <c r="ES488" s="33"/>
      <c r="ET488" s="33"/>
      <c r="EU488" s="33"/>
      <c r="EV488" s="33"/>
    </row>
    <row r="489" spans="2:152" x14ac:dyDescent="0.25"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  <c r="DF489" s="33"/>
      <c r="DG489" s="33"/>
      <c r="DH489" s="33"/>
      <c r="DI489" s="33"/>
      <c r="DJ489" s="33"/>
      <c r="DK489" s="33"/>
      <c r="DL489" s="33"/>
      <c r="DM489" s="33"/>
      <c r="DN489" s="33"/>
      <c r="DO489" s="33"/>
      <c r="DP489" s="33"/>
      <c r="DQ489" s="33"/>
      <c r="DR489" s="33"/>
      <c r="DS489" s="33"/>
      <c r="DT489" s="33"/>
      <c r="DU489" s="33"/>
      <c r="DV489" s="33"/>
      <c r="DW489" s="33"/>
      <c r="DX489" s="33"/>
      <c r="DY489" s="33"/>
      <c r="DZ489" s="33"/>
      <c r="EA489" s="33"/>
      <c r="EB489" s="33"/>
      <c r="EC489" s="33"/>
      <c r="ED489" s="33"/>
      <c r="EE489" s="33"/>
      <c r="EF489" s="33"/>
      <c r="EG489" s="33"/>
      <c r="EH489" s="33"/>
      <c r="EI489" s="33"/>
      <c r="EJ489" s="33"/>
      <c r="EK489" s="33"/>
      <c r="EL489" s="33"/>
      <c r="EM489" s="33"/>
      <c r="EN489" s="33"/>
      <c r="EO489" s="33"/>
      <c r="EP489" s="33"/>
      <c r="EQ489" s="33"/>
      <c r="ER489" s="33"/>
      <c r="ES489" s="33"/>
      <c r="ET489" s="33"/>
      <c r="EU489" s="33"/>
      <c r="EV489" s="33"/>
    </row>
    <row r="490" spans="2:152" x14ac:dyDescent="0.25"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  <c r="DF490" s="33"/>
      <c r="DG490" s="33"/>
      <c r="DH490" s="33"/>
      <c r="DI490" s="33"/>
      <c r="DJ490" s="33"/>
      <c r="DK490" s="33"/>
      <c r="DL490" s="33"/>
      <c r="DM490" s="33"/>
      <c r="DN490" s="33"/>
      <c r="DO490" s="33"/>
      <c r="DP490" s="33"/>
      <c r="DQ490" s="33"/>
      <c r="DR490" s="33"/>
      <c r="DS490" s="33"/>
      <c r="DT490" s="33"/>
      <c r="DU490" s="33"/>
      <c r="DV490" s="33"/>
      <c r="DW490" s="33"/>
      <c r="DX490" s="33"/>
      <c r="DY490" s="33"/>
      <c r="DZ490" s="33"/>
      <c r="EA490" s="33"/>
      <c r="EB490" s="33"/>
      <c r="EC490" s="33"/>
      <c r="ED490" s="33"/>
      <c r="EE490" s="33"/>
      <c r="EF490" s="33"/>
      <c r="EG490" s="33"/>
      <c r="EH490" s="33"/>
      <c r="EI490" s="33"/>
      <c r="EJ490" s="33"/>
      <c r="EK490" s="33"/>
      <c r="EL490" s="33"/>
      <c r="EM490" s="33"/>
      <c r="EN490" s="33"/>
      <c r="EO490" s="33"/>
      <c r="EP490" s="33"/>
      <c r="EQ490" s="33"/>
      <c r="ER490" s="33"/>
      <c r="ES490" s="33"/>
      <c r="ET490" s="33"/>
      <c r="EU490" s="33"/>
      <c r="EV490" s="33"/>
    </row>
    <row r="491" spans="2:152" x14ac:dyDescent="0.25"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  <c r="DF491" s="33"/>
      <c r="DG491" s="33"/>
      <c r="DH491" s="33"/>
      <c r="DI491" s="33"/>
      <c r="DJ491" s="33"/>
      <c r="DK491" s="33"/>
      <c r="DL491" s="33"/>
      <c r="DM491" s="33"/>
      <c r="DN491" s="33"/>
      <c r="DO491" s="33"/>
      <c r="DP491" s="33"/>
      <c r="DQ491" s="33"/>
      <c r="DR491" s="33"/>
      <c r="DS491" s="33"/>
      <c r="DT491" s="33"/>
      <c r="DU491" s="33"/>
      <c r="DV491" s="33"/>
      <c r="DW491" s="33"/>
      <c r="DX491" s="33"/>
      <c r="DY491" s="33"/>
      <c r="DZ491" s="33"/>
      <c r="EA491" s="33"/>
      <c r="EB491" s="33"/>
      <c r="EC491" s="33"/>
      <c r="ED491" s="33"/>
      <c r="EE491" s="33"/>
      <c r="EF491" s="33"/>
      <c r="EG491" s="33"/>
      <c r="EH491" s="33"/>
      <c r="EI491" s="33"/>
      <c r="EJ491" s="33"/>
      <c r="EK491" s="33"/>
      <c r="EL491" s="33"/>
      <c r="EM491" s="33"/>
      <c r="EN491" s="33"/>
      <c r="EO491" s="33"/>
      <c r="EP491" s="33"/>
      <c r="EQ491" s="33"/>
      <c r="ER491" s="33"/>
      <c r="ES491" s="33"/>
      <c r="ET491" s="33"/>
      <c r="EU491" s="33"/>
      <c r="EV491" s="33"/>
    </row>
    <row r="492" spans="2:152" x14ac:dyDescent="0.25"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  <c r="DF492" s="33"/>
      <c r="DG492" s="33"/>
      <c r="DH492" s="33"/>
      <c r="DI492" s="33"/>
      <c r="DJ492" s="33"/>
      <c r="DK492" s="33"/>
      <c r="DL492" s="33"/>
      <c r="DM492" s="33"/>
      <c r="DN492" s="33"/>
      <c r="DO492" s="33"/>
      <c r="DP492" s="33"/>
      <c r="DQ492" s="33"/>
      <c r="DR492" s="33"/>
      <c r="DS492" s="33"/>
      <c r="DT492" s="33"/>
      <c r="DU492" s="33"/>
      <c r="DV492" s="33"/>
      <c r="DW492" s="33"/>
      <c r="DX492" s="33"/>
      <c r="DY492" s="33"/>
      <c r="DZ492" s="33"/>
      <c r="EA492" s="33"/>
      <c r="EB492" s="33"/>
      <c r="EC492" s="33"/>
      <c r="ED492" s="33"/>
      <c r="EE492" s="33"/>
      <c r="EF492" s="33"/>
      <c r="EG492" s="33"/>
      <c r="EH492" s="33"/>
      <c r="EI492" s="33"/>
      <c r="EJ492" s="33"/>
      <c r="EK492" s="33"/>
      <c r="EL492" s="33"/>
      <c r="EM492" s="33"/>
      <c r="EN492" s="33"/>
      <c r="EO492" s="33"/>
      <c r="EP492" s="33"/>
      <c r="EQ492" s="33"/>
      <c r="ER492" s="33"/>
      <c r="ES492" s="33"/>
      <c r="ET492" s="33"/>
      <c r="EU492" s="33"/>
      <c r="EV492" s="33"/>
    </row>
    <row r="493" spans="2:152" x14ac:dyDescent="0.25"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  <c r="DF493" s="33"/>
      <c r="DG493" s="33"/>
      <c r="DH493" s="33"/>
      <c r="DI493" s="33"/>
      <c r="DJ493" s="33"/>
      <c r="DK493" s="33"/>
      <c r="DL493" s="33"/>
      <c r="DM493" s="33"/>
      <c r="DN493" s="33"/>
      <c r="DO493" s="33"/>
      <c r="DP493" s="33"/>
      <c r="DQ493" s="33"/>
      <c r="DR493" s="33"/>
      <c r="DS493" s="33"/>
      <c r="DT493" s="33"/>
      <c r="DU493" s="33"/>
      <c r="DV493" s="33"/>
      <c r="DW493" s="33"/>
      <c r="DX493" s="33"/>
      <c r="DY493" s="33"/>
      <c r="DZ493" s="33"/>
      <c r="EA493" s="33"/>
      <c r="EB493" s="33"/>
      <c r="EC493" s="33"/>
      <c r="ED493" s="33"/>
      <c r="EE493" s="33"/>
      <c r="EF493" s="33"/>
      <c r="EG493" s="33"/>
      <c r="EH493" s="33"/>
      <c r="EI493" s="33"/>
      <c r="EJ493" s="33"/>
      <c r="EK493" s="33"/>
      <c r="EL493" s="33"/>
      <c r="EM493" s="33"/>
      <c r="EN493" s="33"/>
      <c r="EO493" s="33"/>
      <c r="EP493" s="33"/>
      <c r="EQ493" s="33"/>
      <c r="ER493" s="33"/>
      <c r="ES493" s="33"/>
      <c r="ET493" s="33"/>
      <c r="EU493" s="33"/>
      <c r="EV493" s="33"/>
    </row>
    <row r="494" spans="2:152" x14ac:dyDescent="0.25"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  <c r="CW494" s="33"/>
      <c r="CX494" s="33"/>
      <c r="CY494" s="33"/>
      <c r="CZ494" s="33"/>
      <c r="DA494" s="33"/>
      <c r="DB494" s="33"/>
      <c r="DC494" s="33"/>
      <c r="DD494" s="33"/>
      <c r="DE494" s="33"/>
      <c r="DF494" s="33"/>
      <c r="DG494" s="33"/>
      <c r="DH494" s="33"/>
      <c r="DI494" s="33"/>
      <c r="DJ494" s="33"/>
      <c r="DK494" s="33"/>
      <c r="DL494" s="33"/>
      <c r="DM494" s="33"/>
      <c r="DN494" s="33"/>
      <c r="DO494" s="33"/>
      <c r="DP494" s="33"/>
      <c r="DQ494" s="33"/>
      <c r="DR494" s="33"/>
      <c r="DS494" s="33"/>
      <c r="DT494" s="33"/>
      <c r="DU494" s="33"/>
      <c r="DV494" s="33"/>
      <c r="DW494" s="33"/>
      <c r="DX494" s="33"/>
      <c r="DY494" s="33"/>
      <c r="DZ494" s="33"/>
      <c r="EA494" s="33"/>
      <c r="EB494" s="33"/>
      <c r="EC494" s="33"/>
      <c r="ED494" s="33"/>
      <c r="EE494" s="33"/>
      <c r="EF494" s="33"/>
      <c r="EG494" s="33"/>
      <c r="EH494" s="33"/>
      <c r="EI494" s="33"/>
      <c r="EJ494" s="33"/>
      <c r="EK494" s="33"/>
      <c r="EL494" s="33"/>
      <c r="EM494" s="33"/>
      <c r="EN494" s="33"/>
      <c r="EO494" s="33"/>
      <c r="EP494" s="33"/>
      <c r="EQ494" s="33"/>
      <c r="ER494" s="33"/>
      <c r="ES494" s="33"/>
      <c r="ET494" s="33"/>
      <c r="EU494" s="33"/>
      <c r="EV494" s="33"/>
    </row>
    <row r="495" spans="2:152" x14ac:dyDescent="0.25"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  <c r="CW495" s="33"/>
      <c r="CX495" s="33"/>
      <c r="CY495" s="33"/>
      <c r="CZ495" s="33"/>
      <c r="DA495" s="33"/>
      <c r="DB495" s="33"/>
      <c r="DC495" s="33"/>
      <c r="DD495" s="33"/>
      <c r="DE495" s="33"/>
      <c r="DF495" s="33"/>
      <c r="DG495" s="33"/>
      <c r="DH495" s="33"/>
      <c r="DI495" s="33"/>
      <c r="DJ495" s="33"/>
      <c r="DK495" s="33"/>
      <c r="DL495" s="33"/>
      <c r="DM495" s="33"/>
      <c r="DN495" s="33"/>
      <c r="DO495" s="33"/>
      <c r="DP495" s="33"/>
      <c r="DQ495" s="33"/>
      <c r="DR495" s="33"/>
      <c r="DS495" s="33"/>
      <c r="DT495" s="33"/>
      <c r="DU495" s="33"/>
      <c r="DV495" s="33"/>
      <c r="DW495" s="33"/>
      <c r="DX495" s="33"/>
      <c r="DY495" s="33"/>
      <c r="DZ495" s="33"/>
      <c r="EA495" s="33"/>
      <c r="EB495" s="33"/>
      <c r="EC495" s="33"/>
      <c r="ED495" s="33"/>
      <c r="EE495" s="33"/>
      <c r="EF495" s="33"/>
      <c r="EG495" s="33"/>
      <c r="EH495" s="33"/>
      <c r="EI495" s="33"/>
      <c r="EJ495" s="33"/>
      <c r="EK495" s="33"/>
      <c r="EL495" s="33"/>
      <c r="EM495" s="33"/>
      <c r="EN495" s="33"/>
      <c r="EO495" s="33"/>
      <c r="EP495" s="33"/>
      <c r="EQ495" s="33"/>
      <c r="ER495" s="33"/>
      <c r="ES495" s="33"/>
      <c r="ET495" s="33"/>
      <c r="EU495" s="33"/>
      <c r="EV495" s="33"/>
    </row>
    <row r="496" spans="2:152" x14ac:dyDescent="0.25"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  <c r="CW496" s="33"/>
      <c r="CX496" s="33"/>
      <c r="CY496" s="33"/>
      <c r="CZ496" s="33"/>
      <c r="DA496" s="33"/>
      <c r="DB496" s="33"/>
      <c r="DC496" s="33"/>
      <c r="DD496" s="33"/>
      <c r="DE496" s="33"/>
      <c r="DF496" s="33"/>
      <c r="DG496" s="33"/>
      <c r="DH496" s="33"/>
      <c r="DI496" s="33"/>
      <c r="DJ496" s="33"/>
      <c r="DK496" s="33"/>
      <c r="DL496" s="33"/>
      <c r="DM496" s="33"/>
      <c r="DN496" s="33"/>
      <c r="DO496" s="33"/>
      <c r="DP496" s="33"/>
      <c r="DQ496" s="33"/>
      <c r="DR496" s="33"/>
      <c r="DS496" s="33"/>
      <c r="DT496" s="33"/>
      <c r="DU496" s="33"/>
      <c r="DV496" s="33"/>
      <c r="DW496" s="33"/>
      <c r="DX496" s="33"/>
      <c r="DY496" s="33"/>
      <c r="DZ496" s="33"/>
      <c r="EA496" s="33"/>
      <c r="EB496" s="33"/>
      <c r="EC496" s="33"/>
      <c r="ED496" s="33"/>
      <c r="EE496" s="33"/>
      <c r="EF496" s="33"/>
      <c r="EG496" s="33"/>
      <c r="EH496" s="33"/>
      <c r="EI496" s="33"/>
      <c r="EJ496" s="33"/>
      <c r="EK496" s="33"/>
      <c r="EL496" s="33"/>
      <c r="EM496" s="33"/>
      <c r="EN496" s="33"/>
      <c r="EO496" s="33"/>
      <c r="EP496" s="33"/>
      <c r="EQ496" s="33"/>
      <c r="ER496" s="33"/>
      <c r="ES496" s="33"/>
      <c r="ET496" s="33"/>
      <c r="EU496" s="33"/>
      <c r="EV496" s="33"/>
    </row>
    <row r="497" spans="2:152" x14ac:dyDescent="0.25"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  <c r="CW497" s="33"/>
      <c r="CX497" s="33"/>
      <c r="CY497" s="33"/>
      <c r="CZ497" s="33"/>
      <c r="DA497" s="33"/>
      <c r="DB497" s="33"/>
      <c r="DC497" s="33"/>
      <c r="DD497" s="33"/>
      <c r="DE497" s="33"/>
      <c r="DF497" s="33"/>
      <c r="DG497" s="33"/>
      <c r="DH497" s="33"/>
      <c r="DI497" s="33"/>
      <c r="DJ497" s="33"/>
      <c r="DK497" s="33"/>
      <c r="DL497" s="33"/>
      <c r="DM497" s="33"/>
      <c r="DN497" s="33"/>
      <c r="DO497" s="33"/>
      <c r="DP497" s="33"/>
      <c r="DQ497" s="33"/>
      <c r="DR497" s="33"/>
      <c r="DS497" s="33"/>
      <c r="DT497" s="33"/>
      <c r="DU497" s="33"/>
      <c r="DV497" s="33"/>
      <c r="DW497" s="33"/>
      <c r="DX497" s="33"/>
      <c r="DY497" s="33"/>
      <c r="DZ497" s="33"/>
      <c r="EA497" s="33"/>
      <c r="EB497" s="33"/>
      <c r="EC497" s="33"/>
      <c r="ED497" s="33"/>
      <c r="EE497" s="33"/>
      <c r="EF497" s="33"/>
      <c r="EG497" s="33"/>
      <c r="EH497" s="33"/>
      <c r="EI497" s="33"/>
      <c r="EJ497" s="33"/>
      <c r="EK497" s="33"/>
      <c r="EL497" s="33"/>
      <c r="EM497" s="33"/>
      <c r="EN497" s="33"/>
      <c r="EO497" s="33"/>
      <c r="EP497" s="33"/>
      <c r="EQ497" s="33"/>
      <c r="ER497" s="33"/>
      <c r="ES497" s="33"/>
      <c r="ET497" s="33"/>
      <c r="EU497" s="33"/>
      <c r="EV497" s="33"/>
    </row>
    <row r="498" spans="2:152" x14ac:dyDescent="0.25"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  <c r="CW498" s="33"/>
      <c r="CX498" s="33"/>
      <c r="CY498" s="33"/>
      <c r="CZ498" s="33"/>
      <c r="DA498" s="33"/>
      <c r="DB498" s="33"/>
      <c r="DC498" s="33"/>
      <c r="DD498" s="33"/>
      <c r="DE498" s="33"/>
      <c r="DF498" s="33"/>
      <c r="DG498" s="33"/>
      <c r="DH498" s="33"/>
      <c r="DI498" s="33"/>
      <c r="DJ498" s="33"/>
      <c r="DK498" s="33"/>
      <c r="DL498" s="33"/>
      <c r="DM498" s="33"/>
      <c r="DN498" s="33"/>
      <c r="DO498" s="33"/>
      <c r="DP498" s="33"/>
      <c r="DQ498" s="33"/>
      <c r="DR498" s="33"/>
      <c r="DS498" s="33"/>
      <c r="DT498" s="33"/>
      <c r="DU498" s="33"/>
      <c r="DV498" s="33"/>
      <c r="DW498" s="33"/>
      <c r="DX498" s="33"/>
      <c r="DY498" s="33"/>
      <c r="DZ498" s="33"/>
      <c r="EA498" s="33"/>
      <c r="EB498" s="33"/>
      <c r="EC498" s="33"/>
      <c r="ED498" s="33"/>
      <c r="EE498" s="33"/>
      <c r="EF498" s="33"/>
      <c r="EG498" s="33"/>
      <c r="EH498" s="33"/>
      <c r="EI498" s="33"/>
      <c r="EJ498" s="33"/>
      <c r="EK498" s="33"/>
      <c r="EL498" s="33"/>
      <c r="EM498" s="33"/>
      <c r="EN498" s="33"/>
      <c r="EO498" s="33"/>
      <c r="EP498" s="33"/>
      <c r="EQ498" s="33"/>
      <c r="ER498" s="33"/>
      <c r="ES498" s="33"/>
      <c r="ET498" s="33"/>
      <c r="EU498" s="33"/>
      <c r="EV498" s="33"/>
    </row>
    <row r="499" spans="2:152" x14ac:dyDescent="0.25"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  <c r="CW499" s="33"/>
      <c r="CX499" s="33"/>
      <c r="CY499" s="33"/>
      <c r="CZ499" s="33"/>
      <c r="DA499" s="33"/>
      <c r="DB499" s="33"/>
      <c r="DC499" s="33"/>
      <c r="DD499" s="33"/>
      <c r="DE499" s="33"/>
      <c r="DF499" s="33"/>
      <c r="DG499" s="33"/>
      <c r="DH499" s="33"/>
      <c r="DI499" s="33"/>
      <c r="DJ499" s="33"/>
      <c r="DK499" s="33"/>
      <c r="DL499" s="33"/>
      <c r="DM499" s="33"/>
      <c r="DN499" s="33"/>
      <c r="DO499" s="33"/>
      <c r="DP499" s="33"/>
      <c r="DQ499" s="33"/>
      <c r="DR499" s="33"/>
      <c r="DS499" s="33"/>
      <c r="DT499" s="33"/>
      <c r="DU499" s="33"/>
      <c r="DV499" s="33"/>
      <c r="DW499" s="33"/>
      <c r="DX499" s="33"/>
      <c r="DY499" s="33"/>
      <c r="DZ499" s="33"/>
      <c r="EA499" s="33"/>
      <c r="EB499" s="33"/>
      <c r="EC499" s="33"/>
      <c r="ED499" s="33"/>
      <c r="EE499" s="33"/>
      <c r="EF499" s="33"/>
      <c r="EG499" s="33"/>
      <c r="EH499" s="33"/>
      <c r="EI499" s="33"/>
      <c r="EJ499" s="33"/>
      <c r="EK499" s="33"/>
      <c r="EL499" s="33"/>
      <c r="EM499" s="33"/>
      <c r="EN499" s="33"/>
      <c r="EO499" s="33"/>
      <c r="EP499" s="33"/>
      <c r="EQ499" s="33"/>
      <c r="ER499" s="33"/>
      <c r="ES499" s="33"/>
      <c r="ET499" s="33"/>
      <c r="EU499" s="33"/>
      <c r="EV499" s="33"/>
    </row>
    <row r="500" spans="2:152" x14ac:dyDescent="0.25"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  <c r="CH500" s="33"/>
      <c r="CI500" s="33"/>
      <c r="CJ500" s="33"/>
      <c r="CK500" s="33"/>
      <c r="CL500" s="33"/>
      <c r="CM500" s="33"/>
      <c r="CN500" s="33"/>
      <c r="CO500" s="33"/>
      <c r="CP500" s="33"/>
      <c r="CQ500" s="33"/>
      <c r="CR500" s="33"/>
      <c r="CS500" s="33"/>
      <c r="CT500" s="33"/>
      <c r="CU500" s="33"/>
      <c r="CV500" s="33"/>
      <c r="CW500" s="33"/>
      <c r="CX500" s="33"/>
      <c r="CY500" s="33"/>
      <c r="CZ500" s="33"/>
      <c r="DA500" s="33"/>
      <c r="DB500" s="33"/>
      <c r="DC500" s="33"/>
      <c r="DD500" s="33"/>
      <c r="DE500" s="33"/>
      <c r="DF500" s="33"/>
      <c r="DG500" s="33"/>
      <c r="DH500" s="33"/>
      <c r="DI500" s="33"/>
      <c r="DJ500" s="33"/>
      <c r="DK500" s="33"/>
      <c r="DL500" s="33"/>
      <c r="DM500" s="33"/>
      <c r="DN500" s="33"/>
      <c r="DO500" s="33"/>
      <c r="DP500" s="33"/>
      <c r="DQ500" s="33"/>
      <c r="DR500" s="33"/>
      <c r="DS500" s="33"/>
      <c r="DT500" s="33"/>
      <c r="DU500" s="33"/>
      <c r="DV500" s="33"/>
      <c r="DW500" s="33"/>
      <c r="DX500" s="33"/>
      <c r="DY500" s="33"/>
      <c r="DZ500" s="33"/>
      <c r="EA500" s="33"/>
      <c r="EB500" s="33"/>
      <c r="EC500" s="33"/>
      <c r="ED500" s="33"/>
      <c r="EE500" s="33"/>
      <c r="EF500" s="33"/>
      <c r="EG500" s="33"/>
      <c r="EH500" s="33"/>
      <c r="EI500" s="33"/>
      <c r="EJ500" s="33"/>
      <c r="EK500" s="33"/>
      <c r="EL500" s="33"/>
      <c r="EM500" s="33"/>
      <c r="EN500" s="33"/>
      <c r="EO500" s="33"/>
      <c r="EP500" s="33"/>
      <c r="EQ500" s="33"/>
      <c r="ER500" s="33"/>
      <c r="ES500" s="33"/>
      <c r="ET500" s="33"/>
      <c r="EU500" s="33"/>
      <c r="EV500" s="33"/>
    </row>
    <row r="501" spans="2:152" x14ac:dyDescent="0.25"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  <c r="BS501" s="33"/>
      <c r="BT501" s="33"/>
      <c r="BU501" s="33"/>
      <c r="BV501" s="33"/>
      <c r="BW501" s="33"/>
      <c r="BX501" s="33"/>
      <c r="BY501" s="33"/>
      <c r="BZ501" s="33"/>
      <c r="CA501" s="33"/>
      <c r="CB501" s="33"/>
      <c r="CC501" s="33"/>
      <c r="CD501" s="33"/>
      <c r="CE501" s="33"/>
      <c r="CF501" s="33"/>
      <c r="CG501" s="33"/>
      <c r="CH501" s="33"/>
      <c r="CI501" s="33"/>
      <c r="CJ501" s="33"/>
      <c r="CK501" s="33"/>
      <c r="CL501" s="33"/>
      <c r="CM501" s="33"/>
      <c r="CN501" s="33"/>
      <c r="CO501" s="33"/>
      <c r="CP501" s="33"/>
      <c r="CQ501" s="33"/>
      <c r="CR501" s="33"/>
      <c r="CS501" s="33"/>
      <c r="CT501" s="33"/>
      <c r="CU501" s="33"/>
      <c r="CV501" s="33"/>
      <c r="CW501" s="33"/>
      <c r="CX501" s="33"/>
      <c r="CY501" s="33"/>
      <c r="CZ501" s="33"/>
      <c r="DA501" s="33"/>
      <c r="DB501" s="33"/>
      <c r="DC501" s="33"/>
      <c r="DD501" s="33"/>
      <c r="DE501" s="33"/>
      <c r="DF501" s="33"/>
      <c r="DG501" s="33"/>
      <c r="DH501" s="33"/>
      <c r="DI501" s="33"/>
      <c r="DJ501" s="33"/>
      <c r="DK501" s="33"/>
      <c r="DL501" s="33"/>
      <c r="DM501" s="33"/>
      <c r="DN501" s="33"/>
      <c r="DO501" s="33"/>
      <c r="DP501" s="33"/>
      <c r="DQ501" s="33"/>
      <c r="DR501" s="33"/>
      <c r="DS501" s="33"/>
      <c r="DT501" s="33"/>
      <c r="DU501" s="33"/>
      <c r="DV501" s="33"/>
      <c r="DW501" s="33"/>
      <c r="DX501" s="33"/>
      <c r="DY501" s="33"/>
      <c r="DZ501" s="33"/>
      <c r="EA501" s="33"/>
      <c r="EB501" s="33"/>
      <c r="EC501" s="33"/>
      <c r="ED501" s="33"/>
      <c r="EE501" s="33"/>
      <c r="EF501" s="33"/>
      <c r="EG501" s="33"/>
      <c r="EH501" s="33"/>
      <c r="EI501" s="33"/>
      <c r="EJ501" s="33"/>
      <c r="EK501" s="33"/>
      <c r="EL501" s="33"/>
      <c r="EM501" s="33"/>
      <c r="EN501" s="33"/>
      <c r="EO501" s="33"/>
      <c r="EP501" s="33"/>
      <c r="EQ501" s="33"/>
      <c r="ER501" s="33"/>
      <c r="ES501" s="33"/>
      <c r="ET501" s="33"/>
      <c r="EU501" s="33"/>
      <c r="EV501" s="33"/>
    </row>
    <row r="502" spans="2:152" x14ac:dyDescent="0.25"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  <c r="BS502" s="33"/>
      <c r="BT502" s="33"/>
      <c r="BU502" s="33"/>
      <c r="BV502" s="33"/>
      <c r="BW502" s="33"/>
      <c r="BX502" s="33"/>
      <c r="BY502" s="33"/>
      <c r="BZ502" s="33"/>
      <c r="CA502" s="33"/>
      <c r="CB502" s="33"/>
      <c r="CC502" s="33"/>
      <c r="CD502" s="33"/>
      <c r="CE502" s="33"/>
      <c r="CF502" s="33"/>
      <c r="CG502" s="33"/>
      <c r="CH502" s="33"/>
      <c r="CI502" s="33"/>
      <c r="CJ502" s="33"/>
      <c r="CK502" s="33"/>
      <c r="CL502" s="33"/>
      <c r="CM502" s="33"/>
      <c r="CN502" s="33"/>
      <c r="CO502" s="33"/>
      <c r="CP502" s="33"/>
      <c r="CQ502" s="33"/>
      <c r="CR502" s="33"/>
      <c r="CS502" s="33"/>
      <c r="CT502" s="33"/>
      <c r="CU502" s="33"/>
      <c r="CV502" s="33"/>
      <c r="CW502" s="33"/>
      <c r="CX502" s="33"/>
      <c r="CY502" s="33"/>
      <c r="CZ502" s="33"/>
      <c r="DA502" s="33"/>
      <c r="DB502" s="33"/>
      <c r="DC502" s="33"/>
      <c r="DD502" s="33"/>
      <c r="DE502" s="33"/>
      <c r="DF502" s="33"/>
      <c r="DG502" s="33"/>
      <c r="DH502" s="33"/>
      <c r="DI502" s="33"/>
      <c r="DJ502" s="33"/>
      <c r="DK502" s="33"/>
      <c r="DL502" s="33"/>
      <c r="DM502" s="33"/>
      <c r="DN502" s="33"/>
      <c r="DO502" s="33"/>
      <c r="DP502" s="33"/>
      <c r="DQ502" s="33"/>
      <c r="DR502" s="33"/>
      <c r="DS502" s="33"/>
      <c r="DT502" s="33"/>
      <c r="DU502" s="33"/>
      <c r="DV502" s="33"/>
      <c r="DW502" s="33"/>
      <c r="DX502" s="33"/>
      <c r="DY502" s="33"/>
      <c r="DZ502" s="33"/>
      <c r="EA502" s="33"/>
      <c r="EB502" s="33"/>
      <c r="EC502" s="33"/>
      <c r="ED502" s="33"/>
      <c r="EE502" s="33"/>
      <c r="EF502" s="33"/>
      <c r="EG502" s="33"/>
      <c r="EH502" s="33"/>
      <c r="EI502" s="33"/>
      <c r="EJ502" s="33"/>
      <c r="EK502" s="33"/>
      <c r="EL502" s="33"/>
      <c r="EM502" s="33"/>
      <c r="EN502" s="33"/>
      <c r="EO502" s="33"/>
      <c r="EP502" s="33"/>
      <c r="EQ502" s="33"/>
      <c r="ER502" s="33"/>
      <c r="ES502" s="33"/>
      <c r="ET502" s="33"/>
      <c r="EU502" s="33"/>
      <c r="EV502" s="33"/>
    </row>
    <row r="503" spans="2:152" x14ac:dyDescent="0.25"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  <c r="BS503" s="33"/>
      <c r="BT503" s="33"/>
      <c r="BU503" s="33"/>
      <c r="BV503" s="33"/>
      <c r="BW503" s="33"/>
      <c r="BX503" s="33"/>
      <c r="BY503" s="33"/>
      <c r="BZ503" s="33"/>
      <c r="CA503" s="33"/>
      <c r="CB503" s="33"/>
      <c r="CC503" s="33"/>
      <c r="CD503" s="33"/>
      <c r="CE503" s="33"/>
      <c r="CF503" s="33"/>
      <c r="CG503" s="33"/>
      <c r="CH503" s="33"/>
      <c r="CI503" s="33"/>
      <c r="CJ503" s="33"/>
      <c r="CK503" s="33"/>
      <c r="CL503" s="33"/>
      <c r="CM503" s="33"/>
      <c r="CN503" s="33"/>
      <c r="CO503" s="33"/>
      <c r="CP503" s="33"/>
      <c r="CQ503" s="33"/>
      <c r="CR503" s="33"/>
      <c r="CS503" s="33"/>
      <c r="CT503" s="33"/>
      <c r="CU503" s="33"/>
      <c r="CV503" s="33"/>
      <c r="CW503" s="33"/>
      <c r="CX503" s="33"/>
      <c r="CY503" s="33"/>
      <c r="CZ503" s="33"/>
      <c r="DA503" s="33"/>
      <c r="DB503" s="33"/>
      <c r="DC503" s="33"/>
      <c r="DD503" s="33"/>
      <c r="DE503" s="33"/>
      <c r="DF503" s="33"/>
      <c r="DG503" s="33"/>
      <c r="DH503" s="33"/>
      <c r="DI503" s="33"/>
      <c r="DJ503" s="33"/>
      <c r="DK503" s="33"/>
      <c r="DL503" s="33"/>
      <c r="DM503" s="33"/>
      <c r="DN503" s="33"/>
      <c r="DO503" s="33"/>
      <c r="DP503" s="33"/>
      <c r="DQ503" s="33"/>
      <c r="DR503" s="33"/>
      <c r="DS503" s="33"/>
      <c r="DT503" s="33"/>
      <c r="DU503" s="33"/>
      <c r="DV503" s="33"/>
      <c r="DW503" s="33"/>
      <c r="DX503" s="33"/>
      <c r="DY503" s="33"/>
      <c r="DZ503" s="33"/>
      <c r="EA503" s="33"/>
      <c r="EB503" s="33"/>
      <c r="EC503" s="33"/>
      <c r="ED503" s="33"/>
      <c r="EE503" s="33"/>
      <c r="EF503" s="33"/>
      <c r="EG503" s="33"/>
      <c r="EH503" s="33"/>
      <c r="EI503" s="33"/>
      <c r="EJ503" s="33"/>
      <c r="EK503" s="33"/>
      <c r="EL503" s="33"/>
      <c r="EM503" s="33"/>
      <c r="EN503" s="33"/>
      <c r="EO503" s="33"/>
      <c r="EP503" s="33"/>
      <c r="EQ503" s="33"/>
      <c r="ER503" s="33"/>
      <c r="ES503" s="33"/>
      <c r="ET503" s="33"/>
      <c r="EU503" s="33"/>
      <c r="EV503" s="33"/>
    </row>
    <row r="504" spans="2:152" x14ac:dyDescent="0.25"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  <c r="BS504" s="33"/>
      <c r="BT504" s="33"/>
      <c r="BU504" s="33"/>
      <c r="BV504" s="33"/>
      <c r="BW504" s="33"/>
      <c r="BX504" s="33"/>
      <c r="BY504" s="33"/>
      <c r="BZ504" s="33"/>
      <c r="CA504" s="33"/>
      <c r="CB504" s="33"/>
      <c r="CC504" s="33"/>
      <c r="CD504" s="33"/>
      <c r="CE504" s="33"/>
      <c r="CF504" s="33"/>
      <c r="CG504" s="33"/>
      <c r="CH504" s="33"/>
      <c r="CI504" s="33"/>
      <c r="CJ504" s="33"/>
      <c r="CK504" s="33"/>
      <c r="CL504" s="33"/>
      <c r="CM504" s="33"/>
      <c r="CN504" s="33"/>
      <c r="CO504" s="33"/>
      <c r="CP504" s="33"/>
      <c r="CQ504" s="33"/>
      <c r="CR504" s="33"/>
      <c r="CS504" s="33"/>
      <c r="CT504" s="33"/>
      <c r="CU504" s="33"/>
      <c r="CV504" s="33"/>
      <c r="CW504" s="33"/>
      <c r="CX504" s="33"/>
      <c r="CY504" s="33"/>
      <c r="CZ504" s="33"/>
      <c r="DA504" s="33"/>
      <c r="DB504" s="33"/>
      <c r="DC504" s="33"/>
      <c r="DD504" s="33"/>
      <c r="DE504" s="33"/>
      <c r="DF504" s="33"/>
      <c r="DG504" s="33"/>
      <c r="DH504" s="33"/>
      <c r="DI504" s="33"/>
      <c r="DJ504" s="33"/>
      <c r="DK504" s="33"/>
      <c r="DL504" s="33"/>
      <c r="DM504" s="33"/>
      <c r="DN504" s="33"/>
      <c r="DO504" s="33"/>
      <c r="DP504" s="33"/>
      <c r="DQ504" s="33"/>
      <c r="DR504" s="33"/>
      <c r="DS504" s="33"/>
      <c r="DT504" s="33"/>
      <c r="DU504" s="33"/>
      <c r="DV504" s="33"/>
      <c r="DW504" s="33"/>
      <c r="DX504" s="33"/>
      <c r="DY504" s="33"/>
      <c r="DZ504" s="33"/>
      <c r="EA504" s="33"/>
      <c r="EB504" s="33"/>
      <c r="EC504" s="33"/>
      <c r="ED504" s="33"/>
      <c r="EE504" s="33"/>
      <c r="EF504" s="33"/>
      <c r="EG504" s="33"/>
      <c r="EH504" s="33"/>
      <c r="EI504" s="33"/>
      <c r="EJ504" s="33"/>
      <c r="EK504" s="33"/>
      <c r="EL504" s="33"/>
      <c r="EM504" s="33"/>
      <c r="EN504" s="33"/>
      <c r="EO504" s="33"/>
      <c r="EP504" s="33"/>
      <c r="EQ504" s="33"/>
      <c r="ER504" s="33"/>
      <c r="ES504" s="33"/>
      <c r="ET504" s="33"/>
      <c r="EU504" s="33"/>
      <c r="EV504" s="33"/>
    </row>
    <row r="505" spans="2:152" x14ac:dyDescent="0.25"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  <c r="BS505" s="33"/>
      <c r="BT505" s="33"/>
      <c r="BU505" s="33"/>
      <c r="BV505" s="33"/>
      <c r="BW505" s="33"/>
      <c r="BX505" s="33"/>
      <c r="BY505" s="33"/>
      <c r="BZ505" s="33"/>
      <c r="CA505" s="33"/>
      <c r="CB505" s="33"/>
      <c r="CC505" s="33"/>
      <c r="CD505" s="33"/>
      <c r="CE505" s="33"/>
      <c r="CF505" s="33"/>
      <c r="CG505" s="33"/>
      <c r="CH505" s="33"/>
      <c r="CI505" s="33"/>
      <c r="CJ505" s="33"/>
      <c r="CK505" s="33"/>
      <c r="CL505" s="33"/>
      <c r="CM505" s="33"/>
      <c r="CN505" s="33"/>
      <c r="CO505" s="33"/>
      <c r="CP505" s="33"/>
      <c r="CQ505" s="33"/>
      <c r="CR505" s="33"/>
      <c r="CS505" s="33"/>
      <c r="CT505" s="33"/>
      <c r="CU505" s="33"/>
      <c r="CV505" s="33"/>
      <c r="CW505" s="33"/>
      <c r="CX505" s="33"/>
      <c r="CY505" s="33"/>
      <c r="CZ505" s="33"/>
      <c r="DA505" s="33"/>
      <c r="DB505" s="33"/>
      <c r="DC505" s="33"/>
      <c r="DD505" s="33"/>
      <c r="DE505" s="33"/>
      <c r="DF505" s="33"/>
      <c r="DG505" s="33"/>
      <c r="DH505" s="33"/>
      <c r="DI505" s="33"/>
      <c r="DJ505" s="33"/>
      <c r="DK505" s="33"/>
      <c r="DL505" s="33"/>
      <c r="DM505" s="33"/>
      <c r="DN505" s="33"/>
      <c r="DO505" s="33"/>
      <c r="DP505" s="33"/>
      <c r="DQ505" s="33"/>
      <c r="DR505" s="33"/>
      <c r="DS505" s="33"/>
      <c r="DT505" s="33"/>
      <c r="DU505" s="33"/>
      <c r="DV505" s="33"/>
      <c r="DW505" s="33"/>
      <c r="DX505" s="33"/>
      <c r="DY505" s="33"/>
      <c r="DZ505" s="33"/>
      <c r="EA505" s="33"/>
      <c r="EB505" s="33"/>
      <c r="EC505" s="33"/>
      <c r="ED505" s="33"/>
      <c r="EE505" s="33"/>
      <c r="EF505" s="33"/>
      <c r="EG505" s="33"/>
      <c r="EH505" s="33"/>
      <c r="EI505" s="33"/>
      <c r="EJ505" s="33"/>
      <c r="EK505" s="33"/>
      <c r="EL505" s="33"/>
      <c r="EM505" s="33"/>
      <c r="EN505" s="33"/>
      <c r="EO505" s="33"/>
      <c r="EP505" s="33"/>
      <c r="EQ505" s="33"/>
      <c r="ER505" s="33"/>
      <c r="ES505" s="33"/>
      <c r="ET505" s="33"/>
      <c r="EU505" s="33"/>
      <c r="EV505" s="33"/>
    </row>
    <row r="506" spans="2:152" x14ac:dyDescent="0.25"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  <c r="BS506" s="33"/>
      <c r="BT506" s="33"/>
      <c r="BU506" s="33"/>
      <c r="BV506" s="33"/>
      <c r="BW506" s="33"/>
      <c r="BX506" s="33"/>
      <c r="BY506" s="33"/>
      <c r="BZ506" s="33"/>
      <c r="CA506" s="33"/>
      <c r="CB506" s="33"/>
      <c r="CC506" s="33"/>
      <c r="CD506" s="33"/>
      <c r="CE506" s="33"/>
      <c r="CF506" s="33"/>
      <c r="CG506" s="33"/>
      <c r="CH506" s="33"/>
      <c r="CI506" s="33"/>
      <c r="CJ506" s="33"/>
      <c r="CK506" s="33"/>
      <c r="CL506" s="33"/>
      <c r="CM506" s="33"/>
      <c r="CN506" s="33"/>
      <c r="CO506" s="33"/>
      <c r="CP506" s="33"/>
      <c r="CQ506" s="33"/>
      <c r="CR506" s="33"/>
      <c r="CS506" s="33"/>
      <c r="CT506" s="33"/>
      <c r="CU506" s="33"/>
      <c r="CV506" s="33"/>
      <c r="CW506" s="33"/>
      <c r="CX506" s="33"/>
      <c r="CY506" s="33"/>
      <c r="CZ506" s="33"/>
      <c r="DA506" s="33"/>
      <c r="DB506" s="33"/>
      <c r="DC506" s="33"/>
      <c r="DD506" s="33"/>
      <c r="DE506" s="33"/>
      <c r="DF506" s="33"/>
      <c r="DG506" s="33"/>
      <c r="DH506" s="33"/>
      <c r="DI506" s="33"/>
      <c r="DJ506" s="33"/>
      <c r="DK506" s="33"/>
      <c r="DL506" s="33"/>
      <c r="DM506" s="33"/>
      <c r="DN506" s="33"/>
      <c r="DO506" s="33"/>
      <c r="DP506" s="33"/>
      <c r="DQ506" s="33"/>
      <c r="DR506" s="33"/>
      <c r="DS506" s="33"/>
      <c r="DT506" s="33"/>
      <c r="DU506" s="33"/>
      <c r="DV506" s="33"/>
      <c r="DW506" s="33"/>
      <c r="DX506" s="33"/>
      <c r="DY506" s="33"/>
      <c r="DZ506" s="33"/>
      <c r="EA506" s="33"/>
      <c r="EB506" s="33"/>
      <c r="EC506" s="33"/>
      <c r="ED506" s="33"/>
      <c r="EE506" s="33"/>
      <c r="EF506" s="33"/>
      <c r="EG506" s="33"/>
      <c r="EH506" s="33"/>
      <c r="EI506" s="33"/>
      <c r="EJ506" s="33"/>
      <c r="EK506" s="33"/>
      <c r="EL506" s="33"/>
      <c r="EM506" s="33"/>
      <c r="EN506" s="33"/>
      <c r="EO506" s="33"/>
      <c r="EP506" s="33"/>
      <c r="EQ506" s="33"/>
      <c r="ER506" s="33"/>
      <c r="ES506" s="33"/>
      <c r="ET506" s="33"/>
      <c r="EU506" s="33"/>
      <c r="EV506" s="33"/>
    </row>
    <row r="507" spans="2:152" x14ac:dyDescent="0.25"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  <c r="BS507" s="33"/>
      <c r="BT507" s="33"/>
      <c r="BU507" s="33"/>
      <c r="BV507" s="33"/>
      <c r="BW507" s="33"/>
      <c r="BX507" s="33"/>
      <c r="BY507" s="33"/>
      <c r="BZ507" s="33"/>
      <c r="CA507" s="33"/>
      <c r="CB507" s="33"/>
      <c r="CC507" s="33"/>
      <c r="CD507" s="33"/>
      <c r="CE507" s="33"/>
      <c r="CF507" s="33"/>
      <c r="CG507" s="33"/>
      <c r="CH507" s="33"/>
      <c r="CI507" s="33"/>
      <c r="CJ507" s="33"/>
      <c r="CK507" s="33"/>
      <c r="CL507" s="33"/>
      <c r="CM507" s="33"/>
      <c r="CN507" s="33"/>
      <c r="CO507" s="33"/>
      <c r="CP507" s="33"/>
      <c r="CQ507" s="33"/>
      <c r="CR507" s="33"/>
      <c r="CS507" s="33"/>
      <c r="CT507" s="33"/>
      <c r="CU507" s="33"/>
      <c r="CV507" s="33"/>
      <c r="CW507" s="33"/>
      <c r="CX507" s="33"/>
      <c r="CY507" s="33"/>
      <c r="CZ507" s="33"/>
      <c r="DA507" s="33"/>
      <c r="DB507" s="33"/>
      <c r="DC507" s="33"/>
      <c r="DD507" s="33"/>
      <c r="DE507" s="33"/>
      <c r="DF507" s="33"/>
      <c r="DG507" s="33"/>
      <c r="DH507" s="33"/>
      <c r="DI507" s="33"/>
      <c r="DJ507" s="33"/>
      <c r="DK507" s="33"/>
      <c r="DL507" s="33"/>
      <c r="DM507" s="33"/>
      <c r="DN507" s="33"/>
      <c r="DO507" s="33"/>
      <c r="DP507" s="33"/>
      <c r="DQ507" s="33"/>
      <c r="DR507" s="33"/>
      <c r="DS507" s="33"/>
      <c r="DT507" s="33"/>
      <c r="DU507" s="33"/>
      <c r="DV507" s="33"/>
      <c r="DW507" s="33"/>
      <c r="DX507" s="33"/>
      <c r="DY507" s="33"/>
      <c r="DZ507" s="33"/>
      <c r="EA507" s="33"/>
      <c r="EB507" s="33"/>
      <c r="EC507" s="33"/>
      <c r="ED507" s="33"/>
      <c r="EE507" s="33"/>
      <c r="EF507" s="33"/>
      <c r="EG507" s="33"/>
      <c r="EH507" s="33"/>
      <c r="EI507" s="33"/>
      <c r="EJ507" s="33"/>
      <c r="EK507" s="33"/>
      <c r="EL507" s="33"/>
      <c r="EM507" s="33"/>
      <c r="EN507" s="33"/>
      <c r="EO507" s="33"/>
      <c r="EP507" s="33"/>
      <c r="EQ507" s="33"/>
      <c r="ER507" s="33"/>
      <c r="ES507" s="33"/>
      <c r="ET507" s="33"/>
      <c r="EU507" s="33"/>
      <c r="EV507" s="33"/>
    </row>
    <row r="508" spans="2:152" x14ac:dyDescent="0.25"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  <c r="BS508" s="33"/>
      <c r="BT508" s="33"/>
      <c r="BU508" s="33"/>
      <c r="BV508" s="33"/>
      <c r="BW508" s="33"/>
      <c r="BX508" s="33"/>
      <c r="BY508" s="33"/>
      <c r="BZ508" s="33"/>
      <c r="CA508" s="33"/>
      <c r="CB508" s="33"/>
      <c r="CC508" s="33"/>
      <c r="CD508" s="33"/>
      <c r="CE508" s="33"/>
      <c r="CF508" s="33"/>
      <c r="CG508" s="33"/>
      <c r="CH508" s="33"/>
      <c r="CI508" s="33"/>
      <c r="CJ508" s="33"/>
      <c r="CK508" s="33"/>
      <c r="CL508" s="33"/>
      <c r="CM508" s="33"/>
      <c r="CN508" s="33"/>
      <c r="CO508" s="33"/>
      <c r="CP508" s="33"/>
      <c r="CQ508" s="33"/>
      <c r="CR508" s="33"/>
      <c r="CS508" s="33"/>
      <c r="CT508" s="33"/>
      <c r="CU508" s="33"/>
      <c r="CV508" s="33"/>
      <c r="CW508" s="33"/>
      <c r="CX508" s="33"/>
      <c r="CY508" s="33"/>
      <c r="CZ508" s="33"/>
      <c r="DA508" s="33"/>
      <c r="DB508" s="33"/>
      <c r="DC508" s="33"/>
      <c r="DD508" s="33"/>
      <c r="DE508" s="33"/>
      <c r="DF508" s="33"/>
      <c r="DG508" s="33"/>
      <c r="DH508" s="33"/>
      <c r="DI508" s="33"/>
      <c r="DJ508" s="33"/>
      <c r="DK508" s="33"/>
      <c r="DL508" s="33"/>
      <c r="DM508" s="33"/>
      <c r="DN508" s="33"/>
      <c r="DO508" s="33"/>
      <c r="DP508" s="33"/>
      <c r="DQ508" s="33"/>
      <c r="DR508" s="33"/>
      <c r="DS508" s="33"/>
      <c r="DT508" s="33"/>
      <c r="DU508" s="33"/>
      <c r="DV508" s="33"/>
      <c r="DW508" s="33"/>
      <c r="DX508" s="33"/>
      <c r="DY508" s="33"/>
      <c r="DZ508" s="33"/>
      <c r="EA508" s="33"/>
      <c r="EB508" s="33"/>
      <c r="EC508" s="33"/>
      <c r="ED508" s="33"/>
      <c r="EE508" s="33"/>
      <c r="EF508" s="33"/>
      <c r="EG508" s="33"/>
      <c r="EH508" s="33"/>
      <c r="EI508" s="33"/>
      <c r="EJ508" s="33"/>
      <c r="EK508" s="33"/>
      <c r="EL508" s="33"/>
      <c r="EM508" s="33"/>
      <c r="EN508" s="33"/>
      <c r="EO508" s="33"/>
      <c r="EP508" s="33"/>
      <c r="EQ508" s="33"/>
      <c r="ER508" s="33"/>
      <c r="ES508" s="33"/>
      <c r="ET508" s="33"/>
      <c r="EU508" s="33"/>
      <c r="EV508" s="33"/>
    </row>
    <row r="509" spans="2:152" x14ac:dyDescent="0.25"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  <c r="BS509" s="33"/>
      <c r="BT509" s="33"/>
      <c r="BU509" s="33"/>
      <c r="BV509" s="33"/>
      <c r="BW509" s="33"/>
      <c r="BX509" s="33"/>
      <c r="BY509" s="33"/>
      <c r="BZ509" s="33"/>
      <c r="CA509" s="33"/>
      <c r="CB509" s="33"/>
      <c r="CC509" s="33"/>
      <c r="CD509" s="33"/>
      <c r="CE509" s="33"/>
      <c r="CF509" s="33"/>
      <c r="CG509" s="33"/>
      <c r="CH509" s="33"/>
      <c r="CI509" s="33"/>
      <c r="CJ509" s="33"/>
      <c r="CK509" s="33"/>
      <c r="CL509" s="33"/>
      <c r="CM509" s="33"/>
      <c r="CN509" s="33"/>
      <c r="CO509" s="33"/>
      <c r="CP509" s="33"/>
      <c r="CQ509" s="33"/>
      <c r="CR509" s="33"/>
      <c r="CS509" s="33"/>
      <c r="CT509" s="33"/>
      <c r="CU509" s="33"/>
      <c r="CV509" s="33"/>
      <c r="CW509" s="33"/>
      <c r="CX509" s="33"/>
      <c r="CY509" s="33"/>
      <c r="CZ509" s="33"/>
      <c r="DA509" s="33"/>
      <c r="DB509" s="33"/>
      <c r="DC509" s="33"/>
      <c r="DD509" s="33"/>
      <c r="DE509" s="33"/>
      <c r="DF509" s="33"/>
      <c r="DG509" s="33"/>
      <c r="DH509" s="33"/>
      <c r="DI509" s="33"/>
      <c r="DJ509" s="33"/>
      <c r="DK509" s="33"/>
      <c r="DL509" s="33"/>
      <c r="DM509" s="33"/>
      <c r="DN509" s="33"/>
      <c r="DO509" s="33"/>
      <c r="DP509" s="33"/>
      <c r="DQ509" s="33"/>
      <c r="DR509" s="33"/>
      <c r="DS509" s="33"/>
      <c r="DT509" s="33"/>
      <c r="DU509" s="33"/>
      <c r="DV509" s="33"/>
      <c r="DW509" s="33"/>
      <c r="DX509" s="33"/>
      <c r="DY509" s="33"/>
      <c r="DZ509" s="33"/>
      <c r="EA509" s="33"/>
      <c r="EB509" s="33"/>
      <c r="EC509" s="33"/>
      <c r="ED509" s="33"/>
      <c r="EE509" s="33"/>
      <c r="EF509" s="33"/>
      <c r="EG509" s="33"/>
      <c r="EH509" s="33"/>
      <c r="EI509" s="33"/>
      <c r="EJ509" s="33"/>
      <c r="EK509" s="33"/>
      <c r="EL509" s="33"/>
      <c r="EM509" s="33"/>
      <c r="EN509" s="33"/>
      <c r="EO509" s="33"/>
      <c r="EP509" s="33"/>
      <c r="EQ509" s="33"/>
      <c r="ER509" s="33"/>
      <c r="ES509" s="33"/>
      <c r="ET509" s="33"/>
      <c r="EU509" s="33"/>
      <c r="EV509" s="33"/>
    </row>
    <row r="510" spans="2:152" x14ac:dyDescent="0.25"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  <c r="BS510" s="33"/>
      <c r="BT510" s="33"/>
      <c r="BU510" s="33"/>
      <c r="BV510" s="33"/>
      <c r="BW510" s="33"/>
      <c r="BX510" s="33"/>
      <c r="BY510" s="33"/>
      <c r="BZ510" s="33"/>
      <c r="CA510" s="33"/>
      <c r="CB510" s="33"/>
      <c r="CC510" s="33"/>
      <c r="CD510" s="33"/>
      <c r="CE510" s="33"/>
      <c r="CF510" s="33"/>
      <c r="CG510" s="33"/>
      <c r="CH510" s="33"/>
      <c r="CI510" s="33"/>
      <c r="CJ510" s="33"/>
      <c r="CK510" s="33"/>
      <c r="CL510" s="33"/>
      <c r="CM510" s="33"/>
      <c r="CN510" s="33"/>
      <c r="CO510" s="33"/>
      <c r="CP510" s="33"/>
      <c r="CQ510" s="33"/>
      <c r="CR510" s="33"/>
      <c r="CS510" s="33"/>
      <c r="CT510" s="33"/>
      <c r="CU510" s="33"/>
      <c r="CV510" s="33"/>
      <c r="CW510" s="33"/>
      <c r="CX510" s="33"/>
      <c r="CY510" s="33"/>
      <c r="CZ510" s="33"/>
      <c r="DA510" s="33"/>
      <c r="DB510" s="33"/>
      <c r="DC510" s="33"/>
      <c r="DD510" s="33"/>
      <c r="DE510" s="33"/>
      <c r="DF510" s="33"/>
      <c r="DG510" s="33"/>
      <c r="DH510" s="33"/>
      <c r="DI510" s="33"/>
      <c r="DJ510" s="33"/>
      <c r="DK510" s="33"/>
      <c r="DL510" s="33"/>
      <c r="DM510" s="33"/>
      <c r="DN510" s="33"/>
      <c r="DO510" s="33"/>
      <c r="DP510" s="33"/>
      <c r="DQ510" s="33"/>
      <c r="DR510" s="33"/>
      <c r="DS510" s="33"/>
      <c r="DT510" s="33"/>
      <c r="DU510" s="33"/>
      <c r="DV510" s="33"/>
      <c r="DW510" s="33"/>
      <c r="DX510" s="33"/>
      <c r="DY510" s="33"/>
      <c r="DZ510" s="33"/>
      <c r="EA510" s="33"/>
      <c r="EB510" s="33"/>
      <c r="EC510" s="33"/>
      <c r="ED510" s="33"/>
      <c r="EE510" s="33"/>
      <c r="EF510" s="33"/>
      <c r="EG510" s="33"/>
      <c r="EH510" s="33"/>
      <c r="EI510" s="33"/>
      <c r="EJ510" s="33"/>
      <c r="EK510" s="33"/>
      <c r="EL510" s="33"/>
      <c r="EM510" s="33"/>
      <c r="EN510" s="33"/>
      <c r="EO510" s="33"/>
      <c r="EP510" s="33"/>
      <c r="EQ510" s="33"/>
      <c r="ER510" s="33"/>
      <c r="ES510" s="33"/>
      <c r="ET510" s="33"/>
      <c r="EU510" s="33"/>
      <c r="EV510" s="33"/>
    </row>
    <row r="511" spans="2:152" x14ac:dyDescent="0.25"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  <c r="BS511" s="33"/>
      <c r="BT511" s="33"/>
      <c r="BU511" s="33"/>
      <c r="BV511" s="33"/>
      <c r="BW511" s="33"/>
      <c r="BX511" s="33"/>
      <c r="BY511" s="33"/>
      <c r="BZ511" s="33"/>
      <c r="CA511" s="33"/>
      <c r="CB511" s="33"/>
      <c r="CC511" s="33"/>
      <c r="CD511" s="33"/>
      <c r="CE511" s="33"/>
      <c r="CF511" s="33"/>
      <c r="CG511" s="33"/>
      <c r="CH511" s="33"/>
      <c r="CI511" s="33"/>
      <c r="CJ511" s="33"/>
      <c r="CK511" s="33"/>
      <c r="CL511" s="33"/>
      <c r="CM511" s="33"/>
      <c r="CN511" s="33"/>
      <c r="CO511" s="33"/>
      <c r="CP511" s="33"/>
      <c r="CQ511" s="33"/>
      <c r="CR511" s="33"/>
      <c r="CS511" s="33"/>
      <c r="CT511" s="33"/>
      <c r="CU511" s="33"/>
      <c r="CV511" s="33"/>
      <c r="CW511" s="33"/>
      <c r="CX511" s="33"/>
      <c r="CY511" s="33"/>
      <c r="CZ511" s="33"/>
      <c r="DA511" s="33"/>
      <c r="DB511" s="33"/>
      <c r="DC511" s="33"/>
      <c r="DD511" s="33"/>
      <c r="DE511" s="33"/>
      <c r="DF511" s="33"/>
      <c r="DG511" s="33"/>
      <c r="DH511" s="33"/>
      <c r="DI511" s="33"/>
      <c r="DJ511" s="33"/>
      <c r="DK511" s="33"/>
      <c r="DL511" s="33"/>
      <c r="DM511" s="33"/>
      <c r="DN511" s="33"/>
      <c r="DO511" s="33"/>
      <c r="DP511" s="33"/>
      <c r="DQ511" s="33"/>
      <c r="DR511" s="33"/>
      <c r="DS511" s="33"/>
      <c r="DT511" s="33"/>
      <c r="DU511" s="33"/>
      <c r="DV511" s="33"/>
      <c r="DW511" s="33"/>
      <c r="DX511" s="33"/>
      <c r="DY511" s="33"/>
      <c r="DZ511" s="33"/>
      <c r="EA511" s="33"/>
      <c r="EB511" s="33"/>
      <c r="EC511" s="33"/>
      <c r="ED511" s="33"/>
      <c r="EE511" s="33"/>
      <c r="EF511" s="33"/>
      <c r="EG511" s="33"/>
      <c r="EH511" s="33"/>
      <c r="EI511" s="33"/>
      <c r="EJ511" s="33"/>
      <c r="EK511" s="33"/>
      <c r="EL511" s="33"/>
      <c r="EM511" s="33"/>
      <c r="EN511" s="33"/>
      <c r="EO511" s="33"/>
      <c r="EP511" s="33"/>
      <c r="EQ511" s="33"/>
      <c r="ER511" s="33"/>
      <c r="ES511" s="33"/>
      <c r="ET511" s="33"/>
      <c r="EU511" s="33"/>
      <c r="EV511" s="33"/>
    </row>
    <row r="512" spans="2:152" x14ac:dyDescent="0.25"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  <c r="BS512" s="33"/>
      <c r="BT512" s="33"/>
      <c r="BU512" s="33"/>
      <c r="BV512" s="33"/>
      <c r="BW512" s="33"/>
      <c r="BX512" s="33"/>
      <c r="BY512" s="33"/>
      <c r="BZ512" s="33"/>
      <c r="CA512" s="33"/>
      <c r="CB512" s="33"/>
      <c r="CC512" s="33"/>
      <c r="CD512" s="33"/>
      <c r="CE512" s="33"/>
      <c r="CF512" s="33"/>
      <c r="CG512" s="33"/>
      <c r="CH512" s="33"/>
      <c r="CI512" s="33"/>
      <c r="CJ512" s="33"/>
      <c r="CK512" s="33"/>
      <c r="CL512" s="33"/>
      <c r="CM512" s="33"/>
      <c r="CN512" s="33"/>
      <c r="CO512" s="33"/>
      <c r="CP512" s="33"/>
      <c r="CQ512" s="33"/>
      <c r="CR512" s="33"/>
      <c r="CS512" s="33"/>
      <c r="CT512" s="33"/>
      <c r="CU512" s="33"/>
      <c r="CV512" s="33"/>
      <c r="CW512" s="33"/>
      <c r="CX512" s="33"/>
      <c r="CY512" s="33"/>
      <c r="CZ512" s="33"/>
      <c r="DA512" s="33"/>
      <c r="DB512" s="33"/>
      <c r="DC512" s="33"/>
      <c r="DD512" s="33"/>
      <c r="DE512" s="33"/>
      <c r="DF512" s="33"/>
      <c r="DG512" s="33"/>
      <c r="DH512" s="33"/>
      <c r="DI512" s="33"/>
      <c r="DJ512" s="33"/>
      <c r="DK512" s="33"/>
      <c r="DL512" s="33"/>
      <c r="DM512" s="33"/>
      <c r="DN512" s="33"/>
      <c r="DO512" s="33"/>
      <c r="DP512" s="33"/>
      <c r="DQ512" s="33"/>
      <c r="DR512" s="33"/>
      <c r="DS512" s="33"/>
      <c r="DT512" s="33"/>
      <c r="DU512" s="33"/>
      <c r="DV512" s="33"/>
      <c r="DW512" s="33"/>
      <c r="DX512" s="33"/>
      <c r="DY512" s="33"/>
      <c r="DZ512" s="33"/>
      <c r="EA512" s="33"/>
      <c r="EB512" s="33"/>
      <c r="EC512" s="33"/>
      <c r="ED512" s="33"/>
      <c r="EE512" s="33"/>
      <c r="EF512" s="33"/>
      <c r="EG512" s="33"/>
      <c r="EH512" s="33"/>
      <c r="EI512" s="33"/>
      <c r="EJ512" s="33"/>
      <c r="EK512" s="33"/>
      <c r="EL512" s="33"/>
      <c r="EM512" s="33"/>
      <c r="EN512" s="33"/>
      <c r="EO512" s="33"/>
      <c r="EP512" s="33"/>
      <c r="EQ512" s="33"/>
      <c r="ER512" s="33"/>
      <c r="ES512" s="33"/>
      <c r="ET512" s="33"/>
      <c r="EU512" s="33"/>
      <c r="EV512" s="33"/>
    </row>
    <row r="513" spans="2:152" x14ac:dyDescent="0.25"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  <c r="BS513" s="33"/>
      <c r="BT513" s="33"/>
      <c r="BU513" s="33"/>
      <c r="BV513" s="33"/>
      <c r="BW513" s="33"/>
      <c r="BX513" s="33"/>
      <c r="BY513" s="33"/>
      <c r="BZ513" s="33"/>
      <c r="CA513" s="33"/>
      <c r="CB513" s="33"/>
      <c r="CC513" s="33"/>
      <c r="CD513" s="33"/>
      <c r="CE513" s="33"/>
      <c r="CF513" s="33"/>
      <c r="CG513" s="33"/>
      <c r="CH513" s="33"/>
      <c r="CI513" s="33"/>
      <c r="CJ513" s="33"/>
      <c r="CK513" s="33"/>
      <c r="CL513" s="33"/>
      <c r="CM513" s="33"/>
      <c r="CN513" s="33"/>
      <c r="CO513" s="33"/>
      <c r="CP513" s="33"/>
      <c r="CQ513" s="33"/>
      <c r="CR513" s="33"/>
      <c r="CS513" s="33"/>
      <c r="CT513" s="33"/>
      <c r="CU513" s="33"/>
      <c r="CV513" s="33"/>
      <c r="CW513" s="33"/>
      <c r="CX513" s="33"/>
      <c r="CY513" s="33"/>
      <c r="CZ513" s="33"/>
      <c r="DA513" s="33"/>
      <c r="DB513" s="33"/>
      <c r="DC513" s="33"/>
      <c r="DD513" s="33"/>
      <c r="DE513" s="33"/>
      <c r="DF513" s="33"/>
      <c r="DG513" s="33"/>
      <c r="DH513" s="33"/>
      <c r="DI513" s="33"/>
      <c r="DJ513" s="33"/>
      <c r="DK513" s="33"/>
      <c r="DL513" s="33"/>
      <c r="DM513" s="33"/>
      <c r="DN513" s="33"/>
      <c r="DO513" s="33"/>
      <c r="DP513" s="33"/>
      <c r="DQ513" s="33"/>
      <c r="DR513" s="33"/>
      <c r="DS513" s="33"/>
      <c r="DT513" s="33"/>
      <c r="DU513" s="33"/>
      <c r="DV513" s="33"/>
      <c r="DW513" s="33"/>
      <c r="DX513" s="33"/>
      <c r="DY513" s="33"/>
      <c r="DZ513" s="33"/>
      <c r="EA513" s="33"/>
      <c r="EB513" s="33"/>
      <c r="EC513" s="33"/>
      <c r="ED513" s="33"/>
      <c r="EE513" s="33"/>
      <c r="EF513" s="33"/>
      <c r="EG513" s="33"/>
      <c r="EH513" s="33"/>
      <c r="EI513" s="33"/>
      <c r="EJ513" s="33"/>
      <c r="EK513" s="33"/>
      <c r="EL513" s="33"/>
      <c r="EM513" s="33"/>
      <c r="EN513" s="33"/>
      <c r="EO513" s="33"/>
      <c r="EP513" s="33"/>
      <c r="EQ513" s="33"/>
      <c r="ER513" s="33"/>
      <c r="ES513" s="33"/>
      <c r="ET513" s="33"/>
      <c r="EU513" s="33"/>
      <c r="EV513" s="33"/>
    </row>
  </sheetData>
  <phoneticPr fontId="0" type="noConversion"/>
  <printOptions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F69"/>
  <sheetViews>
    <sheetView showGridLines="0" zoomScale="75" zoomScaleNormal="75" workbookViewId="0">
      <pane xSplit="1" ySplit="11" topLeftCell="B12" activePane="bottomRight" state="frozen"/>
      <selection activeCell="V1" sqref="V1:V65536"/>
      <selection pane="topRight" activeCell="V1" sqref="V1:V65536"/>
      <selection pane="bottomLeft" activeCell="V1" sqref="V1:V65536"/>
      <selection pane="bottomRight" activeCell="A11" sqref="A11:IV23"/>
    </sheetView>
  </sheetViews>
  <sheetFormatPr defaultColWidth="9.08984375" defaultRowHeight="13.2" x14ac:dyDescent="0.25"/>
  <cols>
    <col min="1" max="1" width="13.08984375" style="2" bestFit="1" customWidth="1"/>
    <col min="2" max="4" width="11.54296875" style="2" hidden="1" customWidth="1"/>
    <col min="5" max="5" width="5.54296875" style="2" hidden="1" customWidth="1"/>
    <col min="6" max="6" width="9.81640625" style="2" customWidth="1"/>
    <col min="7" max="7" width="4.6328125" style="2" customWidth="1"/>
    <col min="8" max="8" width="9.81640625" style="2" customWidth="1"/>
    <col min="9" max="9" width="4.54296875" style="2" customWidth="1"/>
    <col min="10" max="11" width="9.81640625" style="2" customWidth="1"/>
    <col min="12" max="12" width="4.6328125" style="8" customWidth="1"/>
    <col min="13" max="13" width="9.81640625" style="2" customWidth="1"/>
    <col min="14" max="14" width="5.54296875" style="2" customWidth="1"/>
    <col min="15" max="15" width="9.81640625" style="2" customWidth="1"/>
    <col min="16" max="16" width="5.54296875" style="2" hidden="1" customWidth="1"/>
    <col min="17" max="18" width="11.54296875" style="2" hidden="1" customWidth="1"/>
    <col min="19" max="20" width="10.54296875" style="2" hidden="1" customWidth="1"/>
    <col min="21" max="21" width="11.54296875" style="2" hidden="1" customWidth="1"/>
    <col min="22" max="22" width="8.984375E-2" style="1" hidden="1" customWidth="1"/>
    <col min="23" max="23" width="7" style="1" bestFit="1" customWidth="1"/>
    <col min="24" max="25" width="6.6328125" style="1" hidden="1" customWidth="1"/>
    <col min="26" max="26" width="23.453125" style="1" hidden="1" customWidth="1"/>
    <col min="27" max="27" width="12.81640625" style="1" customWidth="1"/>
    <col min="28" max="28" width="5.6328125" customWidth="1"/>
    <col min="29" max="29" width="10.81640625" style="1" customWidth="1"/>
    <col min="30" max="30" width="5.6328125" style="21" customWidth="1"/>
    <col min="31" max="32" width="10.54296875" style="21" customWidth="1"/>
    <col min="33" max="33" width="11.54296875" style="21" customWidth="1"/>
    <col min="34" max="16384" width="9.08984375" style="21"/>
  </cols>
  <sheetData>
    <row r="1" spans="1:32" ht="15.6" x14ac:dyDescent="0.3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2" ht="5.0999999999999996" customHeight="1" thickBot="1" x14ac:dyDescent="0.3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2" ht="27" customHeight="1" thickTop="1" thickBot="1" x14ac:dyDescent="0.35">
      <c r="A3" s="174" t="s">
        <v>33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6"/>
      <c r="AC3" s="153"/>
    </row>
    <row r="4" spans="1:32" ht="5.0999999999999996" customHeight="1" thickTop="1" x14ac:dyDescent="0.3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2" ht="15.6" x14ac:dyDescent="0.3">
      <c r="A5" s="36">
        <f ca="1">NOW()</f>
        <v>37047.65381585648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2" ht="15.6" x14ac:dyDescent="0.3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2" ht="15.6" x14ac:dyDescent="0.3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  <c r="AE7" s="62" t="s">
        <v>54</v>
      </c>
      <c r="AF7" s="178"/>
    </row>
    <row r="8" spans="1:32" ht="16.2" thickBot="1" x14ac:dyDescent="0.35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170" t="s">
        <v>42</v>
      </c>
    </row>
    <row r="9" spans="1:32" s="25" customFormat="1" ht="15.6" x14ac:dyDescent="0.3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89" t="s">
        <v>40</v>
      </c>
      <c r="K9" s="190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  <c r="AE9" s="186" t="s">
        <v>56</v>
      </c>
    </row>
    <row r="10" spans="1:32" s="22" customFormat="1" ht="16.2" thickBot="1" x14ac:dyDescent="0.35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 s="6"/>
      <c r="AC10" s="145" t="s">
        <v>5</v>
      </c>
      <c r="AD10" s="177"/>
      <c r="AE10" s="185" t="s">
        <v>55</v>
      </c>
    </row>
    <row r="11" spans="1:32" s="22" customFormat="1" ht="28.5" customHeight="1" thickBot="1" x14ac:dyDescent="0.35">
      <c r="A11" s="78" t="s">
        <v>4</v>
      </c>
      <c r="B11" s="79" t="e">
        <f>+B21</f>
        <v>#REF!</v>
      </c>
      <c r="C11" s="79" t="e">
        <f>+C21</f>
        <v>#REF!</v>
      </c>
      <c r="D11" s="80" t="e">
        <f>+D21</f>
        <v>#REF!</v>
      </c>
      <c r="E11" s="78"/>
      <c r="F11" s="123">
        <f>+F21</f>
        <v>214.37309350000001</v>
      </c>
      <c r="G11" s="148"/>
      <c r="H11" s="123">
        <f>+H21</f>
        <v>1605.3054867999999</v>
      </c>
      <c r="I11" s="148"/>
      <c r="J11" s="162">
        <f>+J21</f>
        <v>0</v>
      </c>
      <c r="K11" s="158">
        <f>+K21</f>
        <v>942.24452559999997</v>
      </c>
      <c r="L11" s="78"/>
      <c r="M11" s="123">
        <f>+M21</f>
        <v>-1517.9118816</v>
      </c>
      <c r="N11" s="148"/>
      <c r="O11" s="150">
        <f>+O21</f>
        <v>1244.0112242999999</v>
      </c>
      <c r="P11" s="82"/>
      <c r="Q11" s="79" t="e">
        <f>+Q21</f>
        <v>#REF!</v>
      </c>
      <c r="R11" s="79" t="e">
        <f>+R21</f>
        <v>#REF!</v>
      </c>
      <c r="S11" s="79" t="e">
        <f>+S21</f>
        <v>#REF!</v>
      </c>
      <c r="T11" s="79" t="e">
        <f>+T21</f>
        <v>#REF!</v>
      </c>
      <c r="U11" s="81" t="e">
        <f>+U21</f>
        <v>#REF!</v>
      </c>
      <c r="V11" s="46"/>
      <c r="W11" s="78"/>
      <c r="X11" s="83" t="e">
        <f>+X21</f>
        <v>#REF!</v>
      </c>
      <c r="Y11" s="83" t="e">
        <f>+Y21</f>
        <v>#REF!</v>
      </c>
      <c r="Z11" s="136" t="e">
        <f>+Z21</f>
        <v>#REF!</v>
      </c>
      <c r="AA11" s="84">
        <f>+AA21</f>
        <v>2761.9231058999999</v>
      </c>
      <c r="AB11" s="6"/>
      <c r="AC11" s="84">
        <f>O11</f>
        <v>1244.0112242999999</v>
      </c>
      <c r="AE11" s="184">
        <f>SUM(AE12:AE20)</f>
        <v>61.819217559999998</v>
      </c>
    </row>
    <row r="12" spans="1:32" s="22" customFormat="1" ht="15.6" x14ac:dyDescent="0.3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  <c r="AE12" s="180"/>
    </row>
    <row r="13" spans="1:32" ht="15.6" x14ac:dyDescent="0.3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  <c r="AE13" s="181"/>
    </row>
    <row r="14" spans="1:32" ht="15.6" x14ac:dyDescent="0.3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  <c r="AE14" s="181"/>
    </row>
    <row r="15" spans="1:32" ht="15.6" x14ac:dyDescent="0.3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  <c r="AE15" s="181"/>
    </row>
    <row r="16" spans="1:32" ht="15.6" x14ac:dyDescent="0.3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  <c r="AE16" s="181"/>
    </row>
    <row r="17" spans="1:31" ht="15.6" x14ac:dyDescent="0.3">
      <c r="A17" s="92">
        <v>37073</v>
      </c>
      <c r="B17" s="93"/>
      <c r="C17" s="94"/>
      <c r="D17" s="95"/>
      <c r="E17" s="93"/>
      <c r="F17" s="126">
        <f>OBS!B4</f>
        <v>214.37309350000001</v>
      </c>
      <c r="G17" s="93"/>
      <c r="H17" s="126">
        <f>OBS!H4</f>
        <v>1605.3054867999999</v>
      </c>
      <c r="I17" s="93"/>
      <c r="J17" s="119">
        <f>OBS!L4</f>
        <v>0</v>
      </c>
      <c r="K17" s="120">
        <f>OBS!N4</f>
        <v>742.82769519999999</v>
      </c>
      <c r="L17" s="96"/>
      <c r="M17" s="126">
        <f>OBS!E4+OBS!M4</f>
        <v>-1517.9118816</v>
      </c>
      <c r="N17" s="93"/>
      <c r="O17" s="142">
        <f>SUM(F17:M17)</f>
        <v>1044.5943938999999</v>
      </c>
      <c r="P17" s="96"/>
      <c r="Q17" s="96"/>
      <c r="R17" s="96"/>
      <c r="S17" s="96"/>
      <c r="T17" s="96"/>
      <c r="U17" s="95"/>
      <c r="V17" s="93"/>
      <c r="W17" s="92">
        <f>A17</f>
        <v>37073</v>
      </c>
      <c r="X17" s="97"/>
      <c r="Y17" s="98"/>
      <c r="Z17" s="98"/>
      <c r="AA17" s="127">
        <f>O17-M17</f>
        <v>2562.5062754999999</v>
      </c>
      <c r="AB17" s="21"/>
      <c r="AC17" s="127">
        <v>0</v>
      </c>
      <c r="AE17" s="179">
        <f>OBS!P4+OBS!R4+OBS!T4</f>
        <v>61.819217559999998</v>
      </c>
    </row>
    <row r="18" spans="1:31" ht="15.6" x14ac:dyDescent="0.3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2"/>
      <c r="P18" s="96"/>
      <c r="Q18" s="96"/>
      <c r="R18" s="96"/>
      <c r="S18" s="96"/>
      <c r="T18" s="96"/>
      <c r="U18" s="95"/>
      <c r="V18" s="93"/>
      <c r="W18" s="92"/>
      <c r="X18" s="97"/>
      <c r="Y18" s="98"/>
      <c r="Z18" s="98"/>
      <c r="AA18" s="127"/>
      <c r="AB18" s="21"/>
      <c r="AC18" s="127"/>
      <c r="AE18" s="181"/>
    </row>
    <row r="19" spans="1:31" ht="15.6" x14ac:dyDescent="0.3">
      <c r="A19" s="92">
        <v>37104</v>
      </c>
      <c r="B19" s="93"/>
      <c r="C19" s="94"/>
      <c r="D19" s="95"/>
      <c r="E19" s="93"/>
      <c r="F19" s="126">
        <f>OBS!B5</f>
        <v>0</v>
      </c>
      <c r="G19" s="93"/>
      <c r="H19" s="126">
        <f>OBS!H5</f>
        <v>0</v>
      </c>
      <c r="I19" s="93"/>
      <c r="J19" s="119">
        <f>OBS!L5</f>
        <v>0</v>
      </c>
      <c r="K19" s="120">
        <f>OBS!N5</f>
        <v>199.41683040000001</v>
      </c>
      <c r="L19" s="96"/>
      <c r="M19" s="126">
        <f>OBS!E5+OBS!M5</f>
        <v>0</v>
      </c>
      <c r="N19" s="93"/>
      <c r="O19" s="142">
        <f>SUM(F19:M19)</f>
        <v>199.41683040000001</v>
      </c>
      <c r="P19" s="96"/>
      <c r="Q19" s="96"/>
      <c r="R19" s="96"/>
      <c r="S19" s="96"/>
      <c r="T19" s="96"/>
      <c r="U19" s="95"/>
      <c r="V19" s="93"/>
      <c r="W19" s="92">
        <f>A19</f>
        <v>37104</v>
      </c>
      <c r="X19" s="97"/>
      <c r="Y19" s="98"/>
      <c r="Z19" s="98"/>
      <c r="AA19" s="127">
        <f>O19-M19</f>
        <v>199.41683040000001</v>
      </c>
      <c r="AB19" s="21"/>
      <c r="AC19" s="127"/>
      <c r="AE19" s="181"/>
    </row>
    <row r="20" spans="1:31" ht="15.6" x14ac:dyDescent="0.3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2"/>
      <c r="P20" s="96"/>
      <c r="Q20" s="96"/>
      <c r="R20" s="96"/>
      <c r="S20" s="96"/>
      <c r="T20" s="96"/>
      <c r="U20" s="95"/>
      <c r="V20" s="93"/>
      <c r="W20" s="92"/>
      <c r="X20" s="97"/>
      <c r="Y20" s="98"/>
      <c r="Z20" s="98"/>
      <c r="AA20" s="127"/>
      <c r="AB20" s="21"/>
      <c r="AC20" s="127"/>
      <c r="AE20" s="182"/>
    </row>
    <row r="21" spans="1:31" ht="16.2" thickBot="1" x14ac:dyDescent="0.35">
      <c r="A21" s="99" t="s">
        <v>3</v>
      </c>
      <c r="B21" s="100" t="e">
        <f>SUM(#REF!)</f>
        <v>#REF!</v>
      </c>
      <c r="C21" s="100" t="e">
        <f>SUM(#REF!)</f>
        <v>#REF!</v>
      </c>
      <c r="D21" s="101" t="e">
        <f>SUM(#REF!)</f>
        <v>#REF!</v>
      </c>
      <c r="E21" s="102"/>
      <c r="F21" s="129">
        <f>SUM(F16:F20)</f>
        <v>214.37309350000001</v>
      </c>
      <c r="G21" s="103"/>
      <c r="H21" s="129">
        <f>SUM(H16:H20)</f>
        <v>1605.3054867999999</v>
      </c>
      <c r="I21" s="103"/>
      <c r="J21" s="130">
        <f>SUM(J16:J20)</f>
        <v>0</v>
      </c>
      <c r="K21" s="131">
        <f>SUM(K16:K20)</f>
        <v>942.24452559999997</v>
      </c>
      <c r="L21" s="129"/>
      <c r="M21" s="129">
        <f>SUM(M16:M20)</f>
        <v>-1517.9118816</v>
      </c>
      <c r="N21" s="103"/>
      <c r="O21" s="163">
        <f>SUM(O16:O20)</f>
        <v>1244.0112242999999</v>
      </c>
      <c r="P21" s="103"/>
      <c r="Q21" s="103" t="e">
        <f>SUM(#REF!)</f>
        <v>#REF!</v>
      </c>
      <c r="R21" s="103" t="e">
        <f>SUM(#REF!)</f>
        <v>#REF!</v>
      </c>
      <c r="S21" s="103" t="e">
        <f>SUM(#REF!)</f>
        <v>#REF!</v>
      </c>
      <c r="T21" s="103" t="e">
        <f>SUM(#REF!)</f>
        <v>#REF!</v>
      </c>
      <c r="U21" s="101" t="e">
        <f>SUM(#REF!)</f>
        <v>#REF!</v>
      </c>
      <c r="V21" s="104"/>
      <c r="W21" s="105"/>
      <c r="X21" s="106" t="e">
        <f>SUM(#REF!)</f>
        <v>#REF!</v>
      </c>
      <c r="Y21" s="106" t="e">
        <f>SUM(#REF!)</f>
        <v>#REF!</v>
      </c>
      <c r="Z21" s="106" t="e">
        <f>SUM(#REF!)</f>
        <v>#REF!</v>
      </c>
      <c r="AA21" s="164">
        <f>SUM(AA16:AA20)</f>
        <v>2761.9231058999999</v>
      </c>
      <c r="AB21" s="39"/>
      <c r="AC21" s="164">
        <f>SUM(AC12:AC20)</f>
        <v>0</v>
      </c>
      <c r="AD21" s="29"/>
      <c r="AE21" s="187">
        <f>SUM(AE12:AE20)</f>
        <v>61.819217559999998</v>
      </c>
    </row>
    <row r="22" spans="1:31" ht="12.9" customHeight="1" thickTop="1" x14ac:dyDescent="0.25">
      <c r="A22" s="10"/>
      <c r="B22" s="10"/>
      <c r="C22" s="10"/>
      <c r="D22" s="10"/>
      <c r="E22" s="10"/>
      <c r="F22" s="9"/>
      <c r="G22" s="9"/>
      <c r="H22" s="9"/>
      <c r="I22" s="9"/>
      <c r="J22" s="9"/>
      <c r="K22" s="9"/>
      <c r="L22" s="9"/>
      <c r="M22" s="9"/>
      <c r="N22" s="9"/>
      <c r="O22" s="7"/>
      <c r="P22" s="7"/>
      <c r="Q22" s="7"/>
      <c r="R22" s="7"/>
      <c r="S22" s="7"/>
      <c r="T22" s="7"/>
      <c r="U22" s="7"/>
      <c r="V22" s="11"/>
      <c r="AB22" s="21"/>
    </row>
    <row r="23" spans="1:31" ht="12.9" customHeight="1" x14ac:dyDescent="0.25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  <c r="AB23" s="21"/>
    </row>
    <row r="24" spans="1:31" ht="12.9" customHeight="1" x14ac:dyDescent="0.25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1" ht="12.9" customHeight="1" x14ac:dyDescent="0.25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31" ht="12.9" customHeight="1" x14ac:dyDescent="0.25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1" ht="12.9" customHeight="1" x14ac:dyDescent="0.25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1" ht="12.9" customHeight="1" x14ac:dyDescent="0.25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1" ht="12.9" customHeight="1" x14ac:dyDescent="0.25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1" ht="12.9" customHeight="1" x14ac:dyDescent="0.25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1" ht="12.9" customHeight="1" x14ac:dyDescent="0.25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1" ht="12.9" customHeight="1" x14ac:dyDescent="0.25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" customHeight="1" x14ac:dyDescent="0.25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x14ac:dyDescent="0.25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11"/>
    </row>
    <row r="36" spans="1:22" x14ac:dyDescent="0.25">
      <c r="A36" s="8"/>
      <c r="B36" s="8"/>
      <c r="C36" s="8"/>
      <c r="D36" s="8"/>
      <c r="E36" s="8"/>
      <c r="F36" s="12"/>
      <c r="G36" s="12"/>
      <c r="H36" s="12"/>
      <c r="I36" s="12"/>
      <c r="J36" s="12"/>
      <c r="K36" s="12"/>
      <c r="L36" s="12"/>
      <c r="M36" s="12"/>
      <c r="N36" s="12"/>
      <c r="O36" s="8"/>
      <c r="P36" s="8"/>
      <c r="Q36" s="8"/>
      <c r="R36" s="8"/>
      <c r="S36" s="8"/>
      <c r="T36" s="8"/>
      <c r="U36" s="8"/>
      <c r="V36" s="11"/>
    </row>
    <row r="37" spans="1:22" x14ac:dyDescent="0.25">
      <c r="A37" s="13"/>
      <c r="B37" s="13"/>
      <c r="C37" s="13"/>
      <c r="D37" s="13"/>
      <c r="E37" s="13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5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5">
      <c r="A39" s="14"/>
      <c r="B39" s="14"/>
      <c r="C39" s="14"/>
      <c r="D39" s="14"/>
      <c r="E39" s="14"/>
      <c r="F39" s="15"/>
      <c r="G39" s="15"/>
      <c r="H39" s="15"/>
      <c r="I39" s="15"/>
      <c r="J39" s="15"/>
      <c r="K39" s="15"/>
      <c r="L39" s="12"/>
      <c r="M39" s="15"/>
      <c r="N39" s="15"/>
      <c r="O39" s="14"/>
      <c r="P39" s="14"/>
      <c r="Q39" s="14"/>
      <c r="R39" s="14"/>
      <c r="S39" s="14"/>
      <c r="T39" s="14"/>
      <c r="U39" s="14"/>
    </row>
    <row r="40" spans="1:22" x14ac:dyDescent="0.25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5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5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M43" s="14"/>
      <c r="N43" s="14"/>
      <c r="O43" s="14"/>
      <c r="P43" s="14"/>
      <c r="Q43" s="14"/>
      <c r="R43" s="14"/>
      <c r="S43" s="14"/>
      <c r="T43" s="14"/>
      <c r="U43" s="14"/>
    </row>
    <row r="44" spans="1:22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</sheetData>
  <mergeCells count="1">
    <mergeCell ref="J9:K9"/>
  </mergeCells>
  <phoneticPr fontId="0" type="noConversion"/>
  <pageMargins left="1.03" right="0.75" top="1" bottom="1" header="0.5" footer="0.5"/>
  <pageSetup scale="7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AH69"/>
  <sheetViews>
    <sheetView showGridLines="0" tabSelected="1" zoomScale="75" workbookViewId="0">
      <pane xSplit="1" ySplit="11" topLeftCell="B12" activePane="bottomRight" state="frozen"/>
      <selection activeCell="G38" sqref="G38"/>
      <selection pane="topRight" activeCell="G38" sqref="G38"/>
      <selection pane="bottomLeft" activeCell="G38" sqref="G38"/>
      <selection pane="bottomRight"/>
    </sheetView>
  </sheetViews>
  <sheetFormatPr defaultColWidth="9.08984375" defaultRowHeight="13.2" x14ac:dyDescent="0.25"/>
  <cols>
    <col min="1" max="1" width="13.08984375" style="2" bestFit="1" customWidth="1"/>
    <col min="2" max="4" width="11.54296875" style="2" hidden="1" customWidth="1"/>
    <col min="5" max="5" width="5.54296875" style="2" hidden="1" customWidth="1"/>
    <col min="6" max="6" width="9.81640625" style="2" customWidth="1"/>
    <col min="7" max="7" width="4.6328125" style="2" customWidth="1"/>
    <col min="8" max="8" width="9.81640625" style="2" customWidth="1"/>
    <col min="9" max="9" width="4.54296875" style="2" customWidth="1"/>
    <col min="10" max="11" width="9.81640625" style="2" customWidth="1"/>
    <col min="12" max="12" width="4.6328125" style="8" customWidth="1"/>
    <col min="13" max="13" width="9.81640625" style="2" customWidth="1"/>
    <col min="14" max="14" width="5.6328125" style="2" customWidth="1"/>
    <col min="15" max="15" width="9.81640625" style="2" customWidth="1"/>
    <col min="16" max="16" width="5.54296875" style="2" hidden="1" customWidth="1"/>
    <col min="17" max="18" width="11.54296875" style="2" hidden="1" customWidth="1"/>
    <col min="19" max="20" width="10.54296875" style="2" hidden="1" customWidth="1"/>
    <col min="21" max="21" width="11.54296875" style="2" hidden="1" customWidth="1"/>
    <col min="22" max="22" width="5.54296875" style="1" hidden="1" customWidth="1"/>
    <col min="23" max="23" width="7.08984375" style="1" customWidth="1"/>
    <col min="24" max="25" width="6.6328125" style="1" hidden="1" customWidth="1"/>
    <col min="26" max="26" width="8.984375E-2" style="1" hidden="1" customWidth="1"/>
    <col min="27" max="27" width="12.81640625" style="1" customWidth="1"/>
    <col min="28" max="28" width="5.6328125" customWidth="1"/>
    <col min="29" max="29" width="10.81640625" style="1" customWidth="1"/>
    <col min="30" max="30" width="5.6328125" style="21" customWidth="1"/>
    <col min="31" max="32" width="10.54296875" style="21" customWidth="1"/>
    <col min="33" max="33" width="11.54296875" style="21" customWidth="1"/>
    <col min="34" max="16384" width="9.08984375" style="21"/>
  </cols>
  <sheetData>
    <row r="1" spans="1:34" ht="15.6" x14ac:dyDescent="0.3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  <c r="AD1" s="5"/>
      <c r="AE1" s="5"/>
      <c r="AF1" s="5"/>
      <c r="AG1" s="5"/>
      <c r="AH1" s="5"/>
    </row>
    <row r="2" spans="1:34" ht="4.5" customHeight="1" thickBot="1" x14ac:dyDescent="0.3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4" s="5" customFormat="1" ht="27" customHeight="1" thickBot="1" x14ac:dyDescent="0.45">
      <c r="A3" s="107" t="s">
        <v>34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9"/>
      <c r="AB3"/>
      <c r="AC3" s="152"/>
      <c r="AD3" s="38"/>
      <c r="AE3" s="38"/>
      <c r="AF3" s="38"/>
    </row>
    <row r="4" spans="1:34" ht="4.5" customHeight="1" x14ac:dyDescent="0.3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4" ht="15.6" x14ac:dyDescent="0.3">
      <c r="A5" s="36">
        <f ca="1">'WTI GW'!A5</f>
        <v>37047.65381585648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C5" s="53"/>
    </row>
    <row r="6" spans="1:34" ht="15.6" x14ac:dyDescent="0.3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4" ht="15.6" x14ac:dyDescent="0.3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  <c r="AE7" s="62" t="s">
        <v>54</v>
      </c>
      <c r="AF7" s="178"/>
    </row>
    <row r="8" spans="1:34" ht="16.2" thickBot="1" x14ac:dyDescent="0.35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170" t="s">
        <v>42</v>
      </c>
    </row>
    <row r="9" spans="1:34" s="25" customFormat="1" ht="15.6" x14ac:dyDescent="0.3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89" t="s">
        <v>40</v>
      </c>
      <c r="K9" s="190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/>
      <c r="AC9" s="144" t="s">
        <v>3</v>
      </c>
      <c r="AE9" s="186" t="s">
        <v>56</v>
      </c>
    </row>
    <row r="10" spans="1:34" s="22" customFormat="1" ht="16.2" thickBot="1" x14ac:dyDescent="0.35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14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/>
      <c r="AC10" s="145" t="s">
        <v>5</v>
      </c>
      <c r="AD10" s="177"/>
      <c r="AE10" s="185" t="s">
        <v>55</v>
      </c>
    </row>
    <row r="11" spans="1:34" s="22" customFormat="1" ht="28.5" customHeight="1" thickBot="1" x14ac:dyDescent="0.35">
      <c r="A11" s="78" t="s">
        <v>4</v>
      </c>
      <c r="B11" s="79" t="e">
        <f>+B21</f>
        <v>#REF!</v>
      </c>
      <c r="C11" s="79" t="e">
        <f>+C21</f>
        <v>#REF!</v>
      </c>
      <c r="D11" s="80" t="e">
        <f>+D21</f>
        <v>#REF!</v>
      </c>
      <c r="E11" s="78"/>
      <c r="F11" s="123">
        <f>+F21</f>
        <v>-508.43573590000005</v>
      </c>
      <c r="G11" s="148"/>
      <c r="H11" s="123">
        <f>+H21</f>
        <v>807.72333149999997</v>
      </c>
      <c r="I11" s="148"/>
      <c r="J11" s="162">
        <f>+J21</f>
        <v>0</v>
      </c>
      <c r="K11" s="158">
        <f>+K21</f>
        <v>74.873931899999945</v>
      </c>
      <c r="L11" s="78"/>
      <c r="M11" s="123">
        <f>+M21</f>
        <v>42.306050400000004</v>
      </c>
      <c r="N11" s="148"/>
      <c r="O11" s="150">
        <f>+O21</f>
        <v>416.46757789999987</v>
      </c>
      <c r="P11" s="82"/>
      <c r="Q11" s="79" t="e">
        <f>+Q21</f>
        <v>#REF!</v>
      </c>
      <c r="R11" s="79" t="e">
        <f>+R21</f>
        <v>#REF!</v>
      </c>
      <c r="S11" s="79" t="e">
        <f>+S21</f>
        <v>#REF!</v>
      </c>
      <c r="T11" s="79" t="e">
        <f>+T21</f>
        <v>#REF!</v>
      </c>
      <c r="U11" s="81" t="e">
        <f>+U21</f>
        <v>#REF!</v>
      </c>
      <c r="V11" s="46"/>
      <c r="W11" s="78"/>
      <c r="X11" s="83" t="e">
        <f>+X21</f>
        <v>#REF!</v>
      </c>
      <c r="Y11" s="83" t="e">
        <f>+Y21</f>
        <v>#REF!</v>
      </c>
      <c r="Z11" s="136" t="e">
        <f>+Z21</f>
        <v>#REF!</v>
      </c>
      <c r="AA11" s="84">
        <f>+AA21</f>
        <v>374.16152749999986</v>
      </c>
      <c r="AB11"/>
      <c r="AC11" s="84">
        <f>O11</f>
        <v>416.46757789999987</v>
      </c>
      <c r="AE11" s="184">
        <f>SUM(AE12:AE20)</f>
        <v>6.6004699999950844E-3</v>
      </c>
    </row>
    <row r="12" spans="1:34" s="22" customFormat="1" ht="15.6" x14ac:dyDescent="0.3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/>
      <c r="AC12" s="137"/>
      <c r="AE12" s="180"/>
    </row>
    <row r="13" spans="1:34" ht="15.6" x14ac:dyDescent="0.3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0"/>
      <c r="AA13" s="128"/>
      <c r="AC13" s="128"/>
      <c r="AE13" s="181"/>
    </row>
    <row r="14" spans="1:34" ht="15.6" x14ac:dyDescent="0.3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94"/>
      <c r="AA14" s="135"/>
      <c r="AB14" s="21"/>
      <c r="AC14" s="135"/>
      <c r="AE14" s="181"/>
    </row>
    <row r="15" spans="1:34" ht="15.6" x14ac:dyDescent="0.3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94"/>
      <c r="AA15" s="135"/>
      <c r="AC15" s="135"/>
      <c r="AE15" s="181"/>
    </row>
    <row r="16" spans="1:34" ht="15.6" x14ac:dyDescent="0.3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3"/>
      <c r="P16" s="87"/>
      <c r="Q16" s="87"/>
      <c r="R16" s="87"/>
      <c r="S16" s="87"/>
      <c r="T16" s="87"/>
      <c r="U16" s="86"/>
      <c r="V16" s="93"/>
      <c r="W16" s="92"/>
      <c r="X16" s="97"/>
      <c r="Y16" s="98"/>
      <c r="Z16" s="98"/>
      <c r="AA16" s="127"/>
      <c r="AC16" s="127"/>
      <c r="AE16" s="181"/>
    </row>
    <row r="17" spans="1:31" ht="15.6" x14ac:dyDescent="0.3">
      <c r="A17" s="92">
        <v>37073</v>
      </c>
      <c r="B17" s="93"/>
      <c r="C17" s="94"/>
      <c r="D17" s="95"/>
      <c r="E17" s="93"/>
      <c r="F17" s="126">
        <f>+'WTI GW'!F17-'WTI GW Prior'!F17</f>
        <v>-508.43573590000005</v>
      </c>
      <c r="G17" s="93"/>
      <c r="H17" s="126">
        <f>+'WTI GW'!H17-'WTI GW Prior'!H17</f>
        <v>807.72333149999997</v>
      </c>
      <c r="I17" s="93"/>
      <c r="J17" s="119">
        <f>+'WTI GW'!J17-'WTI GW Prior'!J17</f>
        <v>0</v>
      </c>
      <c r="K17" s="120">
        <f>+'WTI GW'!K17-'WTI GW Prior'!K17</f>
        <v>74.852640699999938</v>
      </c>
      <c r="L17" s="96"/>
      <c r="M17" s="126">
        <f>+'WTI GW'!M17-'WTI GW Prior'!M17</f>
        <v>42.306050400000004</v>
      </c>
      <c r="N17" s="93"/>
      <c r="O17" s="143">
        <f>SUM(F17:M17)</f>
        <v>416.44628669999986</v>
      </c>
      <c r="P17" s="87"/>
      <c r="Q17" s="87"/>
      <c r="R17" s="87"/>
      <c r="S17" s="87"/>
      <c r="T17" s="87"/>
      <c r="U17" s="86"/>
      <c r="V17" s="93"/>
      <c r="W17" s="92">
        <f>A17</f>
        <v>37073</v>
      </c>
      <c r="X17" s="97"/>
      <c r="Y17" s="98"/>
      <c r="Z17" s="98"/>
      <c r="AA17" s="127">
        <f>O17-M17</f>
        <v>374.14023629999986</v>
      </c>
      <c r="AC17" s="127">
        <f>O17</f>
        <v>416.44628669999986</v>
      </c>
      <c r="AE17" s="179">
        <f>+'WTI GW'!AE17-'WTI GW Prior'!AE17</f>
        <v>6.6004699999950844E-3</v>
      </c>
    </row>
    <row r="18" spans="1:31" ht="15.6" x14ac:dyDescent="0.3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3"/>
      <c r="P18" s="87"/>
      <c r="Q18" s="87"/>
      <c r="R18" s="87"/>
      <c r="S18" s="87"/>
      <c r="T18" s="87"/>
      <c r="U18" s="86"/>
      <c r="V18" s="93"/>
      <c r="W18" s="92"/>
      <c r="X18" s="97"/>
      <c r="Y18" s="98"/>
      <c r="Z18" s="98"/>
      <c r="AA18" s="127"/>
      <c r="AC18" s="127"/>
      <c r="AE18" s="181"/>
    </row>
    <row r="19" spans="1:31" ht="15.6" x14ac:dyDescent="0.3">
      <c r="A19" s="92">
        <v>37104</v>
      </c>
      <c r="B19" s="93"/>
      <c r="C19" s="94"/>
      <c r="D19" s="95"/>
      <c r="E19" s="93"/>
      <c r="F19" s="126">
        <f>+'WTI GW'!F19-'WTI GW Prior'!F19</f>
        <v>0</v>
      </c>
      <c r="G19" s="93"/>
      <c r="H19" s="126">
        <f>+'WTI GW'!H19-'WTI GW Prior'!H19</f>
        <v>0</v>
      </c>
      <c r="I19" s="93"/>
      <c r="J19" s="119">
        <f>+'WTI GW'!J19-'WTI GW Prior'!J19</f>
        <v>0</v>
      </c>
      <c r="K19" s="120">
        <f>+'WTI GW'!K19-'WTI GW Prior'!K19</f>
        <v>2.1291200000007393E-2</v>
      </c>
      <c r="L19" s="96"/>
      <c r="M19" s="126">
        <f>+'WTI GW'!M19-'WTI GW Prior'!M19</f>
        <v>0</v>
      </c>
      <c r="N19" s="93"/>
      <c r="O19" s="143">
        <f>SUM(F19:M19)</f>
        <v>2.1291200000007393E-2</v>
      </c>
      <c r="P19" s="87"/>
      <c r="Q19" s="87"/>
      <c r="R19" s="87"/>
      <c r="S19" s="87"/>
      <c r="T19" s="87"/>
      <c r="U19" s="86"/>
      <c r="V19" s="93"/>
      <c r="W19" s="92">
        <f>A19</f>
        <v>37104</v>
      </c>
      <c r="X19" s="97"/>
      <c r="Y19" s="98"/>
      <c r="Z19" s="98"/>
      <c r="AA19" s="127">
        <f>O19-M19</f>
        <v>2.1291200000007393E-2</v>
      </c>
      <c r="AC19" s="127"/>
      <c r="AE19" s="181"/>
    </row>
    <row r="20" spans="1:31" ht="15.6" x14ac:dyDescent="0.3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3"/>
      <c r="P20" s="87"/>
      <c r="Q20" s="87"/>
      <c r="R20" s="87"/>
      <c r="S20" s="87"/>
      <c r="T20" s="87"/>
      <c r="U20" s="86"/>
      <c r="V20" s="93"/>
      <c r="W20" s="92"/>
      <c r="X20" s="97"/>
      <c r="Y20" s="98"/>
      <c r="Z20" s="98"/>
      <c r="AA20" s="127"/>
      <c r="AC20" s="127"/>
      <c r="AE20" s="182"/>
    </row>
    <row r="21" spans="1:31" ht="16.2" thickBot="1" x14ac:dyDescent="0.35">
      <c r="A21" s="99" t="s">
        <v>3</v>
      </c>
      <c r="B21" s="100" t="e">
        <f>SUM(#REF!)</f>
        <v>#REF!</v>
      </c>
      <c r="C21" s="100" t="e">
        <f>SUM(#REF!)</f>
        <v>#REF!</v>
      </c>
      <c r="D21" s="110" t="e">
        <f>SUM(#REF!)</f>
        <v>#REF!</v>
      </c>
      <c r="E21" s="100"/>
      <c r="F21" s="132">
        <f>SUM(F16:F20)</f>
        <v>-508.43573590000005</v>
      </c>
      <c r="G21" s="100"/>
      <c r="H21" s="132">
        <f>SUM(H16:H20)</f>
        <v>807.72333149999997</v>
      </c>
      <c r="I21" s="100"/>
      <c r="J21" s="133">
        <f>SUM(J16:J20)</f>
        <v>0</v>
      </c>
      <c r="K21" s="134">
        <f>SUM(K16:K20)</f>
        <v>74.873931899999945</v>
      </c>
      <c r="L21" s="132"/>
      <c r="M21" s="132">
        <f>SUM(M16:M20)</f>
        <v>42.306050400000004</v>
      </c>
      <c r="N21" s="100"/>
      <c r="O21" s="165">
        <f>SUM(O16:O20)</f>
        <v>416.46757789999987</v>
      </c>
      <c r="P21" s="100"/>
      <c r="Q21" s="100" t="e">
        <f>SUM(#REF!)</f>
        <v>#REF!</v>
      </c>
      <c r="R21" s="100" t="e">
        <f>SUM(#REF!)</f>
        <v>#REF!</v>
      </c>
      <c r="S21" s="100" t="e">
        <f>SUM(#REF!)</f>
        <v>#REF!</v>
      </c>
      <c r="T21" s="100" t="e">
        <f>SUM(#REF!)</f>
        <v>#REF!</v>
      </c>
      <c r="U21" s="110" t="e">
        <f>SUM(#REF!)</f>
        <v>#REF!</v>
      </c>
      <c r="V21" s="100"/>
      <c r="W21" s="100"/>
      <c r="X21" s="111" t="e">
        <f>SUM(#REF!)</f>
        <v>#REF!</v>
      </c>
      <c r="Y21" s="111" t="e">
        <f>SUM(#REF!)</f>
        <v>#REF!</v>
      </c>
      <c r="Z21" s="111" t="e">
        <f>SUM(#REF!)</f>
        <v>#REF!</v>
      </c>
      <c r="AA21" s="166">
        <f>SUM(AA16:AA20)</f>
        <v>374.16152749999986</v>
      </c>
      <c r="AB21" s="24"/>
      <c r="AC21" s="166">
        <f>SUM(AC12:AC20)</f>
        <v>416.44628669999986</v>
      </c>
      <c r="AE21" s="187">
        <f>SUM(AE12:AE20)</f>
        <v>6.6004699999950844E-3</v>
      </c>
    </row>
    <row r="22" spans="1:31" ht="12.9" customHeight="1" thickTop="1" x14ac:dyDescent="0.25">
      <c r="A22" s="10"/>
      <c r="B22" s="10"/>
      <c r="C22" s="10"/>
      <c r="D22" s="10"/>
      <c r="E22" s="10"/>
      <c r="F22" s="9"/>
      <c r="G22" s="9"/>
      <c r="H22" s="9"/>
      <c r="I22" s="9"/>
      <c r="J22" s="9"/>
      <c r="K22" s="9"/>
      <c r="L22" s="9"/>
      <c r="M22" s="9"/>
      <c r="N22" s="9"/>
      <c r="O22" s="7"/>
      <c r="P22" s="7"/>
      <c r="Q22" s="7"/>
      <c r="R22" s="7"/>
      <c r="S22" s="7"/>
      <c r="T22" s="7"/>
      <c r="U22" s="7"/>
      <c r="V22" s="11"/>
    </row>
    <row r="23" spans="1:31" ht="12.9" customHeight="1" x14ac:dyDescent="0.25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</row>
    <row r="24" spans="1:31" ht="12.9" customHeight="1" x14ac:dyDescent="0.25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</row>
    <row r="25" spans="1:31" ht="12.9" customHeight="1" x14ac:dyDescent="0.25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31" ht="12.9" customHeight="1" x14ac:dyDescent="0.25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1" ht="12.9" customHeight="1" x14ac:dyDescent="0.25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1" ht="12.9" customHeight="1" x14ac:dyDescent="0.25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1" ht="12.9" customHeight="1" x14ac:dyDescent="0.25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1" ht="12.9" customHeight="1" x14ac:dyDescent="0.25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1" ht="12.9" customHeight="1" x14ac:dyDescent="0.25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1" ht="12.9" customHeight="1" x14ac:dyDescent="0.25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" customHeight="1" x14ac:dyDescent="0.25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x14ac:dyDescent="0.25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11"/>
    </row>
    <row r="36" spans="1:22" x14ac:dyDescent="0.25">
      <c r="A36" s="8"/>
      <c r="B36" s="8"/>
      <c r="C36" s="8"/>
      <c r="D36" s="8"/>
      <c r="E36" s="8"/>
      <c r="F36" s="12"/>
      <c r="G36" s="12"/>
      <c r="H36" s="12"/>
      <c r="I36" s="12"/>
      <c r="J36" s="12"/>
      <c r="K36" s="12"/>
      <c r="L36" s="12"/>
      <c r="M36" s="12"/>
      <c r="N36" s="12"/>
      <c r="O36" s="8"/>
      <c r="P36" s="8"/>
      <c r="Q36" s="8"/>
      <c r="R36" s="8"/>
      <c r="S36" s="8"/>
      <c r="T36" s="8"/>
      <c r="U36" s="8"/>
      <c r="V36" s="11"/>
    </row>
    <row r="37" spans="1:22" x14ac:dyDescent="0.25">
      <c r="A37" s="13"/>
      <c r="B37" s="13"/>
      <c r="C37" s="13"/>
      <c r="D37" s="13"/>
      <c r="E37" s="13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5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5">
      <c r="A39" s="14"/>
      <c r="B39" s="14"/>
      <c r="C39" s="14"/>
      <c r="D39" s="14"/>
      <c r="E39" s="14"/>
      <c r="F39" s="15"/>
      <c r="G39" s="15"/>
      <c r="H39" s="15"/>
      <c r="I39" s="15"/>
      <c r="J39" s="15"/>
      <c r="K39" s="15"/>
      <c r="L39" s="12"/>
      <c r="M39" s="15"/>
      <c r="N39" s="15"/>
      <c r="O39" s="14"/>
      <c r="P39" s="14"/>
      <c r="Q39" s="14"/>
      <c r="R39" s="14"/>
      <c r="S39" s="14"/>
      <c r="T39" s="14"/>
      <c r="U39" s="14"/>
    </row>
    <row r="40" spans="1:22" x14ac:dyDescent="0.25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5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5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M43" s="14"/>
      <c r="N43" s="14"/>
      <c r="O43" s="14"/>
      <c r="P43" s="14"/>
      <c r="Q43" s="14"/>
      <c r="R43" s="14"/>
      <c r="S43" s="14"/>
      <c r="T43" s="14"/>
      <c r="U43" s="14"/>
    </row>
    <row r="44" spans="1:22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</sheetData>
  <mergeCells count="1">
    <mergeCell ref="J9:K9"/>
  </mergeCells>
  <phoneticPr fontId="0" type="noConversion"/>
  <pageMargins left="1.1200000000000001" right="0.75" top="1" bottom="1" header="0.5" footer="0.5"/>
  <pageSetup scale="73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9" r:id="rId4" name="Button 9">
              <controlPr defaultSize="0" print="0" autoFill="0" autoPict="0" macro="[0]!SetUpPos">
                <anchor moveWithCells="1" sizeWithCells="1">
                  <from>
                    <xdr:col>4</xdr:col>
                    <xdr:colOff>449580</xdr:colOff>
                    <xdr:row>31</xdr:row>
                    <xdr:rowOff>76200</xdr:rowOff>
                  </from>
                  <to>
                    <xdr:col>5</xdr:col>
                    <xdr:colOff>899160</xdr:colOff>
                    <xdr:row>33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5" name="Button 10">
              <controlPr defaultSize="0" print="0" autoFill="0" autoPict="0" macro="[0]!CopyPos">
                <anchor moveWithCells="1" sizeWithCells="1">
                  <from>
                    <xdr:col>6</xdr:col>
                    <xdr:colOff>121920</xdr:colOff>
                    <xdr:row>31</xdr:row>
                    <xdr:rowOff>68580</xdr:rowOff>
                  </from>
                  <to>
                    <xdr:col>7</xdr:col>
                    <xdr:colOff>701040</xdr:colOff>
                    <xdr:row>33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F69"/>
  <sheetViews>
    <sheetView showGridLines="0" zoomScale="75" workbookViewId="0">
      <selection activeCell="A11" sqref="A11:IV23"/>
    </sheetView>
  </sheetViews>
  <sheetFormatPr defaultColWidth="9.08984375" defaultRowHeight="13.2" x14ac:dyDescent="0.25"/>
  <cols>
    <col min="1" max="1" width="12.90625" style="2" bestFit="1" customWidth="1"/>
    <col min="2" max="4" width="11.54296875" style="2" hidden="1" customWidth="1"/>
    <col min="5" max="5" width="5.54296875" style="2" hidden="1" customWidth="1"/>
    <col min="6" max="6" width="9.81640625" style="2" customWidth="1"/>
    <col min="7" max="7" width="4.6328125" style="2" customWidth="1"/>
    <col min="8" max="8" width="9.81640625" style="2" customWidth="1"/>
    <col min="9" max="9" width="4.54296875" style="2" customWidth="1"/>
    <col min="10" max="11" width="9.81640625" style="2" customWidth="1"/>
    <col min="12" max="12" width="4.6328125" style="8" customWidth="1"/>
    <col min="13" max="13" width="9.81640625" style="2" customWidth="1"/>
    <col min="14" max="14" width="5.6328125" style="2" customWidth="1"/>
    <col min="15" max="15" width="9.81640625" style="2" customWidth="1"/>
    <col min="16" max="16" width="5.54296875" style="2" hidden="1" customWidth="1"/>
    <col min="17" max="18" width="11.54296875" style="2" hidden="1" customWidth="1"/>
    <col min="19" max="20" width="10.54296875" style="2" hidden="1" customWidth="1"/>
    <col min="21" max="21" width="11.54296875" style="2" hidden="1" customWidth="1"/>
    <col min="22" max="22" width="5.54296875" style="1" hidden="1" customWidth="1"/>
    <col min="23" max="23" width="7" style="1" bestFit="1" customWidth="1"/>
    <col min="24" max="25" width="6.6328125" style="1" hidden="1" customWidth="1"/>
    <col min="26" max="26" width="23.453125" style="1" hidden="1" customWidth="1"/>
    <col min="27" max="27" width="12.81640625" style="1" customWidth="1"/>
    <col min="28" max="28" width="5.6328125" customWidth="1"/>
    <col min="29" max="29" width="10.81640625" style="1" customWidth="1"/>
    <col min="30" max="30" width="5.6328125" style="21" customWidth="1"/>
    <col min="31" max="32" width="10.54296875" style="21" customWidth="1"/>
    <col min="33" max="33" width="11.54296875" style="21" customWidth="1"/>
    <col min="34" max="16384" width="9.08984375" style="21"/>
  </cols>
  <sheetData>
    <row r="1" spans="1:32" ht="15.6" x14ac:dyDescent="0.3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2" ht="5.0999999999999996" customHeight="1" thickBot="1" x14ac:dyDescent="0.3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2" ht="27" customHeight="1" thickTop="1" thickBot="1" x14ac:dyDescent="0.35">
      <c r="A3" s="47" t="s">
        <v>35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C3" s="153"/>
    </row>
    <row r="4" spans="1:32" ht="5.0999999999999996" customHeight="1" thickTop="1" x14ac:dyDescent="0.3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2" ht="15.6" x14ac:dyDescent="0.3">
      <c r="A5" s="36">
        <f ca="1">NOW()-1</f>
        <v>37046.65381585648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2" ht="15.6" x14ac:dyDescent="0.3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2" ht="15.6" x14ac:dyDescent="0.3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  <c r="AE7" s="62" t="s">
        <v>54</v>
      </c>
      <c r="AF7" s="178"/>
    </row>
    <row r="8" spans="1:32" ht="16.2" thickBot="1" x14ac:dyDescent="0.35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177" t="s">
        <v>42</v>
      </c>
    </row>
    <row r="9" spans="1:32" s="25" customFormat="1" ht="15.6" x14ac:dyDescent="0.3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89" t="s">
        <v>40</v>
      </c>
      <c r="K9" s="190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  <c r="AE9" s="186" t="s">
        <v>56</v>
      </c>
    </row>
    <row r="10" spans="1:32" s="22" customFormat="1" ht="16.2" thickBot="1" x14ac:dyDescent="0.35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/>
      <c r="AB10" s="6"/>
      <c r="AC10" s="145"/>
      <c r="AD10" s="177"/>
      <c r="AE10" s="185" t="s">
        <v>55</v>
      </c>
    </row>
    <row r="11" spans="1:32" s="22" customFormat="1" ht="28.5" customHeight="1" thickBot="1" x14ac:dyDescent="0.35">
      <c r="A11" s="78" t="s">
        <v>4</v>
      </c>
      <c r="B11" s="79" t="e">
        <v>#REF!</v>
      </c>
      <c r="C11" s="79" t="e">
        <v>#REF!</v>
      </c>
      <c r="D11" s="80" t="e">
        <v>#REF!</v>
      </c>
      <c r="E11" s="78"/>
      <c r="F11" s="123">
        <v>722.80882940000004</v>
      </c>
      <c r="G11" s="148"/>
      <c r="H11" s="123">
        <v>797.58215529999995</v>
      </c>
      <c r="I11" s="148"/>
      <c r="J11" s="162">
        <v>0</v>
      </c>
      <c r="K11" s="158">
        <v>867.37059370000009</v>
      </c>
      <c r="L11" s="78"/>
      <c r="M11" s="123">
        <v>-1560.217932</v>
      </c>
      <c r="N11" s="148"/>
      <c r="O11" s="150">
        <v>827.54364640000017</v>
      </c>
      <c r="P11" s="82"/>
      <c r="Q11" s="79" t="e">
        <v>#REF!</v>
      </c>
      <c r="R11" s="79" t="e">
        <v>#REF!</v>
      </c>
      <c r="S11" s="79" t="e">
        <v>#REF!</v>
      </c>
      <c r="T11" s="79" t="e">
        <v>#REF!</v>
      </c>
      <c r="U11" s="81" t="e">
        <v>#REF!</v>
      </c>
      <c r="V11" s="46"/>
      <c r="W11" s="78"/>
      <c r="X11" s="83" t="e">
        <v>#REF!</v>
      </c>
      <c r="Y11" s="83" t="e">
        <v>#REF!</v>
      </c>
      <c r="Z11" s="136" t="e">
        <v>#REF!</v>
      </c>
      <c r="AA11" s="84">
        <v>2387.7615784</v>
      </c>
      <c r="AB11" s="6"/>
      <c r="AC11" s="84">
        <v>827.54364640000017</v>
      </c>
      <c r="AE11" s="184">
        <v>61.812617090000003</v>
      </c>
    </row>
    <row r="12" spans="1:32" s="22" customFormat="1" ht="15.6" x14ac:dyDescent="0.3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  <c r="AE12" s="180"/>
    </row>
    <row r="13" spans="1:32" ht="15.6" x14ac:dyDescent="0.3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  <c r="AE13" s="181"/>
    </row>
    <row r="14" spans="1:32" ht="15.6" x14ac:dyDescent="0.3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  <c r="AE14" s="181"/>
    </row>
    <row r="15" spans="1:32" ht="15.6" x14ac:dyDescent="0.3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  <c r="AE15" s="181"/>
    </row>
    <row r="16" spans="1:32" ht="15.6" x14ac:dyDescent="0.3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  <c r="AE16" s="181"/>
    </row>
    <row r="17" spans="1:31" ht="15.6" x14ac:dyDescent="0.3">
      <c r="A17" s="92">
        <v>37073</v>
      </c>
      <c r="B17" s="93"/>
      <c r="C17" s="94"/>
      <c r="D17" s="95"/>
      <c r="E17" s="93"/>
      <c r="F17" s="126">
        <v>722.80882940000004</v>
      </c>
      <c r="G17" s="93"/>
      <c r="H17" s="126">
        <v>797.58215529999995</v>
      </c>
      <c r="I17" s="93"/>
      <c r="J17" s="119">
        <v>0</v>
      </c>
      <c r="K17" s="120">
        <v>667.97505450000006</v>
      </c>
      <c r="L17" s="96"/>
      <c r="M17" s="126">
        <v>-1560.217932</v>
      </c>
      <c r="N17" s="93"/>
      <c r="O17" s="142">
        <v>628.14810720000014</v>
      </c>
      <c r="P17" s="96"/>
      <c r="Q17" s="96"/>
      <c r="R17" s="96"/>
      <c r="S17" s="96"/>
      <c r="T17" s="96"/>
      <c r="U17" s="95"/>
      <c r="V17" s="93"/>
      <c r="W17" s="92">
        <v>37073</v>
      </c>
      <c r="X17" s="97"/>
      <c r="Y17" s="98"/>
      <c r="Z17" s="98"/>
      <c r="AA17" s="127">
        <v>2188.3660392000002</v>
      </c>
      <c r="AB17" s="21"/>
      <c r="AC17" s="127">
        <v>0</v>
      </c>
      <c r="AD17" s="188"/>
      <c r="AE17" s="179">
        <v>61.812617090000003</v>
      </c>
    </row>
    <row r="18" spans="1:31" ht="15.6" x14ac:dyDescent="0.3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2"/>
      <c r="P18" s="96"/>
      <c r="Q18" s="96"/>
      <c r="R18" s="96"/>
      <c r="S18" s="96"/>
      <c r="T18" s="96"/>
      <c r="U18" s="95"/>
      <c r="V18" s="93"/>
      <c r="W18" s="92"/>
      <c r="X18" s="97"/>
      <c r="Y18" s="98"/>
      <c r="Z18" s="98"/>
      <c r="AA18" s="127"/>
      <c r="AB18" s="21"/>
      <c r="AC18" s="127"/>
      <c r="AE18" s="181"/>
    </row>
    <row r="19" spans="1:31" ht="15.6" x14ac:dyDescent="0.3">
      <c r="A19" s="92">
        <v>37104</v>
      </c>
      <c r="B19" s="93"/>
      <c r="C19" s="94"/>
      <c r="D19" s="95"/>
      <c r="E19" s="93"/>
      <c r="F19" s="126">
        <v>0</v>
      </c>
      <c r="G19" s="93"/>
      <c r="H19" s="126">
        <v>0</v>
      </c>
      <c r="I19" s="93"/>
      <c r="J19" s="119">
        <v>0</v>
      </c>
      <c r="K19" s="120">
        <v>199.3955392</v>
      </c>
      <c r="L19" s="96"/>
      <c r="M19" s="126">
        <v>0</v>
      </c>
      <c r="N19" s="93"/>
      <c r="O19" s="142">
        <v>199.3955392</v>
      </c>
      <c r="P19" s="96"/>
      <c r="Q19" s="96"/>
      <c r="R19" s="96"/>
      <c r="S19" s="96"/>
      <c r="T19" s="96"/>
      <c r="U19" s="95"/>
      <c r="V19" s="93"/>
      <c r="W19" s="92">
        <v>37104</v>
      </c>
      <c r="X19" s="97"/>
      <c r="Y19" s="98"/>
      <c r="Z19" s="98"/>
      <c r="AA19" s="127">
        <v>199.3955392</v>
      </c>
      <c r="AB19" s="21"/>
      <c r="AC19" s="127"/>
      <c r="AE19" s="183"/>
    </row>
    <row r="20" spans="1:31" ht="15.6" x14ac:dyDescent="0.3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2"/>
      <c r="P20" s="96"/>
      <c r="Q20" s="96"/>
      <c r="R20" s="96"/>
      <c r="S20" s="96"/>
      <c r="T20" s="96"/>
      <c r="U20" s="95"/>
      <c r="V20" s="93"/>
      <c r="W20" s="92"/>
      <c r="X20" s="97"/>
      <c r="Y20" s="98"/>
      <c r="Z20" s="98"/>
      <c r="AA20" s="127"/>
      <c r="AB20" s="21"/>
      <c r="AC20" s="127"/>
      <c r="AE20" s="182"/>
    </row>
    <row r="21" spans="1:31" ht="16.2" thickBot="1" x14ac:dyDescent="0.35">
      <c r="A21" s="99" t="s">
        <v>3</v>
      </c>
      <c r="B21" s="100" t="e">
        <v>#REF!</v>
      </c>
      <c r="C21" s="100" t="e">
        <v>#REF!</v>
      </c>
      <c r="D21" s="101" t="e">
        <v>#REF!</v>
      </c>
      <c r="E21" s="102"/>
      <c r="F21" s="129">
        <v>722.80882940000004</v>
      </c>
      <c r="G21" s="103"/>
      <c r="H21" s="129">
        <v>797.58215529999995</v>
      </c>
      <c r="I21" s="103"/>
      <c r="J21" s="130">
        <v>0</v>
      </c>
      <c r="K21" s="131">
        <v>867.37059370000009</v>
      </c>
      <c r="L21" s="129"/>
      <c r="M21" s="129">
        <v>-1560.217932</v>
      </c>
      <c r="N21" s="103"/>
      <c r="O21" s="163">
        <v>827.54364640000017</v>
      </c>
      <c r="P21" s="103"/>
      <c r="Q21" s="103" t="e">
        <v>#REF!</v>
      </c>
      <c r="R21" s="103" t="e">
        <v>#REF!</v>
      </c>
      <c r="S21" s="103" t="e">
        <v>#REF!</v>
      </c>
      <c r="T21" s="103" t="e">
        <v>#REF!</v>
      </c>
      <c r="U21" s="101" t="e">
        <v>#REF!</v>
      </c>
      <c r="V21" s="104"/>
      <c r="W21" s="105"/>
      <c r="X21" s="106" t="e">
        <v>#REF!</v>
      </c>
      <c r="Y21" s="106" t="e">
        <v>#REF!</v>
      </c>
      <c r="Z21" s="106" t="e">
        <v>#REF!</v>
      </c>
      <c r="AA21" s="164">
        <v>2387.7615784</v>
      </c>
      <c r="AB21" s="39"/>
      <c r="AC21" s="164">
        <v>0</v>
      </c>
      <c r="AD21" s="29"/>
      <c r="AE21" s="187">
        <v>61.812617090000003</v>
      </c>
    </row>
    <row r="22" spans="1:31" ht="12.9" customHeight="1" thickTop="1" x14ac:dyDescent="0.25">
      <c r="A22" s="10"/>
      <c r="B22" s="10"/>
      <c r="C22" s="10"/>
      <c r="D22" s="10"/>
      <c r="E22" s="10"/>
      <c r="F22" s="9"/>
      <c r="G22" s="9"/>
      <c r="H22" s="9"/>
      <c r="I22" s="9"/>
      <c r="J22" s="9"/>
      <c r="K22" s="9"/>
      <c r="L22" s="9"/>
      <c r="M22" s="9"/>
      <c r="N22" s="9"/>
      <c r="O22" s="7"/>
      <c r="P22" s="7"/>
      <c r="Q22" s="7"/>
      <c r="R22" s="7"/>
      <c r="S22" s="7"/>
      <c r="T22" s="7"/>
      <c r="U22" s="7"/>
      <c r="V22" s="11"/>
      <c r="AB22" s="21"/>
    </row>
    <row r="23" spans="1:31" ht="12.9" customHeight="1" x14ac:dyDescent="0.25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  <c r="AB23" s="21"/>
    </row>
    <row r="24" spans="1:31" ht="12.9" customHeight="1" x14ac:dyDescent="0.25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1" ht="12.9" customHeight="1" x14ac:dyDescent="0.25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31" ht="12.9" customHeight="1" x14ac:dyDescent="0.25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1" ht="12.9" customHeight="1" x14ac:dyDescent="0.25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1" ht="12.9" customHeight="1" x14ac:dyDescent="0.25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1" ht="12.9" customHeight="1" x14ac:dyDescent="0.25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1" ht="12.9" customHeight="1" x14ac:dyDescent="0.25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1" ht="12.9" customHeight="1" x14ac:dyDescent="0.25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1" ht="12.9" customHeight="1" x14ac:dyDescent="0.25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" customHeight="1" x14ac:dyDescent="0.25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x14ac:dyDescent="0.25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11"/>
    </row>
    <row r="36" spans="1:22" x14ac:dyDescent="0.25">
      <c r="A36" s="8"/>
      <c r="B36" s="8"/>
      <c r="C36" s="8"/>
      <c r="D36" s="8"/>
      <c r="E36" s="8"/>
      <c r="F36" s="12"/>
      <c r="G36" s="12"/>
      <c r="H36" s="12"/>
      <c r="I36" s="12"/>
      <c r="J36" s="12"/>
      <c r="K36" s="12"/>
      <c r="L36" s="12"/>
      <c r="M36" s="12"/>
      <c r="N36" s="12"/>
      <c r="O36" s="8"/>
      <c r="P36" s="8"/>
      <c r="Q36" s="8"/>
      <c r="R36" s="8"/>
      <c r="S36" s="8"/>
      <c r="T36" s="8"/>
      <c r="U36" s="8"/>
      <c r="V36" s="11"/>
    </row>
    <row r="37" spans="1:22" x14ac:dyDescent="0.25">
      <c r="A37" s="13"/>
      <c r="B37" s="13"/>
      <c r="C37" s="13"/>
      <c r="D37" s="13"/>
      <c r="E37" s="13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5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5">
      <c r="A39" s="14"/>
      <c r="B39" s="14"/>
      <c r="C39" s="14"/>
      <c r="D39" s="14"/>
      <c r="E39" s="14"/>
      <c r="F39" s="15"/>
      <c r="G39" s="15"/>
      <c r="H39" s="15"/>
      <c r="I39" s="15"/>
      <c r="J39" s="15"/>
      <c r="K39" s="15"/>
      <c r="L39" s="12"/>
      <c r="M39" s="15"/>
      <c r="N39" s="15"/>
      <c r="O39" s="14"/>
      <c r="P39" s="14"/>
      <c r="Q39" s="14"/>
      <c r="R39" s="14"/>
      <c r="S39" s="14"/>
      <c r="T39" s="14"/>
      <c r="U39" s="14"/>
    </row>
    <row r="40" spans="1:22" x14ac:dyDescent="0.25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5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5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M43" s="14"/>
      <c r="N43" s="14"/>
      <c r="O43" s="14"/>
      <c r="P43" s="14"/>
      <c r="Q43" s="14"/>
      <c r="R43" s="14"/>
      <c r="S43" s="14"/>
      <c r="T43" s="14"/>
      <c r="U43" s="14"/>
    </row>
    <row r="44" spans="1:22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</sheetData>
  <mergeCells count="1">
    <mergeCell ref="J9:K9"/>
  </mergeCells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6:Q12"/>
  <sheetViews>
    <sheetView showGridLines="0" workbookViewId="0">
      <selection activeCell="G38" sqref="G38"/>
    </sheetView>
  </sheetViews>
  <sheetFormatPr defaultRowHeight="13.2" x14ac:dyDescent="0.25"/>
  <cols>
    <col min="1" max="1" width="10.453125" customWidth="1"/>
    <col min="4" max="4" width="11" customWidth="1"/>
    <col min="11" max="11" width="27" customWidth="1"/>
    <col min="22" max="22" width="0" hidden="1" customWidth="1"/>
    <col min="28" max="28" width="5.6328125" customWidth="1"/>
    <col min="30" max="30" width="5.6328125" customWidth="1"/>
  </cols>
  <sheetData>
    <row r="6" spans="1:17" ht="60.6" x14ac:dyDescent="1">
      <c r="A6" s="16" t="s">
        <v>27</v>
      </c>
      <c r="B6" s="1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60.6" x14ac:dyDescent="1">
      <c r="A7" s="16" t="s">
        <v>6</v>
      </c>
      <c r="B7" s="17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60" x14ac:dyDescent="0.95">
      <c r="A8" s="17"/>
      <c r="B8" s="17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45" x14ac:dyDescent="0.75">
      <c r="B9" s="27" t="s">
        <v>7</v>
      </c>
      <c r="C9" s="19"/>
      <c r="D9" s="19"/>
      <c r="E9" s="19"/>
      <c r="F9" s="19"/>
      <c r="G9" s="19"/>
      <c r="H9" s="28" t="s">
        <v>28</v>
      </c>
      <c r="I9" s="26"/>
      <c r="J9" s="26"/>
      <c r="K9" s="26"/>
      <c r="L9" s="26"/>
      <c r="M9" s="19"/>
      <c r="N9" s="19"/>
    </row>
    <row r="10" spans="1:17" ht="45" x14ac:dyDescent="0.75">
      <c r="A10" s="18" t="s">
        <v>8</v>
      </c>
      <c r="B10" s="3"/>
      <c r="D10" s="3"/>
      <c r="E10" s="3"/>
      <c r="F10" s="3"/>
      <c r="G10" s="3"/>
      <c r="H10" s="28"/>
      <c r="I10" s="19"/>
      <c r="J10" s="3"/>
      <c r="K10" s="3"/>
      <c r="L10" s="3"/>
      <c r="M10" s="3"/>
      <c r="N10" s="3"/>
      <c r="O10" s="3"/>
      <c r="P10" s="3"/>
      <c r="Q10" s="3"/>
    </row>
    <row r="11" spans="1:17" ht="45" x14ac:dyDescent="0.75">
      <c r="A11" s="18"/>
      <c r="B11" s="3"/>
      <c r="C11" s="3"/>
      <c r="D11" s="3"/>
      <c r="E11" s="3"/>
      <c r="F11" s="3"/>
      <c r="G11" s="3"/>
      <c r="H11" s="28"/>
      <c r="I11" s="3"/>
      <c r="J11" s="3"/>
      <c r="K11" s="3"/>
      <c r="L11" s="3"/>
      <c r="M11" s="3"/>
      <c r="N11" s="3"/>
      <c r="O11" s="3"/>
      <c r="P11" s="3"/>
      <c r="Q11" s="3"/>
    </row>
    <row r="12" spans="1:17" ht="45" x14ac:dyDescent="0.75">
      <c r="H12" s="28"/>
    </row>
  </sheetData>
  <phoneticPr fontId="0" type="noConversion"/>
  <printOptions horizontalCentered="1" verticalCentered="1"/>
  <pageMargins left="0.28000000000000003" right="0.3" top="0.67" bottom="0.28999999999999998" header="0.5" footer="0.19"/>
  <pageSetup scale="69" orientation="landscape" horizontalDpi="4294967292" r:id="rId1"/>
  <headerFooter alignWithMargins="0">
    <oddHeader>&amp;R&amp;D  &amp;T</oddHeader>
  </headerFooter>
  <rowBreaks count="1" manualBreakCount="1">
    <brk id="5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Dialogs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OBS</vt:lpstr>
      <vt:lpstr>WTI GW</vt:lpstr>
      <vt:lpstr>WTI GW Change</vt:lpstr>
      <vt:lpstr>WTI GW Prior</vt:lpstr>
      <vt:lpstr>Crude Cover</vt:lpstr>
      <vt:lpstr>Dialog1</vt:lpstr>
      <vt:lpstr>'WTI GW'!Print_Area</vt:lpstr>
      <vt:lpstr>'WTI GW Change'!Print_Area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2001-06-04T20:57:59Z</cp:lastPrinted>
  <dcterms:created xsi:type="dcterms:W3CDTF">1997-02-04T06:23:25Z</dcterms:created>
  <dcterms:modified xsi:type="dcterms:W3CDTF">2023-09-10T15:59:05Z</dcterms:modified>
</cp:coreProperties>
</file>