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ialogsheets/sheet1.xml" ContentType="application/vnd.openxmlformats-officedocument.spreadsheetml.dialog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36" windowWidth="9876" windowHeight="10932" tabRatio="889" activeTab="2"/>
  </bookViews>
  <sheets>
    <sheet name="OBS" sheetId="2" r:id="rId1"/>
    <sheet name="WTI GW" sheetId="26" r:id="rId2"/>
    <sheet name="WTI GW Change" sheetId="28" r:id="rId3"/>
    <sheet name="WTI GW Prior" sheetId="27" r:id="rId4"/>
    <sheet name="Dialog1" sheetId="21" r:id="rId5"/>
    <sheet name="Crude Cover" sheetId="22" r:id="rId6"/>
  </sheets>
  <definedNames>
    <definedName name="_Order1" hidden="1">0</definedName>
    <definedName name="_Order2" hidden="1">0</definedName>
    <definedName name="_xlnm.Print_Area" localSheetId="1">'WTI GW'!$A$1:$AB$23</definedName>
    <definedName name="_xlnm.Print_Area" localSheetId="2">'WTI GW Change'!$A$1:$AB$23</definedName>
  </definedNames>
  <calcPr calcId="92512"/>
</workbook>
</file>

<file path=xl/calcChain.xml><?xml version="1.0" encoding="utf-8"?>
<calcChain xmlns="http://schemas.openxmlformats.org/spreadsheetml/2006/main">
  <c r="A5" i="26" l="1"/>
  <c r="B11" i="26"/>
  <c r="C11" i="26"/>
  <c r="D11" i="26"/>
  <c r="F11" i="26"/>
  <c r="H11" i="26"/>
  <c r="J11" i="26"/>
  <c r="K11" i="26"/>
  <c r="M11" i="26"/>
  <c r="O11" i="26"/>
  <c r="Q11" i="26"/>
  <c r="R11" i="26"/>
  <c r="S11" i="26"/>
  <c r="T11" i="26"/>
  <c r="U11" i="26"/>
  <c r="X11" i="26"/>
  <c r="Y11" i="26"/>
  <c r="Z11" i="26"/>
  <c r="AA11" i="26"/>
  <c r="AC11" i="26"/>
  <c r="F18" i="26"/>
  <c r="H18" i="26"/>
  <c r="J18" i="26"/>
  <c r="K18" i="26"/>
  <c r="M18" i="26"/>
  <c r="O18" i="26"/>
  <c r="W18" i="26"/>
  <c r="AA18" i="26"/>
  <c r="F20" i="26"/>
  <c r="H20" i="26"/>
  <c r="J20" i="26"/>
  <c r="K20" i="26"/>
  <c r="M20" i="26"/>
  <c r="O20" i="26"/>
  <c r="W20" i="26"/>
  <c r="AA20" i="26"/>
  <c r="B22" i="26"/>
  <c r="C22" i="26"/>
  <c r="D22" i="26"/>
  <c r="F22" i="26"/>
  <c r="H22" i="26"/>
  <c r="J22" i="26"/>
  <c r="K22" i="26"/>
  <c r="M22" i="26"/>
  <c r="O22" i="26"/>
  <c r="Q22" i="26"/>
  <c r="R22" i="26"/>
  <c r="S22" i="26"/>
  <c r="T22" i="26"/>
  <c r="U22" i="26"/>
  <c r="X22" i="26"/>
  <c r="Y22" i="26"/>
  <c r="Z22" i="26"/>
  <c r="AA22" i="26"/>
  <c r="AC22" i="26"/>
  <c r="A5" i="28"/>
  <c r="B11" i="28"/>
  <c r="C11" i="28"/>
  <c r="D11" i="28"/>
  <c r="F11" i="28"/>
  <c r="H11" i="28"/>
  <c r="J11" i="28"/>
  <c r="K11" i="28"/>
  <c r="M11" i="28"/>
  <c r="O11" i="28"/>
  <c r="Q11" i="28"/>
  <c r="R11" i="28"/>
  <c r="S11" i="28"/>
  <c r="T11" i="28"/>
  <c r="U11" i="28"/>
  <c r="X11" i="28"/>
  <c r="Y11" i="28"/>
  <c r="Z11" i="28"/>
  <c r="AA11" i="28"/>
  <c r="AC11" i="28"/>
  <c r="F18" i="28"/>
  <c r="H18" i="28"/>
  <c r="J18" i="28"/>
  <c r="K18" i="28"/>
  <c r="M18" i="28"/>
  <c r="O18" i="28"/>
  <c r="W18" i="28"/>
  <c r="AA18" i="28"/>
  <c r="AC18" i="28"/>
  <c r="F20" i="28"/>
  <c r="H20" i="28"/>
  <c r="J20" i="28"/>
  <c r="K20" i="28"/>
  <c r="M20" i="28"/>
  <c r="O20" i="28"/>
  <c r="W20" i="28"/>
  <c r="AA20" i="28"/>
  <c r="B22" i="28"/>
  <c r="C22" i="28"/>
  <c r="D22" i="28"/>
  <c r="F22" i="28"/>
  <c r="H22" i="28"/>
  <c r="J22" i="28"/>
  <c r="K22" i="28"/>
  <c r="M22" i="28"/>
  <c r="O22" i="28"/>
  <c r="Q22" i="28"/>
  <c r="R22" i="28"/>
  <c r="S22" i="28"/>
  <c r="T22" i="28"/>
  <c r="U22" i="28"/>
  <c r="X22" i="28"/>
  <c r="Y22" i="28"/>
  <c r="Z22" i="28"/>
  <c r="AA22" i="28"/>
  <c r="AC22" i="28"/>
  <c r="A5" i="27"/>
</calcChain>
</file>

<file path=xl/sharedStrings.xml><?xml version="1.0" encoding="utf-8"?>
<sst xmlns="http://schemas.openxmlformats.org/spreadsheetml/2006/main" count="150" uniqueCount="51">
  <si>
    <t>Swaps</t>
  </si>
  <si>
    <t>Opt Delta</t>
  </si>
  <si>
    <t>Net Crude</t>
  </si>
  <si>
    <t>Total</t>
  </si>
  <si>
    <t>Totals</t>
  </si>
  <si>
    <t>Position</t>
  </si>
  <si>
    <t>Daily Reporting Package</t>
  </si>
  <si>
    <t xml:space="preserve">Distribution:     </t>
  </si>
  <si>
    <t xml:space="preserve">                   </t>
  </si>
  <si>
    <t>London Portfolio
L
t
0
020
NXC1
FO-WTI</t>
  </si>
  <si>
    <t>London Portfolio
L
u
0
010
PLATTS-N61S
FO-NYH1%</t>
  </si>
  <si>
    <t>London Portfolio
L
u
0
020
PLATTS-N61SPOT
FO-NYH1%</t>
  </si>
  <si>
    <t>London Portfolio
L
v
0
010
HSMF
FO-HSMF</t>
  </si>
  <si>
    <t>London Portfolio
L
v
0
020
HSMF
FO-HSMF</t>
  </si>
  <si>
    <t>London Portfolio
L
w
0
010
HS-FOB-ROTDAM
FO-HSNF</t>
  </si>
  <si>
    <t>London Portfolio
L
w
0
020
HS-M100
FO-HSNF</t>
  </si>
  <si>
    <t>London Portfolio
L
x
0
010
LSSR
FO-LSSR</t>
  </si>
  <si>
    <t>Swaps Qty</t>
  </si>
  <si>
    <t>Hedge Qty</t>
  </si>
  <si>
    <t>Total Swaps Qty</t>
  </si>
  <si>
    <t>Total Hedge Qty</t>
  </si>
  <si>
    <t>HO Swaps</t>
  </si>
  <si>
    <t>HO Opt Delta</t>
  </si>
  <si>
    <t>HU Swaps</t>
  </si>
  <si>
    <t>HU Opt Delta</t>
  </si>
  <si>
    <t>London Portfolio
L
y
649665
010
HS-SING-180
HSFS</t>
  </si>
  <si>
    <t>London Portfolio
L
z
649666
010
DUBAICRUDE
DUBAI</t>
  </si>
  <si>
    <t>EOL Crude Portfolio</t>
  </si>
  <si>
    <t>GREG WHALLEY</t>
  </si>
  <si>
    <t>NXC1</t>
  </si>
  <si>
    <t>NXC2</t>
  </si>
  <si>
    <t xml:space="preserve">BRENT </t>
  </si>
  <si>
    <t xml:space="preserve"> WTI</t>
  </si>
  <si>
    <t>EOL Crude Oil Portfolio - Today's Positions</t>
  </si>
  <si>
    <t>EOL Crude Oil Portfolio - Today's Change</t>
  </si>
  <si>
    <t>EOL Crude Oil Portfolio - Prior Day Positions</t>
  </si>
  <si>
    <t xml:space="preserve">TOTAL CRUDE </t>
  </si>
  <si>
    <t>OPTIONS</t>
  </si>
  <si>
    <t>Excl. Option</t>
  </si>
  <si>
    <t>Total Swaps</t>
  </si>
  <si>
    <t>HEDGE BOOK</t>
  </si>
  <si>
    <t>Book</t>
  </si>
  <si>
    <t>(Inc. Options)</t>
  </si>
  <si>
    <t xml:space="preserve">
07-May-2001
04:56:20 PM</t>
  </si>
  <si>
    <t>EOL Crude
e
A
1130363
010
NXC1
WTI NXC1</t>
  </si>
  <si>
    <t>EOL Crude
e
A
1130363
010
NXC1-OPT
WTI NXC1</t>
  </si>
  <si>
    <t>EOL Crude
e
A
1130363
020
NXC2
WTI NXC1</t>
  </si>
  <si>
    <t>EOL Crude
e
B
1130364
010
NXC2
WTI NXC2</t>
  </si>
  <si>
    <t>EOL Crude
e
B
1130364
020
NXC1
WTI NXC2</t>
  </si>
  <si>
    <t>EOL Crude
e
C
1130365
010
NXC1
WTI HEDGE</t>
  </si>
  <si>
    <t>EOL Crude
e
C
1130365
020
NXC2
WTI HEDGE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</si>
</sst>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#,##0.0_);[Red]\(#,##0.0\)"/>
    <numFmt numFmtId="208" formatCode="0_);[Red]\(0\)"/>
    <numFmt numFmtId="217" formatCode="dd\-mmm\-yy"/>
  </numFmts>
  <fonts count="32" x14ac:knownFonts="1">
    <font>
      <b/>
      <sz val="10"/>
      <name val="Britannic Bold"/>
      <family val="2"/>
    </font>
    <font>
      <sz val="10"/>
      <name val="Arial"/>
    </font>
    <font>
      <sz val="10"/>
      <name val="MS Sans Serif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name val="Arial"/>
    </font>
    <font>
      <b/>
      <sz val="8"/>
      <name val="Arial"/>
    </font>
    <font>
      <b/>
      <sz val="10"/>
      <name val="Arial"/>
      <family val="2"/>
    </font>
    <font>
      <b/>
      <i/>
      <sz val="48"/>
      <name val="Arial"/>
    </font>
    <font>
      <sz val="48"/>
      <name val="Arial"/>
      <family val="2"/>
    </font>
    <font>
      <i/>
      <sz val="36"/>
      <name val="Arial"/>
    </font>
    <font>
      <sz val="36"/>
      <name val="Arial"/>
      <family val="2"/>
    </font>
    <font>
      <sz val="10"/>
      <name val="Arial"/>
      <family val="2"/>
    </font>
    <font>
      <b/>
      <u/>
      <sz val="12"/>
      <color indexed="8"/>
      <name val="Arial"/>
      <family val="2"/>
    </font>
    <font>
      <strike/>
      <sz val="36"/>
      <name val="Arial"/>
    </font>
    <font>
      <sz val="8"/>
      <name val="Tahoma"/>
      <family val="2"/>
    </font>
    <font>
      <b/>
      <sz val="16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b/>
      <sz val="12"/>
      <name val="Britannic Bold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2"/>
      <name val="Arial"/>
      <family val="2"/>
    </font>
    <font>
      <b/>
      <sz val="12"/>
      <color indexed="8"/>
      <name val="Arial"/>
    </font>
    <font>
      <b/>
      <sz val="12"/>
      <name val="Arial"/>
    </font>
    <font>
      <sz val="12"/>
      <name val="Arial"/>
      <family val="2"/>
    </font>
    <font>
      <b/>
      <sz val="12"/>
      <color indexed="12"/>
      <name val="Arial"/>
      <family val="2"/>
    </font>
    <font>
      <sz val="8"/>
      <name val="Tahoma"/>
      <family val="2"/>
    </font>
  </fonts>
  <fills count="9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Font="0" applyAlignment="0" applyProtection="0"/>
    <xf numFmtId="0" fontId="1" fillId="0" borderId="0" applyBorder="0"/>
  </cellStyleXfs>
  <cellXfs count="180">
    <xf numFmtId="0" fontId="0" fillId="0" borderId="0" xfId="0"/>
    <xf numFmtId="37" fontId="0" fillId="0" borderId="0" xfId="0" applyNumberFormat="1"/>
    <xf numFmtId="165" fontId="3" fillId="0" borderId="0" xfId="0" applyNumberFormat="1" applyFont="1"/>
    <xf numFmtId="0" fontId="0" fillId="0" borderId="0" xfId="0" applyAlignment="1">
      <alignment horizontal="centerContinuous"/>
    </xf>
    <xf numFmtId="0" fontId="5" fillId="0" borderId="0" xfId="0" applyFont="1"/>
    <xf numFmtId="0" fontId="0" fillId="0" borderId="0" xfId="0" applyFill="1" applyBorder="1"/>
    <xf numFmtId="0" fontId="6" fillId="0" borderId="0" xfId="0" applyFont="1"/>
    <xf numFmtId="38" fontId="4" fillId="0" borderId="0" xfId="0" applyNumberFormat="1" applyFont="1" applyFill="1" applyBorder="1"/>
    <xf numFmtId="165" fontId="3" fillId="0" borderId="0" xfId="0" applyNumberFormat="1" applyFont="1" applyFill="1" applyBorder="1"/>
    <xf numFmtId="38" fontId="0" fillId="0" borderId="0" xfId="0" applyNumberFormat="1" applyFill="1" applyBorder="1" applyProtection="1"/>
    <xf numFmtId="17" fontId="3" fillId="0" borderId="0" xfId="0" applyNumberFormat="1" applyFont="1" applyFill="1" applyBorder="1"/>
    <xf numFmtId="37" fontId="0" fillId="0" borderId="0" xfId="0" applyNumberFormat="1" applyFill="1" applyBorder="1"/>
    <xf numFmtId="165" fontId="3" fillId="0" borderId="0" xfId="0" applyNumberFormat="1" applyFont="1" applyFill="1" applyBorder="1" applyProtection="1"/>
    <xf numFmtId="165" fontId="3" fillId="0" borderId="0" xfId="0" applyNumberFormat="1" applyFont="1" applyFill="1" applyBorder="1" applyAlignment="1">
      <alignment horizontal="centerContinuous"/>
    </xf>
    <xf numFmtId="165" fontId="3" fillId="0" borderId="0" xfId="0" applyNumberFormat="1" applyFont="1" applyFill="1"/>
    <xf numFmtId="165" fontId="3" fillId="0" borderId="0" xfId="0" applyNumberFormat="1" applyFont="1" applyFill="1" applyProtection="1"/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" fillId="0" borderId="0" xfId="2"/>
    <xf numFmtId="0" fontId="0" fillId="0" borderId="0" xfId="0" applyBorder="1"/>
    <xf numFmtId="0" fontId="6" fillId="0" borderId="0" xfId="0" applyFont="1" applyBorder="1"/>
    <xf numFmtId="0" fontId="12" fillId="0" borderId="0" xfId="0" applyFont="1"/>
    <xf numFmtId="0" fontId="7" fillId="0" borderId="0" xfId="0" applyFont="1"/>
    <xf numFmtId="0" fontId="5" fillId="0" borderId="0" xfId="0" applyFont="1" applyBorder="1"/>
    <xf numFmtId="0" fontId="14" fillId="0" borderId="0" xfId="0" applyFont="1" applyAlignment="1">
      <alignment horizontal="centerContinuous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7" fillId="0" borderId="0" xfId="0" applyFont="1" applyBorder="1"/>
    <xf numFmtId="0" fontId="7" fillId="3" borderId="1" xfId="0" applyFont="1" applyFill="1" applyBorder="1" applyAlignment="1">
      <alignment vertical="top" wrapText="1"/>
    </xf>
    <xf numFmtId="2" fontId="7" fillId="3" borderId="1" xfId="0" applyNumberFormat="1" applyFont="1" applyFill="1" applyBorder="1" applyAlignment="1">
      <alignment vertical="top" wrapText="1"/>
    </xf>
    <xf numFmtId="0" fontId="7" fillId="0" borderId="0" xfId="0" applyFont="1" applyAlignment="1"/>
    <xf numFmtId="0" fontId="12" fillId="0" borderId="0" xfId="0" applyNumberFormat="1" applyFont="1" applyAlignment="1"/>
    <xf numFmtId="0" fontId="12" fillId="0" borderId="0" xfId="0" applyFont="1" applyAlignment="1"/>
    <xf numFmtId="2" fontId="12" fillId="0" borderId="0" xfId="0" applyNumberFormat="1" applyFont="1" applyAlignment="1"/>
    <xf numFmtId="14" fontId="13" fillId="0" borderId="0" xfId="0" applyNumberFormat="1" applyFont="1" applyFill="1" applyBorder="1" applyAlignment="1">
      <alignment horizontal="left"/>
    </xf>
    <xf numFmtId="0" fontId="0" fillId="0" borderId="0" xfId="0" applyFill="1"/>
    <xf numFmtId="165" fontId="16" fillId="0" borderId="0" xfId="0" applyNumberFormat="1" applyFont="1" applyFill="1" applyBorder="1" applyAlignment="1">
      <alignment horizontal="centerContinuous"/>
    </xf>
    <xf numFmtId="0" fontId="7" fillId="0" borderId="2" xfId="0" applyFont="1" applyBorder="1"/>
    <xf numFmtId="165" fontId="19" fillId="0" borderId="0" xfId="0" applyNumberFormat="1" applyFont="1" applyFill="1" applyBorder="1"/>
    <xf numFmtId="165" fontId="20" fillId="0" borderId="0" xfId="0" applyNumberFormat="1" applyFont="1" applyFill="1" applyBorder="1" applyAlignment="1">
      <alignment horizontal="centerContinuous"/>
    </xf>
    <xf numFmtId="165" fontId="20" fillId="0" borderId="0" xfId="0" applyNumberFormat="1" applyFont="1" applyFill="1" applyBorder="1"/>
    <xf numFmtId="37" fontId="21" fillId="0" borderId="0" xfId="0" applyNumberFormat="1" applyFont="1" applyFill="1" applyBorder="1"/>
    <xf numFmtId="165" fontId="22" fillId="0" borderId="0" xfId="0" applyNumberFormat="1" applyFont="1" applyFill="1"/>
    <xf numFmtId="165" fontId="23" fillId="0" borderId="0" xfId="0" applyNumberFormat="1" applyFont="1"/>
    <xf numFmtId="37" fontId="21" fillId="0" borderId="0" xfId="0" applyNumberFormat="1" applyFont="1"/>
    <xf numFmtId="165" fontId="24" fillId="4" borderId="3" xfId="0" applyNumberFormat="1" applyFont="1" applyFill="1" applyBorder="1" applyAlignment="1">
      <alignment horizontal="centerContinuous"/>
    </xf>
    <xf numFmtId="165" fontId="24" fillId="4" borderId="4" xfId="0" applyNumberFormat="1" applyFont="1" applyFill="1" applyBorder="1" applyAlignment="1">
      <alignment horizontal="centerContinuous"/>
    </xf>
    <xf numFmtId="37" fontId="21" fillId="4" borderId="5" xfId="0" applyNumberFormat="1" applyFont="1" applyFill="1" applyBorder="1"/>
    <xf numFmtId="165" fontId="25" fillId="0" borderId="0" xfId="0" applyNumberFormat="1" applyFont="1"/>
    <xf numFmtId="165" fontId="13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Alignment="1">
      <alignment horizontal="centerContinuous"/>
    </xf>
    <xf numFmtId="1" fontId="25" fillId="0" borderId="0" xfId="0" applyNumberFormat="1" applyFont="1" applyFill="1" applyAlignment="1">
      <alignment horizontal="left"/>
    </xf>
    <xf numFmtId="1" fontId="25" fillId="0" borderId="0" xfId="0" applyNumberFormat="1" applyFont="1" applyFill="1" applyAlignment="1">
      <alignment horizontal="centerContinuous"/>
    </xf>
    <xf numFmtId="165" fontId="25" fillId="5" borderId="0" xfId="0" applyNumberFormat="1" applyFont="1" applyFill="1"/>
    <xf numFmtId="165" fontId="25" fillId="6" borderId="6" xfId="0" applyNumberFormat="1" applyFont="1" applyFill="1" applyBorder="1" applyAlignment="1">
      <alignment horizontal="centerContinuous"/>
    </xf>
    <xf numFmtId="165" fontId="25" fillId="6" borderId="7" xfId="0" applyNumberFormat="1" applyFont="1" applyFill="1" applyBorder="1" applyAlignment="1">
      <alignment horizontal="centerContinuous"/>
    </xf>
    <xf numFmtId="165" fontId="25" fillId="6" borderId="8" xfId="0" applyNumberFormat="1" applyFont="1" applyFill="1" applyBorder="1" applyAlignment="1">
      <alignment horizontal="centerContinuous"/>
    </xf>
    <xf numFmtId="165" fontId="24" fillId="6" borderId="8" xfId="0" applyNumberFormat="1" applyFont="1" applyFill="1" applyBorder="1" applyAlignment="1">
      <alignment horizontal="centerContinuous"/>
    </xf>
    <xf numFmtId="0" fontId="21" fillId="0" borderId="0" xfId="0" applyFont="1"/>
    <xf numFmtId="165" fontId="25" fillId="6" borderId="9" xfId="0" applyNumberFormat="1" applyFont="1" applyFill="1" applyBorder="1" applyAlignment="1">
      <alignment horizontal="centerContinuous"/>
    </xf>
    <xf numFmtId="165" fontId="27" fillId="0" borderId="0" xfId="0" applyNumberFormat="1" applyFont="1" applyFill="1"/>
    <xf numFmtId="0" fontId="28" fillId="0" borderId="10" xfId="0" applyFont="1" applyBorder="1" applyAlignment="1">
      <alignment horizontal="center" vertical="justify"/>
    </xf>
    <xf numFmtId="0" fontId="24" fillId="0" borderId="0" xfId="0" applyFont="1"/>
    <xf numFmtId="165" fontId="27" fillId="0" borderId="0" xfId="0" applyNumberFormat="1" applyFont="1" applyFill="1" applyAlignment="1">
      <alignment horizontal="centerContinuous"/>
    </xf>
    <xf numFmtId="0" fontId="28" fillId="0" borderId="0" xfId="0" applyFont="1"/>
    <xf numFmtId="37" fontId="28" fillId="0" borderId="0" xfId="0" applyNumberFormat="1" applyFont="1"/>
    <xf numFmtId="165" fontId="27" fillId="0" borderId="0" xfId="0" applyNumberFormat="1" applyFont="1" applyFill="1" applyBorder="1" applyAlignment="1">
      <alignment horizontal="center"/>
    </xf>
    <xf numFmtId="165" fontId="27" fillId="0" borderId="0" xfId="0" applyNumberFormat="1" applyFont="1" applyFill="1" applyAlignment="1">
      <alignment horizontal="center"/>
    </xf>
    <xf numFmtId="165" fontId="25" fillId="5" borderId="0" xfId="0" applyNumberFormat="1" applyFont="1" applyFill="1" applyAlignment="1">
      <alignment horizontal="center"/>
    </xf>
    <xf numFmtId="165" fontId="27" fillId="5" borderId="0" xfId="0" applyNumberFormat="1" applyFont="1" applyFill="1" applyAlignment="1">
      <alignment horizontal="center"/>
    </xf>
    <xf numFmtId="37" fontId="28" fillId="0" borderId="0" xfId="0" applyNumberFormat="1" applyFont="1" applyAlignment="1"/>
    <xf numFmtId="37" fontId="28" fillId="0" borderId="0" xfId="0" applyNumberFormat="1" applyFont="1" applyAlignment="1">
      <alignment horizontal="center"/>
    </xf>
    <xf numFmtId="37" fontId="24" fillId="0" borderId="0" xfId="0" applyNumberFormat="1" applyFont="1" applyAlignment="1">
      <alignment horizontal="center"/>
    </xf>
    <xf numFmtId="2" fontId="27" fillId="0" borderId="0" xfId="0" applyNumberFormat="1" applyFont="1" applyFill="1"/>
    <xf numFmtId="2" fontId="27" fillId="0" borderId="0" xfId="0" applyNumberFormat="1" applyFont="1" applyFill="1" applyAlignment="1">
      <alignment horizontal="center"/>
    </xf>
    <xf numFmtId="38" fontId="25" fillId="0" borderId="0" xfId="0" applyNumberFormat="1" applyFont="1" applyFill="1" applyBorder="1"/>
    <xf numFmtId="38" fontId="25" fillId="0" borderId="11" xfId="0" applyNumberFormat="1" applyFont="1" applyFill="1" applyBorder="1"/>
    <xf numFmtId="38" fontId="24" fillId="7" borderId="11" xfId="0" applyNumberFormat="1" applyFont="1" applyFill="1" applyBorder="1"/>
    <xf numFmtId="37" fontId="24" fillId="7" borderId="11" xfId="0" applyNumberFormat="1" applyFont="1" applyFill="1" applyBorder="1"/>
    <xf numFmtId="37" fontId="24" fillId="0" borderId="0" xfId="0" applyNumberFormat="1" applyFont="1" applyFill="1" applyBorder="1"/>
    <xf numFmtId="208" fontId="24" fillId="8" borderId="11" xfId="0" applyNumberFormat="1" applyFont="1" applyFill="1" applyBorder="1"/>
    <xf numFmtId="38" fontId="24" fillId="8" borderId="11" xfId="0" applyNumberFormat="1" applyFont="1" applyFill="1" applyBorder="1"/>
    <xf numFmtId="37" fontId="28" fillId="0" borderId="0" xfId="0" applyNumberFormat="1" applyFont="1" applyFill="1"/>
    <xf numFmtId="208" fontId="25" fillId="7" borderId="0" xfId="0" applyNumberFormat="1" applyFont="1" applyFill="1" applyBorder="1"/>
    <xf numFmtId="208" fontId="25" fillId="0" borderId="0" xfId="0" applyNumberFormat="1" applyFont="1" applyFill="1" applyBorder="1"/>
    <xf numFmtId="165" fontId="23" fillId="0" borderId="0" xfId="0" applyNumberFormat="1" applyFont="1" applyFill="1" applyBorder="1"/>
    <xf numFmtId="37" fontId="21" fillId="0" borderId="0" xfId="0" applyNumberFormat="1" applyFont="1" applyBorder="1"/>
    <xf numFmtId="38" fontId="29" fillId="0" borderId="0" xfId="0" applyNumberFormat="1" applyFont="1" applyFill="1"/>
    <xf numFmtId="38" fontId="29" fillId="5" borderId="0" xfId="0" applyNumberFormat="1" applyFont="1" applyFill="1"/>
    <xf numFmtId="17" fontId="28" fillId="0" borderId="0" xfId="0" applyNumberFormat="1" applyFont="1" applyBorder="1"/>
    <xf numFmtId="38" fontId="28" fillId="0" borderId="0" xfId="0" applyNumberFormat="1" applyFont="1" applyBorder="1"/>
    <xf numFmtId="38" fontId="27" fillId="0" borderId="0" xfId="0" applyNumberFormat="1" applyFont="1" applyFill="1" applyBorder="1"/>
    <xf numFmtId="38" fontId="28" fillId="7" borderId="0" xfId="0" applyNumberFormat="1" applyFont="1" applyFill="1" applyBorder="1"/>
    <xf numFmtId="38" fontId="28" fillId="0" borderId="0" xfId="0" applyNumberFormat="1" applyFont="1" applyFill="1" applyBorder="1"/>
    <xf numFmtId="38" fontId="28" fillId="8" borderId="0" xfId="0" applyNumberFormat="1" applyFont="1" applyFill="1" applyBorder="1" applyAlignment="1"/>
    <xf numFmtId="38" fontId="28" fillId="8" borderId="0" xfId="0" applyNumberFormat="1" applyFont="1" applyFill="1" applyBorder="1"/>
    <xf numFmtId="17" fontId="25" fillId="0" borderId="12" xfId="0" applyNumberFormat="1" applyFont="1" applyFill="1" applyBorder="1" applyAlignment="1"/>
    <xf numFmtId="38" fontId="24" fillId="0" borderId="12" xfId="0" applyNumberFormat="1" applyFont="1" applyFill="1" applyBorder="1"/>
    <xf numFmtId="38" fontId="25" fillId="7" borderId="12" xfId="0" applyNumberFormat="1" applyFont="1" applyFill="1" applyBorder="1"/>
    <xf numFmtId="17" fontId="23" fillId="0" borderId="12" xfId="0" applyNumberFormat="1" applyFont="1" applyFill="1" applyBorder="1" applyAlignment="1"/>
    <xf numFmtId="38" fontId="25" fillId="0" borderId="12" xfId="0" applyNumberFormat="1" applyFont="1" applyFill="1" applyBorder="1"/>
    <xf numFmtId="37" fontId="24" fillId="0" borderId="12" xfId="0" applyNumberFormat="1" applyFont="1" applyFill="1" applyBorder="1"/>
    <xf numFmtId="37" fontId="24" fillId="0" borderId="12" xfId="0" applyNumberFormat="1" applyFont="1" applyBorder="1"/>
    <xf numFmtId="38" fontId="25" fillId="8" borderId="12" xfId="0" applyNumberFormat="1" applyFont="1" applyFill="1" applyBorder="1"/>
    <xf numFmtId="165" fontId="24" fillId="4" borderId="13" xfId="0" applyNumberFormat="1" applyFont="1" applyFill="1" applyBorder="1" applyAlignment="1">
      <alignment horizontal="centerContinuous"/>
    </xf>
    <xf numFmtId="165" fontId="24" fillId="4" borderId="14" xfId="0" applyNumberFormat="1" applyFont="1" applyFill="1" applyBorder="1" applyAlignment="1">
      <alignment horizontal="centerContinuous"/>
    </xf>
    <xf numFmtId="165" fontId="24" fillId="4" borderId="15" xfId="0" applyNumberFormat="1" applyFont="1" applyFill="1" applyBorder="1" applyAlignment="1">
      <alignment horizontal="centerContinuous"/>
    </xf>
    <xf numFmtId="38" fontId="24" fillId="7" borderId="12" xfId="0" applyNumberFormat="1" applyFont="1" applyFill="1" applyBorder="1"/>
    <xf numFmtId="38" fontId="24" fillId="8" borderId="12" xfId="0" applyNumberFormat="1" applyFont="1" applyFill="1" applyBorder="1"/>
    <xf numFmtId="165" fontId="23" fillId="0" borderId="0" xfId="0" quotePrefix="1" applyNumberFormat="1" applyFont="1" applyFill="1" applyBorder="1" applyAlignment="1">
      <alignment horizontal="left"/>
    </xf>
    <xf numFmtId="38" fontId="23" fillId="0" borderId="0" xfId="0" applyNumberFormat="1" applyFont="1" applyFill="1" applyBorder="1"/>
    <xf numFmtId="2" fontId="27" fillId="0" borderId="16" xfId="0" applyNumberFormat="1" applyFont="1" applyFill="1" applyBorder="1" applyAlignment="1">
      <alignment horizontal="center"/>
    </xf>
    <xf numFmtId="38" fontId="25" fillId="0" borderId="16" xfId="0" applyNumberFormat="1" applyFont="1" applyFill="1" applyBorder="1"/>
    <xf numFmtId="38" fontId="25" fillId="0" borderId="17" xfId="0" applyNumberFormat="1" applyFont="1" applyFill="1" applyBorder="1"/>
    <xf numFmtId="38" fontId="23" fillId="0" borderId="16" xfId="0" applyNumberFormat="1" applyFont="1" applyFill="1" applyBorder="1"/>
    <xf numFmtId="38" fontId="23" fillId="0" borderId="17" xfId="0" applyNumberFormat="1" applyFont="1" applyFill="1" applyBorder="1"/>
    <xf numFmtId="38" fontId="28" fillId="0" borderId="16" xfId="0" applyNumberFormat="1" applyFont="1" applyBorder="1"/>
    <xf numFmtId="38" fontId="28" fillId="0" borderId="17" xfId="0" applyNumberFormat="1" applyFont="1" applyBorder="1"/>
    <xf numFmtId="165" fontId="30" fillId="0" borderId="18" xfId="0" applyNumberFormat="1" applyFont="1" applyFill="1" applyBorder="1" applyAlignment="1">
      <alignment horizontal="center"/>
    </xf>
    <xf numFmtId="2" fontId="27" fillId="0" borderId="19" xfId="0" applyNumberFormat="1" applyFont="1" applyFill="1" applyBorder="1"/>
    <xf numFmtId="38" fontId="25" fillId="0" borderId="20" xfId="0" applyNumberFormat="1" applyFont="1" applyFill="1" applyBorder="1"/>
    <xf numFmtId="38" fontId="25" fillId="0" borderId="19" xfId="0" applyNumberFormat="1" applyFont="1" applyFill="1" applyBorder="1"/>
    <xf numFmtId="38" fontId="23" fillId="0" borderId="19" xfId="0" applyNumberFormat="1" applyFont="1" applyFill="1" applyBorder="1"/>
    <xf numFmtId="38" fontId="28" fillId="0" borderId="19" xfId="0" applyNumberFormat="1" applyFont="1" applyBorder="1"/>
    <xf numFmtId="38" fontId="28" fillId="8" borderId="21" xfId="0" applyNumberFormat="1" applyFont="1" applyFill="1" applyBorder="1"/>
    <xf numFmtId="38" fontId="29" fillId="8" borderId="21" xfId="0" applyNumberFormat="1" applyFont="1" applyFill="1" applyBorder="1"/>
    <xf numFmtId="38" fontId="25" fillId="0" borderId="22" xfId="0" applyNumberFormat="1" applyFont="1" applyFill="1" applyBorder="1"/>
    <xf numFmtId="38" fontId="25" fillId="0" borderId="23" xfId="0" applyNumberFormat="1" applyFont="1" applyFill="1" applyBorder="1"/>
    <xf numFmtId="38" fontId="25" fillId="0" borderId="24" xfId="0" applyNumberFormat="1" applyFont="1" applyFill="1" applyBorder="1"/>
    <xf numFmtId="38" fontId="24" fillId="0" borderId="22" xfId="0" applyNumberFormat="1" applyFont="1" applyFill="1" applyBorder="1"/>
    <xf numFmtId="38" fontId="24" fillId="0" borderId="23" xfId="0" applyNumberFormat="1" applyFont="1" applyFill="1" applyBorder="1"/>
    <xf numFmtId="38" fontId="24" fillId="0" borderId="24" xfId="0" applyNumberFormat="1" applyFont="1" applyFill="1" applyBorder="1"/>
    <xf numFmtId="38" fontId="23" fillId="8" borderId="21" xfId="0" applyNumberFormat="1" applyFont="1" applyFill="1" applyBorder="1"/>
    <xf numFmtId="208" fontId="24" fillId="8" borderId="13" xfId="0" applyNumberFormat="1" applyFont="1" applyFill="1" applyBorder="1"/>
    <xf numFmtId="37" fontId="28" fillId="8" borderId="21" xfId="0" applyNumberFormat="1" applyFont="1" applyFill="1" applyBorder="1"/>
    <xf numFmtId="37" fontId="24" fillId="7" borderId="21" xfId="0" applyNumberFormat="1" applyFont="1" applyFill="1" applyBorder="1"/>
    <xf numFmtId="38" fontId="24" fillId="7" borderId="21" xfId="0" applyNumberFormat="1" applyFont="1" applyFill="1" applyBorder="1"/>
    <xf numFmtId="38" fontId="29" fillId="7" borderId="21" xfId="0" applyNumberFormat="1" applyFont="1" applyFill="1" applyBorder="1"/>
    <xf numFmtId="38" fontId="23" fillId="7" borderId="21" xfId="0" applyNumberFormat="1" applyFont="1" applyFill="1" applyBorder="1"/>
    <xf numFmtId="38" fontId="28" fillId="7" borderId="21" xfId="0" applyNumberFormat="1" applyFont="1" applyFill="1" applyBorder="1"/>
    <xf numFmtId="208" fontId="25" fillId="7" borderId="21" xfId="0" applyNumberFormat="1" applyFont="1" applyFill="1" applyBorder="1"/>
    <xf numFmtId="37" fontId="24" fillId="8" borderId="25" xfId="0" applyNumberFormat="1" applyFont="1" applyFill="1" applyBorder="1" applyAlignment="1">
      <alignment horizontal="center"/>
    </xf>
    <xf numFmtId="37" fontId="28" fillId="8" borderId="21" xfId="0" applyNumberFormat="1" applyFont="1" applyFill="1" applyBorder="1" applyAlignment="1">
      <alignment horizontal="center"/>
    </xf>
    <xf numFmtId="165" fontId="25" fillId="7" borderId="25" xfId="0" applyNumberFormat="1" applyFont="1" applyFill="1" applyBorder="1" applyAlignment="1">
      <alignment horizontal="center"/>
    </xf>
    <xf numFmtId="165" fontId="27" fillId="7" borderId="21" xfId="0" applyNumberFormat="1" applyFont="1" applyFill="1" applyBorder="1" applyAlignment="1">
      <alignment horizontal="center"/>
    </xf>
    <xf numFmtId="38" fontId="25" fillId="0" borderId="26" xfId="0" applyNumberFormat="1" applyFont="1" applyFill="1" applyBorder="1"/>
    <xf numFmtId="2" fontId="27" fillId="0" borderId="27" xfId="0" applyNumberFormat="1" applyFont="1" applyFill="1" applyBorder="1" applyAlignment="1">
      <alignment horizontal="center"/>
    </xf>
    <xf numFmtId="38" fontId="28" fillId="7" borderId="11" xfId="0" applyNumberFormat="1" applyFont="1" applyFill="1" applyBorder="1"/>
    <xf numFmtId="165" fontId="25" fillId="3" borderId="9" xfId="0" applyNumberFormat="1" applyFont="1" applyFill="1" applyBorder="1" applyAlignment="1">
      <alignment horizontal="centerContinuous"/>
    </xf>
    <xf numFmtId="165" fontId="24" fillId="4" borderId="11" xfId="0" applyNumberFormat="1" applyFont="1" applyFill="1" applyBorder="1" applyAlignment="1">
      <alignment horizontal="centerContinuous"/>
    </xf>
    <xf numFmtId="37" fontId="21" fillId="4" borderId="11" xfId="0" applyNumberFormat="1" applyFont="1" applyFill="1" applyBorder="1"/>
    <xf numFmtId="37" fontId="24" fillId="3" borderId="25" xfId="0" applyNumberFormat="1" applyFont="1" applyFill="1" applyBorder="1" applyAlignment="1">
      <alignment horizontal="center"/>
    </xf>
    <xf numFmtId="37" fontId="28" fillId="3" borderId="21" xfId="0" applyNumberFormat="1" applyFont="1" applyFill="1" applyBorder="1" applyAlignment="1">
      <alignment horizontal="center"/>
    </xf>
    <xf numFmtId="165" fontId="3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38" fontId="25" fillId="0" borderId="28" xfId="0" applyNumberFormat="1" applyFont="1" applyFill="1" applyBorder="1"/>
    <xf numFmtId="1" fontId="25" fillId="0" borderId="0" xfId="0" applyNumberFormat="1" applyFont="1" applyFill="1" applyBorder="1" applyAlignment="1">
      <alignment horizontal="centerContinuous"/>
    </xf>
    <xf numFmtId="0" fontId="28" fillId="0" borderId="0" xfId="0" applyFont="1" applyFill="1" applyBorder="1"/>
    <xf numFmtId="2" fontId="27" fillId="0" borderId="16" xfId="0" applyNumberFormat="1" applyFont="1" applyFill="1" applyBorder="1"/>
    <xf numFmtId="38" fontId="25" fillId="0" borderId="29" xfId="0" applyNumberFormat="1" applyFont="1" applyFill="1" applyBorder="1"/>
    <xf numFmtId="38" fontId="25" fillId="7" borderId="30" xfId="0" applyNumberFormat="1" applyFont="1" applyFill="1" applyBorder="1"/>
    <xf numFmtId="38" fontId="25" fillId="8" borderId="30" xfId="0" applyNumberFormat="1" applyFont="1" applyFill="1" applyBorder="1"/>
    <xf numFmtId="38" fontId="24" fillId="7" borderId="30" xfId="0" applyNumberFormat="1" applyFont="1" applyFill="1" applyBorder="1"/>
    <xf numFmtId="38" fontId="24" fillId="8" borderId="30" xfId="0" applyNumberFormat="1" applyFont="1" applyFill="1" applyBorder="1"/>
    <xf numFmtId="2" fontId="30" fillId="0" borderId="31" xfId="0" applyNumberFormat="1" applyFont="1" applyFill="1" applyBorder="1" applyAlignment="1">
      <alignment horizontal="center"/>
    </xf>
    <xf numFmtId="2" fontId="30" fillId="0" borderId="32" xfId="0" applyNumberFormat="1" applyFont="1" applyFill="1" applyBorder="1" applyAlignment="1">
      <alignment horizontal="center"/>
    </xf>
    <xf numFmtId="2" fontId="30" fillId="0" borderId="19" xfId="0" applyNumberFormat="1" applyFont="1" applyFill="1" applyBorder="1" applyAlignment="1">
      <alignment horizontal="center"/>
    </xf>
    <xf numFmtId="0" fontId="6" fillId="4" borderId="0" xfId="0" applyFont="1" applyFill="1" applyBorder="1"/>
    <xf numFmtId="0" fontId="7" fillId="4" borderId="0" xfId="0" applyFont="1" applyFill="1" applyBorder="1"/>
    <xf numFmtId="217" fontId="7" fillId="3" borderId="1" xfId="0" applyNumberFormat="1" applyFont="1" applyFill="1" applyBorder="1" applyAlignment="1">
      <alignment vertical="top" wrapText="1"/>
    </xf>
    <xf numFmtId="217" fontId="17" fillId="0" borderId="0" xfId="0" applyNumberFormat="1" applyFont="1" applyAlignment="1"/>
    <xf numFmtId="217" fontId="18" fillId="0" borderId="0" xfId="0" applyNumberFormat="1" applyFont="1" applyAlignment="1"/>
    <xf numFmtId="165" fontId="24" fillId="3" borderId="3" xfId="0" applyNumberFormat="1" applyFont="1" applyFill="1" applyBorder="1" applyAlignment="1">
      <alignment horizontal="centerContinuous"/>
    </xf>
    <xf numFmtId="165" fontId="24" fillId="3" borderId="4" xfId="0" applyNumberFormat="1" applyFont="1" applyFill="1" applyBorder="1" applyAlignment="1">
      <alignment horizontal="centerContinuous"/>
    </xf>
    <xf numFmtId="37" fontId="21" fillId="3" borderId="5" xfId="0" applyNumberFormat="1" applyFont="1" applyFill="1" applyBorder="1"/>
    <xf numFmtId="165" fontId="30" fillId="0" borderId="33" xfId="0" applyNumberFormat="1" applyFont="1" applyFill="1" applyBorder="1" applyAlignment="1">
      <alignment horizontal="center"/>
    </xf>
    <xf numFmtId="165" fontId="30" fillId="0" borderId="34" xfId="0" applyNumberFormat="1" applyFont="1" applyFill="1" applyBorder="1" applyAlignment="1">
      <alignment horizontal="center"/>
    </xf>
  </cellXfs>
  <cellStyles count="3">
    <cellStyle name="NewFill" xfId="1"/>
    <cellStyle name="Normal" xfId="0" builtinId="0"/>
    <cellStyle name="Normal_Dialog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dialogsheet" Target="dialog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showRowColHeaders="0" showZeros="0" showOutlineSymbols="0" topLeftCell="A85" workbookViewId="0">
      <selection activeCell="B17" sqref="B17"/>
    </sheetView>
  </sheetViews>
  <sheetFormatPr defaultColWidth="0.81640625" defaultRowHeight="5.4" customHeight="1" x14ac:dyDescent="0.25"/>
  <sheetProtection sheet="1"/>
  <printOptions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449580</xdr:colOff>
          <xdr:row>32</xdr:row>
          <xdr:rowOff>76200</xdr:rowOff>
        </xdr:from>
        <xdr:to>
          <xdr:col>5</xdr:col>
          <xdr:colOff>891540</xdr:colOff>
          <xdr:row>34</xdr:row>
          <xdr:rowOff>68580</xdr:rowOff>
        </xdr:to>
        <xdr:sp macro="" textlink="">
          <xdr:nvSpPr>
            <xdr:cNvPr id="5129" name="Button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Set up Pos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121920</xdr:colOff>
          <xdr:row>32</xdr:row>
          <xdr:rowOff>68580</xdr:rowOff>
        </xdr:from>
        <xdr:to>
          <xdr:col>7</xdr:col>
          <xdr:colOff>701040</xdr:colOff>
          <xdr:row>34</xdr:row>
          <xdr:rowOff>68580</xdr:rowOff>
        </xdr:to>
        <xdr:sp macro="" textlink="">
          <xdr:nvSpPr>
            <xdr:cNvPr id="5130" name="Button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Copy Pos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2"/>
  <dimension ref="A1:FW514"/>
  <sheetViews>
    <sheetView showGridLines="0" zoomScale="75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A6" sqref="A6:IV6"/>
    </sheetView>
  </sheetViews>
  <sheetFormatPr defaultColWidth="16.08984375" defaultRowHeight="13.2" x14ac:dyDescent="0.25"/>
  <cols>
    <col min="1" max="1" width="11.81640625" style="174" customWidth="1"/>
    <col min="2" max="2" width="17.81640625" style="34" customWidth="1"/>
    <col min="3" max="3" width="8.81640625" style="34" customWidth="1"/>
    <col min="4" max="4" width="20.08984375" style="35" customWidth="1"/>
    <col min="5" max="5" width="9.36328125" style="34" bestFit="1" customWidth="1"/>
    <col min="6" max="6" width="16.453125" style="34" customWidth="1"/>
    <col min="7" max="7" width="8.54296875" style="34" customWidth="1"/>
    <col min="8" max="8" width="16.08984375" style="34" customWidth="1"/>
    <col min="9" max="9" width="7.81640625" style="34" customWidth="1"/>
    <col min="10" max="10" width="16.453125" style="34" customWidth="1"/>
    <col min="11" max="11" width="7.1796875" style="34" customWidth="1"/>
    <col min="12" max="12" width="16.08984375" style="34" customWidth="1"/>
    <col min="13" max="13" width="5.81640625" style="34" customWidth="1"/>
    <col min="14" max="14" width="16.54296875" style="34" customWidth="1"/>
    <col min="15" max="15" width="8.08984375" style="34" customWidth="1"/>
    <col min="16" max="17" width="9.90625" style="34" customWidth="1"/>
    <col min="18" max="18" width="14.36328125" style="34" customWidth="1"/>
    <col min="19" max="19" width="7.54296875" style="34" customWidth="1"/>
    <col min="20" max="20" width="15.54296875" style="34" customWidth="1"/>
    <col min="21" max="21" width="5.1796875" style="34" customWidth="1"/>
    <col min="22" max="22" width="15.81640625" style="34" customWidth="1"/>
    <col min="23" max="23" width="12" style="34" customWidth="1"/>
    <col min="24" max="24" width="15" style="34" customWidth="1"/>
    <col min="25" max="25" width="6.81640625" style="34" customWidth="1"/>
    <col min="26" max="26" width="16.1796875" style="34" customWidth="1"/>
    <col min="27" max="27" width="7.1796875" style="34" customWidth="1"/>
    <col min="28" max="28" width="14.36328125" style="34" customWidth="1"/>
    <col min="29" max="172" width="16.08984375" style="34" customWidth="1"/>
    <col min="173" max="16384" width="16.08984375" style="23"/>
  </cols>
  <sheetData>
    <row r="1" spans="1:179" s="30" customFormat="1" ht="90" customHeight="1" x14ac:dyDescent="0.25">
      <c r="A1" s="172" t="s">
        <v>43</v>
      </c>
      <c r="B1" s="30" t="s">
        <v>44</v>
      </c>
      <c r="D1" s="31" t="s">
        <v>45</v>
      </c>
      <c r="F1" s="30" t="s">
        <v>46</v>
      </c>
      <c r="H1" s="30" t="s">
        <v>47</v>
      </c>
      <c r="J1" s="30" t="s">
        <v>48</v>
      </c>
      <c r="L1" s="30" t="s">
        <v>49</v>
      </c>
      <c r="N1" s="30" t="s">
        <v>50</v>
      </c>
      <c r="FB1" s="30" t="s">
        <v>9</v>
      </c>
      <c r="FD1" s="30" t="s">
        <v>10</v>
      </c>
      <c r="FF1" s="30" t="s">
        <v>11</v>
      </c>
      <c r="FH1" s="30" t="s">
        <v>12</v>
      </c>
      <c r="FJ1" s="30" t="s">
        <v>13</v>
      </c>
      <c r="FL1" s="30" t="s">
        <v>14</v>
      </c>
      <c r="FN1" s="30" t="s">
        <v>15</v>
      </c>
      <c r="FP1" s="30" t="s">
        <v>16</v>
      </c>
      <c r="FR1" s="30" t="s">
        <v>25</v>
      </c>
      <c r="FT1" s="30" t="s">
        <v>26</v>
      </c>
    </row>
    <row r="2" spans="1:179" s="24" customFormat="1" x14ac:dyDescent="0.25">
      <c r="A2" s="173"/>
      <c r="B2" s="32" t="s">
        <v>17</v>
      </c>
      <c r="C2" s="32" t="s">
        <v>18</v>
      </c>
      <c r="D2" s="32" t="s">
        <v>17</v>
      </c>
      <c r="E2" s="32" t="s">
        <v>18</v>
      </c>
      <c r="F2" s="32" t="s">
        <v>17</v>
      </c>
      <c r="G2" s="32" t="s">
        <v>18</v>
      </c>
      <c r="H2" s="32" t="s">
        <v>17</v>
      </c>
      <c r="I2" s="32" t="s">
        <v>18</v>
      </c>
      <c r="J2" s="32" t="s">
        <v>17</v>
      </c>
      <c r="K2" s="32" t="s">
        <v>18</v>
      </c>
      <c r="L2" s="32" t="s">
        <v>17</v>
      </c>
      <c r="M2" s="32" t="s">
        <v>18</v>
      </c>
      <c r="N2" s="32" t="s">
        <v>17</v>
      </c>
      <c r="O2" s="32" t="s">
        <v>18</v>
      </c>
      <c r="P2" s="32" t="s">
        <v>19</v>
      </c>
      <c r="Q2" s="32" t="s">
        <v>20</v>
      </c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 t="s">
        <v>18</v>
      </c>
      <c r="FB2" s="32" t="s">
        <v>17</v>
      </c>
      <c r="FC2" s="32" t="s">
        <v>18</v>
      </c>
      <c r="FD2" s="32" t="s">
        <v>17</v>
      </c>
      <c r="FE2" s="32" t="s">
        <v>18</v>
      </c>
      <c r="FF2" s="32" t="s">
        <v>17</v>
      </c>
      <c r="FG2" s="32" t="s">
        <v>18</v>
      </c>
      <c r="FH2" s="32" t="s">
        <v>17</v>
      </c>
      <c r="FI2" s="32" t="s">
        <v>18</v>
      </c>
      <c r="FJ2" s="32" t="s">
        <v>17</v>
      </c>
      <c r="FK2" s="32" t="s">
        <v>18</v>
      </c>
      <c r="FL2" s="32" t="s">
        <v>17</v>
      </c>
      <c r="FM2" s="32" t="s">
        <v>18</v>
      </c>
      <c r="FN2" s="32" t="s">
        <v>17</v>
      </c>
      <c r="FO2" s="32" t="s">
        <v>18</v>
      </c>
      <c r="FP2" s="32" t="s">
        <v>17</v>
      </c>
      <c r="FQ2" s="24" t="s">
        <v>18</v>
      </c>
      <c r="FR2" s="24" t="s">
        <v>17</v>
      </c>
      <c r="FS2" s="24" t="s">
        <v>18</v>
      </c>
      <c r="FT2" s="24" t="s">
        <v>17</v>
      </c>
      <c r="FU2" s="24" t="s">
        <v>18</v>
      </c>
      <c r="FV2" s="24" t="s">
        <v>19</v>
      </c>
      <c r="FW2" s="24" t="s">
        <v>20</v>
      </c>
    </row>
    <row r="3" spans="1:179" x14ac:dyDescent="0.25">
      <c r="A3" s="174">
        <v>37012</v>
      </c>
      <c r="B3" s="33">
        <v>0</v>
      </c>
      <c r="C3" s="33">
        <v>0</v>
      </c>
      <c r="D3" s="33"/>
      <c r="E3" s="33"/>
      <c r="F3" s="33"/>
      <c r="G3" s="33"/>
      <c r="H3" s="33">
        <v>0</v>
      </c>
      <c r="I3" s="33">
        <v>0</v>
      </c>
      <c r="J3" s="33"/>
      <c r="K3" s="33"/>
      <c r="L3" s="33">
        <v>0</v>
      </c>
      <c r="M3" s="33">
        <v>0</v>
      </c>
      <c r="N3" s="33">
        <v>0</v>
      </c>
      <c r="O3" s="33">
        <v>0</v>
      </c>
      <c r="P3" s="33">
        <v>0</v>
      </c>
      <c r="Q3" s="33">
        <v>0</v>
      </c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</row>
    <row r="4" spans="1:179" x14ac:dyDescent="0.25">
      <c r="A4" s="174">
        <v>37043</v>
      </c>
      <c r="B4" s="33">
        <v>-119.6319769</v>
      </c>
      <c r="C4" s="33">
        <v>0</v>
      </c>
      <c r="D4" s="33"/>
      <c r="E4" s="33"/>
      <c r="F4" s="33"/>
      <c r="G4" s="33"/>
      <c r="H4" s="33">
        <v>59.815988999999995</v>
      </c>
      <c r="I4" s="33">
        <v>0</v>
      </c>
      <c r="J4" s="33"/>
      <c r="K4" s="33"/>
      <c r="L4" s="33">
        <v>0</v>
      </c>
      <c r="M4" s="33">
        <v>-1072.8062485</v>
      </c>
      <c r="N4" s="33">
        <v>2118.4829607000001</v>
      </c>
      <c r="O4" s="33">
        <v>0</v>
      </c>
      <c r="P4" s="33">
        <v>2058.6669728000002</v>
      </c>
      <c r="Q4" s="33">
        <v>-1072.8062485</v>
      </c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FV4" s="23">
        <v>0</v>
      </c>
      <c r="FW4" s="23">
        <v>0</v>
      </c>
    </row>
    <row r="5" spans="1:179" x14ac:dyDescent="0.25">
      <c r="A5" s="174">
        <v>37073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>
        <v>-1894.173</v>
      </c>
      <c r="O5" s="33">
        <v>0</v>
      </c>
      <c r="P5" s="33">
        <v>-1894.173</v>
      </c>
      <c r="Q5" s="33">
        <v>0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FV5" s="23">
        <v>0</v>
      </c>
      <c r="FW5" s="23">
        <v>0</v>
      </c>
    </row>
    <row r="6" spans="1:179" x14ac:dyDescent="0.25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</row>
    <row r="7" spans="1:179" x14ac:dyDescent="0.25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</row>
    <row r="8" spans="1:179" x14ac:dyDescent="0.25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FR8" s="23">
        <v>99.220578000000003</v>
      </c>
      <c r="FS8" s="23">
        <v>0</v>
      </c>
      <c r="FV8" s="23">
        <v>-252.92546930000026</v>
      </c>
      <c r="FW8" s="23">
        <v>0</v>
      </c>
    </row>
    <row r="9" spans="1:179" x14ac:dyDescent="0.25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FR9" s="23">
        <v>98.749244000000004</v>
      </c>
      <c r="FS9" s="23">
        <v>0</v>
      </c>
      <c r="FV9" s="23">
        <v>78.729531799999947</v>
      </c>
      <c r="FW9" s="23">
        <v>0</v>
      </c>
    </row>
    <row r="10" spans="1:179" x14ac:dyDescent="0.25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FR10" s="23">
        <v>98.272152000000006</v>
      </c>
      <c r="FS10" s="23">
        <v>0</v>
      </c>
      <c r="FV10" s="23">
        <v>-400.3648268</v>
      </c>
      <c r="FW10" s="23">
        <v>0</v>
      </c>
    </row>
    <row r="11" spans="1:179" x14ac:dyDescent="0.25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FV11" s="23">
        <v>828.75072220000004</v>
      </c>
      <c r="FW11" s="23">
        <v>53.159560100000007</v>
      </c>
    </row>
    <row r="12" spans="1:179" x14ac:dyDescent="0.25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FV12" s="23">
        <v>968.66863750000016</v>
      </c>
      <c r="FW12" s="23">
        <v>0</v>
      </c>
    </row>
    <row r="13" spans="1:179" x14ac:dyDescent="0.25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FV13" s="23">
        <v>1046.5624979000002</v>
      </c>
      <c r="FW13" s="23">
        <v>0</v>
      </c>
    </row>
    <row r="14" spans="1:179" x14ac:dyDescent="0.25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FV14" s="23">
        <v>195.131879</v>
      </c>
      <c r="FW14" s="23">
        <v>0</v>
      </c>
    </row>
    <row r="15" spans="1:179" x14ac:dyDescent="0.25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FV15" s="23">
        <v>194.16953790000002</v>
      </c>
      <c r="FW15" s="23">
        <v>0</v>
      </c>
    </row>
    <row r="16" spans="1:179" x14ac:dyDescent="0.25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FV16" s="23">
        <v>181.45276660000002</v>
      </c>
      <c r="FW16" s="23">
        <v>0</v>
      </c>
    </row>
    <row r="17" spans="2:179" x14ac:dyDescent="0.25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FV17" s="23">
        <v>27.383290400000014</v>
      </c>
      <c r="FW17" s="23">
        <v>0</v>
      </c>
    </row>
    <row r="18" spans="2:179" x14ac:dyDescent="0.25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FV18" s="23">
        <v>19.663371800000007</v>
      </c>
      <c r="FW18" s="23">
        <v>0</v>
      </c>
    </row>
    <row r="19" spans="2:179" x14ac:dyDescent="0.25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FV19" s="23">
        <v>-348.54836290000003</v>
      </c>
      <c r="FW19" s="23">
        <v>0</v>
      </c>
    </row>
    <row r="20" spans="2:179" x14ac:dyDescent="0.25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FV20" s="23">
        <v>204.1366438</v>
      </c>
      <c r="FW20" s="23">
        <v>0</v>
      </c>
    </row>
    <row r="21" spans="2:179" x14ac:dyDescent="0.25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FV21" s="23">
        <v>205.86348600000002</v>
      </c>
      <c r="FW21" s="23">
        <v>0</v>
      </c>
    </row>
    <row r="22" spans="2:179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FV22" s="23">
        <v>220.37545340000003</v>
      </c>
      <c r="FW22" s="23">
        <v>0</v>
      </c>
    </row>
    <row r="23" spans="2:179" x14ac:dyDescent="0.25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FV23" s="23">
        <v>243.68398160000001</v>
      </c>
      <c r="FW23" s="23">
        <v>0</v>
      </c>
    </row>
    <row r="24" spans="2:179" x14ac:dyDescent="0.25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FV24" s="23">
        <v>242.24687620000003</v>
      </c>
      <c r="FW24" s="23">
        <v>0</v>
      </c>
    </row>
    <row r="25" spans="2:179" x14ac:dyDescent="0.25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FV25" s="23">
        <v>243.27002730000004</v>
      </c>
      <c r="FW25" s="23">
        <v>0</v>
      </c>
    </row>
    <row r="26" spans="2:179" x14ac:dyDescent="0.25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FV26" s="23">
        <v>252.51695340000001</v>
      </c>
      <c r="FW26" s="23">
        <v>0</v>
      </c>
    </row>
    <row r="27" spans="2:179" x14ac:dyDescent="0.25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FV27" s="23">
        <v>252.09015810000002</v>
      </c>
      <c r="FW27" s="23">
        <v>0</v>
      </c>
    </row>
    <row r="28" spans="2:179" x14ac:dyDescent="0.25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FV28" s="23">
        <v>245.90864260000001</v>
      </c>
      <c r="FW28" s="23">
        <v>0</v>
      </c>
    </row>
    <row r="29" spans="2:179" x14ac:dyDescent="0.25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FV29" s="23">
        <v>232.52089470000004</v>
      </c>
      <c r="FW29" s="23">
        <v>0</v>
      </c>
    </row>
    <row r="30" spans="2:179" x14ac:dyDescent="0.25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FV30" s="23">
        <v>212.32385750000003</v>
      </c>
      <c r="FW30" s="23">
        <v>0</v>
      </c>
    </row>
    <row r="31" spans="2:179" x14ac:dyDescent="0.25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FV31" s="23">
        <v>10.943911700000001</v>
      </c>
      <c r="FW31" s="23">
        <v>0</v>
      </c>
    </row>
    <row r="32" spans="2:179" x14ac:dyDescent="0.25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FV32" s="23">
        <v>151.50545170000004</v>
      </c>
      <c r="FW32" s="23">
        <v>0</v>
      </c>
    </row>
    <row r="33" spans="2:179" x14ac:dyDescent="0.25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FV33" s="23">
        <v>159.74229020000001</v>
      </c>
      <c r="FW33" s="23">
        <v>0</v>
      </c>
    </row>
    <row r="34" spans="2:179" x14ac:dyDescent="0.25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FV34" s="23">
        <v>170.3800358</v>
      </c>
      <c r="FW34" s="23">
        <v>0</v>
      </c>
    </row>
    <row r="35" spans="2:179" x14ac:dyDescent="0.25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FV35" s="23">
        <v>180.62111200000004</v>
      </c>
      <c r="FW35" s="23">
        <v>0</v>
      </c>
    </row>
    <row r="36" spans="2:179" x14ac:dyDescent="0.25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FV36" s="23">
        <v>181.07672430000002</v>
      </c>
      <c r="FW36" s="23">
        <v>0</v>
      </c>
    </row>
    <row r="37" spans="2:179" x14ac:dyDescent="0.25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FV37" s="23">
        <v>187.89730320000001</v>
      </c>
      <c r="FW37" s="23">
        <v>0</v>
      </c>
    </row>
    <row r="38" spans="2:179" x14ac:dyDescent="0.2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FV38" s="23">
        <v>186.4391397</v>
      </c>
      <c r="FW38" s="23">
        <v>0</v>
      </c>
    </row>
    <row r="39" spans="2:179" x14ac:dyDescent="0.2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FV39" s="23">
        <v>186.17469490000002</v>
      </c>
      <c r="FW39" s="23">
        <v>0</v>
      </c>
    </row>
    <row r="40" spans="2:179" x14ac:dyDescent="0.2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FV40" s="23">
        <v>182.25301130000003</v>
      </c>
      <c r="FW40" s="23">
        <v>0</v>
      </c>
    </row>
    <row r="41" spans="2:179" x14ac:dyDescent="0.2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FV41" s="23">
        <v>174.81911500000001</v>
      </c>
      <c r="FW41" s="23">
        <v>0</v>
      </c>
    </row>
    <row r="42" spans="2:179" x14ac:dyDescent="0.2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FV42" s="23">
        <v>162.28517250000002</v>
      </c>
      <c r="FW42" s="23">
        <v>0</v>
      </c>
    </row>
    <row r="43" spans="2:179" x14ac:dyDescent="0.2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FV43" s="23">
        <v>159.9354783</v>
      </c>
      <c r="FW43" s="23">
        <v>0</v>
      </c>
    </row>
    <row r="44" spans="2:179" x14ac:dyDescent="0.2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FV44" s="23">
        <v>95.445659400000011</v>
      </c>
      <c r="FW44" s="23">
        <v>0</v>
      </c>
    </row>
    <row r="45" spans="2:179" x14ac:dyDescent="0.25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FV45" s="23">
        <v>99.388298300000002</v>
      </c>
      <c r="FW45" s="23">
        <v>0</v>
      </c>
    </row>
    <row r="46" spans="2:179" x14ac:dyDescent="0.25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FV46" s="23">
        <v>103.96253039999999</v>
      </c>
      <c r="FW46" s="23">
        <v>0</v>
      </c>
    </row>
    <row r="47" spans="2:179" x14ac:dyDescent="0.25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FV47" s="23">
        <v>109.03789570000001</v>
      </c>
      <c r="FW47" s="23">
        <v>0</v>
      </c>
    </row>
    <row r="48" spans="2:179" x14ac:dyDescent="0.25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FV48" s="23">
        <v>112.16389040000001</v>
      </c>
      <c r="FW48" s="23">
        <v>0</v>
      </c>
    </row>
    <row r="49" spans="2:179" x14ac:dyDescent="0.25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FV49" s="23">
        <v>110.84858360000001</v>
      </c>
      <c r="FW49" s="23">
        <v>0</v>
      </c>
    </row>
    <row r="50" spans="2:179" x14ac:dyDescent="0.25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FV50" s="23">
        <v>109.20347220000002</v>
      </c>
      <c r="FW50" s="23">
        <v>0</v>
      </c>
    </row>
    <row r="51" spans="2:179" x14ac:dyDescent="0.25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FV51" s="23">
        <v>109.17366240000001</v>
      </c>
      <c r="FW51" s="23">
        <v>0</v>
      </c>
    </row>
    <row r="52" spans="2:179" x14ac:dyDescent="0.25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FV52" s="23">
        <v>109.10774590000001</v>
      </c>
      <c r="FW52" s="23">
        <v>0</v>
      </c>
    </row>
    <row r="53" spans="2:179" x14ac:dyDescent="0.25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FV53" s="23">
        <v>105.1959837</v>
      </c>
      <c r="FW53" s="23">
        <v>0</v>
      </c>
    </row>
    <row r="54" spans="2:179" x14ac:dyDescent="0.25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FV54" s="23">
        <v>99.958748500000013</v>
      </c>
      <c r="FW54" s="23">
        <v>0</v>
      </c>
    </row>
    <row r="55" spans="2:179" x14ac:dyDescent="0.25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FV55" s="23">
        <v>97.175790300000003</v>
      </c>
      <c r="FW55" s="23">
        <v>0</v>
      </c>
    </row>
    <row r="56" spans="2:179" x14ac:dyDescent="0.25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FV56" s="23">
        <v>66.502864500000001</v>
      </c>
      <c r="FW56" s="23">
        <v>0</v>
      </c>
    </row>
    <row r="57" spans="2:179" x14ac:dyDescent="0.25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FV57" s="23">
        <v>73.864258399999997</v>
      </c>
      <c r="FW57" s="23">
        <v>0</v>
      </c>
    </row>
    <row r="58" spans="2:179" x14ac:dyDescent="0.25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FV58" s="23">
        <v>78.645211200000006</v>
      </c>
      <c r="FW58" s="23">
        <v>0</v>
      </c>
    </row>
    <row r="59" spans="2:179" x14ac:dyDescent="0.25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FV59" s="23">
        <v>82.964086999999992</v>
      </c>
      <c r="FW59" s="23">
        <v>0</v>
      </c>
    </row>
    <row r="60" spans="2:179" x14ac:dyDescent="0.25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FV60" s="23">
        <v>83.260441</v>
      </c>
      <c r="FW60" s="23">
        <v>0</v>
      </c>
    </row>
    <row r="61" spans="2:179" x14ac:dyDescent="0.25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FV61" s="23">
        <v>86.783607000000003</v>
      </c>
      <c r="FW61" s="23">
        <v>0</v>
      </c>
    </row>
    <row r="62" spans="2:179" x14ac:dyDescent="0.25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FV62" s="23">
        <v>86.046014100000008</v>
      </c>
      <c r="FW62" s="23">
        <v>0</v>
      </c>
    </row>
    <row r="63" spans="2:179" x14ac:dyDescent="0.25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FV63" s="23">
        <v>86.014465700000017</v>
      </c>
      <c r="FW63" s="23">
        <v>0</v>
      </c>
    </row>
    <row r="64" spans="2:179" x14ac:dyDescent="0.25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FV64" s="23">
        <v>85.013465500000009</v>
      </c>
      <c r="FW64" s="23">
        <v>0</v>
      </c>
    </row>
    <row r="65" spans="2:179" x14ac:dyDescent="0.25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FV65" s="23">
        <v>81.399258899999992</v>
      </c>
      <c r="FW65" s="23">
        <v>0</v>
      </c>
    </row>
    <row r="66" spans="2:179" x14ac:dyDescent="0.25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FV66" s="23">
        <v>76.532432999999997</v>
      </c>
      <c r="FW66" s="23">
        <v>0</v>
      </c>
    </row>
    <row r="67" spans="2:179" x14ac:dyDescent="0.25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FV67" s="23">
        <v>73.442175200000008</v>
      </c>
      <c r="FW67" s="23">
        <v>0</v>
      </c>
    </row>
    <row r="68" spans="2:179" x14ac:dyDescent="0.25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FV68" s="23">
        <v>40.643201200000007</v>
      </c>
      <c r="FW68" s="23">
        <v>0</v>
      </c>
    </row>
    <row r="69" spans="2:179" x14ac:dyDescent="0.25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FV69" s="23">
        <v>45.045519300000002</v>
      </c>
      <c r="FW69" s="23">
        <v>0</v>
      </c>
    </row>
    <row r="70" spans="2:179" x14ac:dyDescent="0.25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FV70" s="23">
        <v>51.445401099999998</v>
      </c>
      <c r="FW70" s="23">
        <v>0</v>
      </c>
    </row>
    <row r="71" spans="2:179" x14ac:dyDescent="0.25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FV71" s="23">
        <v>55.896301399999999</v>
      </c>
      <c r="FW71" s="23">
        <v>0</v>
      </c>
    </row>
    <row r="72" spans="2:179" x14ac:dyDescent="0.25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FV72" s="23">
        <v>56.793902199999998</v>
      </c>
      <c r="FW72" s="23">
        <v>0</v>
      </c>
    </row>
    <row r="73" spans="2:179" x14ac:dyDescent="0.25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FV73" s="23">
        <v>57.196715399999995</v>
      </c>
      <c r="FW73" s="23">
        <v>0</v>
      </c>
    </row>
    <row r="74" spans="2:179" x14ac:dyDescent="0.25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FV74" s="23">
        <v>59.424549800000001</v>
      </c>
      <c r="FW74" s="23">
        <v>0</v>
      </c>
    </row>
    <row r="75" spans="2:179" x14ac:dyDescent="0.25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FV75" s="23">
        <v>59.381166100000009</v>
      </c>
      <c r="FW75" s="23">
        <v>0</v>
      </c>
    </row>
    <row r="76" spans="2:179" x14ac:dyDescent="0.25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FV76" s="23">
        <v>57.591022700000011</v>
      </c>
      <c r="FW76" s="23">
        <v>0</v>
      </c>
    </row>
    <row r="77" spans="2:179" x14ac:dyDescent="0.25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FV77" s="23">
        <v>55.178562100000015</v>
      </c>
      <c r="FW77" s="23">
        <v>0</v>
      </c>
    </row>
    <row r="78" spans="2:179" x14ac:dyDescent="0.25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FV78" s="23">
        <v>50.924599000000001</v>
      </c>
      <c r="FW78" s="23">
        <v>0</v>
      </c>
    </row>
    <row r="79" spans="2:179" x14ac:dyDescent="0.25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FV79" s="23">
        <v>45.763511500000007</v>
      </c>
      <c r="FW79" s="23">
        <v>0</v>
      </c>
    </row>
    <row r="80" spans="2:179" x14ac:dyDescent="0.25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FV80" s="23">
        <v>-11.982510799999996</v>
      </c>
      <c r="FW80" s="23">
        <v>0</v>
      </c>
    </row>
    <row r="81" spans="2:179" x14ac:dyDescent="0.25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FV81" s="23">
        <v>-8.4531409000000011</v>
      </c>
      <c r="FW81" s="23">
        <v>0</v>
      </c>
    </row>
    <row r="82" spans="2:179" x14ac:dyDescent="0.25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FV82" s="23">
        <v>-5.752116099999995</v>
      </c>
      <c r="FW82" s="23">
        <v>0</v>
      </c>
    </row>
    <row r="83" spans="2:179" x14ac:dyDescent="0.25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FV83" s="23">
        <v>-2.0384383999999987</v>
      </c>
      <c r="FW83" s="23">
        <v>0</v>
      </c>
    </row>
    <row r="84" spans="2:179" x14ac:dyDescent="0.25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FV84" s="23">
        <v>-2.181462499999999</v>
      </c>
      <c r="FW84" s="23">
        <v>0</v>
      </c>
    </row>
    <row r="85" spans="2:179" x14ac:dyDescent="0.25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FV85" s="23">
        <v>0.73801179999999889</v>
      </c>
      <c r="FW85" s="23">
        <v>0</v>
      </c>
    </row>
    <row r="86" spans="2:179" x14ac:dyDescent="0.25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FV86" s="23">
        <v>12.281466999999999</v>
      </c>
      <c r="FW86" s="23">
        <v>0</v>
      </c>
    </row>
    <row r="87" spans="2:179" x14ac:dyDescent="0.25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FV87" s="23">
        <v>12.227033899999999</v>
      </c>
      <c r="FW87" s="23">
        <v>0</v>
      </c>
    </row>
    <row r="88" spans="2:179" x14ac:dyDescent="0.25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FV88" s="23">
        <v>10.374842599999997</v>
      </c>
      <c r="FW88" s="23">
        <v>0</v>
      </c>
    </row>
    <row r="89" spans="2:179" x14ac:dyDescent="0.25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FV89" s="23">
        <v>8.5774427000000024</v>
      </c>
      <c r="FW89" s="23">
        <v>0</v>
      </c>
    </row>
    <row r="90" spans="2:179" x14ac:dyDescent="0.25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FV90" s="23">
        <v>4.834068000000002</v>
      </c>
      <c r="FW90" s="23">
        <v>0</v>
      </c>
    </row>
    <row r="91" spans="2:179" x14ac:dyDescent="0.25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FV91" s="23">
        <v>2.8676024000000027</v>
      </c>
      <c r="FW91" s="23">
        <v>0</v>
      </c>
    </row>
    <row r="92" spans="2:179" x14ac:dyDescent="0.25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FV92" s="23">
        <v>-6.1951635999999972</v>
      </c>
      <c r="FW92" s="23">
        <v>0</v>
      </c>
    </row>
    <row r="93" spans="2:179" x14ac:dyDescent="0.25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FV93" s="23">
        <v>-2.9348271999999973</v>
      </c>
      <c r="FW93" s="23">
        <v>0</v>
      </c>
    </row>
    <row r="94" spans="2:179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FV94" s="23">
        <v>-1.0557616999999979</v>
      </c>
      <c r="FW94" s="23">
        <v>0</v>
      </c>
    </row>
    <row r="95" spans="2:179" x14ac:dyDescent="0.25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FV95" s="23">
        <v>0.99751529999999633</v>
      </c>
      <c r="FW95" s="23">
        <v>0</v>
      </c>
    </row>
    <row r="96" spans="2:179" x14ac:dyDescent="0.25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FV96" s="23">
        <v>5.5093970000000034</v>
      </c>
      <c r="FW96" s="23">
        <v>0</v>
      </c>
    </row>
    <row r="97" spans="2:179" x14ac:dyDescent="0.25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FV97" s="23">
        <v>4.4275285000000011</v>
      </c>
      <c r="FW97" s="23">
        <v>0</v>
      </c>
    </row>
    <row r="98" spans="2:179" x14ac:dyDescent="0.25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FV98" s="23">
        <v>14.093415799999995</v>
      </c>
      <c r="FW98" s="23">
        <v>0</v>
      </c>
    </row>
    <row r="99" spans="2:179" x14ac:dyDescent="0.25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FV99" s="23">
        <v>14.078582300000001</v>
      </c>
      <c r="FW99" s="23">
        <v>0</v>
      </c>
    </row>
    <row r="100" spans="2:179" x14ac:dyDescent="0.25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FV100" s="23">
        <v>14.172131300000004</v>
      </c>
      <c r="FW100" s="23">
        <v>0</v>
      </c>
    </row>
    <row r="101" spans="2:179" x14ac:dyDescent="0.25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FV101" s="23">
        <v>13.041382300000002</v>
      </c>
      <c r="FW101" s="23">
        <v>0</v>
      </c>
    </row>
    <row r="102" spans="2:179" x14ac:dyDescent="0.25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FV102" s="23">
        <v>9.714331300000012</v>
      </c>
      <c r="FW102" s="23">
        <v>0</v>
      </c>
    </row>
    <row r="103" spans="2:179" x14ac:dyDescent="0.25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FV103" s="23">
        <v>7.8366073999999983</v>
      </c>
      <c r="FW103" s="23">
        <v>0</v>
      </c>
    </row>
    <row r="104" spans="2:179" x14ac:dyDescent="0.25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FV104" s="23">
        <v>2.4114264000000034</v>
      </c>
      <c r="FW104" s="23">
        <v>0</v>
      </c>
    </row>
    <row r="105" spans="2:179" x14ac:dyDescent="0.25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FV105" s="23">
        <v>4.9612929000000037</v>
      </c>
      <c r="FW105" s="23">
        <v>0</v>
      </c>
    </row>
    <row r="106" spans="2:179" x14ac:dyDescent="0.25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FV106" s="23">
        <v>6.8135765000000035</v>
      </c>
      <c r="FW106" s="23">
        <v>0</v>
      </c>
    </row>
    <row r="107" spans="2:179" x14ac:dyDescent="0.25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FV107" s="23">
        <v>-11.904645199999997</v>
      </c>
      <c r="FW107" s="23">
        <v>0</v>
      </c>
    </row>
    <row r="108" spans="2:179" x14ac:dyDescent="0.25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FV108" s="23">
        <v>-11.273725899999999</v>
      </c>
      <c r="FW108" s="23">
        <v>0</v>
      </c>
    </row>
    <row r="109" spans="2:179" x14ac:dyDescent="0.25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FV109" s="23">
        <v>-6.3759247000000023</v>
      </c>
      <c r="FW109" s="23">
        <v>0</v>
      </c>
    </row>
    <row r="110" spans="2:179" x14ac:dyDescent="0.25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FV110" s="23">
        <v>-8.3553219999999992</v>
      </c>
      <c r="FW110" s="23">
        <v>0</v>
      </c>
    </row>
    <row r="111" spans="2:179" x14ac:dyDescent="0.25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FV111" s="23">
        <v>-8.3046177000000014</v>
      </c>
      <c r="FW111" s="23">
        <v>0</v>
      </c>
    </row>
    <row r="112" spans="2:179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FV112" s="23">
        <v>-10.4346794</v>
      </c>
      <c r="FW112" s="23">
        <v>0</v>
      </c>
    </row>
    <row r="113" spans="2:179" x14ac:dyDescent="0.25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FV113" s="23">
        <v>-13.457217899999996</v>
      </c>
      <c r="FW113" s="23">
        <v>0</v>
      </c>
    </row>
    <row r="114" spans="2:179" x14ac:dyDescent="0.25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FV114" s="23">
        <v>-16.927345799999998</v>
      </c>
      <c r="FW114" s="23">
        <v>0</v>
      </c>
    </row>
    <row r="115" spans="2:179" x14ac:dyDescent="0.25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FV115" s="23">
        <v>-19.291204100000002</v>
      </c>
      <c r="FW115" s="23">
        <v>0</v>
      </c>
    </row>
    <row r="116" spans="2:179" x14ac:dyDescent="0.25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FV116" s="23">
        <v>-21.870193</v>
      </c>
      <c r="FW116" s="23">
        <v>0</v>
      </c>
    </row>
    <row r="117" spans="2:179" x14ac:dyDescent="0.25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FV117" s="23">
        <v>-17.812685500000001</v>
      </c>
      <c r="FW117" s="23">
        <v>0</v>
      </c>
    </row>
    <row r="118" spans="2:179" x14ac:dyDescent="0.25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FV118" s="23">
        <v>-15.405818200000002</v>
      </c>
      <c r="FW118" s="23">
        <v>0</v>
      </c>
    </row>
    <row r="119" spans="2:179" x14ac:dyDescent="0.25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FV119" s="23">
        <v>-12.445355000000003</v>
      </c>
      <c r="FW119" s="23">
        <v>0</v>
      </c>
    </row>
    <row r="120" spans="2:179" x14ac:dyDescent="0.25"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FV120" s="23">
        <v>-11.849513899999998</v>
      </c>
      <c r="FW120" s="23">
        <v>0</v>
      </c>
    </row>
    <row r="121" spans="2:179" x14ac:dyDescent="0.25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FV121" s="23">
        <v>-10.918840100000001</v>
      </c>
      <c r="FW121" s="23">
        <v>0</v>
      </c>
    </row>
    <row r="122" spans="2:179" x14ac:dyDescent="0.25"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FV122" s="23">
        <v>-7.2601125999999994</v>
      </c>
      <c r="FW122" s="23">
        <v>0</v>
      </c>
    </row>
    <row r="123" spans="2:179" x14ac:dyDescent="0.25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FV123" s="23">
        <v>-7.2154713000000008</v>
      </c>
      <c r="FW123" s="23">
        <v>0</v>
      </c>
    </row>
    <row r="124" spans="2:179" x14ac:dyDescent="0.25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FV124" s="23">
        <v>-10.992184599999998</v>
      </c>
      <c r="FW124" s="23">
        <v>0</v>
      </c>
    </row>
    <row r="125" spans="2:179" x14ac:dyDescent="0.25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FV125" s="23">
        <v>-13.898319799999999</v>
      </c>
      <c r="FW125" s="23">
        <v>0</v>
      </c>
    </row>
    <row r="126" spans="2:179" x14ac:dyDescent="0.25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FV126" s="23">
        <v>-16.500512399999998</v>
      </c>
      <c r="FW126" s="23">
        <v>0</v>
      </c>
    </row>
    <row r="127" spans="2:179" x14ac:dyDescent="0.25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FV127" s="23">
        <v>-18.693018500000001</v>
      </c>
      <c r="FW127" s="23">
        <v>0</v>
      </c>
    </row>
    <row r="128" spans="2:179" x14ac:dyDescent="0.25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FV128" s="23">
        <v>-20.702265699999998</v>
      </c>
      <c r="FW128" s="23">
        <v>0</v>
      </c>
    </row>
    <row r="129" spans="2:179" x14ac:dyDescent="0.25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FV129" s="23">
        <v>-16.803947399999998</v>
      </c>
      <c r="FW129" s="23">
        <v>0</v>
      </c>
    </row>
    <row r="130" spans="2:179" x14ac:dyDescent="0.25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FV130" s="23">
        <v>-14.760335099999999</v>
      </c>
      <c r="FW130" s="23">
        <v>0</v>
      </c>
    </row>
    <row r="131" spans="2:179" x14ac:dyDescent="0.25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FV131" s="23">
        <v>-12.263168100000005</v>
      </c>
      <c r="FW131" s="23">
        <v>0</v>
      </c>
    </row>
    <row r="132" spans="2:179" x14ac:dyDescent="0.25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FV132" s="23">
        <v>-11.682622000000002</v>
      </c>
      <c r="FW132" s="23">
        <v>0</v>
      </c>
    </row>
    <row r="133" spans="2:179" x14ac:dyDescent="0.25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FV133" s="23">
        <v>-8.9661156999999996</v>
      </c>
      <c r="FW133" s="23">
        <v>0</v>
      </c>
    </row>
    <row r="134" spans="2:179" x14ac:dyDescent="0.25"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FV134" s="23">
        <v>-6.9322286000000002</v>
      </c>
      <c r="FW134" s="23">
        <v>0</v>
      </c>
    </row>
    <row r="135" spans="2:179" x14ac:dyDescent="0.25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FV135" s="23">
        <v>-6.888153599999999</v>
      </c>
      <c r="FW135" s="23">
        <v>0</v>
      </c>
    </row>
    <row r="136" spans="2:179" x14ac:dyDescent="0.25"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FV136" s="23">
        <v>-10.843792699999998</v>
      </c>
      <c r="FW136" s="23">
        <v>0</v>
      </c>
    </row>
    <row r="137" spans="2:179" x14ac:dyDescent="0.25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FV137" s="23">
        <v>-13.524389299999999</v>
      </c>
      <c r="FW137" s="23">
        <v>0</v>
      </c>
    </row>
    <row r="138" spans="2:179" x14ac:dyDescent="0.25"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FV138" s="23">
        <v>-15.7688746</v>
      </c>
      <c r="FW138" s="23">
        <v>0</v>
      </c>
    </row>
    <row r="139" spans="2:179" x14ac:dyDescent="0.25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FV139" s="23">
        <v>-17.775235499999997</v>
      </c>
      <c r="FW139" s="23">
        <v>0</v>
      </c>
    </row>
    <row r="140" spans="2:179" x14ac:dyDescent="0.25"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FA140" s="34">
        <v>0</v>
      </c>
      <c r="FB140" s="34">
        <v>0</v>
      </c>
      <c r="FC140" s="34">
        <v>0</v>
      </c>
      <c r="FD140" s="34">
        <v>0</v>
      </c>
      <c r="FE140" s="34">
        <v>0</v>
      </c>
      <c r="FF140" s="34">
        <v>0</v>
      </c>
      <c r="FG140" s="34">
        <v>0</v>
      </c>
      <c r="FH140" s="34">
        <v>0</v>
      </c>
      <c r="FI140" s="34">
        <v>0</v>
      </c>
      <c r="FJ140" s="34">
        <v>0</v>
      </c>
      <c r="FK140" s="34">
        <v>0</v>
      </c>
      <c r="FL140" s="34">
        <v>0</v>
      </c>
      <c r="FM140" s="34">
        <v>0</v>
      </c>
      <c r="FN140" s="34">
        <v>0</v>
      </c>
      <c r="FO140" s="34">
        <v>0</v>
      </c>
      <c r="FP140" s="34">
        <v>0</v>
      </c>
      <c r="FQ140" s="23">
        <v>0</v>
      </c>
      <c r="FR140" s="23">
        <v>379.42007699999999</v>
      </c>
      <c r="FS140" s="23">
        <v>0</v>
      </c>
      <c r="FT140" s="23">
        <v>0</v>
      </c>
      <c r="FU140" s="23">
        <v>0</v>
      </c>
      <c r="FV140" s="23">
        <v>10187.586110700004</v>
      </c>
      <c r="FW140" s="23">
        <v>40.275217100000006</v>
      </c>
    </row>
    <row r="141" spans="2:179" x14ac:dyDescent="0.25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</row>
    <row r="142" spans="2:179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</row>
    <row r="143" spans="2:179" x14ac:dyDescent="0.25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</row>
    <row r="144" spans="2:179" x14ac:dyDescent="0.25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</row>
    <row r="145" spans="2:152" x14ac:dyDescent="0.25"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</row>
    <row r="146" spans="2:152" x14ac:dyDescent="0.25"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</row>
    <row r="147" spans="2:152" x14ac:dyDescent="0.25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</row>
    <row r="148" spans="2:152" x14ac:dyDescent="0.25"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</row>
    <row r="149" spans="2:152" x14ac:dyDescent="0.25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</row>
    <row r="150" spans="2:152" x14ac:dyDescent="0.25"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</row>
    <row r="151" spans="2:152" x14ac:dyDescent="0.25"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</row>
    <row r="152" spans="2:152" x14ac:dyDescent="0.25"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</row>
    <row r="153" spans="2:152" x14ac:dyDescent="0.25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</row>
    <row r="154" spans="2:152" x14ac:dyDescent="0.25"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</row>
    <row r="155" spans="2:152" x14ac:dyDescent="0.25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</row>
    <row r="156" spans="2:152" x14ac:dyDescent="0.25"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</row>
    <row r="157" spans="2:152" x14ac:dyDescent="0.25"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</row>
    <row r="158" spans="2:152" x14ac:dyDescent="0.25"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</row>
    <row r="159" spans="2:152" x14ac:dyDescent="0.25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</row>
    <row r="160" spans="2:152" x14ac:dyDescent="0.25"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</row>
    <row r="161" spans="2:152" x14ac:dyDescent="0.25"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</row>
    <row r="162" spans="2:152" x14ac:dyDescent="0.25"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</row>
    <row r="163" spans="2:152" x14ac:dyDescent="0.25"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</row>
    <row r="164" spans="2:152" x14ac:dyDescent="0.25"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</row>
    <row r="165" spans="2:152" x14ac:dyDescent="0.25"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</row>
    <row r="166" spans="2:152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</row>
    <row r="167" spans="2:152" x14ac:dyDescent="0.25"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</row>
    <row r="168" spans="2:152" x14ac:dyDescent="0.25"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</row>
    <row r="169" spans="2:152" x14ac:dyDescent="0.25"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</row>
    <row r="170" spans="2:152" x14ac:dyDescent="0.25"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</row>
    <row r="171" spans="2:152" x14ac:dyDescent="0.25"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</row>
    <row r="172" spans="2:152" x14ac:dyDescent="0.25"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</row>
    <row r="173" spans="2:152" x14ac:dyDescent="0.25"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</row>
    <row r="174" spans="2:152" x14ac:dyDescent="0.25"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</row>
    <row r="175" spans="2:152" x14ac:dyDescent="0.25"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</row>
    <row r="176" spans="2:152" x14ac:dyDescent="0.25"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</row>
    <row r="177" spans="2:152" x14ac:dyDescent="0.25"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</row>
    <row r="178" spans="2:152" x14ac:dyDescent="0.25"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</row>
    <row r="179" spans="2:152" x14ac:dyDescent="0.25"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</row>
    <row r="180" spans="2:152" x14ac:dyDescent="0.25"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</row>
    <row r="181" spans="2:152" x14ac:dyDescent="0.25"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</row>
    <row r="182" spans="2:152" x14ac:dyDescent="0.25"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</row>
    <row r="183" spans="2:152" x14ac:dyDescent="0.25"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</row>
    <row r="184" spans="2:152" x14ac:dyDescent="0.25"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</row>
    <row r="185" spans="2:152" x14ac:dyDescent="0.25"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</row>
    <row r="186" spans="2:152" x14ac:dyDescent="0.25"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</row>
    <row r="187" spans="2:152" x14ac:dyDescent="0.25"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</row>
    <row r="188" spans="2:152" x14ac:dyDescent="0.25"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</row>
    <row r="189" spans="2:152" x14ac:dyDescent="0.25"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</row>
    <row r="190" spans="2:152" x14ac:dyDescent="0.25"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</row>
    <row r="191" spans="2:152" x14ac:dyDescent="0.25"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</row>
    <row r="192" spans="2:152" x14ac:dyDescent="0.25"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</row>
    <row r="193" spans="2:152" x14ac:dyDescent="0.25"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</row>
    <row r="194" spans="2:152" x14ac:dyDescent="0.25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</row>
    <row r="195" spans="2:152" x14ac:dyDescent="0.25"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</row>
    <row r="196" spans="2:152" x14ac:dyDescent="0.25"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</row>
    <row r="197" spans="2:152" x14ac:dyDescent="0.25"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</row>
    <row r="198" spans="2:152" x14ac:dyDescent="0.25"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</row>
    <row r="199" spans="2:152" x14ac:dyDescent="0.25"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</row>
    <row r="200" spans="2:152" x14ac:dyDescent="0.25"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</row>
    <row r="201" spans="2:152" x14ac:dyDescent="0.25"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</row>
    <row r="202" spans="2:152" x14ac:dyDescent="0.25"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</row>
    <row r="203" spans="2:152" x14ac:dyDescent="0.25"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</row>
    <row r="204" spans="2:152" x14ac:dyDescent="0.25"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</row>
    <row r="205" spans="2:152" x14ac:dyDescent="0.25"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</row>
    <row r="206" spans="2:152" x14ac:dyDescent="0.25"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</row>
    <row r="207" spans="2:152" x14ac:dyDescent="0.25"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</row>
    <row r="208" spans="2:152" x14ac:dyDescent="0.25"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</row>
    <row r="209" spans="2:152" x14ac:dyDescent="0.25"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</row>
    <row r="210" spans="2:152" x14ac:dyDescent="0.25"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</row>
    <row r="211" spans="2:152" x14ac:dyDescent="0.25"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</row>
    <row r="212" spans="2:152" x14ac:dyDescent="0.25"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</row>
    <row r="213" spans="2:152" x14ac:dyDescent="0.25"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</row>
    <row r="214" spans="2:152" x14ac:dyDescent="0.25"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</row>
    <row r="215" spans="2:152" x14ac:dyDescent="0.25"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</row>
    <row r="216" spans="2:152" x14ac:dyDescent="0.25"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</row>
    <row r="217" spans="2:152" x14ac:dyDescent="0.25"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</row>
    <row r="218" spans="2:152" x14ac:dyDescent="0.25"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</row>
    <row r="219" spans="2:152" x14ac:dyDescent="0.25"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</row>
    <row r="220" spans="2:152" x14ac:dyDescent="0.25"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</row>
    <row r="221" spans="2:152" x14ac:dyDescent="0.25"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</row>
    <row r="222" spans="2:152" x14ac:dyDescent="0.25"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</row>
    <row r="223" spans="2:152" x14ac:dyDescent="0.25"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</row>
    <row r="224" spans="2:152" x14ac:dyDescent="0.25"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</row>
    <row r="225" spans="2:152" x14ac:dyDescent="0.25"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</row>
    <row r="226" spans="2:152" x14ac:dyDescent="0.25"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</row>
    <row r="227" spans="2:152" x14ac:dyDescent="0.25"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</row>
    <row r="228" spans="2:152" x14ac:dyDescent="0.25"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</row>
    <row r="229" spans="2:152" x14ac:dyDescent="0.25"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</row>
    <row r="230" spans="2:152" x14ac:dyDescent="0.25"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</row>
    <row r="231" spans="2:152" x14ac:dyDescent="0.25"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</row>
    <row r="232" spans="2:152" x14ac:dyDescent="0.25"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</row>
    <row r="233" spans="2:152" x14ac:dyDescent="0.25"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</row>
    <row r="234" spans="2:152" x14ac:dyDescent="0.25"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</row>
    <row r="235" spans="2:152" x14ac:dyDescent="0.25"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</row>
    <row r="236" spans="2:152" x14ac:dyDescent="0.25"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</row>
    <row r="237" spans="2:152" x14ac:dyDescent="0.25"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</row>
    <row r="238" spans="2:152" x14ac:dyDescent="0.25"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</row>
    <row r="239" spans="2:152" x14ac:dyDescent="0.25"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</row>
    <row r="240" spans="2:152" x14ac:dyDescent="0.25"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</row>
    <row r="241" spans="2:152" x14ac:dyDescent="0.25"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</row>
    <row r="242" spans="2:152" x14ac:dyDescent="0.25"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</row>
    <row r="243" spans="2:152" x14ac:dyDescent="0.25"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</row>
    <row r="244" spans="2:152" x14ac:dyDescent="0.25"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</row>
    <row r="245" spans="2:152" x14ac:dyDescent="0.25"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</row>
    <row r="246" spans="2:152" x14ac:dyDescent="0.25"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</row>
    <row r="247" spans="2:152" x14ac:dyDescent="0.25"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</row>
    <row r="248" spans="2:152" x14ac:dyDescent="0.25"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</row>
    <row r="249" spans="2:152" x14ac:dyDescent="0.25"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</row>
    <row r="250" spans="2:152" x14ac:dyDescent="0.25"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</row>
    <row r="251" spans="2:152" x14ac:dyDescent="0.25"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</row>
    <row r="252" spans="2:152" x14ac:dyDescent="0.25"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</row>
    <row r="253" spans="2:152" x14ac:dyDescent="0.25"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</row>
    <row r="254" spans="2:152" x14ac:dyDescent="0.25"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</row>
    <row r="255" spans="2:152" x14ac:dyDescent="0.25"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</row>
    <row r="256" spans="2:152" x14ac:dyDescent="0.25"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</row>
    <row r="257" spans="2:152" x14ac:dyDescent="0.25"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</row>
    <row r="258" spans="2:152" x14ac:dyDescent="0.25"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</row>
    <row r="259" spans="2:152" x14ac:dyDescent="0.25"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</row>
    <row r="260" spans="2:152" x14ac:dyDescent="0.25"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</row>
    <row r="261" spans="2:152" x14ac:dyDescent="0.25"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</row>
    <row r="262" spans="2:152" x14ac:dyDescent="0.25"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</row>
    <row r="263" spans="2:152" x14ac:dyDescent="0.25"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</row>
    <row r="264" spans="2:152" x14ac:dyDescent="0.25"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</row>
    <row r="265" spans="2:152" x14ac:dyDescent="0.25"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</row>
    <row r="266" spans="2:152" x14ac:dyDescent="0.25"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</row>
    <row r="267" spans="2:152" x14ac:dyDescent="0.25"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</row>
    <row r="268" spans="2:152" x14ac:dyDescent="0.25"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</row>
    <row r="269" spans="2:152" x14ac:dyDescent="0.25"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</row>
    <row r="270" spans="2:152" x14ac:dyDescent="0.25"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</row>
    <row r="271" spans="2:152" x14ac:dyDescent="0.25"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</row>
    <row r="272" spans="2:152" x14ac:dyDescent="0.25"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</row>
    <row r="273" spans="2:152" x14ac:dyDescent="0.25"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</row>
    <row r="274" spans="2:152" x14ac:dyDescent="0.25"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</row>
    <row r="275" spans="2:152" x14ac:dyDescent="0.25"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</row>
    <row r="276" spans="2:152" x14ac:dyDescent="0.25"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</row>
    <row r="277" spans="2:152" x14ac:dyDescent="0.25"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</row>
    <row r="278" spans="2:152" x14ac:dyDescent="0.25"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</row>
    <row r="279" spans="2:152" x14ac:dyDescent="0.25"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</row>
    <row r="280" spans="2:152" x14ac:dyDescent="0.25"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</row>
    <row r="281" spans="2:152" x14ac:dyDescent="0.25"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</row>
    <row r="282" spans="2:152" x14ac:dyDescent="0.25"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</row>
    <row r="283" spans="2:152" x14ac:dyDescent="0.25"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</row>
    <row r="284" spans="2:152" x14ac:dyDescent="0.25"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</row>
    <row r="285" spans="2:152" x14ac:dyDescent="0.25"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</row>
    <row r="286" spans="2:152" x14ac:dyDescent="0.25"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</row>
    <row r="287" spans="2:152" x14ac:dyDescent="0.25"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</row>
    <row r="288" spans="2:152" x14ac:dyDescent="0.25"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</row>
    <row r="289" spans="2:152" x14ac:dyDescent="0.25"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</row>
    <row r="290" spans="2:152" x14ac:dyDescent="0.25"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</row>
    <row r="291" spans="2:152" x14ac:dyDescent="0.25"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</row>
    <row r="292" spans="2:152" x14ac:dyDescent="0.25"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</row>
    <row r="293" spans="2:152" x14ac:dyDescent="0.25"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</row>
    <row r="294" spans="2:152" x14ac:dyDescent="0.25"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</row>
    <row r="295" spans="2:152" x14ac:dyDescent="0.25"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</row>
    <row r="296" spans="2:152" x14ac:dyDescent="0.25"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</row>
    <row r="297" spans="2:152" x14ac:dyDescent="0.25"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</row>
    <row r="298" spans="2:152" x14ac:dyDescent="0.25"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</row>
    <row r="299" spans="2:152" x14ac:dyDescent="0.25"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</row>
    <row r="300" spans="2:152" x14ac:dyDescent="0.25"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</row>
    <row r="301" spans="2:152" x14ac:dyDescent="0.25"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</row>
    <row r="302" spans="2:152" x14ac:dyDescent="0.25"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</row>
    <row r="303" spans="2:152" x14ac:dyDescent="0.25"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</row>
    <row r="304" spans="2:152" x14ac:dyDescent="0.25"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</row>
    <row r="305" spans="2:152" x14ac:dyDescent="0.25"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</row>
    <row r="306" spans="2:152" x14ac:dyDescent="0.25"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</row>
    <row r="307" spans="2:152" x14ac:dyDescent="0.25"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</row>
    <row r="308" spans="2:152" x14ac:dyDescent="0.25"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</row>
    <row r="309" spans="2:152" x14ac:dyDescent="0.25"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</row>
    <row r="310" spans="2:152" x14ac:dyDescent="0.25"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</row>
    <row r="311" spans="2:152" x14ac:dyDescent="0.25"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</row>
    <row r="312" spans="2:152" x14ac:dyDescent="0.25"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</row>
    <row r="313" spans="2:152" x14ac:dyDescent="0.25"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</row>
    <row r="314" spans="2:152" x14ac:dyDescent="0.25"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</row>
    <row r="315" spans="2:152" x14ac:dyDescent="0.25"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</row>
    <row r="316" spans="2:152" x14ac:dyDescent="0.25"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</row>
    <row r="317" spans="2:152" x14ac:dyDescent="0.25"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</row>
    <row r="318" spans="2:152" x14ac:dyDescent="0.25"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</row>
    <row r="319" spans="2:152" x14ac:dyDescent="0.25"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</row>
    <row r="320" spans="2:152" x14ac:dyDescent="0.25"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</row>
    <row r="321" spans="2:152" x14ac:dyDescent="0.25"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</row>
    <row r="322" spans="2:152" x14ac:dyDescent="0.25"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</row>
    <row r="323" spans="2:152" x14ac:dyDescent="0.25"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</row>
    <row r="324" spans="2:152" x14ac:dyDescent="0.25"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</row>
    <row r="325" spans="2:152" x14ac:dyDescent="0.25"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</row>
    <row r="326" spans="2:152" x14ac:dyDescent="0.25"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</row>
    <row r="327" spans="2:152" x14ac:dyDescent="0.25"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</row>
    <row r="328" spans="2:152" x14ac:dyDescent="0.25"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</row>
    <row r="329" spans="2:152" x14ac:dyDescent="0.25"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</row>
    <row r="330" spans="2:152" x14ac:dyDescent="0.25"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</row>
    <row r="331" spans="2:152" x14ac:dyDescent="0.25"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</row>
    <row r="332" spans="2:152" x14ac:dyDescent="0.25"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</row>
    <row r="333" spans="2:152" x14ac:dyDescent="0.25"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</row>
    <row r="334" spans="2:152" x14ac:dyDescent="0.25"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</row>
    <row r="335" spans="2:152" x14ac:dyDescent="0.25"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</row>
    <row r="336" spans="2:152" x14ac:dyDescent="0.25"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</row>
    <row r="337" spans="2:152" x14ac:dyDescent="0.25"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</row>
    <row r="338" spans="2:152" x14ac:dyDescent="0.25"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</row>
    <row r="339" spans="2:152" x14ac:dyDescent="0.25"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</row>
    <row r="340" spans="2:152" x14ac:dyDescent="0.25"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</row>
    <row r="341" spans="2:152" x14ac:dyDescent="0.25"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</row>
    <row r="342" spans="2:152" x14ac:dyDescent="0.25"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</row>
    <row r="343" spans="2:152" x14ac:dyDescent="0.25"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</row>
    <row r="344" spans="2:152" x14ac:dyDescent="0.25"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</row>
    <row r="345" spans="2:152" x14ac:dyDescent="0.25"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</row>
    <row r="346" spans="2:152" x14ac:dyDescent="0.25"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</row>
    <row r="347" spans="2:152" x14ac:dyDescent="0.25"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</row>
    <row r="348" spans="2:152" x14ac:dyDescent="0.25"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</row>
    <row r="349" spans="2:152" x14ac:dyDescent="0.25"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</row>
    <row r="350" spans="2:152" x14ac:dyDescent="0.25"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</row>
    <row r="351" spans="2:152" x14ac:dyDescent="0.25"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</row>
    <row r="352" spans="2:152" x14ac:dyDescent="0.25"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</row>
    <row r="353" spans="2:152" x14ac:dyDescent="0.25"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</row>
    <row r="354" spans="2:152" x14ac:dyDescent="0.25"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</row>
    <row r="355" spans="2:152" x14ac:dyDescent="0.25"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</row>
    <row r="356" spans="2:152" x14ac:dyDescent="0.25"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</row>
    <row r="357" spans="2:152" x14ac:dyDescent="0.25"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</row>
    <row r="358" spans="2:152" x14ac:dyDescent="0.25"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</row>
    <row r="359" spans="2:152" x14ac:dyDescent="0.25"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</row>
    <row r="360" spans="2:152" x14ac:dyDescent="0.25"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</row>
    <row r="361" spans="2:152" x14ac:dyDescent="0.25"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</row>
    <row r="362" spans="2:152" x14ac:dyDescent="0.25"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</row>
    <row r="363" spans="2:152" x14ac:dyDescent="0.25"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</row>
    <row r="364" spans="2:152" x14ac:dyDescent="0.25"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</row>
    <row r="365" spans="2:152" x14ac:dyDescent="0.25"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</row>
    <row r="366" spans="2:152" x14ac:dyDescent="0.25"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</row>
    <row r="367" spans="2:152" x14ac:dyDescent="0.25"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</row>
    <row r="368" spans="2:152" x14ac:dyDescent="0.25"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</row>
    <row r="369" spans="2:152" x14ac:dyDescent="0.25"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</row>
    <row r="370" spans="2:152" x14ac:dyDescent="0.25"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</row>
    <row r="371" spans="2:152" x14ac:dyDescent="0.25"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</row>
    <row r="372" spans="2:152" x14ac:dyDescent="0.25"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</row>
    <row r="373" spans="2:152" x14ac:dyDescent="0.25"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</row>
    <row r="374" spans="2:152" x14ac:dyDescent="0.25"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</row>
    <row r="375" spans="2:152" x14ac:dyDescent="0.25"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</row>
    <row r="376" spans="2:152" x14ac:dyDescent="0.25"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</row>
    <row r="377" spans="2:152" x14ac:dyDescent="0.25"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</row>
    <row r="378" spans="2:152" x14ac:dyDescent="0.25"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</row>
    <row r="379" spans="2:152" x14ac:dyDescent="0.25"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</row>
    <row r="380" spans="2:152" x14ac:dyDescent="0.25"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</row>
    <row r="381" spans="2:152" x14ac:dyDescent="0.25"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</row>
    <row r="382" spans="2:152" x14ac:dyDescent="0.25"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</row>
    <row r="383" spans="2:152" x14ac:dyDescent="0.25"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</row>
    <row r="384" spans="2:152" x14ac:dyDescent="0.25"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</row>
    <row r="385" spans="2:152" x14ac:dyDescent="0.25"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</row>
    <row r="386" spans="2:152" x14ac:dyDescent="0.25"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</row>
    <row r="387" spans="2:152" x14ac:dyDescent="0.25"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</row>
    <row r="388" spans="2:152" x14ac:dyDescent="0.25"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</row>
    <row r="389" spans="2:152" x14ac:dyDescent="0.25"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</row>
    <row r="390" spans="2:152" x14ac:dyDescent="0.25"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</row>
    <row r="391" spans="2:152" x14ac:dyDescent="0.25"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</row>
    <row r="392" spans="2:152" x14ac:dyDescent="0.25"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</row>
    <row r="393" spans="2:152" x14ac:dyDescent="0.25"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</row>
    <row r="394" spans="2:152" x14ac:dyDescent="0.25"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</row>
    <row r="395" spans="2:152" x14ac:dyDescent="0.25"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</row>
    <row r="396" spans="2:152" x14ac:dyDescent="0.25"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</row>
    <row r="397" spans="2:152" x14ac:dyDescent="0.25"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</row>
    <row r="398" spans="2:152" x14ac:dyDescent="0.25"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</row>
    <row r="399" spans="2:152" x14ac:dyDescent="0.25"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</row>
    <row r="400" spans="2:152" x14ac:dyDescent="0.25"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</row>
    <row r="401" spans="2:152" x14ac:dyDescent="0.25"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</row>
    <row r="402" spans="2:152" x14ac:dyDescent="0.25"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</row>
    <row r="403" spans="2:152" x14ac:dyDescent="0.25"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</row>
    <row r="404" spans="2:152" x14ac:dyDescent="0.25"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</row>
    <row r="405" spans="2:152" x14ac:dyDescent="0.25"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</row>
    <row r="406" spans="2:152" x14ac:dyDescent="0.25"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</row>
    <row r="407" spans="2:152" x14ac:dyDescent="0.25"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</row>
    <row r="408" spans="2:152" x14ac:dyDescent="0.25"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</row>
    <row r="409" spans="2:152" x14ac:dyDescent="0.25"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</row>
    <row r="410" spans="2:152" x14ac:dyDescent="0.25"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</row>
    <row r="411" spans="2:152" x14ac:dyDescent="0.25"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</row>
    <row r="412" spans="2:152" x14ac:dyDescent="0.25"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</row>
    <row r="413" spans="2:152" x14ac:dyDescent="0.25"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</row>
    <row r="414" spans="2:152" x14ac:dyDescent="0.25"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</row>
    <row r="415" spans="2:152" x14ac:dyDescent="0.25"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</row>
    <row r="416" spans="2:152" x14ac:dyDescent="0.25"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</row>
    <row r="417" spans="2:152" x14ac:dyDescent="0.25"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</row>
    <row r="418" spans="2:152" x14ac:dyDescent="0.25"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</row>
    <row r="419" spans="2:152" x14ac:dyDescent="0.25"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</row>
    <row r="420" spans="2:152" x14ac:dyDescent="0.25"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</row>
    <row r="421" spans="2:152" x14ac:dyDescent="0.25"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</row>
    <row r="422" spans="2:152" x14ac:dyDescent="0.25"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</row>
    <row r="423" spans="2:152" x14ac:dyDescent="0.25"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</row>
    <row r="424" spans="2:152" x14ac:dyDescent="0.25"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</row>
    <row r="425" spans="2:152" x14ac:dyDescent="0.25"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</row>
    <row r="426" spans="2:152" x14ac:dyDescent="0.25"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</row>
    <row r="427" spans="2:152" x14ac:dyDescent="0.25"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</row>
    <row r="428" spans="2:152" x14ac:dyDescent="0.25"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</row>
    <row r="429" spans="2:152" x14ac:dyDescent="0.25"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</row>
    <row r="430" spans="2:152" x14ac:dyDescent="0.25"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</row>
    <row r="431" spans="2:152" x14ac:dyDescent="0.25"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</row>
    <row r="432" spans="2:152" x14ac:dyDescent="0.25"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</row>
    <row r="433" spans="2:152" x14ac:dyDescent="0.25"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</row>
    <row r="434" spans="2:152" x14ac:dyDescent="0.25"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</row>
    <row r="435" spans="2:152" x14ac:dyDescent="0.25"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</row>
    <row r="436" spans="2:152" x14ac:dyDescent="0.25"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</row>
    <row r="437" spans="2:152" x14ac:dyDescent="0.25"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</row>
    <row r="438" spans="2:152" x14ac:dyDescent="0.25"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</row>
    <row r="439" spans="2:152" x14ac:dyDescent="0.25"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</row>
    <row r="440" spans="2:152" x14ac:dyDescent="0.25"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</row>
    <row r="441" spans="2:152" x14ac:dyDescent="0.25"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</row>
    <row r="442" spans="2:152" x14ac:dyDescent="0.25"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</row>
    <row r="443" spans="2:152" x14ac:dyDescent="0.25"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</row>
    <row r="444" spans="2:152" x14ac:dyDescent="0.25"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</row>
    <row r="445" spans="2:152" x14ac:dyDescent="0.25"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</row>
    <row r="446" spans="2:152" x14ac:dyDescent="0.25"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</row>
    <row r="447" spans="2:152" x14ac:dyDescent="0.25"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</row>
    <row r="448" spans="2:152" x14ac:dyDescent="0.25"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</row>
    <row r="449" spans="2:152" x14ac:dyDescent="0.25"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</row>
    <row r="450" spans="2:152" x14ac:dyDescent="0.25"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</row>
    <row r="451" spans="2:152" x14ac:dyDescent="0.25"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</row>
    <row r="452" spans="2:152" x14ac:dyDescent="0.25"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</row>
    <row r="453" spans="2:152" x14ac:dyDescent="0.25"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</row>
    <row r="454" spans="2:152" x14ac:dyDescent="0.25"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</row>
    <row r="455" spans="2:152" x14ac:dyDescent="0.25"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</row>
    <row r="456" spans="2:152" x14ac:dyDescent="0.25"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</row>
    <row r="457" spans="2:152" x14ac:dyDescent="0.25"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</row>
    <row r="458" spans="2:152" x14ac:dyDescent="0.25"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</row>
    <row r="459" spans="2:152" x14ac:dyDescent="0.25"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</row>
    <row r="460" spans="2:152" x14ac:dyDescent="0.25"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</row>
    <row r="461" spans="2:152" x14ac:dyDescent="0.25"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</row>
    <row r="462" spans="2:152" x14ac:dyDescent="0.25"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</row>
    <row r="463" spans="2:152" x14ac:dyDescent="0.25"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</row>
    <row r="464" spans="2:152" x14ac:dyDescent="0.25"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</row>
    <row r="465" spans="2:152" x14ac:dyDescent="0.25"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</row>
    <row r="466" spans="2:152" x14ac:dyDescent="0.25"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</row>
    <row r="467" spans="2:152" x14ac:dyDescent="0.25"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3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</row>
    <row r="468" spans="2:152" x14ac:dyDescent="0.25"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3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</row>
    <row r="469" spans="2:152" x14ac:dyDescent="0.25"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3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</row>
    <row r="470" spans="2:152" x14ac:dyDescent="0.25"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3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</row>
    <row r="471" spans="2:152" x14ac:dyDescent="0.25"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3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</row>
    <row r="472" spans="2:152" x14ac:dyDescent="0.25"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3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</row>
    <row r="473" spans="2:152" x14ac:dyDescent="0.25"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3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</row>
    <row r="474" spans="2:152" x14ac:dyDescent="0.25"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3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</row>
    <row r="475" spans="2:152" x14ac:dyDescent="0.25"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3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</row>
    <row r="476" spans="2:152" x14ac:dyDescent="0.25"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3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</row>
    <row r="477" spans="2:152" x14ac:dyDescent="0.25"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3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</row>
    <row r="478" spans="2:152" x14ac:dyDescent="0.25"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3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</row>
    <row r="479" spans="2:152" x14ac:dyDescent="0.25"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3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</row>
    <row r="480" spans="2:152" x14ac:dyDescent="0.25"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3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</row>
    <row r="481" spans="2:152" x14ac:dyDescent="0.25"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3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</row>
    <row r="482" spans="2:152" x14ac:dyDescent="0.25"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3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</row>
    <row r="483" spans="2:152" x14ac:dyDescent="0.25"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3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</row>
    <row r="484" spans="2:152" x14ac:dyDescent="0.25"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3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</row>
    <row r="485" spans="2:152" x14ac:dyDescent="0.25"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3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</row>
    <row r="486" spans="2:152" x14ac:dyDescent="0.25"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3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</row>
    <row r="487" spans="2:152" x14ac:dyDescent="0.25"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3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</row>
    <row r="488" spans="2:152" x14ac:dyDescent="0.25"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3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</row>
    <row r="489" spans="2:152" x14ac:dyDescent="0.25"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3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</row>
    <row r="490" spans="2:152" x14ac:dyDescent="0.25"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3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</row>
    <row r="491" spans="2:152" x14ac:dyDescent="0.25"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3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</row>
    <row r="492" spans="2:152" x14ac:dyDescent="0.25"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3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</row>
    <row r="493" spans="2:152" x14ac:dyDescent="0.25"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3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</row>
    <row r="494" spans="2:152" x14ac:dyDescent="0.25"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3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</row>
    <row r="495" spans="2:152" x14ac:dyDescent="0.25"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3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</row>
    <row r="496" spans="2:152" x14ac:dyDescent="0.25"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3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</row>
    <row r="497" spans="2:152" x14ac:dyDescent="0.25"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3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</row>
    <row r="498" spans="2:152" x14ac:dyDescent="0.25"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3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</row>
    <row r="499" spans="2:152" x14ac:dyDescent="0.25"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3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</row>
    <row r="500" spans="2:152" x14ac:dyDescent="0.25"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  <c r="DF500" s="33"/>
      <c r="DG500" s="33"/>
      <c r="DH500" s="33"/>
      <c r="DI500" s="33"/>
      <c r="DJ500" s="33"/>
      <c r="DK500" s="33"/>
      <c r="DL500" s="33"/>
      <c r="DM500" s="33"/>
      <c r="DN500" s="33"/>
      <c r="DO500" s="33"/>
      <c r="DP500" s="33"/>
      <c r="DQ500" s="33"/>
      <c r="DR500" s="33"/>
      <c r="DS500" s="33"/>
      <c r="DT500" s="33"/>
      <c r="DU500" s="33"/>
      <c r="DV500" s="33"/>
      <c r="DW500" s="33"/>
      <c r="DX500" s="33"/>
      <c r="DY500" s="33"/>
      <c r="DZ500" s="33"/>
      <c r="EA500" s="33"/>
      <c r="EB500" s="33"/>
      <c r="EC500" s="33"/>
      <c r="ED500" s="33"/>
      <c r="EE500" s="33"/>
      <c r="EF500" s="33"/>
      <c r="EG500" s="33"/>
      <c r="EH500" s="33"/>
      <c r="EI500" s="33"/>
      <c r="EJ500" s="33"/>
      <c r="EK500" s="33"/>
      <c r="EL500" s="33"/>
      <c r="EM500" s="33"/>
      <c r="EN500" s="33"/>
      <c r="EO500" s="33"/>
      <c r="EP500" s="33"/>
      <c r="EQ500" s="33"/>
      <c r="ER500" s="33"/>
      <c r="ES500" s="33"/>
      <c r="ET500" s="33"/>
      <c r="EU500" s="33"/>
      <c r="EV500" s="33"/>
    </row>
    <row r="501" spans="2:152" x14ac:dyDescent="0.25"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  <c r="DF501" s="33"/>
      <c r="DG501" s="33"/>
      <c r="DH501" s="33"/>
      <c r="DI501" s="33"/>
      <c r="DJ501" s="33"/>
      <c r="DK501" s="33"/>
      <c r="DL501" s="33"/>
      <c r="DM501" s="33"/>
      <c r="DN501" s="33"/>
      <c r="DO501" s="33"/>
      <c r="DP501" s="33"/>
      <c r="DQ501" s="33"/>
      <c r="DR501" s="33"/>
      <c r="DS501" s="33"/>
      <c r="DT501" s="33"/>
      <c r="DU501" s="33"/>
      <c r="DV501" s="33"/>
      <c r="DW501" s="33"/>
      <c r="DX501" s="33"/>
      <c r="DY501" s="33"/>
      <c r="DZ501" s="33"/>
      <c r="EA501" s="33"/>
      <c r="EB501" s="33"/>
      <c r="EC501" s="33"/>
      <c r="ED501" s="33"/>
      <c r="EE501" s="33"/>
      <c r="EF501" s="33"/>
      <c r="EG501" s="33"/>
      <c r="EH501" s="33"/>
      <c r="EI501" s="33"/>
      <c r="EJ501" s="33"/>
      <c r="EK501" s="33"/>
      <c r="EL501" s="33"/>
      <c r="EM501" s="33"/>
      <c r="EN501" s="33"/>
      <c r="EO501" s="33"/>
      <c r="EP501" s="33"/>
      <c r="EQ501" s="33"/>
      <c r="ER501" s="33"/>
      <c r="ES501" s="33"/>
      <c r="ET501" s="33"/>
      <c r="EU501" s="33"/>
      <c r="EV501" s="33"/>
    </row>
    <row r="502" spans="2:152" x14ac:dyDescent="0.25"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  <c r="DF502" s="33"/>
      <c r="DG502" s="33"/>
      <c r="DH502" s="33"/>
      <c r="DI502" s="33"/>
      <c r="DJ502" s="33"/>
      <c r="DK502" s="33"/>
      <c r="DL502" s="33"/>
      <c r="DM502" s="33"/>
      <c r="DN502" s="33"/>
      <c r="DO502" s="33"/>
      <c r="DP502" s="33"/>
      <c r="DQ502" s="33"/>
      <c r="DR502" s="33"/>
      <c r="DS502" s="33"/>
      <c r="DT502" s="33"/>
      <c r="DU502" s="33"/>
      <c r="DV502" s="33"/>
      <c r="DW502" s="33"/>
      <c r="DX502" s="33"/>
      <c r="DY502" s="33"/>
      <c r="DZ502" s="33"/>
      <c r="EA502" s="33"/>
      <c r="EB502" s="33"/>
      <c r="EC502" s="33"/>
      <c r="ED502" s="33"/>
      <c r="EE502" s="33"/>
      <c r="EF502" s="33"/>
      <c r="EG502" s="33"/>
      <c r="EH502" s="33"/>
      <c r="EI502" s="33"/>
      <c r="EJ502" s="33"/>
      <c r="EK502" s="33"/>
      <c r="EL502" s="33"/>
      <c r="EM502" s="33"/>
      <c r="EN502" s="33"/>
      <c r="EO502" s="33"/>
      <c r="EP502" s="33"/>
      <c r="EQ502" s="33"/>
      <c r="ER502" s="33"/>
      <c r="ES502" s="33"/>
      <c r="ET502" s="33"/>
      <c r="EU502" s="33"/>
      <c r="EV502" s="33"/>
    </row>
    <row r="503" spans="2:152" x14ac:dyDescent="0.25"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  <c r="DF503" s="33"/>
      <c r="DG503" s="33"/>
      <c r="DH503" s="33"/>
      <c r="DI503" s="33"/>
      <c r="DJ503" s="33"/>
      <c r="DK503" s="33"/>
      <c r="DL503" s="33"/>
      <c r="DM503" s="33"/>
      <c r="DN503" s="33"/>
      <c r="DO503" s="33"/>
      <c r="DP503" s="33"/>
      <c r="DQ503" s="33"/>
      <c r="DR503" s="33"/>
      <c r="DS503" s="33"/>
      <c r="DT503" s="33"/>
      <c r="DU503" s="33"/>
      <c r="DV503" s="33"/>
      <c r="DW503" s="33"/>
      <c r="DX503" s="33"/>
      <c r="DY503" s="33"/>
      <c r="DZ503" s="33"/>
      <c r="EA503" s="33"/>
      <c r="EB503" s="33"/>
      <c r="EC503" s="33"/>
      <c r="ED503" s="33"/>
      <c r="EE503" s="33"/>
      <c r="EF503" s="33"/>
      <c r="EG503" s="33"/>
      <c r="EH503" s="33"/>
      <c r="EI503" s="33"/>
      <c r="EJ503" s="33"/>
      <c r="EK503" s="33"/>
      <c r="EL503" s="33"/>
      <c r="EM503" s="33"/>
      <c r="EN503" s="33"/>
      <c r="EO503" s="33"/>
      <c r="EP503" s="33"/>
      <c r="EQ503" s="33"/>
      <c r="ER503" s="33"/>
      <c r="ES503" s="33"/>
      <c r="ET503" s="33"/>
      <c r="EU503" s="33"/>
      <c r="EV503" s="33"/>
    </row>
    <row r="504" spans="2:152" x14ac:dyDescent="0.25"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  <c r="DF504" s="33"/>
      <c r="DG504" s="33"/>
      <c r="DH504" s="33"/>
      <c r="DI504" s="33"/>
      <c r="DJ504" s="33"/>
      <c r="DK504" s="33"/>
      <c r="DL504" s="33"/>
      <c r="DM504" s="33"/>
      <c r="DN504" s="33"/>
      <c r="DO504" s="33"/>
      <c r="DP504" s="33"/>
      <c r="DQ504" s="33"/>
      <c r="DR504" s="33"/>
      <c r="DS504" s="33"/>
      <c r="DT504" s="33"/>
      <c r="DU504" s="33"/>
      <c r="DV504" s="33"/>
      <c r="DW504" s="33"/>
      <c r="DX504" s="33"/>
      <c r="DY504" s="33"/>
      <c r="DZ504" s="33"/>
      <c r="EA504" s="33"/>
      <c r="EB504" s="33"/>
      <c r="EC504" s="33"/>
      <c r="ED504" s="33"/>
      <c r="EE504" s="33"/>
      <c r="EF504" s="33"/>
      <c r="EG504" s="33"/>
      <c r="EH504" s="33"/>
      <c r="EI504" s="33"/>
      <c r="EJ504" s="33"/>
      <c r="EK504" s="33"/>
      <c r="EL504" s="33"/>
      <c r="EM504" s="33"/>
      <c r="EN504" s="33"/>
      <c r="EO504" s="33"/>
      <c r="EP504" s="33"/>
      <c r="EQ504" s="33"/>
      <c r="ER504" s="33"/>
      <c r="ES504" s="33"/>
      <c r="ET504" s="33"/>
      <c r="EU504" s="33"/>
      <c r="EV504" s="33"/>
    </row>
    <row r="505" spans="2:152" x14ac:dyDescent="0.25"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  <c r="DF505" s="33"/>
      <c r="DG505" s="33"/>
      <c r="DH505" s="33"/>
      <c r="DI505" s="33"/>
      <c r="DJ505" s="33"/>
      <c r="DK505" s="33"/>
      <c r="DL505" s="33"/>
      <c r="DM505" s="33"/>
      <c r="DN505" s="33"/>
      <c r="DO505" s="33"/>
      <c r="DP505" s="33"/>
      <c r="DQ505" s="33"/>
      <c r="DR505" s="33"/>
      <c r="DS505" s="33"/>
      <c r="DT505" s="33"/>
      <c r="DU505" s="33"/>
      <c r="DV505" s="33"/>
      <c r="DW505" s="33"/>
      <c r="DX505" s="33"/>
      <c r="DY505" s="33"/>
      <c r="DZ505" s="33"/>
      <c r="EA505" s="33"/>
      <c r="EB505" s="33"/>
      <c r="EC505" s="33"/>
      <c r="ED505" s="33"/>
      <c r="EE505" s="33"/>
      <c r="EF505" s="33"/>
      <c r="EG505" s="33"/>
      <c r="EH505" s="33"/>
      <c r="EI505" s="33"/>
      <c r="EJ505" s="33"/>
      <c r="EK505" s="33"/>
      <c r="EL505" s="33"/>
      <c r="EM505" s="33"/>
      <c r="EN505" s="33"/>
      <c r="EO505" s="33"/>
      <c r="EP505" s="33"/>
      <c r="EQ505" s="33"/>
      <c r="ER505" s="33"/>
      <c r="ES505" s="33"/>
      <c r="ET505" s="33"/>
      <c r="EU505" s="33"/>
      <c r="EV505" s="33"/>
    </row>
    <row r="506" spans="2:152" x14ac:dyDescent="0.25"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  <c r="DF506" s="33"/>
      <c r="DG506" s="33"/>
      <c r="DH506" s="33"/>
      <c r="DI506" s="33"/>
      <c r="DJ506" s="33"/>
      <c r="DK506" s="33"/>
      <c r="DL506" s="33"/>
      <c r="DM506" s="33"/>
      <c r="DN506" s="33"/>
      <c r="DO506" s="33"/>
      <c r="DP506" s="33"/>
      <c r="DQ506" s="33"/>
      <c r="DR506" s="33"/>
      <c r="DS506" s="33"/>
      <c r="DT506" s="33"/>
      <c r="DU506" s="33"/>
      <c r="DV506" s="33"/>
      <c r="DW506" s="33"/>
      <c r="DX506" s="33"/>
      <c r="DY506" s="33"/>
      <c r="DZ506" s="33"/>
      <c r="EA506" s="33"/>
      <c r="EB506" s="33"/>
      <c r="EC506" s="33"/>
      <c r="ED506" s="33"/>
      <c r="EE506" s="33"/>
      <c r="EF506" s="33"/>
      <c r="EG506" s="33"/>
      <c r="EH506" s="33"/>
      <c r="EI506" s="33"/>
      <c r="EJ506" s="33"/>
      <c r="EK506" s="33"/>
      <c r="EL506" s="33"/>
      <c r="EM506" s="33"/>
      <c r="EN506" s="33"/>
      <c r="EO506" s="33"/>
      <c r="EP506" s="33"/>
      <c r="EQ506" s="33"/>
      <c r="ER506" s="33"/>
      <c r="ES506" s="33"/>
      <c r="ET506" s="33"/>
      <c r="EU506" s="33"/>
      <c r="EV506" s="33"/>
    </row>
    <row r="507" spans="2:152" x14ac:dyDescent="0.25"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  <c r="DF507" s="33"/>
      <c r="DG507" s="33"/>
      <c r="DH507" s="33"/>
      <c r="DI507" s="33"/>
      <c r="DJ507" s="33"/>
      <c r="DK507" s="33"/>
      <c r="DL507" s="33"/>
      <c r="DM507" s="33"/>
      <c r="DN507" s="33"/>
      <c r="DO507" s="33"/>
      <c r="DP507" s="33"/>
      <c r="DQ507" s="33"/>
      <c r="DR507" s="33"/>
      <c r="DS507" s="33"/>
      <c r="DT507" s="33"/>
      <c r="DU507" s="33"/>
      <c r="DV507" s="33"/>
      <c r="DW507" s="33"/>
      <c r="DX507" s="33"/>
      <c r="DY507" s="33"/>
      <c r="DZ507" s="33"/>
      <c r="EA507" s="33"/>
      <c r="EB507" s="33"/>
      <c r="EC507" s="33"/>
      <c r="ED507" s="33"/>
      <c r="EE507" s="33"/>
      <c r="EF507" s="33"/>
      <c r="EG507" s="33"/>
      <c r="EH507" s="33"/>
      <c r="EI507" s="33"/>
      <c r="EJ507" s="33"/>
      <c r="EK507" s="33"/>
      <c r="EL507" s="33"/>
      <c r="EM507" s="33"/>
      <c r="EN507" s="33"/>
      <c r="EO507" s="33"/>
      <c r="EP507" s="33"/>
      <c r="EQ507" s="33"/>
      <c r="ER507" s="33"/>
      <c r="ES507" s="33"/>
      <c r="ET507" s="33"/>
      <c r="EU507" s="33"/>
      <c r="EV507" s="33"/>
    </row>
    <row r="508" spans="2:152" x14ac:dyDescent="0.25"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  <c r="DF508" s="33"/>
      <c r="DG508" s="33"/>
      <c r="DH508" s="33"/>
      <c r="DI508" s="33"/>
      <c r="DJ508" s="33"/>
      <c r="DK508" s="33"/>
      <c r="DL508" s="33"/>
      <c r="DM508" s="33"/>
      <c r="DN508" s="33"/>
      <c r="DO508" s="33"/>
      <c r="DP508" s="33"/>
      <c r="DQ508" s="33"/>
      <c r="DR508" s="33"/>
      <c r="DS508" s="33"/>
      <c r="DT508" s="33"/>
      <c r="DU508" s="33"/>
      <c r="DV508" s="33"/>
      <c r="DW508" s="33"/>
      <c r="DX508" s="33"/>
      <c r="DY508" s="33"/>
      <c r="DZ508" s="33"/>
      <c r="EA508" s="33"/>
      <c r="EB508" s="33"/>
      <c r="EC508" s="33"/>
      <c r="ED508" s="33"/>
      <c r="EE508" s="33"/>
      <c r="EF508" s="33"/>
      <c r="EG508" s="33"/>
      <c r="EH508" s="33"/>
      <c r="EI508" s="33"/>
      <c r="EJ508" s="33"/>
      <c r="EK508" s="33"/>
      <c r="EL508" s="33"/>
      <c r="EM508" s="33"/>
      <c r="EN508" s="33"/>
      <c r="EO508" s="33"/>
      <c r="EP508" s="33"/>
      <c r="EQ508" s="33"/>
      <c r="ER508" s="33"/>
      <c r="ES508" s="33"/>
      <c r="ET508" s="33"/>
      <c r="EU508" s="33"/>
      <c r="EV508" s="33"/>
    </row>
    <row r="509" spans="2:152" x14ac:dyDescent="0.25"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  <c r="DF509" s="33"/>
      <c r="DG509" s="33"/>
      <c r="DH509" s="33"/>
      <c r="DI509" s="33"/>
      <c r="DJ509" s="33"/>
      <c r="DK509" s="33"/>
      <c r="DL509" s="33"/>
      <c r="DM509" s="33"/>
      <c r="DN509" s="33"/>
      <c r="DO509" s="33"/>
      <c r="DP509" s="33"/>
      <c r="DQ509" s="33"/>
      <c r="DR509" s="33"/>
      <c r="DS509" s="33"/>
      <c r="DT509" s="33"/>
      <c r="DU509" s="33"/>
      <c r="DV509" s="33"/>
      <c r="DW509" s="33"/>
      <c r="DX509" s="33"/>
      <c r="DY509" s="33"/>
      <c r="DZ509" s="33"/>
      <c r="EA509" s="33"/>
      <c r="EB509" s="33"/>
      <c r="EC509" s="33"/>
      <c r="ED509" s="33"/>
      <c r="EE509" s="33"/>
      <c r="EF509" s="33"/>
      <c r="EG509" s="33"/>
      <c r="EH509" s="33"/>
      <c r="EI509" s="33"/>
      <c r="EJ509" s="33"/>
      <c r="EK509" s="33"/>
      <c r="EL509" s="33"/>
      <c r="EM509" s="33"/>
      <c r="EN509" s="33"/>
      <c r="EO509" s="33"/>
      <c r="EP509" s="33"/>
      <c r="EQ509" s="33"/>
      <c r="ER509" s="33"/>
      <c r="ES509" s="33"/>
      <c r="ET509" s="33"/>
      <c r="EU509" s="33"/>
      <c r="EV509" s="33"/>
    </row>
    <row r="510" spans="2:152" x14ac:dyDescent="0.25"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  <c r="DF510" s="33"/>
      <c r="DG510" s="33"/>
      <c r="DH510" s="33"/>
      <c r="DI510" s="33"/>
      <c r="DJ510" s="33"/>
      <c r="DK510" s="33"/>
      <c r="DL510" s="33"/>
      <c r="DM510" s="33"/>
      <c r="DN510" s="33"/>
      <c r="DO510" s="33"/>
      <c r="DP510" s="33"/>
      <c r="DQ510" s="33"/>
      <c r="DR510" s="33"/>
      <c r="DS510" s="33"/>
      <c r="DT510" s="33"/>
      <c r="DU510" s="33"/>
      <c r="DV510" s="33"/>
      <c r="DW510" s="33"/>
      <c r="DX510" s="33"/>
      <c r="DY510" s="33"/>
      <c r="DZ510" s="33"/>
      <c r="EA510" s="33"/>
      <c r="EB510" s="33"/>
      <c r="EC510" s="33"/>
      <c r="ED510" s="33"/>
      <c r="EE510" s="33"/>
      <c r="EF510" s="33"/>
      <c r="EG510" s="33"/>
      <c r="EH510" s="33"/>
      <c r="EI510" s="33"/>
      <c r="EJ510" s="33"/>
      <c r="EK510" s="33"/>
      <c r="EL510" s="33"/>
      <c r="EM510" s="33"/>
      <c r="EN510" s="33"/>
      <c r="EO510" s="33"/>
      <c r="EP510" s="33"/>
      <c r="EQ510" s="33"/>
      <c r="ER510" s="33"/>
      <c r="ES510" s="33"/>
      <c r="ET510" s="33"/>
      <c r="EU510" s="33"/>
      <c r="EV510" s="33"/>
    </row>
    <row r="511" spans="2:152" x14ac:dyDescent="0.25"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  <c r="DF511" s="33"/>
      <c r="DG511" s="33"/>
      <c r="DH511" s="33"/>
      <c r="DI511" s="33"/>
      <c r="DJ511" s="33"/>
      <c r="DK511" s="33"/>
      <c r="DL511" s="33"/>
      <c r="DM511" s="33"/>
      <c r="DN511" s="33"/>
      <c r="DO511" s="33"/>
      <c r="DP511" s="33"/>
      <c r="DQ511" s="33"/>
      <c r="DR511" s="33"/>
      <c r="DS511" s="33"/>
      <c r="DT511" s="33"/>
      <c r="DU511" s="33"/>
      <c r="DV511" s="33"/>
      <c r="DW511" s="33"/>
      <c r="DX511" s="33"/>
      <c r="DY511" s="33"/>
      <c r="DZ511" s="33"/>
      <c r="EA511" s="33"/>
      <c r="EB511" s="33"/>
      <c r="EC511" s="33"/>
      <c r="ED511" s="33"/>
      <c r="EE511" s="33"/>
      <c r="EF511" s="33"/>
      <c r="EG511" s="33"/>
      <c r="EH511" s="33"/>
      <c r="EI511" s="33"/>
      <c r="EJ511" s="33"/>
      <c r="EK511" s="33"/>
      <c r="EL511" s="33"/>
      <c r="EM511" s="33"/>
      <c r="EN511" s="33"/>
      <c r="EO511" s="33"/>
      <c r="EP511" s="33"/>
      <c r="EQ511" s="33"/>
      <c r="ER511" s="33"/>
      <c r="ES511" s="33"/>
      <c r="ET511" s="33"/>
      <c r="EU511" s="33"/>
      <c r="EV511" s="33"/>
    </row>
    <row r="512" spans="2:152" x14ac:dyDescent="0.25"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  <c r="DF512" s="33"/>
      <c r="DG512" s="33"/>
      <c r="DH512" s="33"/>
      <c r="DI512" s="33"/>
      <c r="DJ512" s="33"/>
      <c r="DK512" s="33"/>
      <c r="DL512" s="33"/>
      <c r="DM512" s="33"/>
      <c r="DN512" s="33"/>
      <c r="DO512" s="33"/>
      <c r="DP512" s="33"/>
      <c r="DQ512" s="33"/>
      <c r="DR512" s="33"/>
      <c r="DS512" s="33"/>
      <c r="DT512" s="33"/>
      <c r="DU512" s="33"/>
      <c r="DV512" s="33"/>
      <c r="DW512" s="33"/>
      <c r="DX512" s="33"/>
      <c r="DY512" s="33"/>
      <c r="DZ512" s="33"/>
      <c r="EA512" s="33"/>
      <c r="EB512" s="33"/>
      <c r="EC512" s="33"/>
      <c r="ED512" s="33"/>
      <c r="EE512" s="33"/>
      <c r="EF512" s="33"/>
      <c r="EG512" s="33"/>
      <c r="EH512" s="33"/>
      <c r="EI512" s="33"/>
      <c r="EJ512" s="33"/>
      <c r="EK512" s="33"/>
      <c r="EL512" s="33"/>
      <c r="EM512" s="33"/>
      <c r="EN512" s="33"/>
      <c r="EO512" s="33"/>
      <c r="EP512" s="33"/>
      <c r="EQ512" s="33"/>
      <c r="ER512" s="33"/>
      <c r="ES512" s="33"/>
      <c r="ET512" s="33"/>
      <c r="EU512" s="33"/>
      <c r="EV512" s="33"/>
    </row>
    <row r="513" spans="2:152" x14ac:dyDescent="0.25"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  <c r="DF513" s="33"/>
      <c r="DG513" s="33"/>
      <c r="DH513" s="33"/>
      <c r="DI513" s="33"/>
      <c r="DJ513" s="33"/>
      <c r="DK513" s="33"/>
      <c r="DL513" s="33"/>
      <c r="DM513" s="33"/>
      <c r="DN513" s="33"/>
      <c r="DO513" s="33"/>
      <c r="DP513" s="33"/>
      <c r="DQ513" s="33"/>
      <c r="DR513" s="33"/>
      <c r="DS513" s="33"/>
      <c r="DT513" s="33"/>
      <c r="DU513" s="33"/>
      <c r="DV513" s="33"/>
      <c r="DW513" s="33"/>
      <c r="DX513" s="33"/>
      <c r="DY513" s="33"/>
      <c r="DZ513" s="33"/>
      <c r="EA513" s="33"/>
      <c r="EB513" s="33"/>
      <c r="EC513" s="33"/>
      <c r="ED513" s="33"/>
      <c r="EE513" s="33"/>
      <c r="EF513" s="33"/>
      <c r="EG513" s="33"/>
      <c r="EH513" s="33"/>
      <c r="EI513" s="33"/>
      <c r="EJ513" s="33"/>
      <c r="EK513" s="33"/>
      <c r="EL513" s="33"/>
      <c r="EM513" s="33"/>
      <c r="EN513" s="33"/>
      <c r="EO513" s="33"/>
      <c r="EP513" s="33"/>
      <c r="EQ513" s="33"/>
      <c r="ER513" s="33"/>
      <c r="ES513" s="33"/>
      <c r="ET513" s="33"/>
      <c r="EU513" s="33"/>
      <c r="EV513" s="33"/>
    </row>
    <row r="514" spans="2:152" x14ac:dyDescent="0.25"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  <c r="CG514" s="33"/>
      <c r="CH514" s="33"/>
      <c r="CI514" s="33"/>
      <c r="CJ514" s="33"/>
      <c r="CK514" s="33"/>
      <c r="CL514" s="33"/>
      <c r="CM514" s="33"/>
      <c r="CN514" s="33"/>
      <c r="CO514" s="33"/>
      <c r="CP514" s="33"/>
      <c r="CQ514" s="33"/>
      <c r="CR514" s="33"/>
      <c r="CS514" s="33"/>
      <c r="CT514" s="33"/>
      <c r="CU514" s="33"/>
      <c r="CV514" s="33"/>
      <c r="CW514" s="33"/>
      <c r="CX514" s="33"/>
      <c r="CY514" s="33"/>
      <c r="CZ514" s="33"/>
      <c r="DA514" s="33"/>
      <c r="DB514" s="33"/>
      <c r="DC514" s="33"/>
      <c r="DD514" s="33"/>
      <c r="DE514" s="33"/>
      <c r="DF514" s="33"/>
      <c r="DG514" s="33"/>
      <c r="DH514" s="33"/>
      <c r="DI514" s="33"/>
      <c r="DJ514" s="33"/>
      <c r="DK514" s="33"/>
      <c r="DL514" s="33"/>
      <c r="DM514" s="33"/>
      <c r="DN514" s="33"/>
      <c r="DO514" s="33"/>
      <c r="DP514" s="33"/>
      <c r="DQ514" s="33"/>
      <c r="DR514" s="33"/>
      <c r="DS514" s="33"/>
      <c r="DT514" s="33"/>
      <c r="DU514" s="33"/>
      <c r="DV514" s="33"/>
      <c r="DW514" s="33"/>
      <c r="DX514" s="33"/>
      <c r="DY514" s="33"/>
      <c r="DZ514" s="33"/>
      <c r="EA514" s="33"/>
      <c r="EB514" s="33"/>
      <c r="EC514" s="33"/>
      <c r="ED514" s="33"/>
      <c r="EE514" s="33"/>
      <c r="EF514" s="33"/>
      <c r="EG514" s="33"/>
      <c r="EH514" s="33"/>
      <c r="EI514" s="33"/>
      <c r="EJ514" s="33"/>
      <c r="EK514" s="33"/>
      <c r="EL514" s="33"/>
      <c r="EM514" s="33"/>
      <c r="EN514" s="33"/>
      <c r="EO514" s="33"/>
      <c r="EP514" s="33"/>
      <c r="EQ514" s="33"/>
      <c r="ER514" s="33"/>
      <c r="ES514" s="33"/>
      <c r="ET514" s="33"/>
      <c r="EU514" s="33"/>
      <c r="EV514" s="33"/>
    </row>
  </sheetData>
  <phoneticPr fontId="0" type="noConversion"/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E70"/>
  <sheetViews>
    <sheetView showGridLines="0" zoomScale="75" zoomScaleNormal="75" workbookViewId="0">
      <pane xSplit="1" ySplit="11" topLeftCell="B12" activePane="bottomRight" state="frozen"/>
      <selection pane="topRight"/>
      <selection pane="bottomLeft"/>
      <selection pane="bottomRight" activeCell="A11" sqref="A11:IV23"/>
    </sheetView>
  </sheetViews>
  <sheetFormatPr defaultColWidth="9.08984375" defaultRowHeight="13.2" x14ac:dyDescent="0.25"/>
  <cols>
    <col min="1" max="1" width="13.08984375" style="2" bestFit="1" customWidth="1"/>
    <col min="2" max="4" width="11.54296875" style="2" hidden="1" customWidth="1"/>
    <col min="5" max="5" width="5.54296875" style="2" customWidth="1"/>
    <col min="6" max="6" width="11.54296875" style="2" customWidth="1"/>
    <col min="7" max="7" width="4.6328125" style="2" customWidth="1"/>
    <col min="8" max="8" width="11.54296875" style="2" customWidth="1"/>
    <col min="9" max="9" width="4.54296875" style="2" customWidth="1"/>
    <col min="10" max="11" width="11.54296875" style="2" customWidth="1"/>
    <col min="12" max="12" width="4.6328125" style="8" customWidth="1"/>
    <col min="13" max="13" width="11.54296875" style="2" customWidth="1"/>
    <col min="14" max="14" width="5.54296875" style="2" customWidth="1"/>
    <col min="15" max="15" width="11.5429687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8.984375E-2" style="1" customWidth="1"/>
    <col min="23" max="23" width="13" style="1" customWidth="1"/>
    <col min="24" max="25" width="6.6328125" style="1" hidden="1" customWidth="1"/>
    <col min="26" max="26" width="23.453125" style="1" hidden="1" customWidth="1"/>
    <col min="27" max="27" width="14.6328125" style="1" bestFit="1" customWidth="1"/>
    <col min="28" max="28" width="8.6328125" customWidth="1"/>
    <col min="29" max="29" width="12.6328125" style="1" customWidth="1"/>
    <col min="30" max="32" width="10.54296875" style="21" customWidth="1"/>
    <col min="33" max="33" width="11.54296875" style="21" customWidth="1"/>
    <col min="34" max="16384" width="9.08984375" style="21"/>
  </cols>
  <sheetData>
    <row r="1" spans="1:31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5">
      <c r="A3" s="175" t="s">
        <v>33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7"/>
      <c r="AC3" s="153"/>
    </row>
    <row r="4" spans="1:31" ht="5.0999999999999996" customHeight="1" thickTop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6" x14ac:dyDescent="0.3">
      <c r="A5" s="36">
        <f ca="1">NOW()</f>
        <v>37018.706774305552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 s="6"/>
      <c r="AC10" s="145" t="s">
        <v>5</v>
      </c>
      <c r="AD10" s="171" t="s">
        <v>42</v>
      </c>
      <c r="AE10" s="170"/>
    </row>
    <row r="11" spans="1:31" s="22" customFormat="1" ht="28.5" customHeight="1" thickBot="1" x14ac:dyDescent="0.35">
      <c r="A11" s="78" t="s">
        <v>4</v>
      </c>
      <c r="B11" s="79">
        <f>+B22</f>
        <v>0</v>
      </c>
      <c r="C11" s="79">
        <f>+C22</f>
        <v>0</v>
      </c>
      <c r="D11" s="80">
        <f>+D22</f>
        <v>0</v>
      </c>
      <c r="E11" s="78"/>
      <c r="F11" s="123">
        <f>+F22</f>
        <v>-119.6319769</v>
      </c>
      <c r="G11" s="148"/>
      <c r="H11" s="123">
        <f>+H22</f>
        <v>59.815988999999995</v>
      </c>
      <c r="I11" s="148"/>
      <c r="J11" s="162">
        <f>+J22</f>
        <v>0</v>
      </c>
      <c r="K11" s="158">
        <f>+K22</f>
        <v>224.30996070000015</v>
      </c>
      <c r="L11" s="78"/>
      <c r="M11" s="123">
        <f>+M22</f>
        <v>-1072.8062485</v>
      </c>
      <c r="N11" s="148"/>
      <c r="O11" s="150">
        <f>+O22</f>
        <v>-908.31227569999987</v>
      </c>
      <c r="P11" s="82"/>
      <c r="Q11" s="79">
        <f>+Q22</f>
        <v>0</v>
      </c>
      <c r="R11" s="79">
        <f>+R22</f>
        <v>0</v>
      </c>
      <c r="S11" s="79">
        <f>+S22</f>
        <v>0</v>
      </c>
      <c r="T11" s="79">
        <f>+T22</f>
        <v>0</v>
      </c>
      <c r="U11" s="81">
        <f>+U22</f>
        <v>0</v>
      </c>
      <c r="V11" s="46"/>
      <c r="W11" s="78"/>
      <c r="X11" s="83">
        <f>+X22</f>
        <v>0</v>
      </c>
      <c r="Y11" s="83">
        <f>+Y22</f>
        <v>0</v>
      </c>
      <c r="Z11" s="136">
        <f>+Z22</f>
        <v>0</v>
      </c>
      <c r="AA11" s="84">
        <f>+AA22</f>
        <v>164.49397280000017</v>
      </c>
      <c r="AB11" s="6"/>
      <c r="AC11" s="84">
        <f>O11</f>
        <v>-908.31227569999987</v>
      </c>
    </row>
    <row r="12" spans="1:31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6" x14ac:dyDescent="0.3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2"/>
      <c r="P17" s="96"/>
      <c r="Q17" s="96"/>
      <c r="R17" s="96"/>
      <c r="S17" s="96"/>
      <c r="T17" s="96"/>
      <c r="U17" s="95"/>
      <c r="V17" s="93"/>
      <c r="W17" s="92"/>
      <c r="X17" s="97"/>
      <c r="Y17" s="98"/>
      <c r="Z17" s="98"/>
      <c r="AA17" s="127"/>
      <c r="AB17" s="21"/>
      <c r="AC17" s="127"/>
    </row>
    <row r="18" spans="1:30" ht="15.6" x14ac:dyDescent="0.3">
      <c r="A18" s="92">
        <v>37043</v>
      </c>
      <c r="B18" s="93"/>
      <c r="C18" s="94"/>
      <c r="D18" s="95"/>
      <c r="E18" s="93"/>
      <c r="F18" s="126">
        <f>OBS!B4</f>
        <v>-119.6319769</v>
      </c>
      <c r="G18" s="93"/>
      <c r="H18" s="126">
        <f>OBS!H4</f>
        <v>59.815988999999995</v>
      </c>
      <c r="I18" s="93"/>
      <c r="J18" s="119">
        <f>OBS!L4</f>
        <v>0</v>
      </c>
      <c r="K18" s="120">
        <f>OBS!N4</f>
        <v>2118.4829607000001</v>
      </c>
      <c r="L18" s="96"/>
      <c r="M18" s="126">
        <f>OBS!E4+OBS!M4</f>
        <v>-1072.8062485</v>
      </c>
      <c r="N18" s="93"/>
      <c r="O18" s="142">
        <f>SUM(F18:M18)</f>
        <v>985.86072430000013</v>
      </c>
      <c r="P18" s="96"/>
      <c r="Q18" s="96"/>
      <c r="R18" s="96"/>
      <c r="S18" s="96"/>
      <c r="T18" s="96"/>
      <c r="U18" s="95"/>
      <c r="V18" s="93"/>
      <c r="W18" s="92">
        <f>A18</f>
        <v>37043</v>
      </c>
      <c r="X18" s="97"/>
      <c r="Y18" s="98"/>
      <c r="Z18" s="98"/>
      <c r="AA18" s="127">
        <f>O18-M18</f>
        <v>2058.6669728000002</v>
      </c>
      <c r="AB18" s="21"/>
      <c r="AC18" s="127">
        <v>0</v>
      </c>
    </row>
    <row r="19" spans="1:30" ht="15.6" x14ac:dyDescent="0.3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2"/>
      <c r="P19" s="96"/>
      <c r="Q19" s="96"/>
      <c r="R19" s="96"/>
      <c r="S19" s="96"/>
      <c r="T19" s="96"/>
      <c r="U19" s="95"/>
      <c r="V19" s="93"/>
      <c r="W19" s="92"/>
      <c r="X19" s="97"/>
      <c r="Y19" s="98"/>
      <c r="Z19" s="98"/>
      <c r="AA19" s="127"/>
      <c r="AB19" s="21"/>
      <c r="AC19" s="127"/>
    </row>
    <row r="20" spans="1:30" ht="15.6" x14ac:dyDescent="0.3">
      <c r="A20" s="92">
        <v>37073</v>
      </c>
      <c r="B20" s="93"/>
      <c r="C20" s="94"/>
      <c r="D20" s="95"/>
      <c r="E20" s="93"/>
      <c r="F20" s="126">
        <f>OBS!B5</f>
        <v>0</v>
      </c>
      <c r="G20" s="93"/>
      <c r="H20" s="126">
        <f>OBS!H5</f>
        <v>0</v>
      </c>
      <c r="I20" s="93"/>
      <c r="J20" s="119">
        <f>OBS!L5</f>
        <v>0</v>
      </c>
      <c r="K20" s="120">
        <f>OBS!N5</f>
        <v>-1894.173</v>
      </c>
      <c r="L20" s="96"/>
      <c r="M20" s="126">
        <f>OBS!E5+OBS!M5</f>
        <v>0</v>
      </c>
      <c r="N20" s="93"/>
      <c r="O20" s="142">
        <f>SUM(F20:M20)</f>
        <v>-1894.173</v>
      </c>
      <c r="P20" s="96"/>
      <c r="Q20" s="96"/>
      <c r="R20" s="96"/>
      <c r="S20" s="96"/>
      <c r="T20" s="96"/>
      <c r="U20" s="95"/>
      <c r="V20" s="93"/>
      <c r="W20" s="92">
        <f>A20</f>
        <v>37073</v>
      </c>
      <c r="X20" s="97"/>
      <c r="Y20" s="98"/>
      <c r="Z20" s="98"/>
      <c r="AA20" s="127">
        <f>O20-M20</f>
        <v>-1894.173</v>
      </c>
      <c r="AB20" s="21"/>
      <c r="AC20" s="127"/>
    </row>
    <row r="21" spans="1:30" ht="15.6" x14ac:dyDescent="0.3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2"/>
      <c r="P21" s="96"/>
      <c r="Q21" s="96"/>
      <c r="R21" s="96"/>
      <c r="S21" s="96"/>
      <c r="T21" s="96"/>
      <c r="U21" s="95"/>
      <c r="V21" s="93"/>
      <c r="W21" s="92"/>
      <c r="X21" s="97"/>
      <c r="Y21" s="98"/>
      <c r="Z21" s="98"/>
      <c r="AA21" s="127"/>
      <c r="AB21" s="21"/>
      <c r="AC21" s="127"/>
    </row>
    <row r="22" spans="1:30" ht="16.2" thickBot="1" x14ac:dyDescent="0.35">
      <c r="A22" s="99" t="s">
        <v>3</v>
      </c>
      <c r="B22" s="100">
        <f>SUM(B16:B16)</f>
        <v>0</v>
      </c>
      <c r="C22" s="100">
        <f>SUM(C16:C16)</f>
        <v>0</v>
      </c>
      <c r="D22" s="101">
        <f>SUM(D16:D16)</f>
        <v>0</v>
      </c>
      <c r="E22" s="102"/>
      <c r="F22" s="129">
        <f>SUM(F16:F21)</f>
        <v>-119.6319769</v>
      </c>
      <c r="G22" s="103"/>
      <c r="H22" s="129">
        <f>SUM(H16:H21)</f>
        <v>59.815988999999995</v>
      </c>
      <c r="I22" s="103"/>
      <c r="J22" s="130">
        <f>SUM(J16:J21)</f>
        <v>0</v>
      </c>
      <c r="K22" s="131">
        <f>SUM(K16:K21)</f>
        <v>224.30996070000015</v>
      </c>
      <c r="L22" s="129"/>
      <c r="M22" s="129">
        <f>SUM(M16:M21)</f>
        <v>-1072.8062485</v>
      </c>
      <c r="N22" s="103"/>
      <c r="O22" s="163">
        <f>SUM(O16:O21)</f>
        <v>-908.31227569999987</v>
      </c>
      <c r="P22" s="103"/>
      <c r="Q22" s="103">
        <f>SUM(Q16:Q16)</f>
        <v>0</v>
      </c>
      <c r="R22" s="103">
        <f>SUM(R16:R16)</f>
        <v>0</v>
      </c>
      <c r="S22" s="103">
        <f>SUM(S16:S16)</f>
        <v>0</v>
      </c>
      <c r="T22" s="103">
        <f>SUM(T16:T16)</f>
        <v>0</v>
      </c>
      <c r="U22" s="101">
        <f>SUM(U16:U16)</f>
        <v>0</v>
      </c>
      <c r="V22" s="104"/>
      <c r="W22" s="105"/>
      <c r="X22" s="106">
        <f>SUM(X16:X16)</f>
        <v>0</v>
      </c>
      <c r="Y22" s="106">
        <f>SUM(Y16:Y16)</f>
        <v>0</v>
      </c>
      <c r="Z22" s="106">
        <f>SUM(Z16:Z16)</f>
        <v>0</v>
      </c>
      <c r="AA22" s="164">
        <f>SUM(AA16:AA21)</f>
        <v>164.49397280000017</v>
      </c>
      <c r="AB22" s="39"/>
      <c r="AC22" s="164">
        <f>SUM(AC16:AC16)</f>
        <v>0</v>
      </c>
      <c r="AD22" s="29"/>
    </row>
    <row r="23" spans="1:30" ht="12.9" customHeight="1" thickTop="1" x14ac:dyDescent="0.25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0" ht="12.9" customHeight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0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" customHeight="1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5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5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5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5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1.03" right="0.75" top="1" bottom="1" header="0.5" footer="0.5"/>
  <pageSetup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AH70"/>
  <sheetViews>
    <sheetView showGridLines="0" tabSelected="1" zoomScale="75" workbookViewId="0">
      <pane xSplit="1" ySplit="11" topLeftCell="B12" activePane="bottomRight" state="frozen"/>
      <selection activeCell="H18" sqref="H18"/>
      <selection pane="topRight" activeCell="H18" sqref="H18"/>
      <selection pane="bottomLeft" activeCell="H18" sqref="H18"/>
      <selection pane="bottomRight" activeCell="H18" sqref="H18"/>
    </sheetView>
  </sheetViews>
  <sheetFormatPr defaultColWidth="9.08984375" defaultRowHeight="13.2" x14ac:dyDescent="0.25"/>
  <cols>
    <col min="1" max="1" width="13.08984375" style="2" bestFit="1" customWidth="1"/>
    <col min="2" max="4" width="11.54296875" style="2" hidden="1" customWidth="1"/>
    <col min="5" max="5" width="5.54296875" style="2" customWidth="1"/>
    <col min="6" max="6" width="11.54296875" style="2" customWidth="1"/>
    <col min="7" max="7" width="4.6328125" style="2" customWidth="1"/>
    <col min="8" max="8" width="11.54296875" style="2" customWidth="1"/>
    <col min="9" max="9" width="4.54296875" style="2" customWidth="1"/>
    <col min="10" max="11" width="11.54296875" style="2" customWidth="1"/>
    <col min="12" max="12" width="4.6328125" style="8" customWidth="1"/>
    <col min="13" max="13" width="11.54296875" style="2" customWidth="1"/>
    <col min="14" max="14" width="5.6328125" style="2" customWidth="1"/>
    <col min="15" max="15" width="11.5429687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5.54296875" style="1" customWidth="1"/>
    <col min="23" max="23" width="11.36328125" style="1" customWidth="1"/>
    <col min="24" max="25" width="6.6328125" style="1" hidden="1" customWidth="1"/>
    <col min="26" max="26" width="8.984375E-2" style="1" hidden="1" customWidth="1"/>
    <col min="27" max="27" width="14.6328125" style="1" bestFit="1" customWidth="1"/>
    <col min="28" max="28" width="8.6328125" customWidth="1"/>
    <col min="29" max="29" width="12.6328125" style="1" customWidth="1"/>
    <col min="30" max="32" width="10.54296875" style="21" customWidth="1"/>
    <col min="33" max="33" width="11.54296875" style="21" customWidth="1"/>
    <col min="34" max="16384" width="9.08984375" style="21"/>
  </cols>
  <sheetData>
    <row r="1" spans="1:34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  <c r="AD1" s="5"/>
      <c r="AE1" s="5"/>
      <c r="AF1" s="5"/>
      <c r="AG1" s="5"/>
      <c r="AH1" s="5"/>
    </row>
    <row r="2" spans="1:34" ht="4.5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4" s="5" customFormat="1" ht="27" customHeight="1" thickBot="1" x14ac:dyDescent="0.45">
      <c r="A3" s="107" t="s">
        <v>34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9"/>
      <c r="AB3"/>
      <c r="AC3" s="152"/>
      <c r="AD3" s="38"/>
      <c r="AE3" s="38"/>
      <c r="AF3" s="38"/>
    </row>
    <row r="4" spans="1:34" ht="4.5" customHeight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4" ht="15.6" x14ac:dyDescent="0.3">
      <c r="A5" s="36">
        <f ca="1">'WTI GW'!A5</f>
        <v>37018.706774305552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C5" s="53"/>
    </row>
    <row r="6" spans="1:34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4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4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4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/>
      <c r="AC9" s="144" t="s">
        <v>3</v>
      </c>
    </row>
    <row r="10" spans="1:34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14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/>
      <c r="AC10" s="145" t="s">
        <v>5</v>
      </c>
      <c r="AD10" s="171" t="s">
        <v>42</v>
      </c>
      <c r="AE10" s="170"/>
    </row>
    <row r="11" spans="1:34" s="22" customFormat="1" ht="28.5" customHeight="1" thickBot="1" x14ac:dyDescent="0.35">
      <c r="A11" s="78" t="s">
        <v>4</v>
      </c>
      <c r="B11" s="79">
        <f>+B22</f>
        <v>0</v>
      </c>
      <c r="C11" s="79">
        <f>+C22</f>
        <v>0</v>
      </c>
      <c r="D11" s="80">
        <f>+D22</f>
        <v>0</v>
      </c>
      <c r="E11" s="78"/>
      <c r="F11" s="123">
        <f>+F22</f>
        <v>4.938418200000001</v>
      </c>
      <c r="G11" s="148"/>
      <c r="H11" s="123">
        <f>+H22</f>
        <v>742.46175039999991</v>
      </c>
      <c r="I11" s="148"/>
      <c r="J11" s="162">
        <f>+J22</f>
        <v>0</v>
      </c>
      <c r="K11" s="158">
        <f>+K22</f>
        <v>8.3250700000007782E-2</v>
      </c>
      <c r="L11" s="78"/>
      <c r="M11" s="123">
        <f>+M22</f>
        <v>-324.59667200000001</v>
      </c>
      <c r="N11" s="148"/>
      <c r="O11" s="150">
        <f>+O22</f>
        <v>422.88674729999991</v>
      </c>
      <c r="P11" s="82"/>
      <c r="Q11" s="79">
        <f>+Q22</f>
        <v>0</v>
      </c>
      <c r="R11" s="79">
        <f>+R22</f>
        <v>0</v>
      </c>
      <c r="S11" s="79">
        <f>+S22</f>
        <v>0</v>
      </c>
      <c r="T11" s="79">
        <f>+T22</f>
        <v>0</v>
      </c>
      <c r="U11" s="81">
        <f>+U22</f>
        <v>0</v>
      </c>
      <c r="V11" s="46"/>
      <c r="W11" s="78"/>
      <c r="X11" s="83">
        <f>+X22</f>
        <v>0</v>
      </c>
      <c r="Y11" s="83">
        <f>+Y22</f>
        <v>0</v>
      </c>
      <c r="Z11" s="136">
        <f>+Z22</f>
        <v>0</v>
      </c>
      <c r="AA11" s="84">
        <f>+AA22</f>
        <v>747.48341929999992</v>
      </c>
      <c r="AB11"/>
      <c r="AC11" s="84">
        <f>O11</f>
        <v>422.88674729999991</v>
      </c>
    </row>
    <row r="12" spans="1:34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/>
      <c r="AC12" s="137"/>
    </row>
    <row r="13" spans="1:34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0"/>
      <c r="AA13" s="128"/>
      <c r="AC13" s="128"/>
    </row>
    <row r="14" spans="1:34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94"/>
      <c r="AA14" s="135"/>
      <c r="AB14" s="21"/>
      <c r="AC14" s="135"/>
    </row>
    <row r="15" spans="1:34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94"/>
      <c r="AA15" s="135"/>
      <c r="AC15" s="135"/>
    </row>
    <row r="16" spans="1:34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3"/>
      <c r="P16" s="87"/>
      <c r="Q16" s="87"/>
      <c r="R16" s="87"/>
      <c r="S16" s="87"/>
      <c r="T16" s="87"/>
      <c r="U16" s="86"/>
      <c r="V16" s="93"/>
      <c r="W16" s="92"/>
      <c r="X16" s="97"/>
      <c r="Y16" s="98"/>
      <c r="Z16" s="98"/>
      <c r="AA16" s="127"/>
      <c r="AC16" s="127"/>
    </row>
    <row r="17" spans="1:29" ht="15.6" x14ac:dyDescent="0.3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3"/>
      <c r="P17" s="87"/>
      <c r="Q17" s="87"/>
      <c r="R17" s="87"/>
      <c r="S17" s="87"/>
      <c r="T17" s="87"/>
      <c r="U17" s="86"/>
      <c r="V17" s="93"/>
      <c r="W17" s="92"/>
      <c r="X17" s="97"/>
      <c r="Y17" s="98"/>
      <c r="Z17" s="98"/>
      <c r="AA17" s="127"/>
      <c r="AC17" s="127"/>
    </row>
    <row r="18" spans="1:29" ht="15.6" x14ac:dyDescent="0.3">
      <c r="A18" s="92">
        <v>37043</v>
      </c>
      <c r="B18" s="93"/>
      <c r="C18" s="94"/>
      <c r="D18" s="95"/>
      <c r="E18" s="93"/>
      <c r="F18" s="126">
        <f>+'WTI GW'!F18-'WTI GW Prior'!F18</f>
        <v>4.938418200000001</v>
      </c>
      <c r="G18" s="93"/>
      <c r="H18" s="126">
        <f>+'WTI GW'!H18-'WTI GW Prior'!H18</f>
        <v>742.46175039999991</v>
      </c>
      <c r="I18" s="93"/>
      <c r="J18" s="119">
        <f>+'WTI GW'!J18-'WTI GW Prior'!J18</f>
        <v>0</v>
      </c>
      <c r="K18" s="120">
        <f>+'WTI GW'!K18-'WTI GW Prior'!K18</f>
        <v>0.78625430000010965</v>
      </c>
      <c r="L18" s="96"/>
      <c r="M18" s="126">
        <f>+'WTI GW'!M18-'WTI GW Prior'!M18</f>
        <v>-324.59667200000001</v>
      </c>
      <c r="N18" s="93"/>
      <c r="O18" s="143">
        <f>SUM(F18:M18)</f>
        <v>423.58975090000001</v>
      </c>
      <c r="P18" s="87"/>
      <c r="Q18" s="87"/>
      <c r="R18" s="87"/>
      <c r="S18" s="87"/>
      <c r="T18" s="87"/>
      <c r="U18" s="86"/>
      <c r="V18" s="93"/>
      <c r="W18" s="92">
        <f>A18</f>
        <v>37043</v>
      </c>
      <c r="X18" s="97"/>
      <c r="Y18" s="98"/>
      <c r="Z18" s="98"/>
      <c r="AA18" s="127">
        <f>O18-M18</f>
        <v>748.18642290000003</v>
      </c>
      <c r="AC18" s="127">
        <f>O18</f>
        <v>423.58975090000001</v>
      </c>
    </row>
    <row r="19" spans="1:29" ht="15.6" x14ac:dyDescent="0.3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3"/>
      <c r="P19" s="87"/>
      <c r="Q19" s="87"/>
      <c r="R19" s="87"/>
      <c r="S19" s="87"/>
      <c r="T19" s="87"/>
      <c r="U19" s="86"/>
      <c r="V19" s="93"/>
      <c r="W19" s="92"/>
      <c r="X19" s="97"/>
      <c r="Y19" s="98"/>
      <c r="Z19" s="98"/>
      <c r="AA19" s="127"/>
      <c r="AC19" s="127"/>
    </row>
    <row r="20" spans="1:29" ht="15.6" x14ac:dyDescent="0.3">
      <c r="A20" s="92">
        <v>37073</v>
      </c>
      <c r="B20" s="93"/>
      <c r="C20" s="94"/>
      <c r="D20" s="95"/>
      <c r="E20" s="93"/>
      <c r="F20" s="126">
        <f>+'WTI GW'!F20-'WTI GW Prior'!F20</f>
        <v>0</v>
      </c>
      <c r="G20" s="93"/>
      <c r="H20" s="126">
        <f>+'WTI GW'!H20-'WTI GW Prior'!H20</f>
        <v>0</v>
      </c>
      <c r="I20" s="93"/>
      <c r="J20" s="119">
        <f>+'WTI GW'!J20-'WTI GW Prior'!J20</f>
        <v>0</v>
      </c>
      <c r="K20" s="120">
        <f>+'WTI GW'!K20-'WTI GW Prior'!K20</f>
        <v>-0.70300360000010187</v>
      </c>
      <c r="L20" s="96"/>
      <c r="M20" s="126">
        <f>+'WTI GW'!M20-'WTI GW Prior'!M20</f>
        <v>0</v>
      </c>
      <c r="N20" s="93"/>
      <c r="O20" s="143">
        <f>SUM(F20:M20)</f>
        <v>-0.70300360000010187</v>
      </c>
      <c r="P20" s="87"/>
      <c r="Q20" s="87"/>
      <c r="R20" s="87"/>
      <c r="S20" s="87"/>
      <c r="T20" s="87"/>
      <c r="U20" s="86"/>
      <c r="V20" s="93"/>
      <c r="W20" s="92">
        <f>A20</f>
        <v>37073</v>
      </c>
      <c r="X20" s="97"/>
      <c r="Y20" s="98"/>
      <c r="Z20" s="98"/>
      <c r="AA20" s="127">
        <f>O20-M20</f>
        <v>-0.70300360000010187</v>
      </c>
      <c r="AC20" s="127"/>
    </row>
    <row r="21" spans="1:29" ht="15.6" x14ac:dyDescent="0.3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3"/>
      <c r="P21" s="87"/>
      <c r="Q21" s="87"/>
      <c r="R21" s="87"/>
      <c r="S21" s="87"/>
      <c r="T21" s="87"/>
      <c r="U21" s="86"/>
      <c r="V21" s="93"/>
      <c r="W21" s="92"/>
      <c r="X21" s="97"/>
      <c r="Y21" s="98"/>
      <c r="Z21" s="98"/>
      <c r="AA21" s="127"/>
      <c r="AC21" s="127"/>
    </row>
    <row r="22" spans="1:29" ht="16.2" thickBot="1" x14ac:dyDescent="0.35">
      <c r="A22" s="99" t="s">
        <v>3</v>
      </c>
      <c r="B22" s="100">
        <f>SUM(B16:B16)</f>
        <v>0</v>
      </c>
      <c r="C22" s="100">
        <f>SUM(C16:C16)</f>
        <v>0</v>
      </c>
      <c r="D22" s="110">
        <f>SUM(D16:D16)</f>
        <v>0</v>
      </c>
      <c r="E22" s="100"/>
      <c r="F22" s="132">
        <f>SUM(F16:F21)</f>
        <v>4.938418200000001</v>
      </c>
      <c r="G22" s="100"/>
      <c r="H22" s="132">
        <f>SUM(H16:H21)</f>
        <v>742.46175039999991</v>
      </c>
      <c r="I22" s="100"/>
      <c r="J22" s="133">
        <f>SUM(J16:J21)</f>
        <v>0</v>
      </c>
      <c r="K22" s="134">
        <f>SUM(K16:K21)</f>
        <v>8.3250700000007782E-2</v>
      </c>
      <c r="L22" s="132"/>
      <c r="M22" s="132">
        <f>SUM(M16:M21)</f>
        <v>-324.59667200000001</v>
      </c>
      <c r="N22" s="100"/>
      <c r="O22" s="165">
        <f>SUM(O16:O21)</f>
        <v>422.88674729999991</v>
      </c>
      <c r="P22" s="100"/>
      <c r="Q22" s="100">
        <f>SUM(Q16:Q16)</f>
        <v>0</v>
      </c>
      <c r="R22" s="100">
        <f>SUM(R16:R16)</f>
        <v>0</v>
      </c>
      <c r="S22" s="100">
        <f>SUM(S16:S16)</f>
        <v>0</v>
      </c>
      <c r="T22" s="100">
        <f>SUM(T16:T16)</f>
        <v>0</v>
      </c>
      <c r="U22" s="110">
        <f>SUM(U16:U16)</f>
        <v>0</v>
      </c>
      <c r="V22" s="100"/>
      <c r="W22" s="100"/>
      <c r="X22" s="111">
        <f>SUM(X16:X16)</f>
        <v>0</v>
      </c>
      <c r="Y22" s="111">
        <f>SUM(Y16:Y16)</f>
        <v>0</v>
      </c>
      <c r="Z22" s="111">
        <f>SUM(Z16:Z16)</f>
        <v>0</v>
      </c>
      <c r="AA22" s="166">
        <f>SUM(AA16:AA21)</f>
        <v>747.48341929999992</v>
      </c>
      <c r="AB22" s="24"/>
      <c r="AC22" s="166">
        <f>SUM(AC16:AC16)</f>
        <v>0</v>
      </c>
    </row>
    <row r="23" spans="1:29" ht="12.9" customHeight="1" thickTop="1" x14ac:dyDescent="0.25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</row>
    <row r="24" spans="1:29" ht="12.9" customHeight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</row>
    <row r="25" spans="1:29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29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29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29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29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29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29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29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" customHeight="1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5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5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5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5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1.1200000000000001" right="0.75" top="1" bottom="1" header="0.5" footer="0.5"/>
  <pageSetup scale="71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4" name="Button 9">
              <controlPr defaultSize="0" print="0" autoFill="0" autoPict="0" macro="[0]!SetUpPos">
                <anchor moveWithCells="1" sizeWithCells="1">
                  <from>
                    <xdr:col>4</xdr:col>
                    <xdr:colOff>449580</xdr:colOff>
                    <xdr:row>32</xdr:row>
                    <xdr:rowOff>76200</xdr:rowOff>
                  </from>
                  <to>
                    <xdr:col>5</xdr:col>
                    <xdr:colOff>891540</xdr:colOff>
                    <xdr:row>34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5" name="Button 10">
              <controlPr defaultSize="0" print="0" autoFill="0" autoPict="0" macro="[0]!CopyPos">
                <anchor moveWithCells="1" sizeWithCells="1">
                  <from>
                    <xdr:col>6</xdr:col>
                    <xdr:colOff>121920</xdr:colOff>
                    <xdr:row>32</xdr:row>
                    <xdr:rowOff>68580</xdr:rowOff>
                  </from>
                  <to>
                    <xdr:col>7</xdr:col>
                    <xdr:colOff>701040</xdr:colOff>
                    <xdr:row>34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E70"/>
  <sheetViews>
    <sheetView showGridLines="0" zoomScale="75" workbookViewId="0">
      <selection activeCell="A11" sqref="A11:IV23"/>
    </sheetView>
  </sheetViews>
  <sheetFormatPr defaultColWidth="9.08984375" defaultRowHeight="13.2" x14ac:dyDescent="0.25"/>
  <cols>
    <col min="1" max="1" width="12.90625" style="2" bestFit="1" customWidth="1"/>
    <col min="2" max="4" width="11.54296875" style="2" hidden="1" customWidth="1"/>
    <col min="5" max="5" width="5.54296875" style="2" customWidth="1"/>
    <col min="6" max="6" width="11.54296875" style="2" customWidth="1"/>
    <col min="7" max="7" width="4.6328125" style="2" customWidth="1"/>
    <col min="8" max="8" width="11.54296875" style="2" customWidth="1"/>
    <col min="9" max="9" width="4.54296875" style="2" customWidth="1"/>
    <col min="10" max="11" width="11.54296875" style="2" customWidth="1"/>
    <col min="12" max="12" width="4.6328125" style="8" customWidth="1"/>
    <col min="13" max="13" width="11.54296875" style="2" customWidth="1"/>
    <col min="14" max="14" width="5.6328125" style="2" customWidth="1"/>
    <col min="15" max="15" width="11.5429687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5.54296875" style="1" customWidth="1"/>
    <col min="23" max="23" width="13" style="1" customWidth="1"/>
    <col min="24" max="25" width="6.6328125" style="1" hidden="1" customWidth="1"/>
    <col min="26" max="26" width="23.453125" style="1" hidden="1" customWidth="1"/>
    <col min="27" max="27" width="14.6328125" style="1" bestFit="1" customWidth="1"/>
    <col min="28" max="28" width="8.6328125" customWidth="1"/>
    <col min="29" max="29" width="12.6328125" style="1" customWidth="1"/>
    <col min="30" max="32" width="10.54296875" style="21" customWidth="1"/>
    <col min="33" max="33" width="11.54296875" style="21" customWidth="1"/>
    <col min="34" max="16384" width="9.08984375" style="21"/>
  </cols>
  <sheetData>
    <row r="1" spans="1:31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5">
      <c r="A3" s="47" t="s">
        <v>35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C3" s="153"/>
    </row>
    <row r="4" spans="1:31" ht="5.0999999999999996" customHeight="1" thickTop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6" x14ac:dyDescent="0.3">
      <c r="A5" s="36">
        <f ca="1">NOW()-1</f>
        <v>37017.706774305552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/>
      <c r="AB10" s="6"/>
      <c r="AC10" s="145"/>
      <c r="AD10" s="171" t="s">
        <v>42</v>
      </c>
      <c r="AE10" s="170"/>
    </row>
    <row r="11" spans="1:31" s="22" customFormat="1" ht="28.5" customHeight="1" thickBot="1" x14ac:dyDescent="0.35">
      <c r="A11" s="78" t="s">
        <v>4</v>
      </c>
      <c r="B11" s="79">
        <v>0</v>
      </c>
      <c r="C11" s="79">
        <v>0</v>
      </c>
      <c r="D11" s="80">
        <v>0</v>
      </c>
      <c r="E11" s="78"/>
      <c r="F11" s="123">
        <v>-124.5703951</v>
      </c>
      <c r="G11" s="148"/>
      <c r="H11" s="123">
        <v>-682.64576139999997</v>
      </c>
      <c r="I11" s="148"/>
      <c r="J11" s="162">
        <v>0</v>
      </c>
      <c r="K11" s="158">
        <v>224.22671000000014</v>
      </c>
      <c r="L11" s="78"/>
      <c r="M11" s="123">
        <v>-748.20957650000003</v>
      </c>
      <c r="N11" s="148"/>
      <c r="O11" s="150">
        <v>-1331.1990230000001</v>
      </c>
      <c r="P11" s="82"/>
      <c r="Q11" s="79">
        <v>0</v>
      </c>
      <c r="R11" s="79">
        <v>0</v>
      </c>
      <c r="S11" s="79">
        <v>0</v>
      </c>
      <c r="T11" s="79">
        <v>0</v>
      </c>
      <c r="U11" s="81">
        <v>0</v>
      </c>
      <c r="V11" s="46"/>
      <c r="W11" s="78"/>
      <c r="X11" s="83">
        <v>0</v>
      </c>
      <c r="Y11" s="83">
        <v>0</v>
      </c>
      <c r="Z11" s="136">
        <v>0</v>
      </c>
      <c r="AA11" s="84">
        <v>-582.98944649999999</v>
      </c>
      <c r="AB11" s="6"/>
      <c r="AC11" s="84">
        <v>-1331.1990230000001</v>
      </c>
    </row>
    <row r="12" spans="1:31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6" x14ac:dyDescent="0.3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2"/>
      <c r="P17" s="96"/>
      <c r="Q17" s="96"/>
      <c r="R17" s="96"/>
      <c r="S17" s="96"/>
      <c r="T17" s="96"/>
      <c r="U17" s="95"/>
      <c r="V17" s="93"/>
      <c r="W17" s="92"/>
      <c r="X17" s="97"/>
      <c r="Y17" s="98"/>
      <c r="Z17" s="98"/>
      <c r="AA17" s="127"/>
      <c r="AB17" s="21"/>
      <c r="AC17" s="127"/>
    </row>
    <row r="18" spans="1:30" ht="15.6" x14ac:dyDescent="0.3">
      <c r="A18" s="92">
        <v>37043</v>
      </c>
      <c r="B18" s="93"/>
      <c r="C18" s="94"/>
      <c r="D18" s="95"/>
      <c r="E18" s="93"/>
      <c r="F18" s="126">
        <v>-124.5703951</v>
      </c>
      <c r="G18" s="93"/>
      <c r="H18" s="126">
        <v>-682.64576139999997</v>
      </c>
      <c r="I18" s="93"/>
      <c r="J18" s="119">
        <v>0</v>
      </c>
      <c r="K18" s="120">
        <v>2117.6967064</v>
      </c>
      <c r="L18" s="96"/>
      <c r="M18" s="126">
        <v>-748.20957650000003</v>
      </c>
      <c r="N18" s="93"/>
      <c r="O18" s="142">
        <v>562.27097339999989</v>
      </c>
      <c r="P18" s="96"/>
      <c r="Q18" s="96"/>
      <c r="R18" s="96"/>
      <c r="S18" s="96"/>
      <c r="T18" s="96"/>
      <c r="U18" s="95"/>
      <c r="V18" s="93"/>
      <c r="W18" s="92">
        <v>37043</v>
      </c>
      <c r="X18" s="97"/>
      <c r="Y18" s="98"/>
      <c r="Z18" s="98"/>
      <c r="AA18" s="127">
        <v>1310.4805498999999</v>
      </c>
      <c r="AB18" s="21"/>
      <c r="AC18" s="127">
        <v>0</v>
      </c>
    </row>
    <row r="19" spans="1:30" ht="15.6" x14ac:dyDescent="0.3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2"/>
      <c r="P19" s="96"/>
      <c r="Q19" s="96"/>
      <c r="R19" s="96"/>
      <c r="S19" s="96"/>
      <c r="T19" s="96"/>
      <c r="U19" s="95"/>
      <c r="V19" s="93"/>
      <c r="W19" s="92"/>
      <c r="X19" s="97"/>
      <c r="Y19" s="98"/>
      <c r="Z19" s="98"/>
      <c r="AA19" s="127"/>
      <c r="AB19" s="21"/>
      <c r="AC19" s="127"/>
    </row>
    <row r="20" spans="1:30" ht="15.6" x14ac:dyDescent="0.3">
      <c r="A20" s="92">
        <v>37073</v>
      </c>
      <c r="B20" s="93"/>
      <c r="C20" s="94"/>
      <c r="D20" s="95"/>
      <c r="E20" s="93"/>
      <c r="F20" s="126">
        <v>0</v>
      </c>
      <c r="G20" s="93"/>
      <c r="H20" s="126">
        <v>0</v>
      </c>
      <c r="I20" s="93"/>
      <c r="J20" s="119">
        <v>0</v>
      </c>
      <c r="K20" s="120">
        <v>-1893.4699963999999</v>
      </c>
      <c r="L20" s="96"/>
      <c r="M20" s="126">
        <v>0</v>
      </c>
      <c r="N20" s="93"/>
      <c r="O20" s="142">
        <v>-1893.4699963999999</v>
      </c>
      <c r="P20" s="96"/>
      <c r="Q20" s="96"/>
      <c r="R20" s="96"/>
      <c r="S20" s="96"/>
      <c r="T20" s="96"/>
      <c r="U20" s="95"/>
      <c r="V20" s="93"/>
      <c r="W20" s="92">
        <v>37073</v>
      </c>
      <c r="X20" s="97"/>
      <c r="Y20" s="98"/>
      <c r="Z20" s="98"/>
      <c r="AA20" s="127">
        <v>-1893.4699963999999</v>
      </c>
      <c r="AB20" s="21"/>
      <c r="AC20" s="127"/>
    </row>
    <row r="21" spans="1:30" ht="15.6" x14ac:dyDescent="0.3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2"/>
      <c r="P21" s="96"/>
      <c r="Q21" s="96"/>
      <c r="R21" s="96"/>
      <c r="S21" s="96"/>
      <c r="T21" s="96"/>
      <c r="U21" s="95"/>
      <c r="V21" s="93"/>
      <c r="W21" s="92"/>
      <c r="X21" s="97"/>
      <c r="Y21" s="98"/>
      <c r="Z21" s="98"/>
      <c r="AA21" s="127"/>
      <c r="AB21" s="21"/>
      <c r="AC21" s="127"/>
    </row>
    <row r="22" spans="1:30" ht="16.2" thickBot="1" x14ac:dyDescent="0.35">
      <c r="A22" s="99" t="s">
        <v>3</v>
      </c>
      <c r="B22" s="100">
        <v>0</v>
      </c>
      <c r="C22" s="100">
        <v>0</v>
      </c>
      <c r="D22" s="101">
        <v>0</v>
      </c>
      <c r="E22" s="102"/>
      <c r="F22" s="129">
        <v>-124.5703951</v>
      </c>
      <c r="G22" s="103"/>
      <c r="H22" s="129">
        <v>-682.64576139999997</v>
      </c>
      <c r="I22" s="103"/>
      <c r="J22" s="130">
        <v>0</v>
      </c>
      <c r="K22" s="131">
        <v>224.22671000000014</v>
      </c>
      <c r="L22" s="129"/>
      <c r="M22" s="129">
        <v>-748.20957650000003</v>
      </c>
      <c r="N22" s="103"/>
      <c r="O22" s="163">
        <v>-1331.1990230000001</v>
      </c>
      <c r="P22" s="103"/>
      <c r="Q22" s="103">
        <v>0</v>
      </c>
      <c r="R22" s="103">
        <v>0</v>
      </c>
      <c r="S22" s="103">
        <v>0</v>
      </c>
      <c r="T22" s="103">
        <v>0</v>
      </c>
      <c r="U22" s="101">
        <v>0</v>
      </c>
      <c r="V22" s="104"/>
      <c r="W22" s="105"/>
      <c r="X22" s="106">
        <v>0</v>
      </c>
      <c r="Y22" s="106">
        <v>0</v>
      </c>
      <c r="Z22" s="106">
        <v>0</v>
      </c>
      <c r="AA22" s="164">
        <v>-582.98944649999999</v>
      </c>
      <c r="AB22" s="39"/>
      <c r="AC22" s="164">
        <v>0</v>
      </c>
      <c r="AD22" s="29"/>
    </row>
    <row r="23" spans="1:30" ht="12.9" customHeight="1" thickTop="1" x14ac:dyDescent="0.25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0" ht="12.9" customHeight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0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" customHeight="1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5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5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5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5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6:Q12"/>
  <sheetViews>
    <sheetView showGridLines="0" workbookViewId="0">
      <selection activeCell="H10" sqref="H10"/>
    </sheetView>
  </sheetViews>
  <sheetFormatPr defaultRowHeight="13.2" x14ac:dyDescent="0.25"/>
  <cols>
    <col min="1" max="1" width="10.453125" customWidth="1"/>
    <col min="4" max="4" width="11" customWidth="1"/>
    <col min="11" max="11" width="27" customWidth="1"/>
  </cols>
  <sheetData>
    <row r="6" spans="1:17" ht="60.6" x14ac:dyDescent="1">
      <c r="A6" s="16" t="s">
        <v>27</v>
      </c>
      <c r="B6" s="1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60.6" x14ac:dyDescent="1">
      <c r="A7" s="16" t="s">
        <v>6</v>
      </c>
      <c r="B7" s="1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60" x14ac:dyDescent="0.95">
      <c r="A8" s="17"/>
      <c r="B8" s="1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45" x14ac:dyDescent="0.75">
      <c r="B9" s="27" t="s">
        <v>7</v>
      </c>
      <c r="C9" s="19"/>
      <c r="D9" s="19"/>
      <c r="E9" s="19"/>
      <c r="F9" s="19"/>
      <c r="G9" s="19"/>
      <c r="H9" s="28" t="s">
        <v>28</v>
      </c>
      <c r="I9" s="26"/>
      <c r="J9" s="26"/>
      <c r="K9" s="26"/>
      <c r="L9" s="26"/>
      <c r="M9" s="19"/>
      <c r="N9" s="19"/>
    </row>
    <row r="10" spans="1:17" ht="45" x14ac:dyDescent="0.75">
      <c r="A10" s="18" t="s">
        <v>8</v>
      </c>
      <c r="B10" s="3"/>
      <c r="D10" s="3"/>
      <c r="E10" s="3"/>
      <c r="F10" s="3"/>
      <c r="G10" s="3"/>
      <c r="H10" s="28"/>
      <c r="I10" s="19"/>
      <c r="J10" s="3"/>
      <c r="K10" s="3"/>
      <c r="L10" s="3"/>
      <c r="M10" s="3"/>
      <c r="N10" s="3"/>
      <c r="O10" s="3"/>
      <c r="P10" s="3"/>
      <c r="Q10" s="3"/>
    </row>
    <row r="11" spans="1:17" ht="45" x14ac:dyDescent="0.75">
      <c r="A11" s="18"/>
      <c r="B11" s="3"/>
      <c r="C11" s="3"/>
      <c r="D11" s="3"/>
      <c r="E11" s="3"/>
      <c r="F11" s="3"/>
      <c r="G11" s="3"/>
      <c r="H11" s="28"/>
      <c r="I11" s="3"/>
      <c r="J11" s="3"/>
      <c r="K11" s="3"/>
      <c r="L11" s="3"/>
      <c r="M11" s="3"/>
      <c r="N11" s="3"/>
      <c r="O11" s="3"/>
      <c r="P11" s="3"/>
      <c r="Q11" s="3"/>
    </row>
    <row r="12" spans="1:17" ht="45" x14ac:dyDescent="0.75">
      <c r="H12" s="28"/>
    </row>
  </sheetData>
  <phoneticPr fontId="0" type="noConversion"/>
  <printOptions horizontalCentered="1" verticalCentered="1"/>
  <pageMargins left="0.28000000000000003" right="0.3" top="0.67" bottom="0.28999999999999998" header="0.5" footer="0.19"/>
  <pageSetup scale="69" orientation="landscape" horizontalDpi="4294967292" r:id="rId1"/>
  <headerFooter alignWithMargins="0">
    <oddHeader>&amp;R&amp;D  &amp;T</oddHeader>
  </headerFooter>
  <rowBreaks count="1" manualBreakCount="1">
    <brk id="5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Dialogs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OBS</vt:lpstr>
      <vt:lpstr>WTI GW</vt:lpstr>
      <vt:lpstr>WTI GW Change</vt:lpstr>
      <vt:lpstr>WTI GW Prior</vt:lpstr>
      <vt:lpstr>Crude Cover</vt:lpstr>
      <vt:lpstr>Dialog1</vt:lpstr>
      <vt:lpstr>'WTI GW'!Print_Area</vt:lpstr>
      <vt:lpstr>'WTI GW Change'!Print_Area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2001-05-04T22:43:53Z</cp:lastPrinted>
  <dcterms:created xsi:type="dcterms:W3CDTF">1997-02-04T06:23:25Z</dcterms:created>
  <dcterms:modified xsi:type="dcterms:W3CDTF">2023-09-10T15:59:22Z</dcterms:modified>
</cp:coreProperties>
</file>