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<sst xmlns="http://schemas.openxmlformats.org/spreadsheetml/2006/main" count="150" uniqueCount="51">
  <si>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</si>
  <si>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</si>
  <si>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</si>
  <si>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</si>
  <si>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</si>
  <si>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</si>
  <si>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</si>
  <si>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</si>
  <si>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</si>
  <si>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</si>
  <si>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</si>
  <si>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</si>
  <si>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</si>
  <si>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</si>
  <si>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</si>
  <si>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</si>
  <si>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</si>
  <si>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</si>
  <si>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</si>
  <si>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</si>
  <si>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</si>
  <si>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</si>
  <si>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</si>
  <si>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</si>
  <si>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</si>
  <si>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</si>
  <si>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</si>
  <si>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</si>
  <si>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</si>
  <si>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</si>
  <si>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</si>
  <si>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</si>
  <si>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</si>
  <si>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</si>
  <si>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</si>
  <si>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</si>
  <si>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</si>
  <si>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</si>
  <si>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</si>
  <si>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</si>
  <si>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</si>
  <si>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</si>
  <si>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</si>
  <si>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04-May-2001
05:37:44 PM</t>
  </si>
  <si>
    <t>EOL Crude
e
A
1127484
010
NXC1
WTI NXC1</t>
  </si>
  <si>
    <t>EOL Crude
e
A
1127484
010
NXC1-OPT
WTI NXC1</t>
  </si>
  <si>
    <t>EOL Crude
e
A
1127484
020
NXC2
WTI NXC1</t>
  </si>
  <si>
    <t>EOL Crude
e
B
1127485
010
NXC2
WTI NXC2</t>
  </si>
  <si>
    <t>EOL Crude
e
B
1127485
020
NXC1
WTI NXC2</t>
  </si>
  <si>
    <t>EOL Crude
e
C
1127486
010
NXC1
WTI HEDGE</t>
  </si>
  <si>
    <t>EOL Crude
e
C
1127486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</si>
</sst>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32</xdr:row>
          <xdr:rowOff>76200</xdr:rowOff>
        </xdr:from>
        <xdr:to>
          <xdr:col>5</xdr:col>
          <xdr:colOff>891540</xdr:colOff>
          <xdr:row>34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32</xdr:row>
          <xdr:rowOff>68580</xdr:rowOff>
        </xdr:from>
        <xdr:to>
          <xdr:col>7</xdr:col>
          <xdr:colOff>701040</xdr:colOff>
          <xdr:row>34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5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5">
      <c r="A4" s="174">
        <v>37043</v>
      </c>
      <c r="B4" s="33">
        <v>-124.5703951</v>
      </c>
      <c r="C4" s="33">
        <v>0</v>
      </c>
      <c r="D4" s="33"/>
      <c r="E4" s="33"/>
      <c r="F4" s="33"/>
      <c r="G4" s="33"/>
      <c r="H4" s="33">
        <v>-682.64576139999997</v>
      </c>
      <c r="I4" s="33">
        <v>0</v>
      </c>
      <c r="J4" s="33"/>
      <c r="K4" s="33"/>
      <c r="L4" s="33">
        <v>0</v>
      </c>
      <c r="M4" s="33">
        <v>-748.20957650000003</v>
      </c>
      <c r="N4" s="33">
        <v>2117.6967064</v>
      </c>
      <c r="O4" s="33">
        <v>0</v>
      </c>
      <c r="P4" s="33">
        <v>1310.4805498999999</v>
      </c>
      <c r="Q4" s="33">
        <v>-748.20957650000003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-1893.4699963999999</v>
      </c>
      <c r="O5" s="33">
        <v>0</v>
      </c>
      <c r="P5" s="33">
        <v>-1893.4699963999999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pane="topRight"/>
      <selection pane="bottomLeft"/>
      <selection pane="bottomRight" activeCell="K18" sqref="K18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37015.743060069442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-124.5703951</v>
      </c>
      <c r="G11" s="148"/>
      <c r="H11" s="123">
        <f>+H22</f>
        <v>-682.64576139999997</v>
      </c>
      <c r="I11" s="148"/>
      <c r="J11" s="162">
        <f>+J22</f>
        <v>0</v>
      </c>
      <c r="K11" s="158">
        <f>+K22</f>
        <v>224.22671000000014</v>
      </c>
      <c r="L11" s="78"/>
      <c r="M11" s="123">
        <f>+M22</f>
        <v>-748.20957650000003</v>
      </c>
      <c r="N11" s="148"/>
      <c r="O11" s="150">
        <f>+O22</f>
        <v>-1331.1990230000001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-582.98944649999999</v>
      </c>
      <c r="AB11" s="6"/>
      <c r="AC11" s="84">
        <f>O11</f>
        <v>-1331.1990230000001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f>OBS!B4</f>
        <v>-124.5703951</v>
      </c>
      <c r="G18" s="93"/>
      <c r="H18" s="126">
        <f>OBS!H4</f>
        <v>-682.64576139999997</v>
      </c>
      <c r="I18" s="93"/>
      <c r="J18" s="119">
        <f>OBS!L4</f>
        <v>0</v>
      </c>
      <c r="K18" s="120">
        <f>OBS!N4</f>
        <v>2117.6967064</v>
      </c>
      <c r="L18" s="96"/>
      <c r="M18" s="126">
        <f>OBS!E4+OBS!M4</f>
        <v>-748.20957650000003</v>
      </c>
      <c r="N18" s="93"/>
      <c r="O18" s="142">
        <f>SUM(F18:M18)</f>
        <v>562.27097339999989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1310.4805498999999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f>OBS!B5</f>
        <v>0</v>
      </c>
      <c r="G20" s="93"/>
      <c r="H20" s="126">
        <f>OBS!H5</f>
        <v>0</v>
      </c>
      <c r="I20" s="93"/>
      <c r="J20" s="119">
        <f>OBS!L5</f>
        <v>0</v>
      </c>
      <c r="K20" s="120">
        <f>OBS!N5</f>
        <v>-1893.4699963999999</v>
      </c>
      <c r="L20" s="96"/>
      <c r="M20" s="126">
        <f>OBS!E5+OBS!M5</f>
        <v>0</v>
      </c>
      <c r="N20" s="93"/>
      <c r="O20" s="142">
        <f>SUM(F20:M20)</f>
        <v>-1893.4699963999999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-1893.4699963999999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-124.5703951</v>
      </c>
      <c r="G22" s="103"/>
      <c r="H22" s="129">
        <f>SUM(H16:H21)</f>
        <v>-682.64576139999997</v>
      </c>
      <c r="I22" s="103"/>
      <c r="J22" s="130">
        <f>SUM(J16:J21)</f>
        <v>0</v>
      </c>
      <c r="K22" s="131">
        <f>SUM(K16:K21)</f>
        <v>224.22671000000014</v>
      </c>
      <c r="L22" s="129"/>
      <c r="M22" s="129">
        <f>SUM(M16:M21)</f>
        <v>-748.20957650000003</v>
      </c>
      <c r="N22" s="103"/>
      <c r="O22" s="163">
        <f>SUM(O16:O21)</f>
        <v>-1331.1990230000001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-582.98944649999999</v>
      </c>
      <c r="AB22" s="39"/>
      <c r="AC22" s="164">
        <f>SUM(AC16:AC16)</f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K18" sqref="K18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37015.743060069442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-199.30297999999999</v>
      </c>
      <c r="G11" s="148"/>
      <c r="H11" s="123">
        <f>+H22</f>
        <v>812.00594990000002</v>
      </c>
      <c r="I11" s="148"/>
      <c r="J11" s="162">
        <f>+J22</f>
        <v>0</v>
      </c>
      <c r="K11" s="158">
        <f>+K22</f>
        <v>448.42446680000012</v>
      </c>
      <c r="L11" s="78"/>
      <c r="M11" s="123">
        <f>+M22</f>
        <v>-1.2492935000000216</v>
      </c>
      <c r="N11" s="148"/>
      <c r="O11" s="150">
        <f>+O22</f>
        <v>1059.8781432000001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1061.1274367000001</v>
      </c>
      <c r="AB11"/>
      <c r="AC11" s="84">
        <f>O11</f>
        <v>1059.8781432000001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6" x14ac:dyDescent="0.3">
      <c r="A18" s="92">
        <v>37043</v>
      </c>
      <c r="B18" s="93"/>
      <c r="C18" s="94"/>
      <c r="D18" s="95"/>
      <c r="E18" s="93"/>
      <c r="F18" s="126">
        <f>+'WTI GW'!F18-'WTI GW Prior'!F18</f>
        <v>-199.30297999999999</v>
      </c>
      <c r="G18" s="93"/>
      <c r="H18" s="126">
        <f>+'WTI GW'!H18-'WTI GW Prior'!H18</f>
        <v>812.00594990000002</v>
      </c>
      <c r="I18" s="93"/>
      <c r="J18" s="119">
        <f>+'WTI GW'!J18-'WTI GW Prior'!J18</f>
        <v>0</v>
      </c>
      <c r="K18" s="120">
        <f>+'WTI GW'!K18-'WTI GW Prior'!K18</f>
        <v>647.95585720000008</v>
      </c>
      <c r="L18" s="96"/>
      <c r="M18" s="126">
        <f>+'WTI GW'!M18-'WTI GW Prior'!M18</f>
        <v>-1.2492935000000216</v>
      </c>
      <c r="N18" s="93"/>
      <c r="O18" s="143">
        <f>SUM(F18:M18)</f>
        <v>1259.4095336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1260.6588271000001</v>
      </c>
      <c r="AC18" s="127">
        <f>O18</f>
        <v>1259.4095336</v>
      </c>
    </row>
    <row r="19" spans="1:29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6" x14ac:dyDescent="0.3">
      <c r="A20" s="92">
        <v>37073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-199.53139039999996</v>
      </c>
      <c r="L20" s="96"/>
      <c r="M20" s="126">
        <f>+'WTI GW'!M20-'WTI GW Prior'!M20</f>
        <v>0</v>
      </c>
      <c r="N20" s="93"/>
      <c r="O20" s="143">
        <f>SUM(F20:M20)</f>
        <v>-199.53139039999996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-199.53139039999996</v>
      </c>
      <c r="AC20" s="127"/>
    </row>
    <row r="21" spans="1:29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-199.30297999999999</v>
      </c>
      <c r="G22" s="100"/>
      <c r="H22" s="132">
        <f>SUM(H16:H21)</f>
        <v>812.00594990000002</v>
      </c>
      <c r="I22" s="100"/>
      <c r="J22" s="133">
        <f>SUM(J16:J21)</f>
        <v>0</v>
      </c>
      <c r="K22" s="134">
        <f>SUM(K16:K21)</f>
        <v>448.42446680000012</v>
      </c>
      <c r="L22" s="132"/>
      <c r="M22" s="132">
        <f>SUM(M16:M21)</f>
        <v>-1.2492935000000216</v>
      </c>
      <c r="N22" s="100"/>
      <c r="O22" s="165">
        <f>SUM(O16:O21)</f>
        <v>1059.8781432000001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1061.1274367000001</v>
      </c>
      <c r="AB22" s="24"/>
      <c r="AC22" s="166">
        <f>SUM(AC16:AC16)</f>
        <v>0</v>
      </c>
    </row>
    <row r="23" spans="1:29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32</xdr:row>
                    <xdr:rowOff>76200</xdr:rowOff>
                  </from>
                  <to>
                    <xdr:col>5</xdr:col>
                    <xdr:colOff>891540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32</xdr:row>
                    <xdr:rowOff>68580</xdr:rowOff>
                  </from>
                  <to>
                    <xdr:col>7</xdr:col>
                    <xdr:colOff>701040</xdr:colOff>
                    <xdr:row>34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37014.743060069442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74.732584900000006</v>
      </c>
      <c r="G11" s="148"/>
      <c r="H11" s="123">
        <v>-1494.6517113</v>
      </c>
      <c r="I11" s="148"/>
      <c r="J11" s="162">
        <v>0</v>
      </c>
      <c r="K11" s="158">
        <v>-224.19775679999998</v>
      </c>
      <c r="L11" s="78"/>
      <c r="M11" s="123">
        <v>-746.960283</v>
      </c>
      <c r="N11" s="148"/>
      <c r="O11" s="150">
        <v>-2391.0771662000002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-1644.1168832000001</v>
      </c>
      <c r="AB11" s="6"/>
      <c r="AC11" s="84">
        <v>-2391.0771662000002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v>74.732584900000006</v>
      </c>
      <c r="G18" s="93"/>
      <c r="H18" s="126">
        <v>-1494.6517113</v>
      </c>
      <c r="I18" s="93"/>
      <c r="J18" s="119">
        <v>0</v>
      </c>
      <c r="K18" s="120">
        <v>1469.7408492</v>
      </c>
      <c r="L18" s="96"/>
      <c r="M18" s="126">
        <v>-746.960283</v>
      </c>
      <c r="N18" s="93"/>
      <c r="O18" s="142">
        <v>-697.13856020000014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49.821722799999861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-1693.9386059999999</v>
      </c>
      <c r="L20" s="96"/>
      <c r="M20" s="126">
        <v>0</v>
      </c>
      <c r="N20" s="93"/>
      <c r="O20" s="142">
        <v>-1693.9386059999999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-1693.9386059999999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74.732584900000006</v>
      </c>
      <c r="G22" s="103"/>
      <c r="H22" s="129">
        <v>-1494.6517113</v>
      </c>
      <c r="I22" s="103"/>
      <c r="J22" s="130">
        <v>0</v>
      </c>
      <c r="K22" s="131">
        <v>-224.19775679999998</v>
      </c>
      <c r="L22" s="129"/>
      <c r="M22" s="129">
        <v>-746.960283</v>
      </c>
      <c r="N22" s="103"/>
      <c r="O22" s="163">
        <v>-2391.0771662000002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-1644.1168832000001</v>
      </c>
      <c r="AB22" s="39"/>
      <c r="AC22" s="164"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2001-05-04T22:43:53Z</cp:lastPrinted>
  <dcterms:created xsi:type="dcterms:W3CDTF">1997-02-04T06:23:25Z</dcterms:created>
  <dcterms:modified xsi:type="dcterms:W3CDTF">2023-09-10T15:59:22Z</dcterms:modified>
</cp:coreProperties>
</file>