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48" yWindow="252" windowWidth="5748" windowHeight="6600" tabRatio="930"/>
  </bookViews>
  <sheets>
    <sheet name="WIRE WORKSHEET" sheetId="3" r:id="rId1"/>
  </sheets>
  <definedNames>
    <definedName name="_xlnm._FilterDatabase" localSheetId="0" hidden="1">'WIRE WORKSHEET'!$A$1:$C$36</definedName>
    <definedName name="BP_HSBC_F1_00">#REF!</definedName>
    <definedName name="BP_HSBC_F1_01">#REF!</definedName>
    <definedName name="BP_HSBC_F1_02">#REF!</definedName>
    <definedName name="BP_HSBC_F1_03">#REF!</definedName>
    <definedName name="Daycode">'WIRE WORKSHEET'!$A$42:$B$48</definedName>
    <definedName name="_xlnm.Print_Area" localSheetId="0">'WIRE WORKSHEET'!$A$1:$AN$37</definedName>
    <definedName name="_xlnm.Print_Titles" localSheetId="0">'WIRE WORKSHEET'!$A:$D,'WIRE WORKSHEET'!$1:$4</definedName>
  </definedNames>
  <calcPr calcId="0" fullCalcOnLoad="1"/>
</workbook>
</file>

<file path=xl/calcChain.xml><?xml version="1.0" encoding="utf-8"?>
<calcChain xmlns="http://schemas.openxmlformats.org/spreadsheetml/2006/main">
  <c r="Q3" i="3" l="1"/>
  <c r="R3" i="3"/>
  <c r="S3" i="3"/>
  <c r="T3" i="3"/>
  <c r="U3" i="3"/>
  <c r="V3" i="3"/>
  <c r="W3" i="3"/>
  <c r="X3" i="3"/>
  <c r="Y3" i="3"/>
  <c r="Z3" i="3"/>
  <c r="Q4" i="3"/>
  <c r="R4" i="3"/>
  <c r="S4" i="3"/>
  <c r="T4" i="3"/>
  <c r="U4" i="3"/>
  <c r="V4" i="3"/>
  <c r="W4" i="3"/>
  <c r="X4" i="3"/>
  <c r="Y4" i="3"/>
  <c r="Z4" i="3"/>
  <c r="C5" i="3"/>
  <c r="AI5" i="3"/>
  <c r="B6" i="3"/>
  <c r="C6" i="3"/>
  <c r="AI6" i="3"/>
  <c r="B7" i="3"/>
  <c r="C7" i="3"/>
  <c r="AI7" i="3"/>
  <c r="B8" i="3"/>
  <c r="C8" i="3"/>
  <c r="AI8" i="3"/>
  <c r="B9" i="3"/>
  <c r="C9" i="3"/>
  <c r="AI9" i="3"/>
  <c r="B10" i="3"/>
  <c r="C10" i="3"/>
  <c r="AI10" i="3"/>
  <c r="A11" i="3"/>
  <c r="B11" i="3"/>
  <c r="C11" i="3"/>
  <c r="AI11" i="3"/>
  <c r="A12" i="3"/>
  <c r="B12" i="3"/>
  <c r="C12" i="3"/>
  <c r="AI12" i="3"/>
  <c r="B13" i="3"/>
  <c r="C13" i="3"/>
  <c r="AI13" i="3"/>
  <c r="B14" i="3"/>
  <c r="C14" i="3"/>
  <c r="AI14" i="3"/>
  <c r="B15" i="3"/>
  <c r="C15" i="3"/>
  <c r="AI15" i="3"/>
  <c r="B16" i="3"/>
  <c r="C16" i="3"/>
  <c r="AI16" i="3"/>
  <c r="A17" i="3"/>
  <c r="B17" i="3"/>
  <c r="C17" i="3"/>
  <c r="AI17" i="3"/>
  <c r="A18" i="3"/>
  <c r="B18" i="3"/>
  <c r="C18" i="3"/>
  <c r="AI18" i="3"/>
  <c r="A19" i="3"/>
  <c r="B19" i="3"/>
  <c r="C19" i="3"/>
  <c r="AI19" i="3"/>
  <c r="B20" i="3"/>
  <c r="C20" i="3"/>
  <c r="AI20" i="3"/>
  <c r="A21" i="3"/>
  <c r="B21" i="3"/>
  <c r="C21" i="3"/>
  <c r="AI21" i="3"/>
  <c r="A22" i="3"/>
  <c r="B22" i="3"/>
  <c r="C22" i="3"/>
  <c r="AI22" i="3"/>
  <c r="A23" i="3"/>
  <c r="B23" i="3"/>
  <c r="C23" i="3"/>
  <c r="AI23" i="3"/>
  <c r="A24" i="3"/>
  <c r="B24" i="3"/>
  <c r="C24" i="3"/>
  <c r="AI24" i="3"/>
  <c r="A25" i="3"/>
  <c r="B25" i="3"/>
  <c r="C25" i="3"/>
  <c r="AI25" i="3"/>
  <c r="A26" i="3"/>
  <c r="B26" i="3"/>
  <c r="C26" i="3"/>
  <c r="AI26" i="3"/>
  <c r="A27" i="3"/>
  <c r="B27" i="3"/>
  <c r="C27" i="3"/>
  <c r="AI27" i="3"/>
  <c r="A28" i="3"/>
  <c r="B28" i="3"/>
  <c r="C28" i="3"/>
  <c r="AI28" i="3"/>
  <c r="A29" i="3"/>
  <c r="B29" i="3"/>
  <c r="C29" i="3"/>
  <c r="AI29" i="3"/>
  <c r="A30" i="3"/>
  <c r="B30" i="3"/>
  <c r="C30" i="3"/>
  <c r="AI30" i="3"/>
  <c r="A31" i="3"/>
  <c r="B31" i="3"/>
  <c r="C31" i="3"/>
  <c r="AI31" i="3"/>
  <c r="A32" i="3"/>
  <c r="B32" i="3"/>
  <c r="C32" i="3"/>
  <c r="AI32" i="3"/>
  <c r="A33" i="3"/>
  <c r="B33" i="3"/>
  <c r="C33" i="3"/>
  <c r="AI33" i="3"/>
  <c r="A34" i="3"/>
  <c r="B34" i="3"/>
  <c r="C34" i="3"/>
  <c r="AI34" i="3"/>
  <c r="A35" i="3"/>
  <c r="B35" i="3"/>
  <c r="C35" i="3"/>
  <c r="AI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</calcChain>
</file>

<file path=xl/sharedStrings.xml><?xml version="1.0" encoding="utf-8"?>
<sst xmlns="http://schemas.openxmlformats.org/spreadsheetml/2006/main" count="42" uniqueCount="39">
  <si>
    <t>Wire-Day</t>
  </si>
  <si>
    <t xml:space="preserve"> </t>
  </si>
  <si>
    <t>Bear Stearns</t>
  </si>
  <si>
    <t>Cargill</t>
  </si>
  <si>
    <t>HSBC (U.S.)</t>
  </si>
  <si>
    <t>EDF Mann</t>
  </si>
  <si>
    <t>Smith Barney, Inc.</t>
  </si>
  <si>
    <t>Prudential SI</t>
  </si>
  <si>
    <t>Carr Futures Inc.</t>
  </si>
  <si>
    <t>Carr Futures (NG)</t>
  </si>
  <si>
    <t>HSBC (CAN)</t>
  </si>
  <si>
    <t>PARIBAS-FACILITY</t>
  </si>
  <si>
    <t>Merrill Lynch-Pulp</t>
  </si>
  <si>
    <t>REFCO, INC</t>
  </si>
  <si>
    <t>SAKURA DELLSHER</t>
  </si>
  <si>
    <t>EDF Mann-FACILITY</t>
  </si>
  <si>
    <t>Total</t>
  </si>
  <si>
    <t>Bus-Day</t>
  </si>
  <si>
    <t>Net Cash Activity (U.S.):</t>
  </si>
  <si>
    <t>DO NOT REMOVE</t>
  </si>
  <si>
    <t>Value</t>
  </si>
  <si>
    <t>Day of the Week</t>
  </si>
  <si>
    <t>S</t>
  </si>
  <si>
    <t>M</t>
  </si>
  <si>
    <t>T</t>
  </si>
  <si>
    <t>W</t>
  </si>
  <si>
    <t>R</t>
  </si>
  <si>
    <t>F</t>
  </si>
  <si>
    <t>Advest</t>
  </si>
  <si>
    <t>ADM Investors</t>
  </si>
  <si>
    <t>ABN-AMRO Inc.</t>
  </si>
  <si>
    <t>Saul Stone and Company</t>
  </si>
  <si>
    <t>TOTAL</t>
  </si>
  <si>
    <t>EQUITY</t>
  </si>
  <si>
    <t xml:space="preserve">LOAN ACTIVITY FOR </t>
  </si>
  <si>
    <t>INITIAL MARGIN</t>
  </si>
  <si>
    <t xml:space="preserve">       PARIBAS(1)</t>
  </si>
  <si>
    <t>PARIBAS (2)</t>
  </si>
  <si>
    <t>IN TOTAL EQU (PAR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</si>
</sst>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1" formatCode="mm/dd"/>
    <numFmt numFmtId="186" formatCode="\(000\)000\-0000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8"/>
      <name val="Times New Roman"/>
      <family val="1"/>
    </font>
    <font>
      <b/>
      <i/>
      <sz val="8"/>
      <name val="Times New Roman"/>
    </font>
    <font>
      <b/>
      <i/>
      <u/>
      <sz val="8"/>
      <name val="Times New Roman"/>
      <family val="1"/>
    </font>
    <font>
      <sz val="8"/>
      <name val="Times New Roman"/>
      <family val="1"/>
    </font>
    <font>
      <b/>
      <sz val="8"/>
      <color indexed="8"/>
      <name val="Times New Roman"/>
      <family val="1"/>
    </font>
    <font>
      <i/>
      <sz val="8"/>
      <name val="Times New Roman"/>
    </font>
    <font>
      <b/>
      <sz val="12"/>
      <name val="Arial"/>
      <family val="2"/>
    </font>
    <font>
      <b/>
      <i/>
      <sz val="8"/>
      <name val="Arial"/>
      <family val="2"/>
    </font>
    <font>
      <b/>
      <sz val="8"/>
      <name val="Times New Roman"/>
      <family val="1"/>
    </font>
    <font>
      <b/>
      <sz val="9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86" fontId="2" fillId="0" borderId="0"/>
  </cellStyleXfs>
  <cellXfs count="87">
    <xf numFmtId="0" fontId="0" fillId="0" borderId="0" xfId="0"/>
    <xf numFmtId="8" fontId="6" fillId="0" borderId="0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 applyBorder="1"/>
    <xf numFmtId="0" fontId="3" fillId="0" borderId="1" xfId="0" applyFont="1" applyFill="1" applyBorder="1" applyAlignment="1">
      <alignment horizontal="centerContinuous"/>
    </xf>
    <xf numFmtId="0" fontId="4" fillId="0" borderId="1" xfId="0" applyFont="1" applyFill="1" applyBorder="1" applyAlignment="1"/>
    <xf numFmtId="0" fontId="3" fillId="0" borderId="2" xfId="0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14" fontId="6" fillId="0" borderId="6" xfId="0" applyNumberFormat="1" applyFont="1" applyFill="1" applyBorder="1" applyAlignment="1">
      <alignment horizontal="center"/>
    </xf>
    <xf numFmtId="0" fontId="6" fillId="0" borderId="7" xfId="0" applyFont="1" applyFill="1" applyBorder="1"/>
    <xf numFmtId="8" fontId="6" fillId="0" borderId="6" xfId="0" applyNumberFormat="1" applyFont="1" applyFill="1" applyBorder="1" applyAlignment="1">
      <alignment horizontal="right"/>
    </xf>
    <xf numFmtId="8" fontId="6" fillId="3" borderId="6" xfId="0" applyNumberFormat="1" applyFont="1" applyFill="1" applyBorder="1" applyAlignment="1">
      <alignment horizontal="right"/>
    </xf>
    <xf numFmtId="37" fontId="6" fillId="0" borderId="0" xfId="0" applyNumberFormat="1" applyFont="1" applyFill="1" applyAlignment="1">
      <alignment horizontal="centerContinuous"/>
    </xf>
    <xf numFmtId="0" fontId="6" fillId="0" borderId="0" xfId="0" applyFont="1" applyFill="1" applyAlignment="1">
      <alignment horizontal="centerContinuous"/>
    </xf>
    <xf numFmtId="37" fontId="6" fillId="0" borderId="8" xfId="0" applyNumberFormat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37" fontId="6" fillId="0" borderId="10" xfId="0" applyNumberFormat="1" applyFont="1" applyFill="1" applyBorder="1" applyAlignment="1">
      <alignment horizontal="center"/>
    </xf>
    <xf numFmtId="37" fontId="6" fillId="0" borderId="11" xfId="0" applyNumberFormat="1" applyFont="1" applyFill="1" applyBorder="1" applyAlignment="1">
      <alignment horizontal="center"/>
    </xf>
    <xf numFmtId="37" fontId="6" fillId="0" borderId="1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86" fontId="10" fillId="0" borderId="11" xfId="1" applyFont="1" applyBorder="1" applyAlignment="1">
      <alignment horizontal="center"/>
    </xf>
    <xf numFmtId="186" fontId="10" fillId="0" borderId="4" xfId="1" applyFont="1" applyBorder="1" applyAlignment="1">
      <alignment horizontal="center"/>
    </xf>
    <xf numFmtId="186" fontId="10" fillId="3" borderId="11" xfId="1" applyFont="1" applyFill="1" applyBorder="1" applyAlignment="1">
      <alignment horizontal="center"/>
    </xf>
    <xf numFmtId="186" fontId="10" fillId="0" borderId="0" xfId="1" applyFont="1" applyBorder="1" applyAlignment="1">
      <alignment horizontal="center"/>
    </xf>
    <xf numFmtId="0" fontId="8" fillId="0" borderId="14" xfId="0" applyFont="1" applyFill="1" applyBorder="1" applyAlignment="1">
      <alignment horizontal="centerContinuous" vertical="center"/>
    </xf>
    <xf numFmtId="0" fontId="6" fillId="0" borderId="15" xfId="0" applyFont="1" applyFill="1" applyBorder="1" applyAlignment="1">
      <alignment horizontal="centerContinuous" vertical="center"/>
    </xf>
    <xf numFmtId="8" fontId="6" fillId="0" borderId="16" xfId="0" applyNumberFormat="1" applyFont="1" applyFill="1" applyBorder="1" applyAlignment="1">
      <alignment vertical="center"/>
    </xf>
    <xf numFmtId="8" fontId="6" fillId="0" borderId="15" xfId="0" applyNumberFormat="1" applyFont="1" applyFill="1" applyBorder="1" applyAlignment="1">
      <alignment horizontal="right"/>
    </xf>
    <xf numFmtId="8" fontId="6" fillId="3" borderId="15" xfId="0" applyNumberFormat="1" applyFont="1" applyFill="1" applyBorder="1" applyAlignment="1">
      <alignment horizontal="right"/>
    </xf>
    <xf numFmtId="0" fontId="5" fillId="0" borderId="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37" fontId="7" fillId="0" borderId="7" xfId="0" applyNumberFormat="1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Continuous" vertical="center"/>
    </xf>
    <xf numFmtId="14" fontId="6" fillId="0" borderId="9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11" fillId="0" borderId="10" xfId="0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14" fontId="6" fillId="4" borderId="6" xfId="0" applyNumberFormat="1" applyFont="1" applyFill="1" applyBorder="1" applyAlignment="1">
      <alignment horizontal="center"/>
    </xf>
    <xf numFmtId="0" fontId="0" fillId="0" borderId="0" xfId="0" applyFill="1"/>
    <xf numFmtId="0" fontId="6" fillId="4" borderId="0" xfId="0" applyFont="1" applyFill="1" applyBorder="1"/>
    <xf numFmtId="8" fontId="6" fillId="3" borderId="0" xfId="0" applyNumberFormat="1" applyFont="1" applyFill="1" applyBorder="1"/>
    <xf numFmtId="0" fontId="6" fillId="3" borderId="0" xfId="0" applyFont="1" applyFill="1" applyBorder="1"/>
    <xf numFmtId="8" fontId="12" fillId="0" borderId="6" xfId="0" applyNumberFormat="1" applyFont="1" applyFill="1" applyBorder="1" applyAlignment="1">
      <alignment horizontal="right"/>
    </xf>
    <xf numFmtId="8" fontId="6" fillId="2" borderId="6" xfId="0" applyNumberFormat="1" applyFont="1" applyFill="1" applyBorder="1" applyAlignment="1">
      <alignment horizontal="right"/>
    </xf>
    <xf numFmtId="0" fontId="11" fillId="0" borderId="7" xfId="0" applyFont="1" applyFill="1" applyBorder="1"/>
    <xf numFmtId="14" fontId="6" fillId="0" borderId="18" xfId="0" applyNumberFormat="1" applyFont="1" applyFill="1" applyBorder="1" applyAlignment="1">
      <alignment horizontal="center"/>
    </xf>
    <xf numFmtId="0" fontId="11" fillId="0" borderId="19" xfId="0" applyFont="1" applyFill="1" applyBorder="1"/>
    <xf numFmtId="0" fontId="6" fillId="0" borderId="19" xfId="0" applyFont="1" applyFill="1" applyBorder="1"/>
    <xf numFmtId="14" fontId="6" fillId="4" borderId="5" xfId="0" applyNumberFormat="1" applyFont="1" applyFill="1" applyBorder="1" applyAlignment="1">
      <alignment horizontal="center"/>
    </xf>
    <xf numFmtId="37" fontId="7" fillId="4" borderId="7" xfId="0" applyNumberFormat="1" applyFont="1" applyFill="1" applyBorder="1" applyAlignment="1">
      <alignment horizontal="center"/>
    </xf>
    <xf numFmtId="0" fontId="6" fillId="4" borderId="7" xfId="0" applyFont="1" applyFill="1" applyBorder="1"/>
    <xf numFmtId="8" fontId="6" fillId="4" borderId="6" xfId="0" applyNumberFormat="1" applyFont="1" applyFill="1" applyBorder="1" applyAlignment="1">
      <alignment horizontal="right"/>
    </xf>
    <xf numFmtId="8" fontId="12" fillId="4" borderId="6" xfId="0" applyNumberFormat="1" applyFont="1" applyFill="1" applyBorder="1" applyAlignment="1">
      <alignment horizontal="right"/>
    </xf>
    <xf numFmtId="8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9" fillId="2" borderId="8" xfId="0" applyNumberFormat="1" applyFont="1" applyFill="1" applyBorder="1" applyAlignment="1">
      <alignment horizontal="centerContinuous"/>
    </xf>
    <xf numFmtId="0" fontId="9" fillId="2" borderId="19" xfId="0" applyNumberFormat="1" applyFont="1" applyFill="1" applyBorder="1" applyAlignment="1">
      <alignment horizontal="centerContinuous"/>
    </xf>
    <xf numFmtId="0" fontId="9" fillId="2" borderId="9" xfId="0" applyNumberFormat="1" applyFont="1" applyFill="1" applyBorder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1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8" fontId="6" fillId="2" borderId="0" xfId="0" applyNumberFormat="1" applyFont="1" applyFill="1" applyBorder="1" applyAlignment="1">
      <alignment horizontal="right"/>
    </xf>
    <xf numFmtId="8" fontId="6" fillId="2" borderId="0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left"/>
    </xf>
    <xf numFmtId="186" fontId="13" fillId="0" borderId="11" xfId="1" applyFont="1" applyBorder="1" applyAlignment="1">
      <alignment horizontal="center"/>
    </xf>
    <xf numFmtId="0" fontId="3" fillId="0" borderId="20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</cellXfs>
  <cellStyles count="2">
    <cellStyle name="Normal" xfId="0" builtinId="0"/>
    <cellStyle name="phone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8519160"/>
          <a:ext cx="130302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39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0" y="8519160"/>
          <a:ext cx="130302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B456"/>
  <sheetViews>
    <sheetView showGridLines="0" tabSelected="1" workbookViewId="0">
      <pane xSplit="4" ySplit="4" topLeftCell="E22" activePane="bottomRight" state="frozen"/>
      <selection pane="topRight" activeCell="E1" sqref="E1"/>
      <selection pane="bottomLeft" activeCell="A4" sqref="A4"/>
      <selection pane="bottomRight" activeCell="E27" sqref="E27"/>
    </sheetView>
  </sheetViews>
  <sheetFormatPr defaultRowHeight="13.2" x14ac:dyDescent="0.25"/>
  <cols>
    <col min="1" max="1" width="10" style="3" customWidth="1"/>
    <col min="2" max="2" width="9" style="3" customWidth="1"/>
    <col min="3" max="3" width="2.109375" style="3" customWidth="1"/>
    <col min="4" max="4" width="1.5546875" style="3" customWidth="1"/>
    <col min="5" max="5" width="14.33203125" style="3" customWidth="1"/>
    <col min="6" max="6" width="14" style="3" hidden="1" customWidth="1"/>
    <col min="7" max="7" width="11.88671875" style="56" customWidth="1"/>
    <col min="8" max="8" width="14.109375" style="3" hidden="1" customWidth="1"/>
    <col min="9" max="9" width="13.33203125" style="3" customWidth="1"/>
    <col min="10" max="10" width="12.6640625" style="3" customWidth="1"/>
    <col min="11" max="11" width="19" style="3" customWidth="1"/>
    <col min="12" max="12" width="12.88671875" style="3" customWidth="1"/>
    <col min="13" max="13" width="19" style="3" customWidth="1"/>
    <col min="14" max="14" width="14" style="3" customWidth="1"/>
    <col min="15" max="15" width="12.33203125" style="56" customWidth="1"/>
    <col min="16" max="16" width="14.109375" style="3" customWidth="1"/>
    <col min="17" max="25" width="12.33203125" style="3" hidden="1" customWidth="1"/>
    <col min="26" max="26" width="18.33203125" style="3" hidden="1" customWidth="1"/>
    <col min="27" max="27" width="12.33203125" style="3" customWidth="1"/>
    <col min="28" max="28" width="15.6640625" style="3" hidden="1" customWidth="1"/>
    <col min="29" max="29" width="15.33203125" style="3" hidden="1" customWidth="1"/>
    <col min="30" max="30" width="13.5546875" style="3" customWidth="1"/>
    <col min="31" max="32" width="15.88671875" style="3" customWidth="1"/>
    <col min="33" max="33" width="15.88671875" style="3" hidden="1" customWidth="1"/>
    <col min="34" max="34" width="15.88671875" style="3" customWidth="1"/>
    <col min="35" max="35" width="18.6640625" style="56" customWidth="1"/>
    <col min="36" max="36" width="18.109375" style="3" customWidth="1"/>
    <col min="37" max="40" width="15.6640625" style="3" customWidth="1"/>
    <col min="41" max="41" width="12.5546875" customWidth="1"/>
  </cols>
  <sheetData>
    <row r="1" spans="1:106" ht="14.1" customHeight="1" x14ac:dyDescent="0.25">
      <c r="A1" s="10" t="s">
        <v>1</v>
      </c>
      <c r="B1" s="9" t="s">
        <v>1</v>
      </c>
      <c r="C1" s="8"/>
      <c r="D1" s="11"/>
      <c r="E1" s="13" t="s">
        <v>2</v>
      </c>
      <c r="F1" s="13" t="s">
        <v>3</v>
      </c>
      <c r="G1" s="28" t="s">
        <v>4</v>
      </c>
      <c r="H1" s="13" t="s">
        <v>5</v>
      </c>
      <c r="I1" s="13" t="s">
        <v>6</v>
      </c>
      <c r="J1" s="13" t="s">
        <v>7</v>
      </c>
      <c r="K1" s="13" t="s">
        <v>31</v>
      </c>
      <c r="L1" s="29" t="s">
        <v>36</v>
      </c>
      <c r="M1" s="13" t="s">
        <v>37</v>
      </c>
      <c r="N1" s="13" t="s">
        <v>30</v>
      </c>
      <c r="O1" s="28" t="s">
        <v>8</v>
      </c>
      <c r="P1" s="13" t="s">
        <v>9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10</v>
      </c>
      <c r="AB1" s="29" t="s">
        <v>11</v>
      </c>
      <c r="AC1" s="13" t="s">
        <v>12</v>
      </c>
      <c r="AD1" s="13" t="s">
        <v>13</v>
      </c>
      <c r="AE1" s="29" t="s">
        <v>14</v>
      </c>
      <c r="AF1" s="29" t="s">
        <v>15</v>
      </c>
      <c r="AG1" s="29" t="s">
        <v>28</v>
      </c>
      <c r="AH1" s="29" t="s">
        <v>29</v>
      </c>
      <c r="AI1" s="47" t="s">
        <v>16</v>
      </c>
      <c r="AJ1" s="68"/>
      <c r="AK1" s="68"/>
      <c r="AL1" s="68"/>
      <c r="AM1" s="68"/>
      <c r="AN1" s="69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</row>
    <row r="2" spans="1:106" ht="14.1" customHeight="1" x14ac:dyDescent="0.25">
      <c r="A2" s="81"/>
      <c r="B2" s="82"/>
      <c r="C2" s="83"/>
      <c r="D2" s="84"/>
      <c r="E2" s="12"/>
      <c r="F2" s="12"/>
      <c r="G2" s="85"/>
      <c r="H2" s="12"/>
      <c r="I2" s="12"/>
      <c r="J2" s="12"/>
      <c r="K2" s="12"/>
      <c r="L2" s="12"/>
      <c r="M2" s="12" t="s">
        <v>34</v>
      </c>
      <c r="N2" s="12"/>
      <c r="O2" s="8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86"/>
      <c r="AC2" s="12"/>
      <c r="AD2" s="12"/>
      <c r="AE2" s="12"/>
      <c r="AF2" s="12"/>
      <c r="AG2" s="12"/>
      <c r="AH2" s="12"/>
      <c r="AI2" s="85"/>
      <c r="AJ2" s="68"/>
      <c r="AK2" s="68"/>
      <c r="AL2" s="68"/>
      <c r="AM2" s="68"/>
      <c r="AN2" s="69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</row>
    <row r="3" spans="1:106" s="4" customFormat="1" ht="14.1" customHeight="1" x14ac:dyDescent="0.3">
      <c r="A3" s="79"/>
      <c r="B3" s="4" t="s">
        <v>1</v>
      </c>
      <c r="D3" s="12"/>
      <c r="E3" s="14"/>
      <c r="F3" s="14"/>
      <c r="G3" s="27"/>
      <c r="H3" s="14"/>
      <c r="I3" s="14"/>
      <c r="J3" s="14"/>
      <c r="K3" s="14"/>
      <c r="L3" s="14" t="s">
        <v>32</v>
      </c>
      <c r="M3" s="14" t="s">
        <v>35</v>
      </c>
      <c r="N3" s="14"/>
      <c r="O3" s="27"/>
      <c r="P3" s="12"/>
      <c r="Q3" s="12" t="e">
        <f ca="1">VLOOKUP(Q$1,#REF!,3)</f>
        <v>#REF!</v>
      </c>
      <c r="R3" s="12" t="e">
        <f ca="1">VLOOKUP(R$1,#REF!,3)</f>
        <v>#REF!</v>
      </c>
      <c r="S3" s="12" t="e">
        <f ca="1">VLOOKUP(S$1,#REF!,3)</f>
        <v>#REF!</v>
      </c>
      <c r="T3" s="12" t="e">
        <f ca="1">VLOOKUP(T$1,#REF!,3)</f>
        <v>#REF!</v>
      </c>
      <c r="U3" s="12" t="e">
        <f ca="1">VLOOKUP(U$1,#REF!,3)</f>
        <v>#REF!</v>
      </c>
      <c r="V3" s="12" t="e">
        <f ca="1">VLOOKUP(V$1,#REF!,3)</f>
        <v>#REF!</v>
      </c>
      <c r="W3" s="12" t="e">
        <f ca="1">VLOOKUP(W$1,#REF!,3)</f>
        <v>#REF!</v>
      </c>
      <c r="X3" s="12" t="e">
        <f ca="1">VLOOKUP(X$1,#REF!,3)</f>
        <v>#REF!</v>
      </c>
      <c r="Y3" s="12" t="e">
        <f ca="1">VLOOKUP(Y$1,#REF!,3)</f>
        <v>#REF!</v>
      </c>
      <c r="Z3" s="12" t="e">
        <f ca="1">VLOOKUP(Z$1,#REF!,3)</f>
        <v>#REF!</v>
      </c>
      <c r="AA3" s="14"/>
      <c r="AB3" s="30"/>
      <c r="AC3" s="14"/>
      <c r="AD3" s="14"/>
      <c r="AE3" s="14"/>
      <c r="AF3" s="14"/>
      <c r="AG3" s="14"/>
      <c r="AH3" s="14"/>
      <c r="AI3" s="27"/>
      <c r="AJ3" s="70"/>
      <c r="AK3" s="71"/>
      <c r="AL3" s="71"/>
      <c r="AM3" s="71"/>
      <c r="AN3" s="72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</row>
    <row r="4" spans="1:106" s="5" customFormat="1" ht="14.1" customHeight="1" x14ac:dyDescent="0.25">
      <c r="A4" s="41" t="s">
        <v>17</v>
      </c>
      <c r="B4" s="42" t="s">
        <v>0</v>
      </c>
      <c r="C4" s="43"/>
      <c r="D4" s="40"/>
      <c r="E4" s="32"/>
      <c r="F4" s="32"/>
      <c r="G4" s="33"/>
      <c r="H4" s="31"/>
      <c r="I4" s="31"/>
      <c r="J4" s="31"/>
      <c r="K4" s="31"/>
      <c r="L4" s="80" t="s">
        <v>33</v>
      </c>
      <c r="M4" s="80" t="s">
        <v>38</v>
      </c>
      <c r="N4" s="31"/>
      <c r="O4" s="33"/>
      <c r="P4" s="31"/>
      <c r="Q4" s="34" t="e">
        <f ca="1">VLOOKUP(Q$1,#REF!,4)</f>
        <v>#REF!</v>
      </c>
      <c r="R4" s="34" t="e">
        <f ca="1">VLOOKUP(R$1,#REF!,4)</f>
        <v>#REF!</v>
      </c>
      <c r="S4" s="34" t="e">
        <f ca="1">VLOOKUP(S$1,#REF!,4)</f>
        <v>#REF!</v>
      </c>
      <c r="T4" s="34" t="e">
        <f ca="1">VLOOKUP(T$1,#REF!,4)</f>
        <v>#REF!</v>
      </c>
      <c r="U4" s="34" t="e">
        <f ca="1">VLOOKUP(U$1,#REF!,4)</f>
        <v>#REF!</v>
      </c>
      <c r="V4" s="34" t="e">
        <f ca="1">VLOOKUP(V$1,#REF!,4)</f>
        <v>#REF!</v>
      </c>
      <c r="W4" s="34" t="e">
        <f ca="1">VLOOKUP(W$1,#REF!,4)</f>
        <v>#REF!</v>
      </c>
      <c r="X4" s="34" t="e">
        <f ca="1">VLOOKUP(X$1,#REF!,4)</f>
        <v>#REF!</v>
      </c>
      <c r="Y4" s="34" t="e">
        <f ca="1">VLOOKUP(Y$1,#REF!,4)</f>
        <v>#REF!</v>
      </c>
      <c r="Z4" s="34" t="e">
        <f ca="1">VLOOKUP(Z$1,#REF!,4)</f>
        <v>#REF!</v>
      </c>
      <c r="AA4" s="32"/>
      <c r="AB4" s="31"/>
      <c r="AC4" s="31"/>
      <c r="AD4" s="32"/>
      <c r="AE4" s="31"/>
      <c r="AF4" s="31"/>
      <c r="AG4" s="31"/>
      <c r="AH4" s="31"/>
      <c r="AI4" s="33"/>
      <c r="AJ4" s="73"/>
      <c r="AK4" s="73"/>
      <c r="AL4" s="74"/>
      <c r="AM4" s="74"/>
      <c r="AN4" s="74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</row>
    <row r="5" spans="1:106" s="3" customFormat="1" ht="18" customHeight="1" x14ac:dyDescent="0.25">
      <c r="A5" s="15">
        <v>36644</v>
      </c>
      <c r="B5" s="16">
        <v>36647</v>
      </c>
      <c r="C5" s="59" t="str">
        <f>VLOOKUP(WEEKDAY($B5),Daycode,2)</f>
        <v>M</v>
      </c>
      <c r="D5" s="17"/>
      <c r="E5" s="18">
        <v>476918</v>
      </c>
      <c r="F5" s="18"/>
      <c r="G5" s="19">
        <v>183275.59</v>
      </c>
      <c r="H5" s="18"/>
      <c r="I5" s="18">
        <v>2201615.56</v>
      </c>
      <c r="J5" s="18">
        <v>18548991.34</v>
      </c>
      <c r="K5" s="18">
        <v>20823.05</v>
      </c>
      <c r="L5" s="18">
        <v>41006221.289999999</v>
      </c>
      <c r="M5" s="18">
        <v>47291724</v>
      </c>
      <c r="N5" s="18">
        <v>1103462.48</v>
      </c>
      <c r="O5" s="19">
        <v>3710177.2</v>
      </c>
      <c r="P5" s="18">
        <v>5634327.5300000003</v>
      </c>
      <c r="Q5" s="18"/>
      <c r="R5" s="18"/>
      <c r="S5" s="18"/>
      <c r="T5" s="18"/>
      <c r="U5" s="18"/>
      <c r="V5" s="18"/>
      <c r="W5" s="18"/>
      <c r="X5" s="18"/>
      <c r="Y5" s="18"/>
      <c r="Z5" s="57"/>
      <c r="AA5" s="18">
        <v>234893.9</v>
      </c>
      <c r="AB5" s="18"/>
      <c r="AC5" s="18"/>
      <c r="AD5" s="18">
        <v>32476427.949999999</v>
      </c>
      <c r="AE5" s="58">
        <v>28472840.93</v>
      </c>
      <c r="AF5" s="18">
        <v>51329702.68</v>
      </c>
      <c r="AG5" s="18"/>
      <c r="AH5" s="18">
        <v>4151605.49</v>
      </c>
      <c r="AI5" s="19">
        <f>SUM(F5:AH5)</f>
        <v>236366088.99000004</v>
      </c>
      <c r="AJ5" s="76"/>
      <c r="AK5" s="76"/>
      <c r="AL5" s="76"/>
      <c r="AM5" s="76"/>
      <c r="AN5" s="77"/>
      <c r="AO5" s="7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</row>
    <row r="6" spans="1:106" s="3" customFormat="1" ht="18" customHeight="1" x14ac:dyDescent="0.25">
      <c r="A6" s="15">
        <v>36647</v>
      </c>
      <c r="B6" s="16">
        <f>B5+1</f>
        <v>36648</v>
      </c>
      <c r="C6" s="59" t="str">
        <f t="shared" ref="C6:C35" si="0">VLOOKUP(WEEKDAY($B6),Daycode,2)</f>
        <v>T</v>
      </c>
      <c r="D6" s="17"/>
      <c r="E6" s="18">
        <v>258247.4</v>
      </c>
      <c r="F6" s="18"/>
      <c r="G6" s="19">
        <v>187382.34</v>
      </c>
      <c r="H6" s="18"/>
      <c r="I6" s="18">
        <v>4284637.76</v>
      </c>
      <c r="J6" s="18">
        <v>12124965.4</v>
      </c>
      <c r="K6" s="18">
        <v>12627.02</v>
      </c>
      <c r="L6" s="18">
        <v>41247651.939999998</v>
      </c>
      <c r="M6" s="18">
        <v>48496474</v>
      </c>
      <c r="N6" s="18">
        <v>1467715.98</v>
      </c>
      <c r="O6" s="19">
        <v>6507957.5599999996</v>
      </c>
      <c r="P6" s="18">
        <v>4136315.93</v>
      </c>
      <c r="Q6" s="18"/>
      <c r="R6" s="18"/>
      <c r="S6" s="18"/>
      <c r="T6" s="18"/>
      <c r="U6" s="18"/>
      <c r="V6" s="18"/>
      <c r="W6" s="18"/>
      <c r="X6" s="18"/>
      <c r="Y6" s="18"/>
      <c r="Z6" s="57"/>
      <c r="AA6" s="18">
        <v>169290.49</v>
      </c>
      <c r="AB6" s="18"/>
      <c r="AC6" s="18"/>
      <c r="AD6" s="18">
        <v>23869273.949999999</v>
      </c>
      <c r="AE6" s="58">
        <v>21226434.93</v>
      </c>
      <c r="AF6" s="18">
        <v>36237804.490000002</v>
      </c>
      <c r="AG6" s="18"/>
      <c r="AH6" s="18">
        <v>3979130.49</v>
      </c>
      <c r="AI6" s="19">
        <f t="shared" ref="AI6:AI35" si="1">SUM(F6:AH6)</f>
        <v>203947662.28000003</v>
      </c>
      <c r="AJ6" s="76"/>
      <c r="AK6" s="76"/>
      <c r="AL6" s="76"/>
      <c r="AM6" s="76"/>
      <c r="AN6" s="77"/>
      <c r="AO6" s="7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</row>
    <row r="7" spans="1:106" s="53" customFormat="1" ht="18" customHeight="1" x14ac:dyDescent="0.25">
      <c r="A7" s="15">
        <v>36648</v>
      </c>
      <c r="B7" s="16">
        <f t="shared" ref="B7:B34" si="2">B6+1</f>
        <v>36649</v>
      </c>
      <c r="C7" s="44" t="str">
        <f t="shared" si="0"/>
        <v>W</v>
      </c>
      <c r="D7" s="17"/>
      <c r="E7" s="18">
        <v>223257.4</v>
      </c>
      <c r="F7" s="18"/>
      <c r="G7" s="19">
        <v>244624.71</v>
      </c>
      <c r="H7" s="18"/>
      <c r="I7" s="18">
        <v>5231251.72</v>
      </c>
      <c r="J7" s="18">
        <v>13592218.949999999</v>
      </c>
      <c r="K7" s="18">
        <v>12271.58</v>
      </c>
      <c r="L7" s="18">
        <v>41361212.039999999</v>
      </c>
      <c r="M7" s="18">
        <v>45803499</v>
      </c>
      <c r="N7" s="18">
        <v>2474890.2599999998</v>
      </c>
      <c r="O7" s="19">
        <v>5738064.9299999997</v>
      </c>
      <c r="P7" s="18">
        <v>3712287.93</v>
      </c>
      <c r="Q7" s="18"/>
      <c r="R7" s="18"/>
      <c r="S7" s="18"/>
      <c r="T7" s="18"/>
      <c r="U7" s="18"/>
      <c r="V7" s="18"/>
      <c r="W7" s="18"/>
      <c r="X7" s="18"/>
      <c r="Y7" s="18"/>
      <c r="Z7" s="57"/>
      <c r="AA7" s="18">
        <v>165270.99</v>
      </c>
      <c r="AB7" s="18"/>
      <c r="AC7" s="18"/>
      <c r="AD7" s="18">
        <v>23062094.949999999</v>
      </c>
      <c r="AE7" s="58">
        <v>20856930.530000001</v>
      </c>
      <c r="AF7" s="18">
        <v>33620046.939999998</v>
      </c>
      <c r="AG7" s="18"/>
      <c r="AH7" s="18">
        <v>3672375.49</v>
      </c>
      <c r="AI7" s="19">
        <f t="shared" si="1"/>
        <v>199547040.02000001</v>
      </c>
      <c r="AJ7" s="76"/>
      <c r="AK7" s="76"/>
      <c r="AL7" s="76"/>
      <c r="AM7" s="76"/>
      <c r="AN7" s="77"/>
      <c r="AO7" s="77"/>
      <c r="AP7" s="7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s="53" customFormat="1" ht="18" customHeight="1" x14ac:dyDescent="0.25">
      <c r="A8" s="15">
        <v>36649</v>
      </c>
      <c r="B8" s="16">
        <f t="shared" si="2"/>
        <v>36650</v>
      </c>
      <c r="C8" s="44" t="str">
        <f t="shared" si="0"/>
        <v>R</v>
      </c>
      <c r="D8" s="17"/>
      <c r="E8" s="18">
        <v>103237.4</v>
      </c>
      <c r="F8" s="18"/>
      <c r="G8" s="19">
        <v>209407.55</v>
      </c>
      <c r="H8" s="18"/>
      <c r="I8" s="18">
        <v>12530618.960000001</v>
      </c>
      <c r="J8" s="18">
        <v>18336539.239999998</v>
      </c>
      <c r="K8" s="18">
        <v>27911.32</v>
      </c>
      <c r="L8" s="18">
        <v>50310904.299999997</v>
      </c>
      <c r="M8" s="18">
        <v>45545187</v>
      </c>
      <c r="N8" s="18">
        <v>1411534.76</v>
      </c>
      <c r="O8" s="19">
        <v>5654386.7599999998</v>
      </c>
      <c r="P8" s="18">
        <v>7433287.5300000003</v>
      </c>
      <c r="Q8" s="18"/>
      <c r="R8" s="18"/>
      <c r="S8" s="18"/>
      <c r="T8" s="18"/>
      <c r="U8" s="18"/>
      <c r="V8" s="18"/>
      <c r="W8" s="18"/>
      <c r="X8" s="18"/>
      <c r="Y8" s="18"/>
      <c r="Z8" s="57"/>
      <c r="AA8" s="18">
        <v>476353.9</v>
      </c>
      <c r="AB8" s="18"/>
      <c r="AC8" s="18"/>
      <c r="AD8" s="18">
        <v>43641262.75</v>
      </c>
      <c r="AE8" s="58">
        <v>6456247</v>
      </c>
      <c r="AF8" s="18">
        <v>63688874.93</v>
      </c>
      <c r="AG8" s="18"/>
      <c r="AH8" s="18">
        <v>771640.49</v>
      </c>
      <c r="AI8" s="19">
        <f t="shared" si="1"/>
        <v>256494156.49000004</v>
      </c>
      <c r="AJ8" s="76"/>
      <c r="AK8" s="76"/>
      <c r="AL8" s="76"/>
      <c r="AM8" s="76"/>
      <c r="AN8" s="77"/>
      <c r="AO8" s="77"/>
      <c r="AP8" s="7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s="3" customFormat="1" ht="18" customHeight="1" x14ac:dyDescent="0.25">
      <c r="A9" s="15">
        <v>36650</v>
      </c>
      <c r="B9" s="16">
        <f t="shared" si="2"/>
        <v>36651</v>
      </c>
      <c r="C9" s="44" t="str">
        <f t="shared" si="0"/>
        <v>F</v>
      </c>
      <c r="D9" s="17"/>
      <c r="E9" s="18">
        <v>13163.5</v>
      </c>
      <c r="F9" s="18"/>
      <c r="G9" s="19">
        <v>192145.3</v>
      </c>
      <c r="H9" s="18"/>
      <c r="I9" s="18">
        <v>7534009.3600000003</v>
      </c>
      <c r="J9" s="18">
        <v>17260666.629999999</v>
      </c>
      <c r="K9" s="18">
        <v>26206.32</v>
      </c>
      <c r="L9" s="18">
        <v>46076589.100000001</v>
      </c>
      <c r="M9" s="18">
        <v>46133412</v>
      </c>
      <c r="N9" s="18">
        <v>3158316.76</v>
      </c>
      <c r="O9" s="19">
        <v>7999692.1699999999</v>
      </c>
      <c r="P9" s="18">
        <v>6116165.5300000003</v>
      </c>
      <c r="Q9" s="18"/>
      <c r="R9" s="18"/>
      <c r="S9" s="18"/>
      <c r="T9" s="18"/>
      <c r="U9" s="18"/>
      <c r="V9" s="18"/>
      <c r="W9" s="18"/>
      <c r="X9" s="18"/>
      <c r="Y9" s="18"/>
      <c r="Z9" s="57"/>
      <c r="AA9" s="18">
        <v>87626.9</v>
      </c>
      <c r="AB9" s="18"/>
      <c r="AC9" s="18"/>
      <c r="AD9" s="18">
        <v>36574199.75</v>
      </c>
      <c r="AE9" s="58">
        <v>32070675.329999998</v>
      </c>
      <c r="AF9" s="18">
        <v>59618110.990000002</v>
      </c>
      <c r="AG9" s="18"/>
      <c r="AH9" s="18">
        <v>830460.49</v>
      </c>
      <c r="AI9" s="19">
        <f t="shared" si="1"/>
        <v>263678276.63000005</v>
      </c>
      <c r="AJ9" s="76"/>
      <c r="AK9" s="76"/>
      <c r="AL9" s="76"/>
      <c r="AM9" s="76"/>
      <c r="AN9" s="77"/>
      <c r="AO9" s="7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</row>
    <row r="10" spans="1:106" s="54" customFormat="1" ht="18" customHeight="1" x14ac:dyDescent="0.25">
      <c r="A10" s="15"/>
      <c r="B10" s="52">
        <f t="shared" si="2"/>
        <v>36652</v>
      </c>
      <c r="C10" s="64" t="str">
        <f t="shared" si="0"/>
        <v>S</v>
      </c>
      <c r="D10" s="65"/>
      <c r="E10" s="66"/>
      <c r="F10" s="66"/>
      <c r="G10" s="19"/>
      <c r="H10" s="66"/>
      <c r="I10" s="66"/>
      <c r="J10" s="66"/>
      <c r="K10" s="66"/>
      <c r="L10" s="66"/>
      <c r="M10" s="66"/>
      <c r="N10" s="66"/>
      <c r="O10" s="19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7"/>
      <c r="AA10" s="66"/>
      <c r="AB10" s="66"/>
      <c r="AC10" s="66"/>
      <c r="AD10" s="66"/>
      <c r="AE10" s="66"/>
      <c r="AF10" s="66"/>
      <c r="AG10" s="66"/>
      <c r="AH10" s="66"/>
      <c r="AI10" s="19">
        <f t="shared" si="1"/>
        <v>0</v>
      </c>
      <c r="AJ10" s="76"/>
      <c r="AK10" s="76"/>
      <c r="AL10" s="76"/>
      <c r="AM10" s="76"/>
      <c r="AN10" s="77"/>
      <c r="AO10" s="7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</row>
    <row r="11" spans="1:106" s="54" customFormat="1" ht="18" customHeight="1" x14ac:dyDescent="0.25">
      <c r="A11" s="63" t="str">
        <f t="shared" ref="A11:A33" si="3">IF(C11="s","-",(IF(C11="m",B11-3,B11-1)))</f>
        <v>-</v>
      </c>
      <c r="B11" s="52">
        <f t="shared" si="2"/>
        <v>36653</v>
      </c>
      <c r="C11" s="64" t="str">
        <f t="shared" si="0"/>
        <v>S</v>
      </c>
      <c r="D11" s="65"/>
      <c r="E11" s="66"/>
      <c r="F11" s="66"/>
      <c r="G11" s="19"/>
      <c r="H11" s="66"/>
      <c r="I11" s="66"/>
      <c r="J11" s="66"/>
      <c r="K11" s="66"/>
      <c r="L11" s="66"/>
      <c r="M11" s="66"/>
      <c r="N11" s="66"/>
      <c r="O11" s="19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7"/>
      <c r="AA11" s="66"/>
      <c r="AB11" s="66"/>
      <c r="AC11" s="66"/>
      <c r="AD11" s="66"/>
      <c r="AE11" s="66"/>
      <c r="AF11" s="66"/>
      <c r="AG11" s="66"/>
      <c r="AH11" s="66"/>
      <c r="AI11" s="19">
        <f t="shared" si="1"/>
        <v>0</v>
      </c>
      <c r="AJ11" s="76"/>
      <c r="AK11" s="76"/>
      <c r="AL11" s="76"/>
      <c r="AM11" s="76"/>
      <c r="AN11" s="77"/>
      <c r="AO11" s="7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</row>
    <row r="12" spans="1:106" s="3" customFormat="1" ht="18" customHeight="1" x14ac:dyDescent="0.25">
      <c r="A12" s="60">
        <f>IF(C12="s","-",(IF(C12="m",B12-3,B12-1)))</f>
        <v>36651</v>
      </c>
      <c r="B12" s="46">
        <f>B11+1</f>
        <v>36654</v>
      </c>
      <c r="C12" s="61" t="str">
        <f t="shared" si="0"/>
        <v>M</v>
      </c>
      <c r="D12" s="62"/>
      <c r="E12" s="18">
        <v>263984.5</v>
      </c>
      <c r="F12" s="18"/>
      <c r="G12" s="19">
        <v>201399.73</v>
      </c>
      <c r="H12" s="18"/>
      <c r="I12" s="18">
        <v>6870506</v>
      </c>
      <c r="J12" s="18">
        <v>15106409.119999999</v>
      </c>
      <c r="K12" s="18">
        <v>45090.92</v>
      </c>
      <c r="L12" s="18">
        <v>46482046.310000002</v>
      </c>
      <c r="M12" s="18">
        <v>48287622</v>
      </c>
      <c r="N12" s="18">
        <v>2226303.4</v>
      </c>
      <c r="O12" s="19">
        <v>9923887.2599999998</v>
      </c>
      <c r="P12" s="18">
        <v>7515691.7800000003</v>
      </c>
      <c r="Q12" s="18"/>
      <c r="R12" s="18"/>
      <c r="S12" s="18"/>
      <c r="T12" s="18"/>
      <c r="U12" s="18"/>
      <c r="V12" s="18"/>
      <c r="W12" s="18"/>
      <c r="X12" s="18"/>
      <c r="Y12" s="18"/>
      <c r="Z12" s="57"/>
      <c r="AA12" s="18">
        <v>185369.9</v>
      </c>
      <c r="AB12" s="18"/>
      <c r="AC12" s="18"/>
      <c r="AD12" s="18">
        <v>8237374</v>
      </c>
      <c r="AE12" s="58">
        <v>38716478.670000002</v>
      </c>
      <c r="AF12" s="18">
        <v>73651909.439999998</v>
      </c>
      <c r="AG12" s="18"/>
      <c r="AH12" s="18">
        <v>977618.59</v>
      </c>
      <c r="AI12" s="19">
        <f t="shared" si="1"/>
        <v>258427707.12000003</v>
      </c>
      <c r="AJ12" s="76"/>
      <c r="AK12" s="76"/>
      <c r="AL12" s="76"/>
      <c r="AM12" s="76"/>
      <c r="AN12" s="77"/>
      <c r="AO12" s="7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</row>
    <row r="13" spans="1:106" s="3" customFormat="1" ht="18" customHeight="1" x14ac:dyDescent="0.25">
      <c r="A13" s="60">
        <v>36654</v>
      </c>
      <c r="B13" s="16">
        <f t="shared" si="2"/>
        <v>36655</v>
      </c>
      <c r="C13" s="59" t="str">
        <f t="shared" si="0"/>
        <v>T</v>
      </c>
      <c r="D13" s="17"/>
      <c r="E13" s="18">
        <v>13120.5</v>
      </c>
      <c r="F13" s="18"/>
      <c r="G13" s="19">
        <v>181598.94</v>
      </c>
      <c r="H13" s="18"/>
      <c r="I13" s="18">
        <v>6921932</v>
      </c>
      <c r="J13" s="18">
        <v>21800653.710000001</v>
      </c>
      <c r="K13" s="18">
        <v>74240.12</v>
      </c>
      <c r="L13" s="18">
        <v>35953627.609999999</v>
      </c>
      <c r="M13" s="18">
        <v>48499477</v>
      </c>
      <c r="N13" s="18">
        <v>3365153.2</v>
      </c>
      <c r="O13" s="19">
        <v>6880058.0999999996</v>
      </c>
      <c r="P13" s="18">
        <v>3143833.94</v>
      </c>
      <c r="Q13" s="18"/>
      <c r="R13" s="18"/>
      <c r="S13" s="18"/>
      <c r="T13" s="18"/>
      <c r="U13" s="18"/>
      <c r="V13" s="18"/>
      <c r="W13" s="18"/>
      <c r="X13" s="18"/>
      <c r="Y13" s="18"/>
      <c r="Z13" s="57"/>
      <c r="AA13" s="18">
        <v>468614</v>
      </c>
      <c r="AB13" s="18"/>
      <c r="AC13" s="18"/>
      <c r="AD13" s="18">
        <v>20639447.350000001</v>
      </c>
      <c r="AE13" s="58">
        <v>16684319.869999999</v>
      </c>
      <c r="AF13" s="18">
        <v>49550705.140000001</v>
      </c>
      <c r="AG13" s="18"/>
      <c r="AH13" s="18">
        <v>669464.99</v>
      </c>
      <c r="AI13" s="19">
        <f t="shared" si="1"/>
        <v>214833125.97000003</v>
      </c>
      <c r="AJ13" s="76"/>
      <c r="AK13" s="76"/>
      <c r="AL13" s="76"/>
      <c r="AM13" s="76"/>
      <c r="AN13" s="77"/>
      <c r="AO13" s="7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</row>
    <row r="14" spans="1:106" s="53" customFormat="1" ht="18" customHeight="1" x14ac:dyDescent="0.25">
      <c r="A14" s="60">
        <v>36655</v>
      </c>
      <c r="B14" s="16">
        <f t="shared" si="2"/>
        <v>36656</v>
      </c>
      <c r="C14" s="44" t="str">
        <f t="shared" si="0"/>
        <v>W</v>
      </c>
      <c r="D14" s="17"/>
      <c r="E14" s="18">
        <v>13897</v>
      </c>
      <c r="F14" s="18"/>
      <c r="G14" s="19">
        <v>170307.41</v>
      </c>
      <c r="H14" s="18"/>
      <c r="I14" s="18">
        <v>5861968</v>
      </c>
      <c r="J14" s="18">
        <v>19283310.219999999</v>
      </c>
      <c r="K14" s="18">
        <v>20799.990000000002</v>
      </c>
      <c r="L14" s="18">
        <v>40423066.609999999</v>
      </c>
      <c r="M14" s="18">
        <v>46296792</v>
      </c>
      <c r="N14" s="18">
        <v>3181023.6</v>
      </c>
      <c r="O14" s="19">
        <v>8040771.0599999996</v>
      </c>
      <c r="P14" s="18">
        <v>6038732.2599999998</v>
      </c>
      <c r="Q14" s="18"/>
      <c r="R14" s="18"/>
      <c r="S14" s="18"/>
      <c r="T14" s="18"/>
      <c r="U14" s="18"/>
      <c r="V14" s="18"/>
      <c r="W14" s="18"/>
      <c r="X14" s="18"/>
      <c r="Y14" s="18"/>
      <c r="Z14" s="57"/>
      <c r="AA14" s="18">
        <v>221808.4</v>
      </c>
      <c r="AB14" s="18"/>
      <c r="AC14" s="18"/>
      <c r="AD14" s="18">
        <v>1678931</v>
      </c>
      <c r="AE14" s="58">
        <v>30061273.27</v>
      </c>
      <c r="AF14" s="18">
        <v>62841047.740000002</v>
      </c>
      <c r="AG14" s="18"/>
      <c r="AH14" s="18">
        <v>305405</v>
      </c>
      <c r="AI14" s="19">
        <f t="shared" si="1"/>
        <v>224425236.56</v>
      </c>
      <c r="AJ14" s="76"/>
      <c r="AK14" s="76"/>
      <c r="AL14" s="76"/>
      <c r="AM14" s="76"/>
      <c r="AN14" s="77"/>
      <c r="AO14" s="77"/>
      <c r="AP14" s="7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s="53" customFormat="1" ht="18" customHeight="1" x14ac:dyDescent="0.25">
      <c r="A15" s="60">
        <v>36656</v>
      </c>
      <c r="B15" s="16">
        <f>B14+1</f>
        <v>36657</v>
      </c>
      <c r="C15" s="44" t="str">
        <f t="shared" si="0"/>
        <v>R</v>
      </c>
      <c r="D15" s="17"/>
      <c r="E15" s="18">
        <v>254815</v>
      </c>
      <c r="F15" s="18"/>
      <c r="G15" s="19">
        <v>202357.4</v>
      </c>
      <c r="H15" s="18"/>
      <c r="I15" s="18">
        <v>3994734</v>
      </c>
      <c r="J15" s="18">
        <v>19477648.739999998</v>
      </c>
      <c r="K15" s="18">
        <v>43525.09</v>
      </c>
      <c r="L15" s="18">
        <v>41574787.659999996</v>
      </c>
      <c r="M15" s="18">
        <v>45450032</v>
      </c>
      <c r="N15" s="18">
        <v>1810765.2</v>
      </c>
      <c r="O15" s="19">
        <v>5210443.7300000004</v>
      </c>
      <c r="P15" s="18">
        <v>3237113.29</v>
      </c>
      <c r="Q15" s="18"/>
      <c r="R15" s="18"/>
      <c r="S15" s="18"/>
      <c r="T15" s="18"/>
      <c r="U15" s="18"/>
      <c r="V15" s="18"/>
      <c r="W15" s="18"/>
      <c r="X15" s="18"/>
      <c r="Y15" s="18"/>
      <c r="Z15" s="57"/>
      <c r="AA15" s="18">
        <v>367201.9</v>
      </c>
      <c r="AB15" s="18"/>
      <c r="AC15" s="18"/>
      <c r="AD15" s="18">
        <v>22304714.75</v>
      </c>
      <c r="AE15" s="58">
        <v>15714901.27</v>
      </c>
      <c r="AF15" s="18">
        <v>47888473.640000001</v>
      </c>
      <c r="AG15" s="18"/>
      <c r="AH15" s="18">
        <v>619784.74</v>
      </c>
      <c r="AI15" s="19">
        <f t="shared" si="1"/>
        <v>207896483.41000003</v>
      </c>
      <c r="AJ15" s="76"/>
      <c r="AK15" s="76"/>
      <c r="AL15" s="76"/>
      <c r="AM15" s="76"/>
      <c r="AN15" s="77"/>
      <c r="AO15" s="77"/>
      <c r="AP15" s="7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</row>
    <row r="16" spans="1:106" s="3" customFormat="1" ht="18" customHeight="1" x14ac:dyDescent="0.25">
      <c r="A16" s="60">
        <v>36657</v>
      </c>
      <c r="B16" s="16">
        <f>B15+1</f>
        <v>36658</v>
      </c>
      <c r="C16" s="44" t="str">
        <f t="shared" si="0"/>
        <v>F</v>
      </c>
      <c r="D16" s="17"/>
      <c r="E16" s="18">
        <v>550963.80000000005</v>
      </c>
      <c r="F16" s="18"/>
      <c r="G16" s="19">
        <v>155039.70000000001</v>
      </c>
      <c r="H16" s="18"/>
      <c r="I16" s="18">
        <v>6197984</v>
      </c>
      <c r="J16" s="18">
        <v>13496555.310000001</v>
      </c>
      <c r="K16" s="18">
        <v>63990.09</v>
      </c>
      <c r="L16" s="18">
        <v>32559325.210000001</v>
      </c>
      <c r="M16" s="18">
        <v>42360363</v>
      </c>
      <c r="N16" s="18">
        <v>3765904</v>
      </c>
      <c r="O16" s="19">
        <v>13549926.300000001</v>
      </c>
      <c r="P16" s="18">
        <v>5236371.29</v>
      </c>
      <c r="Q16" s="18"/>
      <c r="R16" s="18"/>
      <c r="S16" s="18"/>
      <c r="T16" s="18"/>
      <c r="U16" s="18"/>
      <c r="V16" s="18"/>
      <c r="W16" s="18"/>
      <c r="X16" s="18"/>
      <c r="Y16" s="18"/>
      <c r="Z16" s="57"/>
      <c r="AA16" s="18">
        <v>170816.9</v>
      </c>
      <c r="AB16" s="18"/>
      <c r="AC16" s="18"/>
      <c r="AD16" s="18">
        <v>32493774.149999999</v>
      </c>
      <c r="AE16" s="58">
        <v>27885666.27</v>
      </c>
      <c r="AF16" s="18">
        <v>55345068.439999998</v>
      </c>
      <c r="AG16" s="18"/>
      <c r="AH16" s="18">
        <v>504741.74</v>
      </c>
      <c r="AI16" s="19">
        <f t="shared" si="1"/>
        <v>233785526.40000004</v>
      </c>
      <c r="AJ16" s="76"/>
      <c r="AK16" s="76"/>
      <c r="AL16" s="76"/>
      <c r="AM16" s="76"/>
      <c r="AN16" s="77"/>
      <c r="AO16" s="7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</row>
    <row r="17" spans="1:106" s="54" customFormat="1" ht="18" customHeight="1" x14ac:dyDescent="0.25">
      <c r="A17" s="63" t="str">
        <f t="shared" si="3"/>
        <v>-</v>
      </c>
      <c r="B17" s="52">
        <f t="shared" si="2"/>
        <v>36659</v>
      </c>
      <c r="C17" s="64" t="str">
        <f t="shared" si="0"/>
        <v>S</v>
      </c>
      <c r="D17" s="65"/>
      <c r="E17" s="66"/>
      <c r="F17" s="66"/>
      <c r="G17" s="19"/>
      <c r="H17" s="66"/>
      <c r="I17" s="66"/>
      <c r="J17" s="66"/>
      <c r="K17" s="66"/>
      <c r="L17" s="66"/>
      <c r="M17" s="66"/>
      <c r="N17" s="66"/>
      <c r="O17" s="19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66"/>
      <c r="AB17" s="66"/>
      <c r="AC17" s="66"/>
      <c r="AD17" s="66"/>
      <c r="AE17" s="66"/>
      <c r="AF17" s="66"/>
      <c r="AG17" s="66"/>
      <c r="AH17" s="66"/>
      <c r="AI17" s="19">
        <f t="shared" si="1"/>
        <v>0</v>
      </c>
      <c r="AJ17" s="76"/>
      <c r="AK17" s="76"/>
      <c r="AL17" s="76"/>
      <c r="AM17" s="76"/>
      <c r="AN17" s="77"/>
      <c r="AO17" s="7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</row>
    <row r="18" spans="1:106" s="54" customFormat="1" ht="18" customHeight="1" x14ac:dyDescent="0.25">
      <c r="A18" s="63" t="str">
        <f t="shared" si="3"/>
        <v>-</v>
      </c>
      <c r="B18" s="52">
        <f t="shared" si="2"/>
        <v>36660</v>
      </c>
      <c r="C18" s="64" t="str">
        <f t="shared" si="0"/>
        <v>S</v>
      </c>
      <c r="D18" s="65"/>
      <c r="E18" s="66"/>
      <c r="F18" s="66"/>
      <c r="G18" s="19"/>
      <c r="H18" s="66"/>
      <c r="I18" s="66"/>
      <c r="J18" s="66"/>
      <c r="K18" s="66"/>
      <c r="L18" s="66"/>
      <c r="M18" s="66"/>
      <c r="N18" s="66"/>
      <c r="O18" s="19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7"/>
      <c r="AA18" s="66"/>
      <c r="AB18" s="66"/>
      <c r="AC18" s="66"/>
      <c r="AD18" s="66"/>
      <c r="AE18" s="66"/>
      <c r="AF18" s="66"/>
      <c r="AG18" s="66"/>
      <c r="AH18" s="66"/>
      <c r="AI18" s="19">
        <f t="shared" si="1"/>
        <v>0</v>
      </c>
      <c r="AJ18" s="76"/>
      <c r="AK18" s="76"/>
      <c r="AL18" s="76"/>
      <c r="AM18" s="76"/>
      <c r="AN18" s="77"/>
      <c r="AO18" s="7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</row>
    <row r="19" spans="1:106" s="3" customFormat="1" ht="18" customHeight="1" x14ac:dyDescent="0.25">
      <c r="A19" s="15">
        <f t="shared" si="3"/>
        <v>36658</v>
      </c>
      <c r="B19" s="16">
        <f t="shared" si="2"/>
        <v>36661</v>
      </c>
      <c r="C19" s="59" t="str">
        <f t="shared" si="0"/>
        <v>M</v>
      </c>
      <c r="D19" s="17"/>
      <c r="E19" s="18">
        <v>119100.2</v>
      </c>
      <c r="F19" s="18"/>
      <c r="G19" s="19">
        <v>138138.93</v>
      </c>
      <c r="H19" s="18"/>
      <c r="I19" s="18">
        <v>6342949.5599999996</v>
      </c>
      <c r="J19" s="18">
        <v>19606025.02</v>
      </c>
      <c r="K19" s="18">
        <v>64891.29</v>
      </c>
      <c r="L19" s="18">
        <v>37092070.109999999</v>
      </c>
      <c r="M19" s="18">
        <v>36070422</v>
      </c>
      <c r="N19" s="18">
        <v>2762415.8</v>
      </c>
      <c r="O19" s="19">
        <v>12089438.609999999</v>
      </c>
      <c r="P19" s="18">
        <v>6201782.6100000003</v>
      </c>
      <c r="Q19" s="18"/>
      <c r="R19" s="18"/>
      <c r="S19" s="18"/>
      <c r="T19" s="18"/>
      <c r="U19" s="18"/>
      <c r="V19" s="18"/>
      <c r="W19" s="18"/>
      <c r="X19" s="18"/>
      <c r="Y19" s="18"/>
      <c r="Z19" s="57"/>
      <c r="AA19" s="18">
        <v>311027.90000000002</v>
      </c>
      <c r="AB19" s="18"/>
      <c r="AC19" s="18"/>
      <c r="AD19" s="18">
        <v>36612318.149999999</v>
      </c>
      <c r="AE19" s="58">
        <v>3573930.6</v>
      </c>
      <c r="AF19" s="18">
        <v>69293247.890000001</v>
      </c>
      <c r="AG19" s="18"/>
      <c r="AH19" s="18">
        <v>1937380.74</v>
      </c>
      <c r="AI19" s="19">
        <f t="shared" si="1"/>
        <v>232096039.20999998</v>
      </c>
      <c r="AJ19" s="76"/>
      <c r="AK19" s="76"/>
      <c r="AL19" s="76"/>
      <c r="AM19" s="76"/>
      <c r="AN19" s="77"/>
      <c r="AO19" s="7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</row>
    <row r="20" spans="1:106" s="3" customFormat="1" ht="18" customHeight="1" x14ac:dyDescent="0.25">
      <c r="A20" s="15">
        <v>36661</v>
      </c>
      <c r="B20" s="16">
        <f>B19+1</f>
        <v>36662</v>
      </c>
      <c r="C20" s="59" t="str">
        <f t="shared" si="0"/>
        <v>T</v>
      </c>
      <c r="D20" s="17"/>
      <c r="E20" s="18">
        <v>195471.75</v>
      </c>
      <c r="F20" s="18"/>
      <c r="G20" s="19">
        <v>103769.68</v>
      </c>
      <c r="H20" s="18"/>
      <c r="I20" s="18">
        <v>6812649.96</v>
      </c>
      <c r="J20" s="18">
        <v>16623498.050000001</v>
      </c>
      <c r="K20" s="18">
        <v>65991.490000000005</v>
      </c>
      <c r="L20" s="18">
        <v>29516301.260000002</v>
      </c>
      <c r="M20" s="18">
        <v>35925264</v>
      </c>
      <c r="N20" s="18">
        <v>3647251.6</v>
      </c>
      <c r="O20" s="19">
        <v>14852462.48</v>
      </c>
      <c r="P20" s="18">
        <v>5188086.53</v>
      </c>
      <c r="Q20" s="18"/>
      <c r="R20" s="18"/>
      <c r="S20" s="18"/>
      <c r="T20" s="18"/>
      <c r="U20" s="18"/>
      <c r="V20" s="18"/>
      <c r="W20" s="18"/>
      <c r="X20" s="18"/>
      <c r="Y20" s="18"/>
      <c r="Z20" s="57"/>
      <c r="AA20" s="18">
        <v>388812.4</v>
      </c>
      <c r="AB20" s="18"/>
      <c r="AC20" s="18"/>
      <c r="AD20" s="18">
        <v>31880434.550000001</v>
      </c>
      <c r="AE20" s="58">
        <v>26821942.870000001</v>
      </c>
      <c r="AF20" s="18">
        <v>60656283.939999998</v>
      </c>
      <c r="AG20" s="18"/>
      <c r="AH20" s="18">
        <v>1960090.93</v>
      </c>
      <c r="AI20" s="19">
        <f t="shared" si="1"/>
        <v>234442839.74000001</v>
      </c>
      <c r="AJ20" s="76"/>
      <c r="AK20" s="76"/>
      <c r="AL20" s="76"/>
      <c r="AM20" s="76"/>
      <c r="AN20" s="77"/>
      <c r="AO20" s="7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</row>
    <row r="21" spans="1:106" s="53" customFormat="1" ht="18" customHeight="1" x14ac:dyDescent="0.25">
      <c r="A21" s="15">
        <f t="shared" si="3"/>
        <v>36662</v>
      </c>
      <c r="B21" s="16">
        <f t="shared" si="2"/>
        <v>36663</v>
      </c>
      <c r="C21" s="44" t="str">
        <f t="shared" si="0"/>
        <v>W</v>
      </c>
      <c r="D21" s="17"/>
      <c r="E21" s="18">
        <v>121724.75</v>
      </c>
      <c r="F21" s="18"/>
      <c r="G21" s="19">
        <v>116299.68</v>
      </c>
      <c r="H21" s="18"/>
      <c r="I21" s="18">
        <v>6486389</v>
      </c>
      <c r="J21" s="18">
        <v>18613573.940000001</v>
      </c>
      <c r="K21" s="18">
        <v>46060.49</v>
      </c>
      <c r="L21" s="18">
        <v>31608345.210000001</v>
      </c>
      <c r="M21" s="18">
        <v>38299597</v>
      </c>
      <c r="N21" s="18">
        <v>3386342.4</v>
      </c>
      <c r="O21" s="19">
        <v>13685186.43</v>
      </c>
      <c r="P21" s="18">
        <v>5042340.29</v>
      </c>
      <c r="Q21" s="18"/>
      <c r="R21" s="18"/>
      <c r="S21" s="18"/>
      <c r="T21" s="18"/>
      <c r="U21" s="18"/>
      <c r="V21" s="18"/>
      <c r="W21" s="18"/>
      <c r="X21" s="18"/>
      <c r="Y21" s="18"/>
      <c r="Z21" s="57"/>
      <c r="AA21" s="18">
        <v>247625.4</v>
      </c>
      <c r="AB21" s="18"/>
      <c r="AC21" s="18"/>
      <c r="AD21" s="18">
        <v>30226806.949999999</v>
      </c>
      <c r="AE21" s="58">
        <v>26079645</v>
      </c>
      <c r="AF21" s="18">
        <v>55253371.039999999</v>
      </c>
      <c r="AG21" s="18"/>
      <c r="AH21" s="18">
        <v>2089950.93</v>
      </c>
      <c r="AI21" s="19">
        <f t="shared" si="1"/>
        <v>231181533.76000002</v>
      </c>
      <c r="AJ21" s="76"/>
      <c r="AK21" s="76"/>
      <c r="AL21" s="76"/>
      <c r="AM21" s="76"/>
      <c r="AN21" s="77"/>
      <c r="AO21" s="77"/>
      <c r="AP21" s="7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s="53" customFormat="1" ht="18" customHeight="1" x14ac:dyDescent="0.25">
      <c r="A22" s="15">
        <f>IF(C22="s","-",(IF(C22="m",B22-3,B22-1)))</f>
        <v>36663</v>
      </c>
      <c r="B22" s="16">
        <f>B21+1</f>
        <v>36664</v>
      </c>
      <c r="C22" s="44" t="str">
        <f t="shared" si="0"/>
        <v>R</v>
      </c>
      <c r="D22" s="17"/>
      <c r="E22" s="18">
        <v>407989.75</v>
      </c>
      <c r="F22" s="18"/>
      <c r="G22" s="19">
        <v>203509.71</v>
      </c>
      <c r="H22" s="18"/>
      <c r="I22" s="18">
        <v>4826566.3600000003</v>
      </c>
      <c r="J22" s="18">
        <v>23787247.510000002</v>
      </c>
      <c r="K22" s="18">
        <v>92566.89</v>
      </c>
      <c r="L22" s="18">
        <v>31298438.210000001</v>
      </c>
      <c r="M22" s="18">
        <v>41818778</v>
      </c>
      <c r="N22" s="18">
        <v>2827374.6</v>
      </c>
      <c r="O22" s="19">
        <v>9217957.5199999996</v>
      </c>
      <c r="P22" s="18">
        <v>512780.29</v>
      </c>
      <c r="Q22" s="18"/>
      <c r="R22" s="18"/>
      <c r="S22" s="18"/>
      <c r="T22" s="18"/>
      <c r="U22" s="18"/>
      <c r="V22" s="18"/>
      <c r="W22" s="18"/>
      <c r="X22" s="18"/>
      <c r="Y22" s="18"/>
      <c r="Z22" s="57"/>
      <c r="AA22" s="18">
        <v>289218.40000000002</v>
      </c>
      <c r="AB22" s="18"/>
      <c r="AC22" s="18"/>
      <c r="AD22" s="18">
        <v>8985678.3499999996</v>
      </c>
      <c r="AE22" s="58">
        <v>6325482.3200000003</v>
      </c>
      <c r="AF22" s="18">
        <v>19043124.190000001</v>
      </c>
      <c r="AG22" s="18"/>
      <c r="AH22" s="18">
        <v>1309070.93</v>
      </c>
      <c r="AI22" s="19">
        <f t="shared" si="1"/>
        <v>150537793.28</v>
      </c>
      <c r="AJ22" s="76"/>
      <c r="AK22" s="76"/>
      <c r="AL22" s="76"/>
      <c r="AM22" s="76"/>
      <c r="AN22" s="77"/>
      <c r="AO22" s="77"/>
      <c r="AP22" s="7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s="3" customFormat="1" ht="18" customHeight="1" x14ac:dyDescent="0.25">
      <c r="A23" s="15">
        <f>IF(C23="s","-",(IF(C23="m",B23-3,B23-1)))</f>
        <v>36664</v>
      </c>
      <c r="B23" s="16">
        <f>B22+1</f>
        <v>36665</v>
      </c>
      <c r="C23" s="44" t="str">
        <f t="shared" si="0"/>
        <v>F</v>
      </c>
      <c r="D23" s="17"/>
      <c r="E23" s="18">
        <v>513379.25</v>
      </c>
      <c r="F23" s="18"/>
      <c r="G23" s="19">
        <v>229300.17</v>
      </c>
      <c r="H23" s="18"/>
      <c r="I23" s="18">
        <v>4667514.76</v>
      </c>
      <c r="J23" s="18">
        <v>24570866.149999999</v>
      </c>
      <c r="K23" s="18">
        <v>56909.89</v>
      </c>
      <c r="L23" s="18">
        <v>34419799.909999996</v>
      </c>
      <c r="M23" s="18">
        <v>49280913</v>
      </c>
      <c r="N23" s="18">
        <v>2532129</v>
      </c>
      <c r="O23" s="19">
        <v>8500791.5899999999</v>
      </c>
      <c r="P23" s="18">
        <v>5218695.29</v>
      </c>
      <c r="Q23" s="18"/>
      <c r="R23" s="18"/>
      <c r="S23" s="18"/>
      <c r="T23" s="18"/>
      <c r="U23" s="18"/>
      <c r="V23" s="18"/>
      <c r="W23" s="18"/>
      <c r="X23" s="18"/>
      <c r="Y23" s="18"/>
      <c r="Z23" s="57"/>
      <c r="AA23" s="18">
        <v>-125088.1</v>
      </c>
      <c r="AB23" s="18"/>
      <c r="AC23" s="18"/>
      <c r="AD23" s="18">
        <v>33359764.75</v>
      </c>
      <c r="AE23" s="18">
        <v>30332210.52</v>
      </c>
      <c r="AF23" s="18">
        <v>61022348.740000002</v>
      </c>
      <c r="AG23" s="18"/>
      <c r="AH23" s="18">
        <v>1243605.93</v>
      </c>
      <c r="AI23" s="19">
        <f t="shared" si="1"/>
        <v>255309761.60000005</v>
      </c>
      <c r="AJ23" s="76"/>
      <c r="AK23" s="76"/>
      <c r="AL23" s="76"/>
      <c r="AM23" s="76"/>
      <c r="AN23" s="77"/>
      <c r="AO23" s="7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</row>
    <row r="24" spans="1:106" s="54" customFormat="1" ht="18" customHeight="1" x14ac:dyDescent="0.25">
      <c r="A24" s="63" t="str">
        <f t="shared" si="3"/>
        <v>-</v>
      </c>
      <c r="B24" s="52">
        <f t="shared" si="2"/>
        <v>36666</v>
      </c>
      <c r="C24" s="64" t="str">
        <f t="shared" si="0"/>
        <v>S</v>
      </c>
      <c r="D24" s="65"/>
      <c r="E24" s="66"/>
      <c r="F24" s="66"/>
      <c r="G24" s="19"/>
      <c r="H24" s="66"/>
      <c r="I24" s="66"/>
      <c r="J24" s="66"/>
      <c r="K24" s="66"/>
      <c r="L24" s="66"/>
      <c r="M24" s="66"/>
      <c r="N24" s="66"/>
      <c r="O24" s="19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7"/>
      <c r="AA24" s="66"/>
      <c r="AB24" s="66"/>
      <c r="AC24" s="66"/>
      <c r="AD24" s="66"/>
      <c r="AE24" s="66"/>
      <c r="AF24" s="66"/>
      <c r="AG24" s="66"/>
      <c r="AH24" s="66"/>
      <c r="AI24" s="19">
        <f t="shared" si="1"/>
        <v>0</v>
      </c>
      <c r="AJ24" s="76"/>
      <c r="AK24" s="76"/>
      <c r="AL24" s="76"/>
      <c r="AM24" s="76"/>
      <c r="AN24" s="77"/>
      <c r="AO24" s="7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</row>
    <row r="25" spans="1:106" s="54" customFormat="1" ht="18" customHeight="1" x14ac:dyDescent="0.25">
      <c r="A25" s="63" t="str">
        <f t="shared" si="3"/>
        <v>-</v>
      </c>
      <c r="B25" s="52">
        <f t="shared" si="2"/>
        <v>36667</v>
      </c>
      <c r="C25" s="64" t="str">
        <f t="shared" si="0"/>
        <v>S</v>
      </c>
      <c r="D25" s="65"/>
      <c r="E25" s="66"/>
      <c r="F25" s="66"/>
      <c r="G25" s="19"/>
      <c r="H25" s="66"/>
      <c r="I25" s="66"/>
      <c r="J25" s="66"/>
      <c r="K25" s="66"/>
      <c r="L25" s="66"/>
      <c r="M25" s="66"/>
      <c r="N25" s="66"/>
      <c r="O25" s="19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7"/>
      <c r="AA25" s="66"/>
      <c r="AB25" s="66"/>
      <c r="AC25" s="66"/>
      <c r="AD25" s="66"/>
      <c r="AE25" s="66"/>
      <c r="AF25" s="66"/>
      <c r="AG25" s="66"/>
      <c r="AH25" s="66"/>
      <c r="AI25" s="19">
        <f t="shared" si="1"/>
        <v>0</v>
      </c>
      <c r="AJ25" s="76"/>
      <c r="AK25" s="76"/>
      <c r="AL25" s="76"/>
      <c r="AM25" s="76"/>
      <c r="AN25" s="77"/>
      <c r="AO25" s="7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</row>
    <row r="26" spans="1:106" s="3" customFormat="1" ht="18" customHeight="1" x14ac:dyDescent="0.25">
      <c r="A26" s="15">
        <f t="shared" si="3"/>
        <v>36665</v>
      </c>
      <c r="B26" s="16">
        <f t="shared" si="2"/>
        <v>36668</v>
      </c>
      <c r="C26" s="59" t="str">
        <f t="shared" si="0"/>
        <v>M</v>
      </c>
      <c r="D26" s="17"/>
      <c r="E26" s="18">
        <v>206162.2</v>
      </c>
      <c r="F26" s="18"/>
      <c r="G26" s="19">
        <v>161495.84</v>
      </c>
      <c r="H26" s="18"/>
      <c r="I26" s="18">
        <v>5682842</v>
      </c>
      <c r="J26" s="18">
        <v>21908185.489999998</v>
      </c>
      <c r="K26" s="18">
        <v>58385.79</v>
      </c>
      <c r="L26" s="18">
        <v>48114059.759999998</v>
      </c>
      <c r="M26" s="18">
        <v>54227245</v>
      </c>
      <c r="N26" s="18">
        <v>1382612.6</v>
      </c>
      <c r="O26" s="19">
        <v>7251295.3300000001</v>
      </c>
      <c r="P26" s="18">
        <v>2961593.89</v>
      </c>
      <c r="Q26" s="18"/>
      <c r="R26" s="18"/>
      <c r="S26" s="18"/>
      <c r="T26" s="18"/>
      <c r="U26" s="18"/>
      <c r="V26" s="18"/>
      <c r="W26" s="18"/>
      <c r="X26" s="18"/>
      <c r="Y26" s="18"/>
      <c r="Z26" s="57"/>
      <c r="AA26" s="18">
        <v>1169486.8999999999</v>
      </c>
      <c r="AB26" s="18"/>
      <c r="AC26" s="18"/>
      <c r="AD26" s="18">
        <v>28518770.149999999</v>
      </c>
      <c r="AE26" s="58">
        <v>17673521.32</v>
      </c>
      <c r="AF26" s="18">
        <v>39179145.539999999</v>
      </c>
      <c r="AG26" s="18"/>
      <c r="AH26" s="18">
        <v>1320975.93</v>
      </c>
      <c r="AI26" s="19">
        <f t="shared" si="1"/>
        <v>229609615.53999999</v>
      </c>
      <c r="AJ26" s="76"/>
      <c r="AK26" s="76"/>
      <c r="AL26" s="76"/>
      <c r="AM26" s="76"/>
      <c r="AN26" s="77"/>
      <c r="AO26" s="7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</row>
    <row r="27" spans="1:106" s="3" customFormat="1" ht="18" customHeight="1" x14ac:dyDescent="0.25">
      <c r="A27" s="15">
        <f t="shared" si="3"/>
        <v>36668</v>
      </c>
      <c r="B27" s="16">
        <f t="shared" si="2"/>
        <v>36669</v>
      </c>
      <c r="C27" s="59" t="str">
        <f t="shared" si="0"/>
        <v>T</v>
      </c>
      <c r="D27" s="17"/>
      <c r="E27" s="18"/>
      <c r="F27" s="18"/>
      <c r="G27" s="19"/>
      <c r="H27" s="18"/>
      <c r="I27" s="18"/>
      <c r="J27" s="18"/>
      <c r="K27" s="18"/>
      <c r="L27" s="18"/>
      <c r="M27" s="18"/>
      <c r="N27" s="18"/>
      <c r="O27" s="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57"/>
      <c r="AA27" s="18"/>
      <c r="AB27" s="18"/>
      <c r="AC27" s="18"/>
      <c r="AD27" s="18"/>
      <c r="AE27" s="58"/>
      <c r="AF27" s="18"/>
      <c r="AG27" s="18"/>
      <c r="AH27" s="18"/>
      <c r="AI27" s="19">
        <f t="shared" si="1"/>
        <v>0</v>
      </c>
      <c r="AJ27" s="76"/>
      <c r="AK27" s="76"/>
      <c r="AL27" s="76"/>
      <c r="AM27" s="76"/>
      <c r="AN27" s="77"/>
      <c r="AO27" s="7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</row>
    <row r="28" spans="1:106" s="53" customFormat="1" ht="18" customHeight="1" x14ac:dyDescent="0.25">
      <c r="A28" s="15">
        <f t="shared" si="3"/>
        <v>36669</v>
      </c>
      <c r="B28" s="16">
        <f t="shared" si="2"/>
        <v>36670</v>
      </c>
      <c r="C28" s="44" t="str">
        <f t="shared" si="0"/>
        <v>W</v>
      </c>
      <c r="D28" s="17"/>
      <c r="E28" s="18"/>
      <c r="F28" s="18"/>
      <c r="G28" s="19"/>
      <c r="H28" s="18"/>
      <c r="I28" s="18"/>
      <c r="J28" s="18"/>
      <c r="K28" s="18"/>
      <c r="L28" s="18"/>
      <c r="M28" s="18"/>
      <c r="N28" s="18"/>
      <c r="O28" s="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57"/>
      <c r="AA28" s="18"/>
      <c r="AB28" s="18"/>
      <c r="AC28" s="18"/>
      <c r="AD28" s="18"/>
      <c r="AE28" s="58"/>
      <c r="AF28" s="18"/>
      <c r="AG28" s="18"/>
      <c r="AH28" s="18"/>
      <c r="AI28" s="19">
        <f t="shared" si="1"/>
        <v>0</v>
      </c>
      <c r="AJ28" s="76"/>
      <c r="AK28" s="76"/>
      <c r="AL28" s="76"/>
      <c r="AM28" s="76"/>
      <c r="AN28" s="77"/>
      <c r="AO28" s="77"/>
      <c r="AP28" s="7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s="53" customFormat="1" ht="18" customHeight="1" x14ac:dyDescent="0.25">
      <c r="A29" s="15">
        <f>IF(C29="s","-",(IF(C29="m",B29-3,B29-1)))</f>
        <v>36670</v>
      </c>
      <c r="B29" s="16">
        <f>B28+1</f>
        <v>36671</v>
      </c>
      <c r="C29" s="44" t="str">
        <f t="shared" si="0"/>
        <v>R</v>
      </c>
      <c r="D29" s="17"/>
      <c r="E29" s="18"/>
      <c r="F29" s="18"/>
      <c r="G29" s="19"/>
      <c r="H29" s="18"/>
      <c r="I29" s="18"/>
      <c r="J29" s="18"/>
      <c r="K29" s="18"/>
      <c r="L29" s="18"/>
      <c r="M29" s="18"/>
      <c r="N29" s="18"/>
      <c r="O29" s="1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57"/>
      <c r="AA29" s="18"/>
      <c r="AB29" s="18"/>
      <c r="AC29" s="18"/>
      <c r="AD29" s="18"/>
      <c r="AE29" s="58"/>
      <c r="AF29" s="18"/>
      <c r="AG29" s="18"/>
      <c r="AH29" s="18"/>
      <c r="AI29" s="19">
        <f t="shared" si="1"/>
        <v>0</v>
      </c>
      <c r="AJ29" s="76"/>
      <c r="AK29" s="76"/>
      <c r="AL29" s="76"/>
      <c r="AM29" s="76"/>
      <c r="AN29" s="77"/>
      <c r="AO29" s="77"/>
      <c r="AP29" s="7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s="3" customFormat="1" ht="18" customHeight="1" x14ac:dyDescent="0.25">
      <c r="A30" s="15">
        <f>IF(C30="s","-",(IF(C30="m",B30-3,B30-1)))</f>
        <v>36671</v>
      </c>
      <c r="B30" s="16">
        <f>B29+1</f>
        <v>36672</v>
      </c>
      <c r="C30" s="44" t="str">
        <f t="shared" si="0"/>
        <v>F</v>
      </c>
      <c r="D30" s="17"/>
      <c r="E30" s="18"/>
      <c r="F30" s="18"/>
      <c r="G30" s="19"/>
      <c r="H30" s="18"/>
      <c r="I30" s="18"/>
      <c r="J30" s="18"/>
      <c r="K30" s="18"/>
      <c r="L30" s="18"/>
      <c r="M30" s="18"/>
      <c r="N30" s="18"/>
      <c r="O30" s="1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57"/>
      <c r="AA30" s="18"/>
      <c r="AB30" s="18"/>
      <c r="AC30" s="18"/>
      <c r="AD30" s="18"/>
      <c r="AE30" s="18"/>
      <c r="AF30" s="18"/>
      <c r="AG30" s="18"/>
      <c r="AH30" s="18"/>
      <c r="AI30" s="19">
        <f t="shared" si="1"/>
        <v>0</v>
      </c>
      <c r="AJ30" s="76"/>
      <c r="AK30" s="76"/>
      <c r="AL30" s="76"/>
      <c r="AM30" s="76"/>
      <c r="AN30" s="77"/>
      <c r="AO30" s="7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</row>
    <row r="31" spans="1:106" s="54" customFormat="1" ht="18" customHeight="1" x14ac:dyDescent="0.25">
      <c r="A31" s="63" t="str">
        <f t="shared" si="3"/>
        <v>-</v>
      </c>
      <c r="B31" s="52">
        <f t="shared" si="2"/>
        <v>36673</v>
      </c>
      <c r="C31" s="64" t="str">
        <f t="shared" si="0"/>
        <v>S</v>
      </c>
      <c r="D31" s="65"/>
      <c r="E31" s="66"/>
      <c r="F31" s="66"/>
      <c r="G31" s="19"/>
      <c r="H31" s="66"/>
      <c r="I31" s="66"/>
      <c r="J31" s="66"/>
      <c r="K31" s="66"/>
      <c r="L31" s="66"/>
      <c r="M31" s="66"/>
      <c r="N31" s="66"/>
      <c r="O31" s="19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7"/>
      <c r="AA31" s="66"/>
      <c r="AB31" s="66"/>
      <c r="AC31" s="66"/>
      <c r="AD31" s="66"/>
      <c r="AE31" s="66"/>
      <c r="AF31" s="66"/>
      <c r="AG31" s="66"/>
      <c r="AH31" s="66"/>
      <c r="AI31" s="19">
        <f t="shared" si="1"/>
        <v>0</v>
      </c>
      <c r="AJ31" s="76"/>
      <c r="AK31" s="76"/>
      <c r="AL31" s="76"/>
      <c r="AM31" s="76"/>
      <c r="AN31" s="77"/>
      <c r="AO31" s="7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</row>
    <row r="32" spans="1:106" s="54" customFormat="1" ht="18" customHeight="1" x14ac:dyDescent="0.25">
      <c r="A32" s="63" t="str">
        <f t="shared" si="3"/>
        <v>-</v>
      </c>
      <c r="B32" s="52">
        <f t="shared" si="2"/>
        <v>36674</v>
      </c>
      <c r="C32" s="64" t="str">
        <f t="shared" si="0"/>
        <v>S</v>
      </c>
      <c r="D32" s="65"/>
      <c r="E32" s="66"/>
      <c r="F32" s="66"/>
      <c r="G32" s="19"/>
      <c r="H32" s="66"/>
      <c r="I32" s="66"/>
      <c r="J32" s="66"/>
      <c r="K32" s="66"/>
      <c r="L32" s="66"/>
      <c r="M32" s="66"/>
      <c r="N32" s="66"/>
      <c r="O32" s="19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7"/>
      <c r="AA32" s="66"/>
      <c r="AB32" s="66"/>
      <c r="AC32" s="66"/>
      <c r="AD32" s="66"/>
      <c r="AE32" s="66"/>
      <c r="AF32" s="66"/>
      <c r="AG32" s="66"/>
      <c r="AH32" s="66"/>
      <c r="AI32" s="19">
        <f t="shared" si="1"/>
        <v>0</v>
      </c>
      <c r="AJ32" s="76"/>
      <c r="AK32" s="76"/>
      <c r="AL32" s="76"/>
      <c r="AM32" s="76"/>
      <c r="AN32" s="77"/>
      <c r="AO32" s="7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</row>
    <row r="33" spans="1:106" s="3" customFormat="1" ht="18" customHeight="1" x14ac:dyDescent="0.25">
      <c r="A33" s="15">
        <f t="shared" si="3"/>
        <v>36672</v>
      </c>
      <c r="B33" s="16">
        <f t="shared" si="2"/>
        <v>36675</v>
      </c>
      <c r="C33" s="59" t="str">
        <f t="shared" si="0"/>
        <v>M</v>
      </c>
      <c r="D33" s="17"/>
      <c r="E33" s="18"/>
      <c r="F33" s="18"/>
      <c r="G33" s="19"/>
      <c r="H33" s="18"/>
      <c r="I33" s="18"/>
      <c r="J33" s="18"/>
      <c r="K33" s="18"/>
      <c r="L33" s="18"/>
      <c r="M33" s="18"/>
      <c r="N33" s="18"/>
      <c r="O33" s="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57"/>
      <c r="AA33" s="18"/>
      <c r="AB33" s="18"/>
      <c r="AC33" s="18"/>
      <c r="AD33" s="18"/>
      <c r="AE33" s="18"/>
      <c r="AF33" s="18"/>
      <c r="AG33" s="18"/>
      <c r="AH33" s="18"/>
      <c r="AI33" s="19">
        <f t="shared" si="1"/>
        <v>0</v>
      </c>
      <c r="AJ33" s="76"/>
      <c r="AK33" s="76"/>
      <c r="AL33" s="76"/>
      <c r="AM33" s="76"/>
      <c r="AN33" s="77"/>
      <c r="AO33" s="7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</row>
    <row r="34" spans="1:106" s="3" customFormat="1" ht="18" customHeight="1" x14ac:dyDescent="0.25">
      <c r="A34" s="15">
        <f>IF(C34="s","-",(IF(C34="m",B34-3,B34-1)))</f>
        <v>36675</v>
      </c>
      <c r="B34" s="16">
        <f t="shared" si="2"/>
        <v>36676</v>
      </c>
      <c r="C34" s="59" t="str">
        <f t="shared" si="0"/>
        <v>T</v>
      </c>
      <c r="D34" s="17"/>
      <c r="E34" s="18"/>
      <c r="F34" s="18"/>
      <c r="G34" s="19"/>
      <c r="H34" s="18"/>
      <c r="I34" s="18"/>
      <c r="J34" s="18"/>
      <c r="K34" s="18"/>
      <c r="L34" s="18"/>
      <c r="M34" s="18"/>
      <c r="N34" s="18"/>
      <c r="O34" s="19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57"/>
      <c r="AA34" s="18"/>
      <c r="AB34" s="18"/>
      <c r="AC34" s="18"/>
      <c r="AD34" s="18"/>
      <c r="AE34" s="18"/>
      <c r="AF34" s="18"/>
      <c r="AG34" s="18"/>
      <c r="AH34" s="18"/>
      <c r="AI34" s="19">
        <f t="shared" si="1"/>
        <v>0</v>
      </c>
      <c r="AJ34" s="76"/>
      <c r="AK34" s="76"/>
      <c r="AL34" s="76"/>
      <c r="AM34" s="76"/>
      <c r="AN34" s="77"/>
      <c r="AO34" s="7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</row>
    <row r="35" spans="1:106" s="53" customFormat="1" ht="18" customHeight="1" thickBot="1" x14ac:dyDescent="0.3">
      <c r="A35" s="15">
        <f>IF(C35="s","-",(IF(C35="m",B35-3,B35-1)))</f>
        <v>36676</v>
      </c>
      <c r="B35" s="16">
        <f>B34+1</f>
        <v>36677</v>
      </c>
      <c r="C35" s="44" t="str">
        <f t="shared" si="0"/>
        <v>W</v>
      </c>
      <c r="D35" s="17"/>
      <c r="E35" s="18"/>
      <c r="F35" s="18"/>
      <c r="G35" s="19"/>
      <c r="H35" s="18"/>
      <c r="I35" s="18"/>
      <c r="J35" s="18"/>
      <c r="K35" s="18"/>
      <c r="L35" s="18"/>
      <c r="M35" s="18"/>
      <c r="N35" s="18"/>
      <c r="O35" s="1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57"/>
      <c r="AA35" s="18"/>
      <c r="AB35" s="18"/>
      <c r="AC35" s="18"/>
      <c r="AD35" s="18"/>
      <c r="AE35" s="58"/>
      <c r="AF35" s="18"/>
      <c r="AG35" s="18"/>
      <c r="AH35" s="18"/>
      <c r="AI35" s="19">
        <f t="shared" si="1"/>
        <v>0</v>
      </c>
      <c r="AJ35" s="76"/>
      <c r="AK35" s="76"/>
      <c r="AL35" s="76"/>
      <c r="AM35" s="76"/>
      <c r="AN35" s="77"/>
      <c r="AO35" s="77"/>
      <c r="AP35" s="7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</row>
    <row r="36" spans="1:106" s="3" customFormat="1" ht="18" customHeight="1" thickTop="1" thickBot="1" x14ac:dyDescent="0.25">
      <c r="A36" s="35" t="s">
        <v>18</v>
      </c>
      <c r="B36" s="36"/>
      <c r="C36" s="45"/>
      <c r="D36" s="37"/>
      <c r="E36" s="38">
        <f t="shared" ref="E36:AI36" si="4">SUM(E5:E35)</f>
        <v>3735432.4000000004</v>
      </c>
      <c r="F36" s="38">
        <f>SUM(F5:F35)</f>
        <v>0</v>
      </c>
      <c r="G36" s="39">
        <f t="shared" si="4"/>
        <v>2880052.6799999997</v>
      </c>
      <c r="H36" s="38">
        <f t="shared" si="4"/>
        <v>0</v>
      </c>
      <c r="I36" s="38">
        <f t="shared" si="4"/>
        <v>96448169</v>
      </c>
      <c r="J36" s="38">
        <f t="shared" si="4"/>
        <v>294137354.81999999</v>
      </c>
      <c r="K36" s="38">
        <f t="shared" si="4"/>
        <v>732291.34000000008</v>
      </c>
      <c r="L36" s="38">
        <f t="shared" si="4"/>
        <v>629044446.52999997</v>
      </c>
      <c r="M36" s="38">
        <f t="shared" si="4"/>
        <v>719786801</v>
      </c>
      <c r="N36" s="38">
        <f t="shared" si="4"/>
        <v>40503195.640000008</v>
      </c>
      <c r="O36" s="39">
        <f t="shared" si="4"/>
        <v>138812497.03</v>
      </c>
      <c r="P36" s="38">
        <f t="shared" si="4"/>
        <v>77329405.910000011</v>
      </c>
      <c r="Q36" s="38">
        <f t="shared" si="4"/>
        <v>0</v>
      </c>
      <c r="R36" s="38">
        <f t="shared" si="4"/>
        <v>0</v>
      </c>
      <c r="S36" s="38">
        <f t="shared" si="4"/>
        <v>0</v>
      </c>
      <c r="T36" s="38">
        <f t="shared" si="4"/>
        <v>0</v>
      </c>
      <c r="U36" s="38">
        <f t="shared" si="4"/>
        <v>0</v>
      </c>
      <c r="V36" s="38">
        <f t="shared" si="4"/>
        <v>0</v>
      </c>
      <c r="W36" s="38">
        <f t="shared" si="4"/>
        <v>0</v>
      </c>
      <c r="X36" s="38">
        <f t="shared" si="4"/>
        <v>0</v>
      </c>
      <c r="Y36" s="38">
        <f t="shared" si="4"/>
        <v>0</v>
      </c>
      <c r="Z36" s="38">
        <f t="shared" si="4"/>
        <v>0</v>
      </c>
      <c r="AA36" s="38">
        <f t="shared" si="4"/>
        <v>4828330.18</v>
      </c>
      <c r="AB36" s="38">
        <f t="shared" si="4"/>
        <v>0</v>
      </c>
      <c r="AC36" s="38">
        <f t="shared" si="4"/>
        <v>0</v>
      </c>
      <c r="AD36" s="38">
        <f t="shared" si="4"/>
        <v>414561273.5</v>
      </c>
      <c r="AE36" s="38">
        <f t="shared" si="4"/>
        <v>348952500.69999999</v>
      </c>
      <c r="AF36" s="38">
        <f t="shared" si="4"/>
        <v>838219265.76999998</v>
      </c>
      <c r="AG36" s="38">
        <f t="shared" si="4"/>
        <v>0</v>
      </c>
      <c r="AH36" s="38">
        <f t="shared" si="4"/>
        <v>26343302.899999999</v>
      </c>
      <c r="AI36" s="39">
        <f t="shared" si="4"/>
        <v>3632578887.000001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</row>
    <row r="37" spans="1:106" x14ac:dyDescent="0.25">
      <c r="A37" s="2"/>
      <c r="B37" s="2"/>
      <c r="C37" s="1"/>
      <c r="E37" s="1"/>
      <c r="F37" s="1"/>
      <c r="G37" s="55"/>
      <c r="H37" s="1"/>
      <c r="I37" s="1"/>
      <c r="J37" s="1"/>
      <c r="K37" s="1"/>
      <c r="L37" s="1"/>
      <c r="M37" s="1"/>
      <c r="N37" s="1"/>
      <c r="O37" s="7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77"/>
      <c r="AJ37" s="7"/>
      <c r="AK37" s="7"/>
      <c r="AL37" s="7"/>
      <c r="AM37" s="7"/>
      <c r="AN37" s="7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</row>
    <row r="38" spans="1:106" x14ac:dyDescent="0.25">
      <c r="A38" s="7"/>
      <c r="B38" s="7"/>
      <c r="C38" s="7"/>
      <c r="D38" s="7"/>
      <c r="E38" s="77"/>
      <c r="F38" s="7"/>
      <c r="G38" s="7"/>
      <c r="H38" s="76"/>
      <c r="I38" s="7"/>
      <c r="O38" s="7"/>
      <c r="AF38"/>
      <c r="AG38"/>
      <c r="AH38"/>
      <c r="AI38" s="7"/>
      <c r="AJ38" s="7"/>
      <c r="AK38" s="7"/>
      <c r="AL38" s="7"/>
      <c r="AM38" s="7"/>
      <c r="AN38" s="7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</row>
    <row r="39" spans="1:106" x14ac:dyDescent="0.25">
      <c r="A39" s="7"/>
      <c r="B39" s="7"/>
      <c r="C39" s="7"/>
      <c r="D39" s="7"/>
      <c r="E39" s="7"/>
      <c r="F39" s="7"/>
      <c r="G39" s="7"/>
      <c r="H39" s="7"/>
      <c r="I39" s="7"/>
      <c r="O39" s="7"/>
      <c r="AI39" s="7"/>
      <c r="AJ39" s="7"/>
      <c r="AK39" s="7"/>
      <c r="AL39" s="7"/>
      <c r="AM39" s="7"/>
      <c r="AN39" s="7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</row>
    <row r="40" spans="1:106" x14ac:dyDescent="0.25">
      <c r="A40" s="20" t="s">
        <v>19</v>
      </c>
      <c r="B40" s="21"/>
      <c r="C40" s="7"/>
      <c r="D40" s="7"/>
      <c r="E40" s="77"/>
      <c r="F40" s="7"/>
      <c r="G40" s="7"/>
      <c r="H40" s="7"/>
      <c r="I40" s="7"/>
      <c r="O40" s="7"/>
      <c r="AI40" s="7"/>
      <c r="AJ40" s="7"/>
      <c r="AK40" s="7"/>
      <c r="AL40" s="7"/>
      <c r="AM40" s="7"/>
      <c r="AN40" s="7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</row>
    <row r="41" spans="1:106" ht="21" x14ac:dyDescent="0.25">
      <c r="A41" s="22" t="s">
        <v>20</v>
      </c>
      <c r="B41" s="23" t="s">
        <v>21</v>
      </c>
      <c r="C41" s="7"/>
      <c r="D41" s="7"/>
      <c r="E41" s="7"/>
      <c r="F41" s="7"/>
      <c r="G41" s="7"/>
      <c r="H41" s="7"/>
      <c r="I41" s="7"/>
      <c r="O41" s="7"/>
      <c r="AI41" s="7"/>
      <c r="AJ41" s="7"/>
      <c r="AK41" s="7"/>
      <c r="AL41" s="7"/>
      <c r="AM41" s="7"/>
      <c r="AN41" s="7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</row>
    <row r="42" spans="1:106" x14ac:dyDescent="0.25">
      <c r="A42" s="24">
        <v>1</v>
      </c>
      <c r="B42" s="49" t="s">
        <v>22</v>
      </c>
      <c r="C42" s="7"/>
      <c r="D42" s="7"/>
      <c r="E42" s="7"/>
      <c r="F42" s="7"/>
      <c r="G42" s="7"/>
      <c r="H42" s="7"/>
      <c r="I42" s="7"/>
      <c r="O42" s="7"/>
      <c r="AI42" s="7"/>
      <c r="AJ42" s="7"/>
      <c r="AK42" s="7"/>
      <c r="AL42" s="7"/>
      <c r="AM42" s="7"/>
      <c r="AN42" s="7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</row>
    <row r="43" spans="1:106" x14ac:dyDescent="0.25">
      <c r="A43" s="25">
        <v>2</v>
      </c>
      <c r="B43" s="50" t="s">
        <v>23</v>
      </c>
      <c r="C43" s="7"/>
      <c r="D43" s="7"/>
      <c r="E43" s="7"/>
      <c r="F43" s="7"/>
      <c r="G43" s="7"/>
      <c r="H43" s="7"/>
      <c r="I43" s="7"/>
      <c r="O43" s="7"/>
      <c r="AI43" s="7"/>
      <c r="AJ43" s="7"/>
      <c r="AK43" s="7"/>
      <c r="AL43" s="7"/>
      <c r="AM43" s="7"/>
      <c r="AN43" s="7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</row>
    <row r="44" spans="1:106" x14ac:dyDescent="0.25">
      <c r="A44" s="25">
        <v>3</v>
      </c>
      <c r="B44" s="50" t="s">
        <v>24</v>
      </c>
      <c r="C44" s="7"/>
      <c r="D44" s="7"/>
      <c r="E44" s="7"/>
      <c r="F44" s="7"/>
      <c r="G44" s="7"/>
      <c r="H44" s="7"/>
      <c r="I44" s="7"/>
      <c r="O44" s="7"/>
      <c r="AI44" s="7"/>
      <c r="AJ44" s="7"/>
      <c r="AK44" s="7"/>
      <c r="AL44" s="7"/>
      <c r="AM44" s="7"/>
      <c r="AN44" s="7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</row>
    <row r="45" spans="1:106" x14ac:dyDescent="0.25">
      <c r="A45" s="25">
        <v>4</v>
      </c>
      <c r="B45" s="50" t="s">
        <v>25</v>
      </c>
      <c r="C45" s="7"/>
      <c r="D45" s="7"/>
      <c r="E45" s="7"/>
      <c r="F45" s="7"/>
      <c r="G45" s="7"/>
      <c r="H45" s="7"/>
      <c r="I45" s="7"/>
      <c r="O45" s="7"/>
      <c r="AI45" s="7"/>
      <c r="AJ45" s="7"/>
      <c r="AK45" s="7"/>
      <c r="AL45" s="7"/>
      <c r="AM45" s="7"/>
      <c r="AN45" s="7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</row>
    <row r="46" spans="1:106" x14ac:dyDescent="0.25">
      <c r="A46" s="25">
        <v>5</v>
      </c>
      <c r="B46" s="50" t="s">
        <v>26</v>
      </c>
      <c r="C46" s="7"/>
      <c r="D46" s="7"/>
      <c r="E46" s="7"/>
      <c r="F46" s="7"/>
      <c r="G46" s="7"/>
      <c r="H46" s="7"/>
      <c r="I46" s="7"/>
      <c r="O46" s="7"/>
      <c r="AI46" s="7"/>
      <c r="AJ46" s="7"/>
      <c r="AK46" s="7"/>
      <c r="AL46" s="7"/>
      <c r="AM46" s="7"/>
      <c r="AN46" s="7"/>
      <c r="AO46" s="6"/>
      <c r="AP46" s="6"/>
      <c r="AQ46" s="6"/>
      <c r="AR46" s="6"/>
      <c r="AS46" s="6"/>
      <c r="AT46" s="6"/>
      <c r="AU46" s="6"/>
      <c r="AV46" s="6"/>
    </row>
    <row r="47" spans="1:106" x14ac:dyDescent="0.25">
      <c r="A47" s="25">
        <v>6</v>
      </c>
      <c r="B47" s="50" t="s">
        <v>27</v>
      </c>
      <c r="C47" s="7"/>
      <c r="D47" s="7"/>
      <c r="E47" s="7"/>
      <c r="F47" s="7"/>
      <c r="G47" s="7"/>
      <c r="H47" s="7"/>
      <c r="I47" s="7"/>
      <c r="O47" s="7"/>
      <c r="AI47" s="7"/>
      <c r="AJ47" s="7"/>
      <c r="AK47" s="7"/>
      <c r="AL47" s="7"/>
      <c r="AM47" s="7"/>
      <c r="AN47" s="7"/>
      <c r="AO47" s="6"/>
      <c r="AP47" s="6"/>
      <c r="AQ47" s="6"/>
      <c r="AR47" s="6"/>
      <c r="AS47" s="6"/>
      <c r="AT47" s="6"/>
      <c r="AU47" s="6"/>
      <c r="AV47" s="6"/>
    </row>
    <row r="48" spans="1:106" x14ac:dyDescent="0.25">
      <c r="A48" s="26">
        <v>7</v>
      </c>
      <c r="B48" s="51" t="s">
        <v>22</v>
      </c>
      <c r="C48" s="7"/>
      <c r="D48" s="7"/>
      <c r="E48" s="7"/>
      <c r="F48" s="7"/>
      <c r="G48" s="7"/>
      <c r="H48" s="7"/>
      <c r="I48" s="7"/>
      <c r="O48" s="7"/>
      <c r="AI48" s="7"/>
      <c r="AJ48" s="7"/>
      <c r="AK48" s="7"/>
      <c r="AL48" s="7"/>
      <c r="AM48" s="7"/>
      <c r="AN48" s="7"/>
      <c r="AO48" s="6"/>
      <c r="AP48" s="6"/>
      <c r="AQ48" s="6"/>
      <c r="AR48" s="6"/>
      <c r="AS48" s="6"/>
      <c r="AT48" s="6"/>
      <c r="AU48" s="6"/>
      <c r="AV48" s="6"/>
    </row>
    <row r="49" spans="1:85" x14ac:dyDescent="0.25">
      <c r="A49" s="7"/>
      <c r="B49" s="7"/>
      <c r="C49" s="7"/>
      <c r="D49" s="7"/>
      <c r="E49" s="7"/>
      <c r="F49" s="7"/>
      <c r="G49" s="7"/>
      <c r="H49" s="7"/>
      <c r="I49" s="7"/>
      <c r="O49" s="7"/>
      <c r="AI49" s="7"/>
      <c r="AJ49" s="7"/>
      <c r="AK49" s="7"/>
      <c r="AL49" s="7"/>
      <c r="AM49" s="7"/>
      <c r="AN49" s="7"/>
      <c r="AO49" s="6"/>
      <c r="AP49" s="6"/>
      <c r="AQ49" s="6"/>
      <c r="AR49" s="6"/>
      <c r="AS49" s="6"/>
      <c r="AT49" s="6"/>
      <c r="AU49" s="6"/>
      <c r="AV49" s="6"/>
    </row>
    <row r="50" spans="1:85" x14ac:dyDescent="0.25">
      <c r="A50" s="7"/>
      <c r="B50" s="7"/>
      <c r="C50" s="7"/>
      <c r="D50" s="7"/>
      <c r="E50" s="7"/>
      <c r="F50" s="7"/>
      <c r="G50" s="7"/>
      <c r="H50" s="7"/>
      <c r="I50" s="7"/>
      <c r="O50" s="7"/>
      <c r="AI50" s="7"/>
      <c r="AJ50" s="7"/>
      <c r="AK50" s="7"/>
      <c r="AL50" s="7"/>
      <c r="AM50" s="7"/>
      <c r="AN50" s="7"/>
      <c r="AO50" s="6"/>
      <c r="AP50" s="6"/>
      <c r="AQ50" s="6"/>
      <c r="AR50" s="6"/>
      <c r="AS50" s="6"/>
      <c r="AT50" s="6"/>
      <c r="AU50" s="6"/>
      <c r="AV50" s="6"/>
    </row>
    <row r="51" spans="1:85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48">
        <v>9</v>
      </c>
      <c r="K51" s="48">
        <v>10</v>
      </c>
      <c r="L51" s="48">
        <v>11</v>
      </c>
      <c r="M51" s="48"/>
      <c r="N51" s="48">
        <v>12</v>
      </c>
      <c r="O51" s="78">
        <v>13</v>
      </c>
      <c r="P51" s="48">
        <v>14</v>
      </c>
      <c r="Q51" s="48">
        <v>15</v>
      </c>
      <c r="R51" s="48">
        <v>16</v>
      </c>
      <c r="S51" s="48">
        <v>17</v>
      </c>
      <c r="T51" s="48">
        <v>18</v>
      </c>
      <c r="U51" s="48">
        <v>19</v>
      </c>
      <c r="V51" s="48">
        <v>20</v>
      </c>
      <c r="W51" s="48">
        <v>21</v>
      </c>
      <c r="X51" s="48">
        <v>22</v>
      </c>
      <c r="Y51" s="48">
        <v>23</v>
      </c>
      <c r="Z51" s="48">
        <v>24</v>
      </c>
      <c r="AA51" s="48">
        <v>25</v>
      </c>
      <c r="AB51" s="48">
        <v>26</v>
      </c>
      <c r="AC51" s="48">
        <v>27</v>
      </c>
      <c r="AD51" s="48">
        <v>28</v>
      </c>
      <c r="AE51" s="48">
        <v>29</v>
      </c>
      <c r="AF51" s="48">
        <v>30</v>
      </c>
      <c r="AG51" s="48">
        <v>31</v>
      </c>
      <c r="AH51" s="48">
        <v>32</v>
      </c>
      <c r="AI51" s="78">
        <v>33</v>
      </c>
      <c r="AJ51" s="48">
        <v>34</v>
      </c>
      <c r="AK51" s="48">
        <v>35</v>
      </c>
      <c r="AL51" s="48">
        <v>36</v>
      </c>
      <c r="AM51" s="48">
        <v>37</v>
      </c>
      <c r="AN51" s="48">
        <v>38</v>
      </c>
      <c r="AO51" s="48">
        <v>39</v>
      </c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</row>
    <row r="52" spans="1:85" x14ac:dyDescent="0.25">
      <c r="A52" s="7"/>
      <c r="B52" s="7"/>
      <c r="C52" s="7"/>
      <c r="D52" s="7"/>
      <c r="E52" s="7"/>
      <c r="F52" s="7"/>
      <c r="G52" s="7"/>
      <c r="H52" s="7"/>
      <c r="I52" s="7"/>
      <c r="O52" s="7"/>
      <c r="AI52" s="7"/>
    </row>
    <row r="53" spans="1:85" x14ac:dyDescent="0.25">
      <c r="A53" s="7"/>
      <c r="B53" s="7"/>
      <c r="C53" s="7"/>
      <c r="D53" s="7"/>
      <c r="E53" s="7"/>
      <c r="F53" s="7"/>
      <c r="G53" s="7"/>
      <c r="H53" s="7"/>
      <c r="I53" s="7"/>
      <c r="O53" s="7"/>
      <c r="AI53" s="7"/>
    </row>
    <row r="54" spans="1:85" x14ac:dyDescent="0.25">
      <c r="A54" s="7"/>
      <c r="B54" s="7"/>
      <c r="C54" s="7"/>
      <c r="D54" s="7"/>
      <c r="E54" s="7"/>
      <c r="F54" s="7"/>
      <c r="G54" s="7"/>
      <c r="H54" s="7"/>
      <c r="I54" s="7"/>
      <c r="O54" s="7"/>
      <c r="AI54" s="7"/>
    </row>
    <row r="55" spans="1:85" x14ac:dyDescent="0.25">
      <c r="A55" s="7"/>
      <c r="B55" s="7"/>
      <c r="C55" s="7"/>
      <c r="D55" s="7"/>
      <c r="E55" s="7"/>
      <c r="F55" s="7"/>
      <c r="G55" s="7"/>
      <c r="H55" s="7"/>
      <c r="I55" s="7"/>
      <c r="O55" s="7"/>
      <c r="AI55" s="7"/>
    </row>
    <row r="56" spans="1:85" x14ac:dyDescent="0.25">
      <c r="A56" s="7"/>
      <c r="B56" s="7"/>
      <c r="C56" s="7"/>
      <c r="D56" s="7"/>
      <c r="E56" s="7"/>
      <c r="F56" s="7"/>
      <c r="G56" s="7"/>
      <c r="H56" s="7"/>
      <c r="I56" s="7"/>
      <c r="O56" s="7"/>
      <c r="AI56" s="7"/>
    </row>
    <row r="57" spans="1:85" x14ac:dyDescent="0.25">
      <c r="A57" s="7"/>
      <c r="B57" s="7"/>
      <c r="C57" s="7"/>
      <c r="D57" s="7"/>
      <c r="E57" s="7"/>
      <c r="F57" s="7"/>
      <c r="G57" s="7"/>
      <c r="H57" s="7"/>
      <c r="I57" s="7"/>
      <c r="O57" s="7"/>
      <c r="AI57" s="7"/>
    </row>
    <row r="58" spans="1:85" x14ac:dyDescent="0.25">
      <c r="A58" s="7"/>
      <c r="B58" s="7"/>
      <c r="C58" s="7"/>
      <c r="D58" s="7"/>
      <c r="E58" s="7"/>
      <c r="F58" s="7"/>
      <c r="G58" s="7"/>
      <c r="H58" s="7"/>
      <c r="I58" s="7"/>
      <c r="O58" s="7"/>
      <c r="AI58" s="7"/>
    </row>
    <row r="59" spans="1:85" x14ac:dyDescent="0.25">
      <c r="A59" s="7"/>
      <c r="B59" s="7"/>
      <c r="C59" s="7"/>
      <c r="D59" s="7"/>
      <c r="E59" s="7"/>
      <c r="F59" s="7"/>
      <c r="G59" s="7"/>
      <c r="H59" s="7"/>
      <c r="I59" s="7"/>
      <c r="O59" s="7"/>
      <c r="AI59" s="7"/>
    </row>
    <row r="60" spans="1:85" x14ac:dyDescent="0.25">
      <c r="A60" s="7"/>
      <c r="B60" s="7"/>
      <c r="C60" s="7"/>
      <c r="D60" s="7"/>
      <c r="E60" s="7"/>
      <c r="F60" s="7"/>
      <c r="G60" s="7"/>
      <c r="H60" s="7"/>
      <c r="I60" s="7"/>
      <c r="O60" s="7"/>
      <c r="AI60" s="7"/>
    </row>
    <row r="61" spans="1:85" x14ac:dyDescent="0.25">
      <c r="A61" s="7"/>
      <c r="B61" s="7"/>
      <c r="C61" s="7"/>
      <c r="D61" s="7"/>
      <c r="E61" s="7"/>
      <c r="F61" s="7"/>
      <c r="G61" s="7"/>
      <c r="H61" s="7"/>
      <c r="I61" s="7"/>
      <c r="O61" s="7"/>
      <c r="AI61" s="7"/>
    </row>
    <row r="62" spans="1:85" x14ac:dyDescent="0.25">
      <c r="A62" s="7"/>
      <c r="B62" s="7"/>
      <c r="C62" s="7"/>
      <c r="D62" s="7"/>
      <c r="E62" s="7"/>
      <c r="F62" s="7"/>
      <c r="G62" s="7"/>
      <c r="H62" s="7"/>
      <c r="I62" s="7"/>
      <c r="O62" s="7"/>
      <c r="AI62" s="7"/>
    </row>
    <row r="63" spans="1:85" x14ac:dyDescent="0.25">
      <c r="A63" s="7"/>
      <c r="B63" s="7"/>
      <c r="C63" s="7"/>
      <c r="D63" s="7"/>
      <c r="E63" s="7"/>
      <c r="F63" s="7"/>
      <c r="G63" s="7"/>
      <c r="H63" s="7"/>
      <c r="I63" s="7"/>
      <c r="O63" s="7"/>
      <c r="AI63" s="7"/>
    </row>
    <row r="64" spans="1:85" x14ac:dyDescent="0.25">
      <c r="A64" s="7"/>
      <c r="B64" s="7"/>
      <c r="C64" s="7"/>
      <c r="D64" s="7"/>
      <c r="E64" s="7"/>
      <c r="F64" s="7"/>
      <c r="G64" s="7"/>
      <c r="H64" s="7"/>
      <c r="I64" s="7"/>
      <c r="O64" s="7"/>
      <c r="AI64" s="7"/>
    </row>
    <row r="65" spans="1:35" x14ac:dyDescent="0.25">
      <c r="A65" s="7"/>
      <c r="B65" s="7"/>
      <c r="C65" s="7"/>
      <c r="D65" s="7"/>
      <c r="E65" s="7"/>
      <c r="F65" s="7"/>
      <c r="G65" s="7"/>
      <c r="H65" s="7"/>
      <c r="I65" s="7"/>
      <c r="O65" s="7"/>
      <c r="AI65" s="7"/>
    </row>
    <row r="66" spans="1:35" x14ac:dyDescent="0.25">
      <c r="A66" s="7"/>
      <c r="B66" s="7"/>
      <c r="C66" s="7"/>
      <c r="D66" s="7"/>
      <c r="E66" s="7"/>
      <c r="F66" s="7"/>
      <c r="G66" s="7"/>
      <c r="H66" s="7"/>
      <c r="I66" s="7"/>
      <c r="O66" s="7"/>
      <c r="AI66" s="7"/>
    </row>
    <row r="67" spans="1:35" x14ac:dyDescent="0.25">
      <c r="A67" s="7"/>
      <c r="B67" s="7"/>
      <c r="C67" s="7"/>
      <c r="D67" s="7"/>
      <c r="E67" s="7"/>
      <c r="F67" s="7"/>
      <c r="G67" s="7"/>
      <c r="H67" s="7"/>
      <c r="I67" s="7"/>
      <c r="O67" s="7"/>
      <c r="AI67" s="7"/>
    </row>
    <row r="68" spans="1:35" x14ac:dyDescent="0.25">
      <c r="A68" s="7"/>
      <c r="B68" s="7"/>
      <c r="C68" s="7"/>
      <c r="D68" s="7"/>
      <c r="E68" s="7"/>
      <c r="F68" s="7"/>
      <c r="G68" s="7"/>
      <c r="H68" s="7"/>
      <c r="I68" s="7"/>
      <c r="O68" s="7"/>
      <c r="AI68" s="7"/>
    </row>
    <row r="69" spans="1:35" x14ac:dyDescent="0.25">
      <c r="A69" s="7"/>
      <c r="B69" s="7"/>
      <c r="C69" s="7"/>
      <c r="D69" s="7"/>
      <c r="E69" s="7"/>
      <c r="F69" s="7"/>
      <c r="G69" s="7"/>
      <c r="H69" s="7"/>
      <c r="I69" s="7"/>
      <c r="O69" s="7"/>
      <c r="AI69" s="7"/>
    </row>
    <row r="70" spans="1:35" x14ac:dyDescent="0.25">
      <c r="A70" s="7"/>
      <c r="B70" s="7"/>
      <c r="C70" s="7"/>
      <c r="D70" s="7"/>
      <c r="E70" s="7"/>
      <c r="F70" s="7"/>
      <c r="G70" s="7"/>
      <c r="H70" s="7"/>
      <c r="I70" s="7"/>
      <c r="O70" s="7"/>
      <c r="AI70" s="7"/>
    </row>
    <row r="71" spans="1:35" x14ac:dyDescent="0.25">
      <c r="A71" s="7"/>
      <c r="B71" s="7"/>
      <c r="C71" s="7"/>
      <c r="D71" s="7"/>
      <c r="E71" s="7"/>
      <c r="F71" s="7"/>
      <c r="G71" s="7"/>
      <c r="H71" s="7"/>
      <c r="I71" s="7"/>
      <c r="O71" s="7"/>
      <c r="AI71" s="7"/>
    </row>
    <row r="72" spans="1:35" x14ac:dyDescent="0.25">
      <c r="O72" s="7"/>
      <c r="AI72" s="7"/>
    </row>
    <row r="73" spans="1:35" x14ac:dyDescent="0.25">
      <c r="O73" s="7"/>
      <c r="AI73" s="7"/>
    </row>
    <row r="74" spans="1:35" x14ac:dyDescent="0.25">
      <c r="O74" s="7"/>
      <c r="AI74" s="7"/>
    </row>
    <row r="75" spans="1:35" x14ac:dyDescent="0.25">
      <c r="O75" s="7"/>
      <c r="AI75" s="7"/>
    </row>
    <row r="76" spans="1:35" x14ac:dyDescent="0.25">
      <c r="O76" s="7"/>
      <c r="AI76" s="7"/>
    </row>
    <row r="77" spans="1:35" x14ac:dyDescent="0.25">
      <c r="O77" s="7"/>
      <c r="AI77" s="7"/>
    </row>
    <row r="78" spans="1:35" x14ac:dyDescent="0.25">
      <c r="O78" s="7"/>
      <c r="AI78" s="7"/>
    </row>
    <row r="79" spans="1:35" x14ac:dyDescent="0.25">
      <c r="O79" s="7"/>
      <c r="AI79" s="7"/>
    </row>
    <row r="80" spans="1:35" x14ac:dyDescent="0.25">
      <c r="O80" s="7"/>
      <c r="AI80" s="7"/>
    </row>
    <row r="81" spans="15:35" x14ac:dyDescent="0.25">
      <c r="O81" s="7"/>
      <c r="AI81" s="7"/>
    </row>
    <row r="82" spans="15:35" x14ac:dyDescent="0.25">
      <c r="O82" s="7"/>
      <c r="AI82" s="7"/>
    </row>
    <row r="83" spans="15:35" x14ac:dyDescent="0.25">
      <c r="O83" s="7"/>
      <c r="AI83" s="7"/>
    </row>
    <row r="84" spans="15:35" x14ac:dyDescent="0.25">
      <c r="O84" s="7"/>
      <c r="AI84" s="7"/>
    </row>
    <row r="85" spans="15:35" x14ac:dyDescent="0.25">
      <c r="O85" s="7"/>
      <c r="AI85" s="7"/>
    </row>
    <row r="86" spans="15:35" x14ac:dyDescent="0.25">
      <c r="O86" s="7"/>
      <c r="AI86" s="7"/>
    </row>
    <row r="87" spans="15:35" x14ac:dyDescent="0.25">
      <c r="O87" s="7"/>
      <c r="AI87" s="7"/>
    </row>
    <row r="88" spans="15:35" x14ac:dyDescent="0.25">
      <c r="O88" s="7"/>
      <c r="AI88" s="7"/>
    </row>
    <row r="89" spans="15:35" x14ac:dyDescent="0.25">
      <c r="O89" s="7"/>
      <c r="AI89" s="7"/>
    </row>
    <row r="90" spans="15:35" x14ac:dyDescent="0.25">
      <c r="O90" s="7"/>
      <c r="AI90" s="7"/>
    </row>
    <row r="91" spans="15:35" x14ac:dyDescent="0.25">
      <c r="O91" s="7"/>
      <c r="AI91" s="7"/>
    </row>
    <row r="92" spans="15:35" x14ac:dyDescent="0.25">
      <c r="O92" s="7"/>
      <c r="AI92" s="7"/>
    </row>
    <row r="93" spans="15:35" x14ac:dyDescent="0.25">
      <c r="O93" s="7"/>
      <c r="AI93" s="7"/>
    </row>
    <row r="94" spans="15:35" x14ac:dyDescent="0.25">
      <c r="O94" s="7"/>
      <c r="AI94" s="7"/>
    </row>
    <row r="95" spans="15:35" x14ac:dyDescent="0.25">
      <c r="O95" s="7"/>
      <c r="AI95" s="7"/>
    </row>
    <row r="96" spans="15:35" x14ac:dyDescent="0.25">
      <c r="O96" s="7"/>
      <c r="AI96" s="7"/>
    </row>
    <row r="97" spans="15:35" x14ac:dyDescent="0.25">
      <c r="O97" s="7"/>
      <c r="AI97" s="7"/>
    </row>
    <row r="98" spans="15:35" x14ac:dyDescent="0.25">
      <c r="O98" s="7"/>
      <c r="AI98" s="7"/>
    </row>
    <row r="99" spans="15:35" x14ac:dyDescent="0.25">
      <c r="O99" s="7"/>
      <c r="AI99" s="7"/>
    </row>
    <row r="100" spans="15:35" x14ac:dyDescent="0.25">
      <c r="O100" s="7"/>
      <c r="AI100" s="7"/>
    </row>
    <row r="101" spans="15:35" x14ac:dyDescent="0.25">
      <c r="O101" s="7"/>
      <c r="AI101" s="7"/>
    </row>
    <row r="102" spans="15:35" x14ac:dyDescent="0.25">
      <c r="O102" s="7"/>
      <c r="AI102" s="7"/>
    </row>
    <row r="103" spans="15:35" x14ac:dyDescent="0.25">
      <c r="O103" s="7"/>
      <c r="AI103" s="7"/>
    </row>
    <row r="104" spans="15:35" x14ac:dyDescent="0.25">
      <c r="O104" s="7"/>
      <c r="AI104" s="7"/>
    </row>
    <row r="105" spans="15:35" x14ac:dyDescent="0.25">
      <c r="O105" s="7"/>
      <c r="AI105" s="7"/>
    </row>
    <row r="106" spans="15:35" x14ac:dyDescent="0.25">
      <c r="O106" s="7"/>
      <c r="AI106" s="7"/>
    </row>
    <row r="107" spans="15:35" x14ac:dyDescent="0.25">
      <c r="O107" s="7"/>
      <c r="AI107" s="7"/>
    </row>
    <row r="108" spans="15:35" x14ac:dyDescent="0.25">
      <c r="O108" s="7"/>
      <c r="AI108" s="7"/>
    </row>
    <row r="109" spans="15:35" x14ac:dyDescent="0.25">
      <c r="O109" s="7"/>
      <c r="AI109" s="7"/>
    </row>
    <row r="110" spans="15:35" x14ac:dyDescent="0.25">
      <c r="O110" s="7"/>
      <c r="AI110" s="7"/>
    </row>
    <row r="111" spans="15:35" x14ac:dyDescent="0.25">
      <c r="O111" s="7"/>
      <c r="AI111" s="7"/>
    </row>
    <row r="112" spans="15:35" x14ac:dyDescent="0.25">
      <c r="O112" s="7"/>
      <c r="AI112" s="7"/>
    </row>
    <row r="113" spans="15:35" x14ac:dyDescent="0.25">
      <c r="O113" s="7"/>
      <c r="AI113" s="7"/>
    </row>
    <row r="114" spans="15:35" x14ac:dyDescent="0.25">
      <c r="O114" s="7"/>
      <c r="AI114" s="7"/>
    </row>
    <row r="115" spans="15:35" x14ac:dyDescent="0.25">
      <c r="O115" s="7"/>
      <c r="AI115" s="7"/>
    </row>
    <row r="116" spans="15:35" x14ac:dyDescent="0.25">
      <c r="O116" s="7"/>
      <c r="AI116" s="7"/>
    </row>
    <row r="117" spans="15:35" x14ac:dyDescent="0.25">
      <c r="O117" s="7"/>
      <c r="AI117" s="7"/>
    </row>
    <row r="118" spans="15:35" x14ac:dyDescent="0.25">
      <c r="O118" s="7"/>
      <c r="AI118" s="7"/>
    </row>
    <row r="119" spans="15:35" x14ac:dyDescent="0.25">
      <c r="O119" s="7"/>
      <c r="AI119" s="7"/>
    </row>
    <row r="120" spans="15:35" x14ac:dyDescent="0.25">
      <c r="O120" s="7"/>
      <c r="AI120" s="7"/>
    </row>
    <row r="121" spans="15:35" x14ac:dyDescent="0.25">
      <c r="O121" s="7"/>
      <c r="AI121" s="7"/>
    </row>
    <row r="122" spans="15:35" x14ac:dyDescent="0.25">
      <c r="O122" s="7"/>
      <c r="AI122" s="7"/>
    </row>
    <row r="123" spans="15:35" x14ac:dyDescent="0.25">
      <c r="O123" s="7"/>
      <c r="AI123" s="7"/>
    </row>
    <row r="124" spans="15:35" x14ac:dyDescent="0.25">
      <c r="O124" s="7"/>
      <c r="AI124" s="7"/>
    </row>
    <row r="125" spans="15:35" x14ac:dyDescent="0.25">
      <c r="O125" s="7"/>
      <c r="AI125" s="7"/>
    </row>
    <row r="126" spans="15:35" x14ac:dyDescent="0.25">
      <c r="O126" s="7"/>
      <c r="AI126" s="7"/>
    </row>
    <row r="127" spans="15:35" x14ac:dyDescent="0.25">
      <c r="O127" s="7"/>
      <c r="AI127" s="7"/>
    </row>
    <row r="128" spans="15:35" x14ac:dyDescent="0.25">
      <c r="O128" s="7"/>
      <c r="AI128" s="7"/>
    </row>
    <row r="129" spans="15:35" x14ac:dyDescent="0.25">
      <c r="O129" s="7"/>
      <c r="AI129" s="7"/>
    </row>
    <row r="130" spans="15:35" x14ac:dyDescent="0.25">
      <c r="O130" s="7"/>
      <c r="AI130" s="7"/>
    </row>
    <row r="131" spans="15:35" x14ac:dyDescent="0.25">
      <c r="O131" s="7"/>
      <c r="AI131" s="7"/>
    </row>
    <row r="132" spans="15:35" x14ac:dyDescent="0.25">
      <c r="O132" s="7"/>
      <c r="AI132" s="7"/>
    </row>
    <row r="133" spans="15:35" x14ac:dyDescent="0.25">
      <c r="O133" s="7"/>
      <c r="AI133" s="7"/>
    </row>
    <row r="134" spans="15:35" x14ac:dyDescent="0.25">
      <c r="O134" s="7"/>
      <c r="AI134" s="7"/>
    </row>
    <row r="135" spans="15:35" x14ac:dyDescent="0.25">
      <c r="O135" s="7"/>
      <c r="AI135" s="7"/>
    </row>
    <row r="136" spans="15:35" x14ac:dyDescent="0.25">
      <c r="O136" s="7"/>
      <c r="AI136" s="7"/>
    </row>
    <row r="137" spans="15:35" x14ac:dyDescent="0.25">
      <c r="O137" s="7"/>
      <c r="AI137" s="7"/>
    </row>
    <row r="138" spans="15:35" x14ac:dyDescent="0.25">
      <c r="O138" s="7"/>
      <c r="AI138" s="7"/>
    </row>
    <row r="139" spans="15:35" x14ac:dyDescent="0.25">
      <c r="O139" s="7"/>
      <c r="AI139" s="7"/>
    </row>
    <row r="140" spans="15:35" x14ac:dyDescent="0.25">
      <c r="O140" s="7"/>
      <c r="AI140" s="7"/>
    </row>
    <row r="141" spans="15:35" x14ac:dyDescent="0.25">
      <c r="O141" s="7"/>
      <c r="AI141" s="7"/>
    </row>
    <row r="142" spans="15:35" x14ac:dyDescent="0.25">
      <c r="O142" s="7"/>
      <c r="AI142" s="7"/>
    </row>
    <row r="143" spans="15:35" x14ac:dyDescent="0.25">
      <c r="O143" s="7"/>
      <c r="AI143" s="7"/>
    </row>
    <row r="144" spans="15:35" x14ac:dyDescent="0.25">
      <c r="O144" s="7"/>
      <c r="AI144" s="7"/>
    </row>
    <row r="145" spans="15:35" x14ac:dyDescent="0.25">
      <c r="O145" s="7"/>
      <c r="AI145" s="7"/>
    </row>
    <row r="146" spans="15:35" x14ac:dyDescent="0.25">
      <c r="O146" s="7"/>
      <c r="AI146" s="7"/>
    </row>
    <row r="147" spans="15:35" x14ac:dyDescent="0.25">
      <c r="O147" s="7"/>
      <c r="AI147" s="7"/>
    </row>
    <row r="148" spans="15:35" x14ac:dyDescent="0.25">
      <c r="O148" s="7"/>
      <c r="AI148" s="7"/>
    </row>
    <row r="149" spans="15:35" x14ac:dyDescent="0.25">
      <c r="O149" s="7"/>
      <c r="AI149" s="7"/>
    </row>
    <row r="150" spans="15:35" x14ac:dyDescent="0.25">
      <c r="O150" s="7"/>
      <c r="AI150" s="7"/>
    </row>
    <row r="151" spans="15:35" x14ac:dyDescent="0.25">
      <c r="O151" s="7"/>
      <c r="AI151" s="7"/>
    </row>
    <row r="152" spans="15:35" x14ac:dyDescent="0.25">
      <c r="O152" s="7"/>
      <c r="AI152" s="7"/>
    </row>
    <row r="153" spans="15:35" x14ac:dyDescent="0.25">
      <c r="O153" s="7"/>
      <c r="AI153" s="7"/>
    </row>
    <row r="154" spans="15:35" x14ac:dyDescent="0.25">
      <c r="O154" s="7"/>
      <c r="AI154" s="7"/>
    </row>
    <row r="155" spans="15:35" x14ac:dyDescent="0.25">
      <c r="O155" s="7"/>
      <c r="AI155" s="7"/>
    </row>
    <row r="156" spans="15:35" x14ac:dyDescent="0.25">
      <c r="O156" s="7"/>
      <c r="AI156" s="7"/>
    </row>
    <row r="157" spans="15:35" x14ac:dyDescent="0.25">
      <c r="O157" s="7"/>
      <c r="AI157" s="7"/>
    </row>
    <row r="158" spans="15:35" x14ac:dyDescent="0.25">
      <c r="O158" s="7"/>
      <c r="AI158" s="7"/>
    </row>
    <row r="159" spans="15:35" x14ac:dyDescent="0.25">
      <c r="O159" s="7"/>
      <c r="AI159" s="7"/>
    </row>
    <row r="160" spans="15:35" x14ac:dyDescent="0.25">
      <c r="O160" s="7"/>
      <c r="AI160" s="7"/>
    </row>
    <row r="161" spans="15:35" x14ac:dyDescent="0.25">
      <c r="O161" s="7"/>
      <c r="AI161" s="7"/>
    </row>
    <row r="162" spans="15:35" x14ac:dyDescent="0.25">
      <c r="O162" s="7"/>
      <c r="AI162" s="7"/>
    </row>
    <row r="163" spans="15:35" x14ac:dyDescent="0.25">
      <c r="O163" s="7"/>
      <c r="AI163" s="7"/>
    </row>
    <row r="164" spans="15:35" x14ac:dyDescent="0.25">
      <c r="O164" s="7"/>
      <c r="AI164" s="7"/>
    </row>
    <row r="165" spans="15:35" x14ac:dyDescent="0.25">
      <c r="O165" s="7"/>
      <c r="AI165" s="7"/>
    </row>
    <row r="166" spans="15:35" x14ac:dyDescent="0.25">
      <c r="O166" s="7"/>
      <c r="AI166" s="7"/>
    </row>
    <row r="167" spans="15:35" x14ac:dyDescent="0.25">
      <c r="O167" s="7"/>
      <c r="AI167" s="7"/>
    </row>
    <row r="168" spans="15:35" x14ac:dyDescent="0.25">
      <c r="O168" s="7"/>
      <c r="AI168" s="7"/>
    </row>
    <row r="169" spans="15:35" x14ac:dyDescent="0.25">
      <c r="O169" s="7"/>
      <c r="AI169" s="7"/>
    </row>
    <row r="170" spans="15:35" x14ac:dyDescent="0.25">
      <c r="O170" s="7"/>
      <c r="AI170" s="7"/>
    </row>
    <row r="171" spans="15:35" x14ac:dyDescent="0.25">
      <c r="O171" s="7"/>
      <c r="AI171" s="7"/>
    </row>
    <row r="172" spans="15:35" x14ac:dyDescent="0.25">
      <c r="O172" s="7"/>
      <c r="AI172" s="7"/>
    </row>
    <row r="173" spans="15:35" x14ac:dyDescent="0.25">
      <c r="O173" s="7"/>
      <c r="AI173" s="7"/>
    </row>
    <row r="174" spans="15:35" x14ac:dyDescent="0.25">
      <c r="O174" s="7"/>
      <c r="AI174" s="7"/>
    </row>
    <row r="175" spans="15:35" x14ac:dyDescent="0.25">
      <c r="O175" s="7"/>
      <c r="AI175" s="7"/>
    </row>
    <row r="176" spans="15:35" x14ac:dyDescent="0.25">
      <c r="O176" s="7"/>
      <c r="AI176" s="7"/>
    </row>
    <row r="177" spans="15:35" x14ac:dyDescent="0.25">
      <c r="O177" s="7"/>
      <c r="AI177" s="7"/>
    </row>
    <row r="178" spans="15:35" x14ac:dyDescent="0.25">
      <c r="O178" s="7"/>
      <c r="AI178" s="7"/>
    </row>
    <row r="179" spans="15:35" x14ac:dyDescent="0.25">
      <c r="O179" s="7"/>
      <c r="AI179" s="7"/>
    </row>
    <row r="180" spans="15:35" x14ac:dyDescent="0.25">
      <c r="O180" s="7"/>
      <c r="AI180" s="7"/>
    </row>
    <row r="181" spans="15:35" x14ac:dyDescent="0.25">
      <c r="O181" s="7"/>
      <c r="AI181" s="7"/>
    </row>
    <row r="182" spans="15:35" x14ac:dyDescent="0.25">
      <c r="O182" s="7"/>
      <c r="AI182" s="7"/>
    </row>
    <row r="183" spans="15:35" x14ac:dyDescent="0.25">
      <c r="O183" s="7"/>
      <c r="AI183" s="7"/>
    </row>
    <row r="184" spans="15:35" x14ac:dyDescent="0.25">
      <c r="O184" s="7"/>
      <c r="AI184" s="7"/>
    </row>
    <row r="185" spans="15:35" x14ac:dyDescent="0.25">
      <c r="O185" s="7"/>
      <c r="AI185" s="7"/>
    </row>
    <row r="186" spans="15:35" x14ac:dyDescent="0.25">
      <c r="O186" s="7"/>
      <c r="AI186" s="7"/>
    </row>
    <row r="187" spans="15:35" x14ac:dyDescent="0.25">
      <c r="O187" s="7"/>
      <c r="AI187" s="7"/>
    </row>
    <row r="188" spans="15:35" x14ac:dyDescent="0.25">
      <c r="O188" s="7"/>
      <c r="AI188" s="7"/>
    </row>
    <row r="189" spans="15:35" x14ac:dyDescent="0.25">
      <c r="O189" s="7"/>
      <c r="AI189" s="7"/>
    </row>
    <row r="190" spans="15:35" x14ac:dyDescent="0.25">
      <c r="O190" s="7"/>
      <c r="AI190" s="7"/>
    </row>
    <row r="191" spans="15:35" x14ac:dyDescent="0.25">
      <c r="O191" s="7"/>
      <c r="AI191" s="7"/>
    </row>
    <row r="192" spans="15:35" x14ac:dyDescent="0.25">
      <c r="O192" s="7"/>
      <c r="AI192" s="7"/>
    </row>
    <row r="193" spans="15:35" x14ac:dyDescent="0.25">
      <c r="O193" s="7"/>
      <c r="AI193" s="7"/>
    </row>
    <row r="194" spans="15:35" x14ac:dyDescent="0.25">
      <c r="O194" s="7"/>
      <c r="AI194" s="7"/>
    </row>
    <row r="195" spans="15:35" x14ac:dyDescent="0.25">
      <c r="O195" s="7"/>
      <c r="AI195" s="7"/>
    </row>
    <row r="196" spans="15:35" x14ac:dyDescent="0.25">
      <c r="O196" s="7"/>
      <c r="AI196" s="7"/>
    </row>
    <row r="197" spans="15:35" x14ac:dyDescent="0.25">
      <c r="O197" s="7"/>
      <c r="AI197" s="7"/>
    </row>
    <row r="198" spans="15:35" x14ac:dyDescent="0.25">
      <c r="O198" s="7"/>
      <c r="AI198" s="7"/>
    </row>
    <row r="199" spans="15:35" x14ac:dyDescent="0.25">
      <c r="O199" s="7"/>
      <c r="AI199" s="7"/>
    </row>
    <row r="200" spans="15:35" x14ac:dyDescent="0.25">
      <c r="O200" s="7"/>
      <c r="AI200" s="7"/>
    </row>
    <row r="201" spans="15:35" x14ac:dyDescent="0.25">
      <c r="O201" s="7"/>
      <c r="AI201" s="7"/>
    </row>
    <row r="202" spans="15:35" x14ac:dyDescent="0.25">
      <c r="O202" s="7"/>
      <c r="AI202" s="7"/>
    </row>
    <row r="203" spans="15:35" x14ac:dyDescent="0.25">
      <c r="O203" s="7"/>
      <c r="AI203" s="7"/>
    </row>
    <row r="204" spans="15:35" x14ac:dyDescent="0.25">
      <c r="O204" s="7"/>
      <c r="AI204" s="7"/>
    </row>
    <row r="205" spans="15:35" x14ac:dyDescent="0.25">
      <c r="O205" s="7"/>
      <c r="AI205" s="7"/>
    </row>
    <row r="206" spans="15:35" x14ac:dyDescent="0.25">
      <c r="O206" s="7"/>
      <c r="AI206" s="7"/>
    </row>
    <row r="207" spans="15:35" x14ac:dyDescent="0.25">
      <c r="O207" s="7"/>
      <c r="AI207" s="7"/>
    </row>
    <row r="208" spans="15:35" x14ac:dyDescent="0.25">
      <c r="O208" s="7"/>
      <c r="AI208" s="7"/>
    </row>
    <row r="209" spans="15:35" x14ac:dyDescent="0.25">
      <c r="O209" s="7"/>
      <c r="AI209" s="7"/>
    </row>
    <row r="210" spans="15:35" x14ac:dyDescent="0.25">
      <c r="O210" s="7"/>
      <c r="AI210" s="7"/>
    </row>
    <row r="211" spans="15:35" x14ac:dyDescent="0.25">
      <c r="O211" s="7"/>
      <c r="AI211" s="7"/>
    </row>
    <row r="212" spans="15:35" x14ac:dyDescent="0.25">
      <c r="O212" s="7"/>
      <c r="AI212" s="7"/>
    </row>
    <row r="213" spans="15:35" x14ac:dyDescent="0.25">
      <c r="O213" s="7"/>
      <c r="AI213" s="7"/>
    </row>
    <row r="214" spans="15:35" x14ac:dyDescent="0.25">
      <c r="O214" s="7"/>
      <c r="AI214" s="7"/>
    </row>
    <row r="215" spans="15:35" x14ac:dyDescent="0.25">
      <c r="O215" s="7"/>
      <c r="AI215" s="7"/>
    </row>
    <row r="216" spans="15:35" x14ac:dyDescent="0.25">
      <c r="O216" s="7"/>
      <c r="AI216" s="7"/>
    </row>
    <row r="217" spans="15:35" x14ac:dyDescent="0.25">
      <c r="O217" s="7"/>
      <c r="AI217" s="7"/>
    </row>
    <row r="218" spans="15:35" x14ac:dyDescent="0.25">
      <c r="O218" s="7"/>
      <c r="AI218" s="7"/>
    </row>
    <row r="219" spans="15:35" x14ac:dyDescent="0.25">
      <c r="O219" s="7"/>
      <c r="AI219" s="7"/>
    </row>
    <row r="220" spans="15:35" x14ac:dyDescent="0.25">
      <c r="O220" s="7"/>
      <c r="AI220" s="7"/>
    </row>
    <row r="221" spans="15:35" x14ac:dyDescent="0.25">
      <c r="O221" s="7"/>
      <c r="AI221" s="7"/>
    </row>
    <row r="222" spans="15:35" x14ac:dyDescent="0.25">
      <c r="O222" s="7"/>
      <c r="AI222" s="7"/>
    </row>
    <row r="223" spans="15:35" x14ac:dyDescent="0.25">
      <c r="O223" s="7"/>
      <c r="AI223" s="7"/>
    </row>
    <row r="224" spans="15:35" x14ac:dyDescent="0.25">
      <c r="O224" s="7"/>
      <c r="AI224" s="7"/>
    </row>
    <row r="225" spans="15:35" x14ac:dyDescent="0.25">
      <c r="O225" s="7"/>
      <c r="AI225" s="7"/>
    </row>
    <row r="226" spans="15:35" x14ac:dyDescent="0.25">
      <c r="O226" s="7"/>
      <c r="AI226" s="7"/>
    </row>
    <row r="227" spans="15:35" x14ac:dyDescent="0.25">
      <c r="O227" s="7"/>
      <c r="AI227" s="7"/>
    </row>
    <row r="228" spans="15:35" x14ac:dyDescent="0.25">
      <c r="O228" s="7"/>
      <c r="AI228" s="7"/>
    </row>
    <row r="229" spans="15:35" x14ac:dyDescent="0.25">
      <c r="O229" s="7"/>
      <c r="AI229" s="7"/>
    </row>
    <row r="230" spans="15:35" x14ac:dyDescent="0.25">
      <c r="O230" s="7"/>
      <c r="AI230" s="7"/>
    </row>
    <row r="231" spans="15:35" x14ac:dyDescent="0.25">
      <c r="O231" s="7"/>
      <c r="AI231" s="7"/>
    </row>
    <row r="232" spans="15:35" x14ac:dyDescent="0.25">
      <c r="O232" s="7"/>
      <c r="AI232" s="7"/>
    </row>
    <row r="233" spans="15:35" x14ac:dyDescent="0.25">
      <c r="O233" s="7"/>
      <c r="AI233" s="7"/>
    </row>
    <row r="234" spans="15:35" x14ac:dyDescent="0.25">
      <c r="O234" s="7"/>
      <c r="AI234" s="7"/>
    </row>
    <row r="235" spans="15:35" x14ac:dyDescent="0.25">
      <c r="O235" s="7"/>
      <c r="AI235" s="7"/>
    </row>
    <row r="236" spans="15:35" x14ac:dyDescent="0.25">
      <c r="O236" s="7"/>
      <c r="AI236" s="7"/>
    </row>
    <row r="237" spans="15:35" x14ac:dyDescent="0.25">
      <c r="O237" s="7"/>
      <c r="AI237" s="7"/>
    </row>
    <row r="238" spans="15:35" x14ac:dyDescent="0.25">
      <c r="O238" s="7"/>
      <c r="AI238" s="7"/>
    </row>
    <row r="239" spans="15:35" x14ac:dyDescent="0.25">
      <c r="O239" s="7"/>
      <c r="AI239" s="7"/>
    </row>
    <row r="240" spans="15:35" x14ac:dyDescent="0.25">
      <c r="O240" s="7"/>
      <c r="AI240" s="7"/>
    </row>
    <row r="241" spans="15:35" x14ac:dyDescent="0.25">
      <c r="O241" s="7"/>
      <c r="AI241" s="7"/>
    </row>
    <row r="242" spans="15:35" x14ac:dyDescent="0.25">
      <c r="O242" s="7"/>
      <c r="AI242" s="7"/>
    </row>
    <row r="243" spans="15:35" x14ac:dyDescent="0.25">
      <c r="O243" s="7"/>
      <c r="AI243" s="7"/>
    </row>
    <row r="244" spans="15:35" x14ac:dyDescent="0.25">
      <c r="O244" s="7"/>
      <c r="AI244" s="7"/>
    </row>
    <row r="245" spans="15:35" x14ac:dyDescent="0.25">
      <c r="O245" s="7"/>
    </row>
    <row r="246" spans="15:35" x14ac:dyDescent="0.25">
      <c r="O246" s="7"/>
    </row>
    <row r="247" spans="15:35" x14ac:dyDescent="0.25">
      <c r="O247" s="7"/>
    </row>
    <row r="248" spans="15:35" x14ac:dyDescent="0.25">
      <c r="O248" s="7"/>
    </row>
    <row r="249" spans="15:35" x14ac:dyDescent="0.25">
      <c r="O249" s="7"/>
    </row>
    <row r="250" spans="15:35" x14ac:dyDescent="0.25">
      <c r="O250" s="7"/>
    </row>
    <row r="251" spans="15:35" x14ac:dyDescent="0.25">
      <c r="O251" s="7"/>
    </row>
    <row r="252" spans="15:35" x14ac:dyDescent="0.25">
      <c r="O252" s="7"/>
    </row>
    <row r="253" spans="15:35" x14ac:dyDescent="0.25">
      <c r="O253" s="7"/>
    </row>
    <row r="254" spans="15:35" x14ac:dyDescent="0.25">
      <c r="O254" s="7"/>
    </row>
    <row r="255" spans="15:35" x14ac:dyDescent="0.25">
      <c r="O255" s="7"/>
    </row>
    <row r="256" spans="15:35" x14ac:dyDescent="0.25">
      <c r="O256" s="7"/>
    </row>
    <row r="257" spans="15:15" x14ac:dyDescent="0.25">
      <c r="O257" s="7"/>
    </row>
    <row r="258" spans="15:15" x14ac:dyDescent="0.25">
      <c r="O258" s="7"/>
    </row>
    <row r="259" spans="15:15" x14ac:dyDescent="0.25">
      <c r="O259" s="7"/>
    </row>
    <row r="260" spans="15:15" x14ac:dyDescent="0.25">
      <c r="O260" s="7"/>
    </row>
    <row r="261" spans="15:15" x14ac:dyDescent="0.25">
      <c r="O261" s="7"/>
    </row>
    <row r="262" spans="15:15" x14ac:dyDescent="0.25">
      <c r="O262" s="7"/>
    </row>
    <row r="263" spans="15:15" x14ac:dyDescent="0.25">
      <c r="O263" s="7"/>
    </row>
    <row r="264" spans="15:15" x14ac:dyDescent="0.25">
      <c r="O264" s="7"/>
    </row>
    <row r="265" spans="15:15" x14ac:dyDescent="0.25">
      <c r="O265" s="7"/>
    </row>
    <row r="266" spans="15:15" x14ac:dyDescent="0.25">
      <c r="O266" s="7"/>
    </row>
    <row r="267" spans="15:15" x14ac:dyDescent="0.25">
      <c r="O267" s="7"/>
    </row>
    <row r="268" spans="15:15" x14ac:dyDescent="0.25">
      <c r="O268" s="7"/>
    </row>
    <row r="269" spans="15:15" x14ac:dyDescent="0.25">
      <c r="O269" s="7"/>
    </row>
    <row r="270" spans="15:15" x14ac:dyDescent="0.25">
      <c r="O270" s="7"/>
    </row>
    <row r="271" spans="15:15" x14ac:dyDescent="0.25">
      <c r="O271" s="7"/>
    </row>
    <row r="272" spans="15:15" x14ac:dyDescent="0.25">
      <c r="O272" s="7"/>
    </row>
    <row r="273" spans="15:15" x14ac:dyDescent="0.25">
      <c r="O273" s="7"/>
    </row>
    <row r="274" spans="15:15" x14ac:dyDescent="0.25">
      <c r="O274" s="7"/>
    </row>
    <row r="275" spans="15:15" x14ac:dyDescent="0.25">
      <c r="O275" s="7"/>
    </row>
    <row r="276" spans="15:15" x14ac:dyDescent="0.25">
      <c r="O276" s="7"/>
    </row>
    <row r="277" spans="15:15" x14ac:dyDescent="0.25">
      <c r="O277" s="7"/>
    </row>
    <row r="278" spans="15:15" x14ac:dyDescent="0.25">
      <c r="O278" s="7"/>
    </row>
    <row r="279" spans="15:15" x14ac:dyDescent="0.25">
      <c r="O279" s="7"/>
    </row>
    <row r="280" spans="15:15" x14ac:dyDescent="0.25">
      <c r="O280" s="7"/>
    </row>
    <row r="281" spans="15:15" x14ac:dyDescent="0.25">
      <c r="O281" s="7"/>
    </row>
    <row r="282" spans="15:15" x14ac:dyDescent="0.25">
      <c r="O282" s="7"/>
    </row>
    <row r="283" spans="15:15" x14ac:dyDescent="0.25">
      <c r="O283" s="7"/>
    </row>
    <row r="284" spans="15:15" x14ac:dyDescent="0.25">
      <c r="O284" s="7"/>
    </row>
    <row r="285" spans="15:15" x14ac:dyDescent="0.25">
      <c r="O285" s="7"/>
    </row>
    <row r="286" spans="15:15" x14ac:dyDescent="0.25">
      <c r="O286" s="7"/>
    </row>
    <row r="287" spans="15:15" x14ac:dyDescent="0.25">
      <c r="O287" s="7"/>
    </row>
    <row r="288" spans="15:15" x14ac:dyDescent="0.25">
      <c r="O288" s="7"/>
    </row>
    <row r="289" spans="15:15" x14ac:dyDescent="0.25">
      <c r="O289" s="7"/>
    </row>
    <row r="290" spans="15:15" x14ac:dyDescent="0.25">
      <c r="O290" s="7"/>
    </row>
    <row r="291" spans="15:15" x14ac:dyDescent="0.25">
      <c r="O291" s="7"/>
    </row>
    <row r="292" spans="15:15" x14ac:dyDescent="0.25">
      <c r="O292" s="7"/>
    </row>
    <row r="293" spans="15:15" x14ac:dyDescent="0.25">
      <c r="O293" s="7"/>
    </row>
    <row r="294" spans="15:15" x14ac:dyDescent="0.25">
      <c r="O294" s="7"/>
    </row>
    <row r="295" spans="15:15" x14ac:dyDescent="0.25">
      <c r="O295" s="7"/>
    </row>
    <row r="296" spans="15:15" x14ac:dyDescent="0.25">
      <c r="O296" s="7"/>
    </row>
    <row r="297" spans="15:15" x14ac:dyDescent="0.25">
      <c r="O297" s="7"/>
    </row>
    <row r="298" spans="15:15" x14ac:dyDescent="0.25">
      <c r="O298" s="7"/>
    </row>
    <row r="299" spans="15:15" x14ac:dyDescent="0.25">
      <c r="O299" s="7"/>
    </row>
    <row r="300" spans="15:15" x14ac:dyDescent="0.25">
      <c r="O300" s="7"/>
    </row>
    <row r="301" spans="15:15" x14ac:dyDescent="0.25">
      <c r="O301" s="7"/>
    </row>
    <row r="302" spans="15:15" x14ac:dyDescent="0.25">
      <c r="O302" s="7"/>
    </row>
    <row r="303" spans="15:15" x14ac:dyDescent="0.25">
      <c r="O303" s="7"/>
    </row>
    <row r="304" spans="15:15" x14ac:dyDescent="0.25">
      <c r="O304" s="7"/>
    </row>
    <row r="305" spans="15:15" x14ac:dyDescent="0.25">
      <c r="O305" s="7"/>
    </row>
    <row r="306" spans="15:15" x14ac:dyDescent="0.25">
      <c r="O306" s="7"/>
    </row>
    <row r="307" spans="15:15" x14ac:dyDescent="0.25">
      <c r="O307" s="7"/>
    </row>
    <row r="308" spans="15:15" x14ac:dyDescent="0.25">
      <c r="O308" s="7"/>
    </row>
    <row r="309" spans="15:15" x14ac:dyDescent="0.25">
      <c r="O309" s="7"/>
    </row>
    <row r="310" spans="15:15" x14ac:dyDescent="0.25">
      <c r="O310" s="7"/>
    </row>
    <row r="311" spans="15:15" x14ac:dyDescent="0.25">
      <c r="O311" s="7"/>
    </row>
    <row r="312" spans="15:15" x14ac:dyDescent="0.25">
      <c r="O312" s="7"/>
    </row>
    <row r="313" spans="15:15" x14ac:dyDescent="0.25">
      <c r="O313" s="7"/>
    </row>
    <row r="314" spans="15:15" x14ac:dyDescent="0.25">
      <c r="O314" s="7"/>
    </row>
    <row r="315" spans="15:15" x14ac:dyDescent="0.25">
      <c r="O315" s="7"/>
    </row>
    <row r="316" spans="15:15" x14ac:dyDescent="0.25">
      <c r="O316" s="7"/>
    </row>
    <row r="317" spans="15:15" x14ac:dyDescent="0.25">
      <c r="O317" s="7"/>
    </row>
    <row r="318" spans="15:15" x14ac:dyDescent="0.25">
      <c r="O318" s="7"/>
    </row>
    <row r="319" spans="15:15" x14ac:dyDescent="0.25">
      <c r="O319" s="7"/>
    </row>
    <row r="320" spans="15:15" x14ac:dyDescent="0.25">
      <c r="O320" s="7"/>
    </row>
    <row r="321" spans="15:15" x14ac:dyDescent="0.25">
      <c r="O321" s="7"/>
    </row>
    <row r="322" spans="15:15" x14ac:dyDescent="0.25">
      <c r="O322" s="7"/>
    </row>
    <row r="323" spans="15:15" x14ac:dyDescent="0.25">
      <c r="O323" s="7"/>
    </row>
    <row r="324" spans="15:15" x14ac:dyDescent="0.25">
      <c r="O324" s="7"/>
    </row>
    <row r="325" spans="15:15" x14ac:dyDescent="0.25">
      <c r="O325" s="7"/>
    </row>
    <row r="326" spans="15:15" x14ac:dyDescent="0.25">
      <c r="O326" s="7"/>
    </row>
    <row r="327" spans="15:15" x14ac:dyDescent="0.25">
      <c r="O327" s="7"/>
    </row>
    <row r="328" spans="15:15" x14ac:dyDescent="0.25">
      <c r="O328" s="7"/>
    </row>
    <row r="329" spans="15:15" x14ac:dyDescent="0.25">
      <c r="O329" s="7"/>
    </row>
    <row r="330" spans="15:15" x14ac:dyDescent="0.25">
      <c r="O330" s="7"/>
    </row>
    <row r="331" spans="15:15" x14ac:dyDescent="0.25">
      <c r="O331" s="7"/>
    </row>
    <row r="332" spans="15:15" x14ac:dyDescent="0.25">
      <c r="O332" s="7"/>
    </row>
    <row r="333" spans="15:15" x14ac:dyDescent="0.25">
      <c r="O333" s="7"/>
    </row>
    <row r="334" spans="15:15" x14ac:dyDescent="0.25">
      <c r="O334" s="7"/>
    </row>
    <row r="335" spans="15:15" x14ac:dyDescent="0.25">
      <c r="O335" s="7"/>
    </row>
    <row r="336" spans="15:15" x14ac:dyDescent="0.25">
      <c r="O336" s="7"/>
    </row>
    <row r="337" spans="15:15" x14ac:dyDescent="0.25">
      <c r="O337" s="7"/>
    </row>
    <row r="338" spans="15:15" x14ac:dyDescent="0.25">
      <c r="O338" s="7"/>
    </row>
    <row r="339" spans="15:15" x14ac:dyDescent="0.25">
      <c r="O339" s="7"/>
    </row>
    <row r="340" spans="15:15" x14ac:dyDescent="0.25">
      <c r="O340" s="7"/>
    </row>
    <row r="341" spans="15:15" x14ac:dyDescent="0.25">
      <c r="O341" s="7"/>
    </row>
    <row r="342" spans="15:15" x14ac:dyDescent="0.25">
      <c r="O342" s="7"/>
    </row>
    <row r="343" spans="15:15" x14ac:dyDescent="0.25">
      <c r="O343" s="7"/>
    </row>
    <row r="344" spans="15:15" x14ac:dyDescent="0.25">
      <c r="O344" s="7"/>
    </row>
    <row r="345" spans="15:15" x14ac:dyDescent="0.25">
      <c r="O345" s="7"/>
    </row>
    <row r="346" spans="15:15" x14ac:dyDescent="0.25">
      <c r="O346" s="7"/>
    </row>
    <row r="347" spans="15:15" x14ac:dyDescent="0.25">
      <c r="O347" s="7"/>
    </row>
    <row r="348" spans="15:15" x14ac:dyDescent="0.25">
      <c r="O348" s="7"/>
    </row>
    <row r="349" spans="15:15" x14ac:dyDescent="0.25">
      <c r="O349" s="7"/>
    </row>
    <row r="350" spans="15:15" x14ac:dyDescent="0.25">
      <c r="O350" s="7"/>
    </row>
    <row r="351" spans="15:15" x14ac:dyDescent="0.25">
      <c r="O351" s="7"/>
    </row>
    <row r="352" spans="15:15" x14ac:dyDescent="0.25">
      <c r="O352" s="7"/>
    </row>
    <row r="353" spans="15:15" x14ac:dyDescent="0.25">
      <c r="O353" s="7"/>
    </row>
    <row r="354" spans="15:15" x14ac:dyDescent="0.25">
      <c r="O354" s="7"/>
    </row>
    <row r="355" spans="15:15" x14ac:dyDescent="0.25">
      <c r="O355" s="7"/>
    </row>
    <row r="356" spans="15:15" x14ac:dyDescent="0.25">
      <c r="O356" s="7"/>
    </row>
    <row r="357" spans="15:15" x14ac:dyDescent="0.25">
      <c r="O357" s="7"/>
    </row>
    <row r="358" spans="15:15" x14ac:dyDescent="0.25">
      <c r="O358" s="7"/>
    </row>
    <row r="359" spans="15:15" x14ac:dyDescent="0.25">
      <c r="O359" s="7"/>
    </row>
    <row r="360" spans="15:15" x14ac:dyDescent="0.25">
      <c r="O360" s="7"/>
    </row>
    <row r="361" spans="15:15" x14ac:dyDescent="0.25">
      <c r="O361" s="7"/>
    </row>
    <row r="362" spans="15:15" x14ac:dyDescent="0.25">
      <c r="O362" s="7"/>
    </row>
    <row r="363" spans="15:15" x14ac:dyDescent="0.25">
      <c r="O363" s="7"/>
    </row>
    <row r="364" spans="15:15" x14ac:dyDescent="0.25">
      <c r="O364" s="7"/>
    </row>
    <row r="365" spans="15:15" x14ac:dyDescent="0.25">
      <c r="O365" s="7"/>
    </row>
    <row r="366" spans="15:15" x14ac:dyDescent="0.25">
      <c r="O366" s="7"/>
    </row>
    <row r="367" spans="15:15" x14ac:dyDescent="0.25">
      <c r="O367" s="7"/>
    </row>
    <row r="368" spans="15:15" x14ac:dyDescent="0.25">
      <c r="O368" s="7"/>
    </row>
    <row r="369" spans="15:15" x14ac:dyDescent="0.25">
      <c r="O369" s="7"/>
    </row>
    <row r="370" spans="15:15" x14ac:dyDescent="0.25">
      <c r="O370" s="7"/>
    </row>
    <row r="371" spans="15:15" x14ac:dyDescent="0.25">
      <c r="O371" s="7"/>
    </row>
    <row r="372" spans="15:15" x14ac:dyDescent="0.25">
      <c r="O372" s="7"/>
    </row>
    <row r="373" spans="15:15" x14ac:dyDescent="0.25">
      <c r="O373" s="7"/>
    </row>
    <row r="374" spans="15:15" x14ac:dyDescent="0.25">
      <c r="O374" s="7"/>
    </row>
    <row r="375" spans="15:15" x14ac:dyDescent="0.25">
      <c r="O375" s="7"/>
    </row>
    <row r="376" spans="15:15" x14ac:dyDescent="0.25">
      <c r="O376" s="7"/>
    </row>
    <row r="377" spans="15:15" x14ac:dyDescent="0.25">
      <c r="O377" s="7"/>
    </row>
    <row r="378" spans="15:15" x14ac:dyDescent="0.25">
      <c r="O378" s="7"/>
    </row>
    <row r="379" spans="15:15" x14ac:dyDescent="0.25">
      <c r="O379" s="7"/>
    </row>
    <row r="380" spans="15:15" x14ac:dyDescent="0.25">
      <c r="O380" s="7"/>
    </row>
    <row r="381" spans="15:15" x14ac:dyDescent="0.25">
      <c r="O381" s="7"/>
    </row>
    <row r="382" spans="15:15" x14ac:dyDescent="0.25">
      <c r="O382" s="7"/>
    </row>
    <row r="383" spans="15:15" x14ac:dyDescent="0.25">
      <c r="O383" s="7"/>
    </row>
    <row r="384" spans="15:15" x14ac:dyDescent="0.25">
      <c r="O384" s="7"/>
    </row>
    <row r="385" spans="15:15" x14ac:dyDescent="0.25">
      <c r="O385" s="7"/>
    </row>
    <row r="386" spans="15:15" x14ac:dyDescent="0.25">
      <c r="O386" s="7"/>
    </row>
    <row r="387" spans="15:15" x14ac:dyDescent="0.25">
      <c r="O387" s="7"/>
    </row>
    <row r="388" spans="15:15" x14ac:dyDescent="0.25">
      <c r="O388" s="7"/>
    </row>
    <row r="389" spans="15:15" x14ac:dyDescent="0.25">
      <c r="O389" s="7"/>
    </row>
    <row r="390" spans="15:15" x14ac:dyDescent="0.25">
      <c r="O390" s="7"/>
    </row>
    <row r="391" spans="15:15" x14ac:dyDescent="0.25">
      <c r="O391" s="7"/>
    </row>
    <row r="392" spans="15:15" x14ac:dyDescent="0.25">
      <c r="O392" s="7"/>
    </row>
    <row r="393" spans="15:15" x14ac:dyDescent="0.25">
      <c r="O393" s="7"/>
    </row>
    <row r="394" spans="15:15" x14ac:dyDescent="0.25">
      <c r="O394" s="7"/>
    </row>
    <row r="395" spans="15:15" x14ac:dyDescent="0.25">
      <c r="O395" s="7"/>
    </row>
    <row r="396" spans="15:15" x14ac:dyDescent="0.25">
      <c r="O396" s="7"/>
    </row>
    <row r="397" spans="15:15" x14ac:dyDescent="0.25">
      <c r="O397" s="7"/>
    </row>
    <row r="398" spans="15:15" x14ac:dyDescent="0.25">
      <c r="O398" s="7"/>
    </row>
    <row r="399" spans="15:15" x14ac:dyDescent="0.25">
      <c r="O399" s="7"/>
    </row>
    <row r="400" spans="15:15" x14ac:dyDescent="0.25">
      <c r="O400" s="7"/>
    </row>
    <row r="401" spans="15:15" x14ac:dyDescent="0.25">
      <c r="O401" s="7"/>
    </row>
    <row r="402" spans="15:15" x14ac:dyDescent="0.25">
      <c r="O402" s="7"/>
    </row>
    <row r="403" spans="15:15" x14ac:dyDescent="0.25">
      <c r="O403" s="7"/>
    </row>
    <row r="404" spans="15:15" x14ac:dyDescent="0.25">
      <c r="O404" s="7"/>
    </row>
    <row r="405" spans="15:15" x14ac:dyDescent="0.25">
      <c r="O405" s="7"/>
    </row>
    <row r="406" spans="15:15" x14ac:dyDescent="0.25">
      <c r="O406" s="7"/>
    </row>
    <row r="407" spans="15:15" x14ac:dyDescent="0.25">
      <c r="O407" s="7"/>
    </row>
    <row r="408" spans="15:15" x14ac:dyDescent="0.25">
      <c r="O408" s="7"/>
    </row>
    <row r="409" spans="15:15" x14ac:dyDescent="0.25">
      <c r="O409" s="7"/>
    </row>
    <row r="410" spans="15:15" x14ac:dyDescent="0.25">
      <c r="O410" s="7"/>
    </row>
    <row r="411" spans="15:15" x14ac:dyDescent="0.25">
      <c r="O411" s="7"/>
    </row>
    <row r="412" spans="15:15" x14ac:dyDescent="0.25">
      <c r="O412" s="7"/>
    </row>
    <row r="413" spans="15:15" x14ac:dyDescent="0.25">
      <c r="O413" s="7"/>
    </row>
    <row r="414" spans="15:15" x14ac:dyDescent="0.25">
      <c r="O414" s="7"/>
    </row>
    <row r="415" spans="15:15" x14ac:dyDescent="0.25">
      <c r="O415" s="7"/>
    </row>
    <row r="416" spans="15:15" x14ac:dyDescent="0.25">
      <c r="O416" s="7"/>
    </row>
    <row r="417" spans="15:15" x14ac:dyDescent="0.25">
      <c r="O417" s="7"/>
    </row>
    <row r="418" spans="15:15" x14ac:dyDescent="0.25">
      <c r="O418" s="7"/>
    </row>
    <row r="419" spans="15:15" x14ac:dyDescent="0.25">
      <c r="O419" s="7"/>
    </row>
    <row r="420" spans="15:15" x14ac:dyDescent="0.25">
      <c r="O420" s="7"/>
    </row>
    <row r="421" spans="15:15" x14ac:dyDescent="0.25">
      <c r="O421" s="7"/>
    </row>
    <row r="422" spans="15:15" x14ac:dyDescent="0.25">
      <c r="O422" s="7"/>
    </row>
    <row r="423" spans="15:15" x14ac:dyDescent="0.25">
      <c r="O423" s="7"/>
    </row>
    <row r="424" spans="15:15" x14ac:dyDescent="0.25">
      <c r="O424" s="7"/>
    </row>
    <row r="425" spans="15:15" x14ac:dyDescent="0.25">
      <c r="O425" s="7"/>
    </row>
    <row r="426" spans="15:15" x14ac:dyDescent="0.25">
      <c r="O426" s="7"/>
    </row>
    <row r="427" spans="15:15" x14ac:dyDescent="0.25">
      <c r="O427" s="7"/>
    </row>
    <row r="428" spans="15:15" x14ac:dyDescent="0.25">
      <c r="O428" s="7"/>
    </row>
    <row r="429" spans="15:15" x14ac:dyDescent="0.25">
      <c r="O429" s="7"/>
    </row>
    <row r="430" spans="15:15" x14ac:dyDescent="0.25">
      <c r="O430" s="7"/>
    </row>
    <row r="431" spans="15:15" x14ac:dyDescent="0.25">
      <c r="O431" s="7"/>
    </row>
    <row r="432" spans="15:15" x14ac:dyDescent="0.25">
      <c r="O432" s="7"/>
    </row>
    <row r="433" spans="15:15" x14ac:dyDescent="0.25">
      <c r="O433" s="7"/>
    </row>
    <row r="434" spans="15:15" x14ac:dyDescent="0.25">
      <c r="O434" s="7"/>
    </row>
    <row r="435" spans="15:15" x14ac:dyDescent="0.25">
      <c r="O435" s="7"/>
    </row>
    <row r="436" spans="15:15" x14ac:dyDescent="0.25">
      <c r="O436" s="7"/>
    </row>
    <row r="437" spans="15:15" x14ac:dyDescent="0.25">
      <c r="O437" s="7"/>
    </row>
    <row r="438" spans="15:15" x14ac:dyDescent="0.25">
      <c r="O438" s="7"/>
    </row>
    <row r="439" spans="15:15" x14ac:dyDescent="0.25">
      <c r="O439" s="7"/>
    </row>
    <row r="440" spans="15:15" x14ac:dyDescent="0.25">
      <c r="O440" s="7"/>
    </row>
    <row r="441" spans="15:15" x14ac:dyDescent="0.25">
      <c r="O441" s="7"/>
    </row>
    <row r="442" spans="15:15" x14ac:dyDescent="0.25">
      <c r="O442" s="7"/>
    </row>
    <row r="443" spans="15:15" x14ac:dyDescent="0.25">
      <c r="O443" s="7"/>
    </row>
    <row r="444" spans="15:15" x14ac:dyDescent="0.25">
      <c r="O444" s="7"/>
    </row>
    <row r="445" spans="15:15" x14ac:dyDescent="0.25">
      <c r="O445" s="7"/>
    </row>
    <row r="446" spans="15:15" x14ac:dyDescent="0.25">
      <c r="O446" s="7"/>
    </row>
    <row r="447" spans="15:15" x14ac:dyDescent="0.25">
      <c r="O447" s="7"/>
    </row>
    <row r="448" spans="15:15" x14ac:dyDescent="0.25">
      <c r="O448" s="7"/>
    </row>
    <row r="449" spans="15:15" x14ac:dyDescent="0.25">
      <c r="O449" s="7"/>
    </row>
    <row r="450" spans="15:15" x14ac:dyDescent="0.25">
      <c r="O450" s="7"/>
    </row>
    <row r="451" spans="15:15" x14ac:dyDescent="0.25">
      <c r="O451" s="7"/>
    </row>
    <row r="452" spans="15:15" x14ac:dyDescent="0.25">
      <c r="O452" s="7"/>
    </row>
    <row r="453" spans="15:15" x14ac:dyDescent="0.25">
      <c r="O453" s="7"/>
    </row>
    <row r="454" spans="15:15" x14ac:dyDescent="0.25">
      <c r="O454" s="7"/>
    </row>
    <row r="455" spans="15:15" x14ac:dyDescent="0.25">
      <c r="O455" s="7"/>
    </row>
    <row r="456" spans="15:15" x14ac:dyDescent="0.25">
      <c r="O456" s="7"/>
    </row>
  </sheetData>
  <autoFilter ref="A1:C36"/>
  <printOptions horizontalCentered="1" verticalCentered="1" gridLinesSet="0"/>
  <pageMargins left="0.5" right="0.5" top="0.75" bottom="0.75" header="0.25" footer="0.25"/>
  <pageSetup paperSize="5" scale="62" fitToWidth="2" orientation="landscape" horizontalDpi="4294967292" r:id="rId1"/>
  <headerFooter alignWithMargins="0">
    <oddHeader>&amp;CWire Transfers
Business Day - &amp;D</oddHeader>
    <oddFooter>&amp;L&amp;08O:\ERMS\erms_adm\NYMEX\1999\Oct\Wire\&amp;F {&amp;A}&amp;R&amp;08Page &amp;P of &amp;N
&amp;D    &amp;T</oddFooter>
  </headerFooter>
  <colBreaks count="1" manualBreakCount="1">
    <brk id="3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WIRE WORKSHEET</vt:lpstr>
      <vt:lpstr>Daycode</vt:lpstr>
      <vt:lpstr>'WIRE WORKSHEET'!Print_Area</vt:lpstr>
      <vt:lpstr>'WIRE WORKSHEET'!Print_Titles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2000-05-03T13:37:02Z</cp:lastPrinted>
  <dcterms:created xsi:type="dcterms:W3CDTF">1998-04-17T19:02:32Z</dcterms:created>
  <dcterms:modified xsi:type="dcterms:W3CDTF">2023-09-10T16:01:58Z</dcterms:modified>
</cp:coreProperties>
</file>