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3932" windowHeight="8592"/>
  </bookViews>
  <sheets>
    <sheet name="Bible" sheetId="2" r:id="rId1"/>
  </sheets>
  <definedNames>
    <definedName name="ENTEX">#REF!</definedName>
    <definedName name="_xlnm.Print_Area" localSheetId="0">Bible!$A$1:$AF$62</definedName>
  </definedNames>
  <calcPr calcId="0"/>
</workbook>
</file>

<file path=xl/calcChain.xml><?xml version="1.0" encoding="utf-8"?>
<calcChain xmlns="http://schemas.openxmlformats.org/spreadsheetml/2006/main">
  <c r="R7" i="2" l="1"/>
  <c r="N8" i="2"/>
  <c r="O8" i="2"/>
  <c r="P8" i="2"/>
  <c r="X8" i="2"/>
  <c r="Z8" i="2"/>
  <c r="R22" i="2"/>
  <c r="N25" i="2"/>
  <c r="P25" i="2"/>
  <c r="N34" i="2"/>
  <c r="P34" i="2"/>
  <c r="X34" i="2"/>
  <c r="Z34" i="2"/>
  <c r="N56" i="2"/>
  <c r="P56" i="2"/>
  <c r="N58" i="2"/>
  <c r="P58" i="2"/>
  <c r="X58" i="2"/>
  <c r="Z58" i="2"/>
</calcChain>
</file>

<file path=xl/sharedStrings.xml><?xml version="1.0" encoding="utf-8"?>
<sst xmlns="http://schemas.openxmlformats.org/spreadsheetml/2006/main" count="174" uniqueCount="103">
  <si>
    <t>ENTEX  -  AS OF 4/1/99</t>
  </si>
  <si>
    <t>BOOKING VERIFICATION</t>
  </si>
  <si>
    <t>Daily Per TAGG</t>
  </si>
  <si>
    <t>Res.</t>
  </si>
  <si>
    <t>Start</t>
  </si>
  <si>
    <t xml:space="preserve">End </t>
  </si>
  <si>
    <t>Minimum</t>
  </si>
  <si>
    <t>Maximum</t>
  </si>
  <si>
    <t>Delivery</t>
  </si>
  <si>
    <t>or</t>
  </si>
  <si>
    <t>Counterparty</t>
  </si>
  <si>
    <t>Contract</t>
  </si>
  <si>
    <t>Date</t>
  </si>
  <si>
    <t>Evergreen</t>
  </si>
  <si>
    <t>Quantity</t>
  </si>
  <si>
    <t>Pricing</t>
  </si>
  <si>
    <t>Detailed Pricing</t>
  </si>
  <si>
    <t>SITARA</t>
  </si>
  <si>
    <t>Points</t>
  </si>
  <si>
    <t>Ind.</t>
  </si>
  <si>
    <t>Meters</t>
  </si>
  <si>
    <t>Comments</t>
  </si>
  <si>
    <t>Reliant Energy-Entex</t>
  </si>
  <si>
    <t>12-41991-301</t>
  </si>
  <si>
    <t xml:space="preserve"> </t>
  </si>
  <si>
    <t>Price is a rough estimate of six month projection of prices.  85% of Screen for six month average is used plus adjustments for inflation and transport.</t>
  </si>
  <si>
    <t>Entex Master</t>
  </si>
  <si>
    <t>Need to revise Tagg every six months for updated price (Aug-Jan and Feb-July)</t>
  </si>
  <si>
    <t>Price is based on HPL WACOG formula which is 85% of IF-HSC plus PMA's</t>
  </si>
  <si>
    <t>Unable to estimate price:  accrual only; update CPR each month with correct price</t>
  </si>
  <si>
    <t>16-41991-301</t>
  </si>
  <si>
    <t>#1</t>
  </si>
  <si>
    <t>Caps:  Nov (300,000/dy), Dec (475), Jan (550), Feb (400), Mar (350)</t>
  </si>
  <si>
    <t>expired</t>
  </si>
  <si>
    <t>#2</t>
  </si>
  <si>
    <t>#3</t>
  </si>
  <si>
    <t>#4</t>
  </si>
  <si>
    <t>#5</t>
  </si>
  <si>
    <t>Vidor</t>
  </si>
  <si>
    <t>#6</t>
  </si>
  <si>
    <t>Huntsville</t>
  </si>
  <si>
    <t>#7</t>
  </si>
  <si>
    <t>#8</t>
  </si>
  <si>
    <t>Conroe</t>
  </si>
  <si>
    <t>#9</t>
  </si>
  <si>
    <t>Woodlands</t>
  </si>
  <si>
    <t>#10</t>
  </si>
  <si>
    <t>Pay transport on Southland &amp; Unit on K# 16-301 &amp; 16-306 only</t>
  </si>
  <si>
    <t>16-41991-306</t>
  </si>
  <si>
    <t>MTM</t>
  </si>
  <si>
    <t>I-.12</t>
  </si>
  <si>
    <t>VA Hospital</t>
  </si>
  <si>
    <t>I +.05</t>
  </si>
  <si>
    <t>016-41991-313</t>
  </si>
  <si>
    <t>E10708.2</t>
  </si>
  <si>
    <t>4531/2000</t>
  </si>
  <si>
    <t>016-41991-312</t>
  </si>
  <si>
    <t>E50439.1</t>
  </si>
  <si>
    <t>Lufkin Citygate #2</t>
  </si>
  <si>
    <t xml:space="preserve">  </t>
  </si>
  <si>
    <t>016-41991-311</t>
  </si>
  <si>
    <t>Vehicle Fueling Station</t>
  </si>
  <si>
    <t>Unit Gas Transmission</t>
  </si>
  <si>
    <t>North Star Steel</t>
  </si>
  <si>
    <t>TOTAL ENTEX</t>
  </si>
  <si>
    <t>Daily Vol Per Contract</t>
  </si>
  <si>
    <t>Transaction</t>
  </si>
  <si>
    <t>Min</t>
  </si>
  <si>
    <t>Max</t>
  </si>
  <si>
    <t>Number</t>
  </si>
  <si>
    <t>YTY</t>
  </si>
  <si>
    <t>WACOG</t>
  </si>
  <si>
    <t>I+.769</t>
  </si>
  <si>
    <t>IF HSC+$.769 (4/1/99-3/31/05); IF HSC+$.60 (4/1/05-3/31/06);   IF HSC+.59 (4/1/06-3/31/07)</t>
  </si>
  <si>
    <t>No min. or seasonal obligation.  Entex pays actual transport cost on Southland &amp; Unit ($.13)</t>
  </si>
  <si>
    <t>Gas Daily common mid= reported one day following day of flow Gas Daily common high= reported 2nd day following day of flow</t>
  </si>
  <si>
    <t>Daily vols over Winter Cap= Greater of IF+.769 or HSC Mid+.10, but capped @ 3x IF HSC+.769</t>
  </si>
  <si>
    <t>Daily vols over 1 BCF/day  = Greater of IF+.769 or HSC High+.10 but capped @ 3x IF HSC+.769</t>
  </si>
  <si>
    <t>Trans 2-9 roll into Trans 1 at expiration</t>
  </si>
  <si>
    <t>Expired</t>
  </si>
  <si>
    <t>I+.45</t>
  </si>
  <si>
    <t>I+.403</t>
  </si>
  <si>
    <t>IF HSC+$.45 (4/1/99-6/30/01); IF HSC+.60 (7/1/01-3/31/06); IF HSC+.59 (4/1/06-3/31/07)</t>
  </si>
  <si>
    <t>7107-9</t>
  </si>
  <si>
    <t>Lufkin/Diboll; Vol doesn't apply towards winter caps or 1BCF Max</t>
  </si>
  <si>
    <t>IF HSC-.12 (9/1/90-3/31/06); IF HSC Flat (4/1/06-3/31/07)</t>
  </si>
  <si>
    <t>Dibol/Lufkin CG</t>
  </si>
  <si>
    <t>3rd party transport not covered by Entex. Vols&gt;8000/D are priced at I+.769</t>
  </si>
  <si>
    <t>Silsbee CG</t>
  </si>
  <si>
    <t>I-.055</t>
  </si>
  <si>
    <t>Hardin County, TX</t>
  </si>
  <si>
    <t>I -.07</t>
  </si>
  <si>
    <t>IF HSC-.07 (4/1/99-3/31/06); IF HSC Flat (4/1/06-3/31/07)</t>
  </si>
  <si>
    <t>Tier 1.  Tran 6 counts towards 1 BCF max</t>
  </si>
  <si>
    <t>Tier 2.  Volume can be pulled under this K or Unit's K</t>
  </si>
  <si>
    <t>Val/Needville &amp; Master</t>
  </si>
  <si>
    <t>I+.10</t>
  </si>
  <si>
    <t>016-91000-303</t>
  </si>
  <si>
    <t>I-.07</t>
  </si>
  <si>
    <t>Vidor delivery point</t>
  </si>
  <si>
    <t>Tier 1.  Tran 5 counts towards 1 BCF max</t>
  </si>
  <si>
    <t>I+.05</t>
  </si>
  <si>
    <t>NOTE:  Effective 4/1/99, all sales to Reliant Energy - Entex will be made by ENA except for the first package of gas listed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</si>
</sst>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2" formatCode="0_);\(0\)"/>
    <numFmt numFmtId="193" formatCode="0.000_);\(0.000\)"/>
    <numFmt numFmtId="194" formatCode="0.00_);\(0.00\)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7" fontId="2" fillId="0" borderId="0" xfId="0" applyNumberFormat="1" applyFont="1" applyAlignment="1">
      <alignment horizontal="center"/>
    </xf>
    <xf numFmtId="37" fontId="2" fillId="0" borderId="0" xfId="0" applyNumberFormat="1" applyFont="1"/>
    <xf numFmtId="19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7" fontId="1" fillId="0" borderId="0" xfId="0" applyNumberFormat="1" applyFont="1" applyAlignment="1">
      <alignment horizontal="centerContinuous"/>
    </xf>
    <xf numFmtId="37" fontId="2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Continuous"/>
    </xf>
    <xf numFmtId="37" fontId="1" fillId="0" borderId="1" xfId="0" applyNumberFormat="1" applyFont="1" applyBorder="1" applyAlignment="1">
      <alignment horizontal="center"/>
    </xf>
    <xf numFmtId="19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2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2" fillId="0" borderId="2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/>
    <xf numFmtId="19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37" fontId="2" fillId="0" borderId="0" xfId="0" applyNumberFormat="1" applyFont="1" applyBorder="1" applyAlignment="1">
      <alignment horizontal="center"/>
    </xf>
    <xf numFmtId="37" fontId="2" fillId="0" borderId="0" xfId="0" applyNumberFormat="1" applyFont="1" applyBorder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194" fontId="2" fillId="0" borderId="0" xfId="0" applyNumberFormat="1" applyFont="1" applyAlignment="1">
      <alignment horizontal="center"/>
    </xf>
    <xf numFmtId="37" fontId="1" fillId="0" borderId="0" xfId="0" applyNumberFormat="1" applyFont="1" applyBorder="1"/>
    <xf numFmtId="14" fontId="2" fillId="0" borderId="3" xfId="0" applyNumberFormat="1" applyFont="1" applyBorder="1" applyAlignment="1">
      <alignment horizontal="center"/>
    </xf>
    <xf numFmtId="194" fontId="2" fillId="0" borderId="3" xfId="0" applyNumberFormat="1" applyFont="1" applyBorder="1" applyAlignment="1">
      <alignment horizontal="center"/>
    </xf>
    <xf numFmtId="0" fontId="2" fillId="0" borderId="0" xfId="0" applyFont="1" applyFill="1"/>
    <xf numFmtId="37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3" xfId="0" applyNumberFormat="1" applyFont="1" applyBorder="1"/>
    <xf numFmtId="2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37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192" fontId="2" fillId="0" borderId="0" xfId="0" applyNumberFormat="1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19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left" wrapText="1"/>
    </xf>
    <xf numFmtId="3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K194"/>
  <sheetViews>
    <sheetView tabSelected="1" zoomScale="75" workbookViewId="0">
      <pane ySplit="5" topLeftCell="A6" activePane="bottomLeft" state="frozen"/>
      <selection pane="bottomLeft" activeCell="E8" sqref="E8"/>
    </sheetView>
  </sheetViews>
  <sheetFormatPr defaultColWidth="9.109375" defaultRowHeight="15" x14ac:dyDescent="0.25"/>
  <cols>
    <col min="1" max="1" width="1.44140625" style="2" customWidth="1"/>
    <col min="2" max="2" width="27.109375" style="2" customWidth="1"/>
    <col min="3" max="3" width="1.44140625" style="2" customWidth="1"/>
    <col min="4" max="4" width="16.88671875" style="3" customWidth="1"/>
    <col min="5" max="5" width="1.44140625" style="3" customWidth="1"/>
    <col min="6" max="6" width="14.33203125" style="3" bestFit="1" customWidth="1"/>
    <col min="7" max="7" width="1.44140625" style="2" customWidth="1"/>
    <col min="8" max="8" width="11.6640625" style="3" bestFit="1" customWidth="1"/>
    <col min="9" max="9" width="1.44140625" style="2" customWidth="1"/>
    <col min="10" max="10" width="13.109375" style="3" bestFit="1" customWidth="1"/>
    <col min="11" max="11" width="1.44140625" style="2" customWidth="1"/>
    <col min="12" max="12" width="12.44140625" style="3" customWidth="1"/>
    <col min="13" max="13" width="1.6640625" style="2" customWidth="1"/>
    <col min="14" max="14" width="10.109375" style="4" customWidth="1"/>
    <col min="15" max="15" width="1.6640625" style="5" customWidth="1"/>
    <col min="16" max="16" width="13.5546875" style="4" customWidth="1"/>
    <col min="17" max="17" width="1.44140625" style="2" customWidth="1"/>
    <col min="18" max="18" width="9.109375" style="6"/>
    <col min="19" max="19" width="1.6640625" style="2" customWidth="1"/>
    <col min="20" max="20" width="67.5546875" style="7" customWidth="1"/>
    <col min="21" max="21" width="1.6640625" style="2" customWidth="1"/>
    <col min="22" max="22" width="11" style="3" bestFit="1" customWidth="1"/>
    <col min="23" max="23" width="1.6640625" style="3" hidden="1" customWidth="1"/>
    <col min="24" max="24" width="9.44140625" style="5" hidden="1" customWidth="1"/>
    <col min="25" max="25" width="1.6640625" style="5" hidden="1" customWidth="1"/>
    <col min="26" max="26" width="10" style="5" hidden="1" customWidth="1"/>
    <col min="27" max="27" width="1.6640625" style="2" customWidth="1"/>
    <col min="28" max="28" width="24.5546875" style="3" bestFit="1" customWidth="1"/>
    <col min="29" max="29" width="6.33203125" style="3" bestFit="1" customWidth="1"/>
    <col min="30" max="30" width="13.33203125" style="3" customWidth="1"/>
    <col min="31" max="31" width="1.6640625" style="2" customWidth="1"/>
    <col min="32" max="32" width="72.109375" style="8" customWidth="1"/>
    <col min="33" max="37" width="9.109375" style="2"/>
    <col min="38" max="38" width="15.33203125" style="2" customWidth="1"/>
    <col min="39" max="16384" width="9.109375" style="2"/>
  </cols>
  <sheetData>
    <row r="1" spans="1:32" ht="15.6" x14ac:dyDescent="0.3">
      <c r="A1" s="1" t="s">
        <v>0</v>
      </c>
    </row>
    <row r="2" spans="1:32" ht="15.6" x14ac:dyDescent="0.3">
      <c r="A2" s="1" t="s">
        <v>1</v>
      </c>
      <c r="N2" s="2"/>
      <c r="O2" s="2"/>
      <c r="P2" s="2"/>
      <c r="X2" s="9" t="s">
        <v>2</v>
      </c>
      <c r="Y2" s="10"/>
      <c r="Z2" s="10"/>
      <c r="AC2" s="11"/>
    </row>
    <row r="3" spans="1:32" ht="15.6" x14ac:dyDescent="0.3">
      <c r="A3" s="1"/>
      <c r="N3" s="56" t="s">
        <v>65</v>
      </c>
      <c r="O3" s="56"/>
      <c r="P3" s="56"/>
      <c r="X3" s="9"/>
      <c r="Y3" s="10"/>
      <c r="Z3" s="10"/>
      <c r="AC3" s="11" t="s">
        <v>3</v>
      </c>
    </row>
    <row r="4" spans="1:32" ht="15.6" x14ac:dyDescent="0.3">
      <c r="F4" s="11" t="s">
        <v>66</v>
      </c>
      <c r="H4" s="11" t="s">
        <v>4</v>
      </c>
      <c r="J4" s="11" t="s">
        <v>5</v>
      </c>
      <c r="L4" s="2"/>
      <c r="N4" s="12" t="s">
        <v>67</v>
      </c>
      <c r="O4" s="13"/>
      <c r="P4" s="12" t="s">
        <v>68</v>
      </c>
      <c r="X4" s="13" t="s">
        <v>6</v>
      </c>
      <c r="Y4" s="13"/>
      <c r="Z4" s="13" t="s">
        <v>7</v>
      </c>
      <c r="AB4" s="11" t="s">
        <v>8</v>
      </c>
      <c r="AC4" s="11" t="s">
        <v>9</v>
      </c>
    </row>
    <row r="5" spans="1:32" s="14" customFormat="1" ht="16.2" thickBot="1" x14ac:dyDescent="0.35">
      <c r="B5" s="14" t="s">
        <v>10</v>
      </c>
      <c r="D5" s="14" t="s">
        <v>11</v>
      </c>
      <c r="F5" s="14" t="s">
        <v>69</v>
      </c>
      <c r="H5" s="14" t="s">
        <v>12</v>
      </c>
      <c r="I5" s="15"/>
      <c r="J5" s="14" t="s">
        <v>12</v>
      </c>
      <c r="K5" s="16"/>
      <c r="L5" s="16" t="s">
        <v>13</v>
      </c>
      <c r="N5" s="17" t="s">
        <v>14</v>
      </c>
      <c r="O5" s="17"/>
      <c r="P5" s="17" t="s">
        <v>14</v>
      </c>
      <c r="R5" s="18" t="s">
        <v>15</v>
      </c>
      <c r="T5" s="19" t="s">
        <v>16</v>
      </c>
      <c r="V5" s="14" t="s">
        <v>17</v>
      </c>
      <c r="X5" s="17" t="s">
        <v>14</v>
      </c>
      <c r="Y5" s="17"/>
      <c r="Z5" s="17" t="s">
        <v>14</v>
      </c>
      <c r="AB5" s="14" t="s">
        <v>18</v>
      </c>
      <c r="AC5" s="14" t="s">
        <v>19</v>
      </c>
      <c r="AD5" s="14" t="s">
        <v>20</v>
      </c>
      <c r="AF5" s="20" t="s">
        <v>21</v>
      </c>
    </row>
    <row r="6" spans="1:32" ht="45.6" x14ac:dyDescent="0.3">
      <c r="B6" s="1" t="s">
        <v>22</v>
      </c>
      <c r="D6" s="11" t="s">
        <v>23</v>
      </c>
      <c r="F6" s="3" t="s">
        <v>24</v>
      </c>
      <c r="H6" s="21">
        <v>27798</v>
      </c>
      <c r="J6" s="21">
        <v>37072</v>
      </c>
      <c r="L6" s="21" t="s">
        <v>70</v>
      </c>
      <c r="N6" s="4">
        <v>0</v>
      </c>
      <c r="P6" s="4">
        <v>910</v>
      </c>
      <c r="R6" s="6" t="s">
        <v>71</v>
      </c>
      <c r="T6" s="8" t="s">
        <v>25</v>
      </c>
      <c r="V6" s="3" t="s">
        <v>24</v>
      </c>
      <c r="X6" s="5">
        <v>910</v>
      </c>
      <c r="Z6" s="5">
        <v>910</v>
      </c>
      <c r="AB6" s="3" t="s">
        <v>26</v>
      </c>
      <c r="AC6" s="3" t="s">
        <v>3</v>
      </c>
      <c r="AD6" s="3">
        <v>2000</v>
      </c>
      <c r="AF6" s="8" t="s">
        <v>27</v>
      </c>
    </row>
    <row r="7" spans="1:32" ht="30" x14ac:dyDescent="0.25">
      <c r="F7" s="3" t="s">
        <v>24</v>
      </c>
      <c r="N7" s="4">
        <v>0</v>
      </c>
      <c r="P7" s="4">
        <v>90</v>
      </c>
      <c r="R7" s="6" t="str">
        <f>+R6</f>
        <v>WACOG</v>
      </c>
      <c r="T7" s="8" t="s">
        <v>28</v>
      </c>
      <c r="X7" s="5">
        <v>140</v>
      </c>
      <c r="Z7" s="5">
        <v>140</v>
      </c>
      <c r="AB7" s="3" t="s">
        <v>26</v>
      </c>
      <c r="AC7" s="3" t="s">
        <v>19</v>
      </c>
      <c r="AD7" s="3">
        <v>2000</v>
      </c>
      <c r="AF7" s="8" t="s">
        <v>29</v>
      </c>
    </row>
    <row r="8" spans="1:32" ht="15.6" x14ac:dyDescent="0.3">
      <c r="N8" s="22">
        <f>SUM(N6:N7)</f>
        <v>0</v>
      </c>
      <c r="O8" s="41">
        <f>SUM(O6:O7)</f>
        <v>0</v>
      </c>
      <c r="P8" s="22">
        <f>SUM(P6:P7)</f>
        <v>1000</v>
      </c>
      <c r="X8" s="23">
        <f>SUM(X6:X7)</f>
        <v>1050</v>
      </c>
      <c r="Z8" s="23">
        <f>SUM(Z6:Z7)</f>
        <v>1050</v>
      </c>
    </row>
    <row r="9" spans="1:32" s="24" customFormat="1" x14ac:dyDescent="0.25">
      <c r="D9" s="25"/>
      <c r="E9" s="25"/>
      <c r="F9" s="25"/>
      <c r="H9" s="25"/>
      <c r="J9" s="25"/>
      <c r="L9" s="25"/>
      <c r="N9" s="26"/>
      <c r="O9" s="27"/>
      <c r="P9" s="26"/>
      <c r="R9" s="28"/>
      <c r="T9" s="29"/>
      <c r="V9" s="25"/>
      <c r="W9" s="25"/>
      <c r="X9" s="27"/>
      <c r="Y9" s="27"/>
      <c r="Z9" s="27"/>
      <c r="AB9" s="25"/>
      <c r="AC9" s="25"/>
      <c r="AD9" s="25"/>
      <c r="AF9" s="30"/>
    </row>
    <row r="10" spans="1:32" x14ac:dyDescent="0.25">
      <c r="P10" s="31"/>
      <c r="X10" s="32"/>
      <c r="Z10" s="32"/>
    </row>
    <row r="11" spans="1:32" ht="30.6" x14ac:dyDescent="0.3">
      <c r="D11" s="11" t="s">
        <v>30</v>
      </c>
      <c r="F11" s="3" t="s">
        <v>31</v>
      </c>
      <c r="H11" s="21">
        <v>36251</v>
      </c>
      <c r="J11" s="21">
        <v>39172</v>
      </c>
      <c r="L11" s="21" t="s">
        <v>24</v>
      </c>
      <c r="N11" s="4">
        <v>0</v>
      </c>
      <c r="P11" s="4">
        <v>1000000</v>
      </c>
      <c r="R11" s="6" t="s">
        <v>72</v>
      </c>
      <c r="T11" s="7" t="s">
        <v>73</v>
      </c>
      <c r="V11" s="3">
        <v>117413</v>
      </c>
      <c r="X11" s="5">
        <v>19335</v>
      </c>
      <c r="Z11" s="5">
        <v>880000</v>
      </c>
      <c r="AB11" s="3" t="s">
        <v>26</v>
      </c>
      <c r="AC11" s="3" t="s">
        <v>3</v>
      </c>
      <c r="AD11" s="3">
        <v>2000</v>
      </c>
      <c r="AF11" s="8" t="s">
        <v>74</v>
      </c>
    </row>
    <row r="12" spans="1:32" ht="33" customHeight="1" x14ac:dyDescent="0.3">
      <c r="D12" s="33">
        <v>96019120</v>
      </c>
      <c r="E12" s="11"/>
      <c r="H12" s="21"/>
      <c r="J12" s="21"/>
      <c r="L12" s="21"/>
      <c r="T12" s="34" t="s">
        <v>75</v>
      </c>
      <c r="AF12" s="8" t="s">
        <v>76</v>
      </c>
    </row>
    <row r="13" spans="1:32" ht="30" x14ac:dyDescent="0.25">
      <c r="H13" s="21"/>
      <c r="J13" s="21"/>
      <c r="L13" s="21"/>
      <c r="T13" s="34"/>
      <c r="AF13" s="8" t="s">
        <v>77</v>
      </c>
    </row>
    <row r="14" spans="1:32" ht="15.6" x14ac:dyDescent="0.25">
      <c r="H14" s="21"/>
      <c r="J14" s="21"/>
      <c r="L14" s="21"/>
      <c r="T14" s="51" t="s">
        <v>78</v>
      </c>
      <c r="AF14" s="35" t="s">
        <v>32</v>
      </c>
    </row>
    <row r="15" spans="1:32" x14ac:dyDescent="0.25">
      <c r="E15" s="52"/>
      <c r="F15" s="3" t="s">
        <v>34</v>
      </c>
      <c r="H15" s="21">
        <v>36251</v>
      </c>
      <c r="J15" s="21">
        <v>36433</v>
      </c>
      <c r="L15" s="52" t="s">
        <v>33</v>
      </c>
      <c r="N15" s="4">
        <v>5000</v>
      </c>
      <c r="P15" s="4">
        <v>5000</v>
      </c>
      <c r="R15" s="53">
        <v>3.1360000000000001</v>
      </c>
      <c r="AF15" s="8" t="s">
        <v>79</v>
      </c>
    </row>
    <row r="16" spans="1:32" x14ac:dyDescent="0.25">
      <c r="F16" s="3" t="s">
        <v>35</v>
      </c>
      <c r="H16" s="21">
        <v>36251</v>
      </c>
      <c r="J16" s="21">
        <v>37072</v>
      </c>
      <c r="N16" s="4">
        <v>4000</v>
      </c>
      <c r="P16" s="4">
        <v>4000</v>
      </c>
      <c r="R16" s="36" t="s">
        <v>80</v>
      </c>
      <c r="V16" s="3">
        <v>70201</v>
      </c>
      <c r="AC16" s="3" t="s">
        <v>3</v>
      </c>
      <c r="AD16" s="3">
        <v>2000</v>
      </c>
    </row>
    <row r="17" spans="4:37" x14ac:dyDescent="0.25">
      <c r="F17" s="3" t="s">
        <v>36</v>
      </c>
      <c r="H17" s="21">
        <v>36251</v>
      </c>
      <c r="J17" s="21">
        <v>36585</v>
      </c>
      <c r="L17" s="52" t="s">
        <v>33</v>
      </c>
      <c r="N17" s="4">
        <v>5000</v>
      </c>
      <c r="P17" s="4">
        <v>5000</v>
      </c>
      <c r="R17" s="36">
        <v>2.71</v>
      </c>
      <c r="V17" s="3">
        <v>70201</v>
      </c>
      <c r="X17" s="5">
        <v>5000</v>
      </c>
      <c r="Z17" s="5">
        <v>5000</v>
      </c>
      <c r="AC17" s="3" t="s">
        <v>3</v>
      </c>
      <c r="AD17" s="3">
        <v>2000</v>
      </c>
      <c r="AF17" s="8" t="s">
        <v>79</v>
      </c>
    </row>
    <row r="18" spans="4:37" x14ac:dyDescent="0.25">
      <c r="F18" s="3" t="s">
        <v>37</v>
      </c>
      <c r="H18" s="21">
        <v>36251</v>
      </c>
      <c r="J18" s="21">
        <v>37072</v>
      </c>
      <c r="N18" s="4">
        <v>2500</v>
      </c>
      <c r="P18" s="4">
        <v>2500</v>
      </c>
      <c r="R18" s="6" t="s">
        <v>81</v>
      </c>
      <c r="V18" s="3">
        <v>70201</v>
      </c>
      <c r="AC18" s="3" t="s">
        <v>3</v>
      </c>
      <c r="AD18" s="3">
        <v>2000</v>
      </c>
      <c r="AF18" s="8" t="s">
        <v>38</v>
      </c>
    </row>
    <row r="19" spans="4:37" ht="30" x14ac:dyDescent="0.25">
      <c r="F19" s="3" t="s">
        <v>39</v>
      </c>
      <c r="H19" s="21">
        <v>36251</v>
      </c>
      <c r="J19" s="21">
        <v>39172</v>
      </c>
      <c r="N19" s="4">
        <v>0</v>
      </c>
      <c r="P19" s="4">
        <v>15000</v>
      </c>
      <c r="R19" s="36" t="s">
        <v>80</v>
      </c>
      <c r="T19" s="7" t="s">
        <v>82</v>
      </c>
      <c r="V19" s="3">
        <v>70211</v>
      </c>
      <c r="AC19" s="3" t="s">
        <v>3</v>
      </c>
      <c r="AD19" s="3">
        <v>1319</v>
      </c>
      <c r="AF19" s="8" t="s">
        <v>40</v>
      </c>
    </row>
    <row r="20" spans="4:37" x14ac:dyDescent="0.25">
      <c r="F20" s="3" t="s">
        <v>41</v>
      </c>
      <c r="H20" s="21">
        <v>36251</v>
      </c>
      <c r="J20" s="21">
        <v>37072</v>
      </c>
      <c r="N20" s="4">
        <v>4000</v>
      </c>
      <c r="P20" s="4">
        <v>4000</v>
      </c>
      <c r="R20" s="6" t="s">
        <v>81</v>
      </c>
      <c r="V20" s="3">
        <v>70201</v>
      </c>
      <c r="AC20" s="3" t="s">
        <v>3</v>
      </c>
      <c r="AD20" s="3">
        <v>2000</v>
      </c>
    </row>
    <row r="21" spans="4:37" ht="33" customHeight="1" x14ac:dyDescent="0.25">
      <c r="F21" s="3" t="s">
        <v>42</v>
      </c>
      <c r="H21" s="21">
        <v>36251</v>
      </c>
      <c r="J21" s="21">
        <v>39172</v>
      </c>
      <c r="N21" s="4">
        <v>0</v>
      </c>
      <c r="P21" s="4">
        <v>22000</v>
      </c>
      <c r="R21" s="36" t="s">
        <v>80</v>
      </c>
      <c r="T21" s="7" t="s">
        <v>82</v>
      </c>
      <c r="V21" s="3">
        <v>70222</v>
      </c>
      <c r="AC21" s="3" t="s">
        <v>3</v>
      </c>
      <c r="AD21" s="3">
        <v>1319</v>
      </c>
      <c r="AF21" s="8" t="s">
        <v>43</v>
      </c>
    </row>
    <row r="22" spans="4:37" ht="32.25" customHeight="1" x14ac:dyDescent="0.25">
      <c r="F22" s="3" t="s">
        <v>44</v>
      </c>
      <c r="H22" s="21">
        <v>36251</v>
      </c>
      <c r="J22" s="21">
        <v>39172</v>
      </c>
      <c r="N22" s="4">
        <v>0</v>
      </c>
      <c r="P22" s="4">
        <v>24000</v>
      </c>
      <c r="R22" s="36" t="str">
        <f>+R21</f>
        <v>I+.45</v>
      </c>
      <c r="T22" s="7" t="s">
        <v>82</v>
      </c>
      <c r="V22" s="3">
        <v>70235</v>
      </c>
      <c r="AC22" s="3" t="s">
        <v>3</v>
      </c>
      <c r="AD22" s="3">
        <v>1319</v>
      </c>
      <c r="AF22" s="8" t="s">
        <v>45</v>
      </c>
    </row>
    <row r="23" spans="4:37" ht="30" x14ac:dyDescent="0.25">
      <c r="F23" s="3" t="s">
        <v>46</v>
      </c>
      <c r="H23" s="21">
        <v>36251</v>
      </c>
      <c r="J23" s="21">
        <v>39172</v>
      </c>
      <c r="L23" s="21"/>
      <c r="N23" s="4">
        <v>0</v>
      </c>
      <c r="P23" s="4">
        <v>14000</v>
      </c>
      <c r="R23" s="6" t="s">
        <v>72</v>
      </c>
      <c r="T23" s="7" t="s">
        <v>73</v>
      </c>
      <c r="V23" s="3">
        <v>70549</v>
      </c>
      <c r="AC23" s="3" t="s">
        <v>3</v>
      </c>
      <c r="AD23" s="54" t="s">
        <v>83</v>
      </c>
      <c r="AF23" s="8" t="s">
        <v>84</v>
      </c>
    </row>
    <row r="24" spans="4:37" x14ac:dyDescent="0.25">
      <c r="H24" s="21"/>
      <c r="J24" s="21"/>
      <c r="L24" s="21"/>
      <c r="T24" s="7" t="s">
        <v>47</v>
      </c>
    </row>
    <row r="25" spans="4:37" ht="15.6" x14ac:dyDescent="0.3">
      <c r="N25" s="22">
        <f>+N20+N18+N17+N16</f>
        <v>15500</v>
      </c>
      <c r="O25" s="37"/>
      <c r="P25" s="22">
        <f>SUM(P11:P23)</f>
        <v>1095500</v>
      </c>
      <c r="X25" s="23"/>
      <c r="Z25" s="23"/>
    </row>
    <row r="26" spans="4:37" x14ac:dyDescent="0.25">
      <c r="P26" s="31"/>
      <c r="T26" s="2"/>
      <c r="Z26" s="32"/>
    </row>
    <row r="27" spans="4:37" s="24" customFormat="1" x14ac:dyDescent="0.25">
      <c r="D27" s="25" t="s">
        <v>24</v>
      </c>
      <c r="E27" s="25"/>
      <c r="F27" s="25"/>
      <c r="H27" s="38" t="s">
        <v>24</v>
      </c>
      <c r="I27" s="24" t="s">
        <v>24</v>
      </c>
      <c r="J27" s="38" t="s">
        <v>24</v>
      </c>
      <c r="K27" s="24" t="s">
        <v>24</v>
      </c>
      <c r="L27" s="38" t="s">
        <v>24</v>
      </c>
      <c r="M27" s="24" t="s">
        <v>24</v>
      </c>
      <c r="N27" s="26" t="s">
        <v>24</v>
      </c>
      <c r="O27" s="27"/>
      <c r="P27" s="26" t="s">
        <v>24</v>
      </c>
      <c r="R27" s="39" t="s">
        <v>24</v>
      </c>
      <c r="T27" s="29"/>
      <c r="V27" s="25"/>
      <c r="W27" s="25"/>
      <c r="X27" s="27"/>
      <c r="Y27" s="27"/>
      <c r="Z27" s="27"/>
      <c r="AB27" s="25"/>
      <c r="AC27" s="25"/>
      <c r="AD27" s="25"/>
      <c r="AF27" s="30"/>
    </row>
    <row r="28" spans="4:37" x14ac:dyDescent="0.25">
      <c r="P28" s="31"/>
      <c r="Z28" s="32"/>
    </row>
    <row r="29" spans="4:37" ht="30.6" x14ac:dyDescent="0.3">
      <c r="D29" s="11" t="s">
        <v>48</v>
      </c>
      <c r="F29" s="3" t="s">
        <v>41</v>
      </c>
      <c r="H29" s="21">
        <v>33117</v>
      </c>
      <c r="J29" s="21">
        <v>39172</v>
      </c>
      <c r="L29" s="21" t="s">
        <v>49</v>
      </c>
      <c r="N29" s="4">
        <v>0</v>
      </c>
      <c r="P29" s="4">
        <v>8000</v>
      </c>
      <c r="R29" s="6" t="s">
        <v>50</v>
      </c>
      <c r="T29" s="8" t="s">
        <v>85</v>
      </c>
      <c r="V29" s="3">
        <v>70550</v>
      </c>
      <c r="X29" s="5">
        <v>5162</v>
      </c>
      <c r="Z29" s="5">
        <v>8000</v>
      </c>
      <c r="AB29" s="3" t="s">
        <v>86</v>
      </c>
      <c r="AC29" s="3" t="s">
        <v>19</v>
      </c>
      <c r="AD29" s="3" t="s">
        <v>83</v>
      </c>
      <c r="AF29" s="8" t="s">
        <v>87</v>
      </c>
    </row>
    <row r="30" spans="4:37" ht="15.6" x14ac:dyDescent="0.3">
      <c r="D30" s="11">
        <v>96004582</v>
      </c>
      <c r="F30" s="3" t="s">
        <v>34</v>
      </c>
      <c r="H30" s="21">
        <v>34820</v>
      </c>
      <c r="J30" s="21">
        <v>36738</v>
      </c>
      <c r="L30" s="21" t="s">
        <v>49</v>
      </c>
      <c r="N30" s="4">
        <v>500</v>
      </c>
      <c r="P30" s="4">
        <v>500</v>
      </c>
      <c r="R30" s="36">
        <v>2.06</v>
      </c>
      <c r="V30" s="3">
        <v>78417</v>
      </c>
      <c r="X30" s="5">
        <v>500</v>
      </c>
      <c r="Z30" s="5">
        <v>500</v>
      </c>
      <c r="AB30" s="3" t="s">
        <v>88</v>
      </c>
      <c r="AC30" s="3" t="s">
        <v>19</v>
      </c>
      <c r="AD30" s="3">
        <v>2000</v>
      </c>
      <c r="AF30" s="8" t="s">
        <v>51</v>
      </c>
    </row>
    <row r="31" spans="4:37" ht="15.6" x14ac:dyDescent="0.3">
      <c r="D31" s="11"/>
      <c r="E31" s="11"/>
      <c r="F31" s="3" t="s">
        <v>35</v>
      </c>
      <c r="H31" s="21">
        <v>35034</v>
      </c>
      <c r="J31" s="21">
        <v>36922</v>
      </c>
      <c r="L31" s="21"/>
      <c r="N31" s="4">
        <v>0</v>
      </c>
      <c r="P31" s="4">
        <v>300</v>
      </c>
      <c r="R31" s="6" t="s">
        <v>89</v>
      </c>
      <c r="V31" s="3">
        <v>78418</v>
      </c>
      <c r="X31" s="5">
        <v>250</v>
      </c>
      <c r="Z31" s="5">
        <v>250</v>
      </c>
      <c r="AB31" s="3" t="s">
        <v>88</v>
      </c>
      <c r="AC31" s="3" t="s">
        <v>19</v>
      </c>
      <c r="AD31" s="3">
        <v>2123</v>
      </c>
      <c r="AF31" s="8" t="s">
        <v>90</v>
      </c>
    </row>
    <row r="32" spans="4:37" ht="15.6" x14ac:dyDescent="0.3">
      <c r="D32" s="11"/>
      <c r="E32" s="11"/>
      <c r="F32" s="3" t="s">
        <v>39</v>
      </c>
      <c r="H32" s="21">
        <v>36251</v>
      </c>
      <c r="J32" s="21">
        <v>39172</v>
      </c>
      <c r="L32" s="21"/>
      <c r="N32" s="4">
        <v>0</v>
      </c>
      <c r="P32" s="4">
        <v>30000</v>
      </c>
      <c r="R32" s="6" t="s">
        <v>91</v>
      </c>
      <c r="T32" s="8" t="s">
        <v>92</v>
      </c>
      <c r="V32" s="3">
        <v>70495</v>
      </c>
      <c r="X32" s="5">
        <v>13000</v>
      </c>
      <c r="Z32" s="5">
        <v>13000</v>
      </c>
      <c r="AB32" s="3" t="s">
        <v>26</v>
      </c>
      <c r="AC32" s="3" t="s">
        <v>19</v>
      </c>
      <c r="AD32" s="3">
        <v>2000</v>
      </c>
      <c r="AF32" s="55" t="s">
        <v>93</v>
      </c>
      <c r="AG32" s="40"/>
      <c r="AH32" s="40"/>
      <c r="AI32" s="40"/>
      <c r="AJ32" s="40"/>
      <c r="AK32" s="40"/>
    </row>
    <row r="33" spans="4:32" ht="15.6" x14ac:dyDescent="0.3">
      <c r="D33" s="11"/>
      <c r="E33" s="11"/>
      <c r="F33" s="3" t="s">
        <v>39</v>
      </c>
      <c r="H33" s="21">
        <v>36251</v>
      </c>
      <c r="J33" s="21">
        <v>39172</v>
      </c>
      <c r="L33" s="21"/>
      <c r="N33" s="4">
        <v>30001</v>
      </c>
      <c r="P33" s="4">
        <v>70000</v>
      </c>
      <c r="R33" s="6" t="s">
        <v>52</v>
      </c>
      <c r="T33" s="8"/>
      <c r="V33" s="3">
        <v>102181</v>
      </c>
      <c r="X33" s="5">
        <v>9500</v>
      </c>
      <c r="Z33" s="5">
        <v>13500</v>
      </c>
      <c r="AB33" s="3" t="s">
        <v>26</v>
      </c>
      <c r="AC33" s="3" t="s">
        <v>19</v>
      </c>
      <c r="AD33" s="3">
        <v>2000</v>
      </c>
      <c r="AF33" s="8" t="s">
        <v>94</v>
      </c>
    </row>
    <row r="34" spans="4:32" ht="15.6" x14ac:dyDescent="0.3">
      <c r="D34" s="11"/>
      <c r="E34" s="11"/>
      <c r="N34" s="22">
        <f>+N33+N30</f>
        <v>30501</v>
      </c>
      <c r="O34" s="13"/>
      <c r="P34" s="22">
        <f>SUM(P29:P33)</f>
        <v>108800</v>
      </c>
      <c r="X34" s="23">
        <f>SUM(X30:X33)</f>
        <v>23250</v>
      </c>
      <c r="Z34" s="23">
        <f>SUM(Z30:Z33)</f>
        <v>27250</v>
      </c>
    </row>
    <row r="35" spans="4:32" ht="15.6" x14ac:dyDescent="0.3">
      <c r="D35" s="11"/>
      <c r="E35" s="11"/>
      <c r="L35" s="3" t="s">
        <v>24</v>
      </c>
      <c r="N35" s="41"/>
      <c r="O35" s="13"/>
      <c r="P35" s="41"/>
      <c r="X35" s="32"/>
      <c r="Z35" s="32"/>
    </row>
    <row r="36" spans="4:32" s="24" customFormat="1" ht="15.6" x14ac:dyDescent="0.3">
      <c r="D36" s="42"/>
      <c r="E36" s="42"/>
      <c r="F36" s="25"/>
      <c r="H36" s="25"/>
      <c r="J36" s="25"/>
      <c r="L36" s="25"/>
      <c r="N36" s="43"/>
      <c r="O36" s="44"/>
      <c r="P36" s="43"/>
      <c r="R36" s="28"/>
      <c r="T36" s="29"/>
      <c r="V36" s="25"/>
      <c r="W36" s="25"/>
      <c r="X36" s="27"/>
      <c r="Y36" s="27"/>
      <c r="Z36" s="27"/>
      <c r="AB36" s="25"/>
      <c r="AC36" s="25"/>
      <c r="AD36" s="25"/>
      <c r="AF36" s="30"/>
    </row>
    <row r="37" spans="4:32" ht="15.6" x14ac:dyDescent="0.3">
      <c r="D37" s="11"/>
      <c r="E37" s="11"/>
      <c r="H37" s="21"/>
      <c r="J37" s="21"/>
      <c r="L37" s="21"/>
      <c r="T37" s="8"/>
      <c r="W37" s="2"/>
      <c r="X37" s="2"/>
      <c r="Y37" s="2"/>
      <c r="Z37" s="2"/>
    </row>
    <row r="38" spans="4:32" ht="15.6" x14ac:dyDescent="0.3">
      <c r="D38" s="11" t="s">
        <v>53</v>
      </c>
      <c r="F38" s="3" t="s">
        <v>54</v>
      </c>
      <c r="H38" s="21">
        <v>35643</v>
      </c>
      <c r="J38" s="21">
        <v>36738</v>
      </c>
      <c r="L38" s="21"/>
      <c r="N38" s="22">
        <v>10000</v>
      </c>
      <c r="O38" s="13"/>
      <c r="P38" s="22">
        <v>10000</v>
      </c>
      <c r="R38" s="45">
        <v>1.97</v>
      </c>
      <c r="V38" s="3">
        <v>72063</v>
      </c>
      <c r="X38" s="5">
        <v>10000</v>
      </c>
      <c r="Z38" s="5">
        <v>10000</v>
      </c>
      <c r="AB38" s="3" t="s">
        <v>95</v>
      </c>
      <c r="AC38" s="3" t="s">
        <v>3</v>
      </c>
      <c r="AD38" s="3" t="s">
        <v>55</v>
      </c>
    </row>
    <row r="39" spans="4:32" ht="15.6" x14ac:dyDescent="0.3">
      <c r="D39" s="11">
        <v>96002116</v>
      </c>
      <c r="E39" s="11"/>
    </row>
    <row r="40" spans="4:32" ht="15.6" x14ac:dyDescent="0.3">
      <c r="D40" s="11"/>
      <c r="E40" s="11"/>
    </row>
    <row r="41" spans="4:32" s="24" customFormat="1" ht="15.6" x14ac:dyDescent="0.3">
      <c r="D41" s="42"/>
      <c r="E41" s="42"/>
      <c r="F41" s="25"/>
      <c r="H41" s="25"/>
      <c r="J41" s="25"/>
      <c r="L41" s="25"/>
      <c r="N41" s="26"/>
      <c r="O41" s="27"/>
      <c r="P41" s="26"/>
      <c r="R41" s="28"/>
      <c r="T41" s="29"/>
      <c r="V41" s="25"/>
      <c r="W41" s="25"/>
      <c r="X41" s="27"/>
      <c r="Y41" s="27"/>
      <c r="Z41" s="27"/>
      <c r="AB41" s="25"/>
      <c r="AC41" s="25"/>
      <c r="AD41" s="25"/>
      <c r="AF41" s="30"/>
    </row>
    <row r="42" spans="4:32" ht="15.6" x14ac:dyDescent="0.3">
      <c r="E42" s="11"/>
    </row>
    <row r="43" spans="4:32" ht="15.6" x14ac:dyDescent="0.3">
      <c r="D43" s="11" t="s">
        <v>56</v>
      </c>
      <c r="F43" s="3" t="s">
        <v>57</v>
      </c>
      <c r="G43" s="21">
        <v>36161</v>
      </c>
      <c r="H43" s="21">
        <v>36161</v>
      </c>
      <c r="I43" s="21">
        <v>37226</v>
      </c>
      <c r="J43" s="21">
        <v>37256</v>
      </c>
      <c r="K43" s="3"/>
      <c r="L43" s="2"/>
      <c r="M43" s="5">
        <v>2800</v>
      </c>
      <c r="N43" s="22">
        <v>2800</v>
      </c>
      <c r="O43" s="13"/>
      <c r="P43" s="22">
        <v>2800</v>
      </c>
      <c r="Q43" s="36"/>
      <c r="R43" s="36">
        <v>2</v>
      </c>
      <c r="V43" s="3">
        <v>70119</v>
      </c>
      <c r="X43" s="5">
        <v>2500</v>
      </c>
      <c r="Z43" s="5">
        <v>2500</v>
      </c>
      <c r="AB43" s="3" t="s">
        <v>58</v>
      </c>
      <c r="AC43" s="3" t="s">
        <v>19</v>
      </c>
      <c r="AD43" s="3">
        <v>1279</v>
      </c>
    </row>
    <row r="44" spans="4:32" ht="15.6" x14ac:dyDescent="0.3">
      <c r="D44" s="11">
        <v>96004597</v>
      </c>
      <c r="F44" s="3" t="s">
        <v>59</v>
      </c>
      <c r="N44" s="2"/>
      <c r="O44" s="2"/>
      <c r="P44" s="2"/>
      <c r="X44" s="5">
        <v>300</v>
      </c>
      <c r="Z44" s="5">
        <v>300</v>
      </c>
    </row>
    <row r="45" spans="4:32" x14ac:dyDescent="0.25">
      <c r="P45" s="31"/>
      <c r="Z45" s="32"/>
    </row>
    <row r="46" spans="4:32" s="24" customFormat="1" x14ac:dyDescent="0.25">
      <c r="D46" s="25"/>
      <c r="E46" s="25"/>
      <c r="F46" s="25"/>
      <c r="H46" s="25"/>
      <c r="J46" s="25"/>
      <c r="L46" s="25"/>
      <c r="N46" s="26"/>
      <c r="O46" s="27"/>
      <c r="P46" s="26"/>
      <c r="R46" s="28"/>
      <c r="T46" s="29"/>
      <c r="V46" s="25"/>
      <c r="W46" s="25"/>
      <c r="X46" s="27"/>
      <c r="Y46" s="27"/>
      <c r="Z46" s="27"/>
      <c r="AB46" s="25"/>
      <c r="AC46" s="25"/>
      <c r="AD46" s="25"/>
      <c r="AF46" s="30"/>
    </row>
    <row r="47" spans="4:32" x14ac:dyDescent="0.25">
      <c r="P47" s="31"/>
      <c r="Z47" s="32"/>
    </row>
    <row r="48" spans="4:32" ht="15.6" x14ac:dyDescent="0.3">
      <c r="D48" s="11" t="s">
        <v>60</v>
      </c>
      <c r="H48" s="21">
        <v>33695</v>
      </c>
      <c r="J48" s="21">
        <v>35246</v>
      </c>
      <c r="L48" s="3" t="s">
        <v>49</v>
      </c>
      <c r="N48" s="22">
        <v>0</v>
      </c>
      <c r="O48" s="13"/>
      <c r="P48" s="22">
        <v>1000</v>
      </c>
      <c r="R48" s="6" t="s">
        <v>96</v>
      </c>
      <c r="V48" s="3">
        <v>70114</v>
      </c>
      <c r="X48" s="32"/>
      <c r="Z48" s="32"/>
      <c r="AB48" s="3" t="s">
        <v>26</v>
      </c>
      <c r="AC48" s="3" t="s">
        <v>3</v>
      </c>
      <c r="AD48" s="3">
        <v>2000</v>
      </c>
      <c r="AF48" s="8" t="s">
        <v>61</v>
      </c>
    </row>
    <row r="49" spans="2:37" ht="15.6" x14ac:dyDescent="0.3">
      <c r="D49" s="11">
        <v>96002113</v>
      </c>
      <c r="E49" s="11"/>
    </row>
    <row r="51" spans="2:37" s="24" customFormat="1" x14ac:dyDescent="0.25">
      <c r="D51" s="25"/>
      <c r="E51" s="25"/>
      <c r="F51" s="25"/>
      <c r="H51" s="25"/>
      <c r="J51" s="25"/>
      <c r="L51" s="25"/>
      <c r="N51" s="26"/>
      <c r="O51" s="27"/>
      <c r="P51" s="26"/>
      <c r="R51" s="28"/>
      <c r="T51" s="29"/>
      <c r="V51" s="25"/>
      <c r="W51" s="25"/>
      <c r="X51" s="27"/>
      <c r="Y51" s="27"/>
      <c r="Z51" s="27"/>
      <c r="AB51" s="25"/>
      <c r="AC51" s="25"/>
      <c r="AD51" s="25"/>
      <c r="AF51" s="30"/>
    </row>
    <row r="53" spans="2:37" ht="15.6" x14ac:dyDescent="0.3">
      <c r="B53" s="1" t="s">
        <v>62</v>
      </c>
      <c r="D53" s="11" t="s">
        <v>97</v>
      </c>
      <c r="F53" s="3" t="s">
        <v>31</v>
      </c>
      <c r="H53" s="21">
        <v>35125</v>
      </c>
      <c r="J53" s="21">
        <v>37072</v>
      </c>
      <c r="L53" s="21"/>
      <c r="N53" s="4">
        <v>4000</v>
      </c>
      <c r="P53" s="4">
        <v>4000</v>
      </c>
      <c r="R53" s="6" t="s">
        <v>98</v>
      </c>
      <c r="V53" s="3">
        <v>60952</v>
      </c>
      <c r="X53" s="5">
        <v>4000</v>
      </c>
      <c r="Z53" s="5">
        <v>4000</v>
      </c>
      <c r="AB53" s="3" t="s">
        <v>63</v>
      </c>
      <c r="AC53" s="3" t="s">
        <v>19</v>
      </c>
      <c r="AD53" s="3">
        <v>413</v>
      </c>
      <c r="AF53" s="8" t="s">
        <v>99</v>
      </c>
    </row>
    <row r="54" spans="2:37" ht="15.6" x14ac:dyDescent="0.3">
      <c r="D54" s="11">
        <v>96002879</v>
      </c>
      <c r="F54" s="3" t="s">
        <v>37</v>
      </c>
      <c r="H54" s="21">
        <v>36251</v>
      </c>
      <c r="J54" s="21">
        <v>39172</v>
      </c>
      <c r="L54" s="21"/>
      <c r="N54" s="4">
        <v>0</v>
      </c>
      <c r="P54" s="4">
        <v>30000</v>
      </c>
      <c r="R54" s="6" t="s">
        <v>98</v>
      </c>
      <c r="T54" s="8" t="s">
        <v>92</v>
      </c>
      <c r="V54" s="3">
        <v>70499</v>
      </c>
      <c r="X54" s="5">
        <v>13000</v>
      </c>
      <c r="Z54" s="5">
        <v>13000</v>
      </c>
      <c r="AB54" s="3" t="s">
        <v>26</v>
      </c>
      <c r="AC54" s="3" t="s">
        <v>19</v>
      </c>
      <c r="AD54" s="3">
        <v>2000</v>
      </c>
      <c r="AF54" s="55" t="s">
        <v>100</v>
      </c>
      <c r="AG54" s="40"/>
      <c r="AH54" s="40"/>
      <c r="AI54" s="40"/>
      <c r="AJ54" s="40"/>
      <c r="AK54" s="40"/>
    </row>
    <row r="55" spans="2:37" x14ac:dyDescent="0.25">
      <c r="F55" s="3" t="s">
        <v>37</v>
      </c>
      <c r="H55" s="21">
        <v>36251</v>
      </c>
      <c r="J55" s="21">
        <v>39172</v>
      </c>
      <c r="L55" s="21"/>
      <c r="N55" s="4">
        <v>30001</v>
      </c>
      <c r="P55" s="4">
        <v>70000</v>
      </c>
      <c r="R55" s="6" t="s">
        <v>101</v>
      </c>
      <c r="V55" s="3">
        <v>102177</v>
      </c>
      <c r="X55" s="5">
        <v>9500</v>
      </c>
      <c r="Z55" s="5">
        <v>13500</v>
      </c>
      <c r="AB55" s="3" t="s">
        <v>26</v>
      </c>
      <c r="AC55" s="3" t="s">
        <v>19</v>
      </c>
      <c r="AD55" s="3">
        <v>2000</v>
      </c>
      <c r="AF55" s="8" t="s">
        <v>94</v>
      </c>
    </row>
    <row r="56" spans="2:37" ht="15.6" x14ac:dyDescent="0.3">
      <c r="H56" s="21"/>
      <c r="J56" s="21"/>
      <c r="N56" s="22">
        <f>SUM(N53:N53)</f>
        <v>4000</v>
      </c>
      <c r="O56" s="13"/>
      <c r="P56" s="22">
        <f>SUM(P53:P53)</f>
        <v>4000</v>
      </c>
      <c r="AD56" s="46"/>
    </row>
    <row r="57" spans="2:37" x14ac:dyDescent="0.25">
      <c r="H57" s="21"/>
      <c r="J57" s="21"/>
      <c r="AD57" s="46"/>
    </row>
    <row r="58" spans="2:37" ht="16.2" thickBot="1" x14ac:dyDescent="0.35">
      <c r="B58" s="47" t="s">
        <v>64</v>
      </c>
      <c r="N58" s="48">
        <f>N56+N48+N34+N43+N38+N29+N25+N8</f>
        <v>62801</v>
      </c>
      <c r="O58" s="49"/>
      <c r="P58" s="48">
        <f>P56+P48+P34+P43+P38+P25+P8</f>
        <v>1223100</v>
      </c>
      <c r="X58" s="23">
        <f>SUM(X53:X53)</f>
        <v>4000</v>
      </c>
      <c r="Z58" s="23">
        <f>SUM(Z53:Z53)</f>
        <v>4000</v>
      </c>
    </row>
    <row r="59" spans="2:37" ht="15.6" thickTop="1" x14ac:dyDescent="0.25"/>
    <row r="60" spans="2:37" x14ac:dyDescent="0.25">
      <c r="C60" s="50"/>
    </row>
    <row r="61" spans="2:37" x14ac:dyDescent="0.25">
      <c r="C61" s="50"/>
    </row>
    <row r="62" spans="2:37" x14ac:dyDescent="0.25">
      <c r="B62" s="2" t="s">
        <v>102</v>
      </c>
      <c r="C62" s="50"/>
    </row>
    <row r="63" spans="2:37" x14ac:dyDescent="0.25">
      <c r="C63" s="50"/>
    </row>
    <row r="64" spans="2:37" x14ac:dyDescent="0.25">
      <c r="C64" s="50"/>
    </row>
    <row r="65" spans="3:3" x14ac:dyDescent="0.25">
      <c r="C65" s="50"/>
    </row>
    <row r="66" spans="3:3" x14ac:dyDescent="0.25">
      <c r="C66" s="50"/>
    </row>
    <row r="67" spans="3:3" x14ac:dyDescent="0.25">
      <c r="C67" s="50"/>
    </row>
    <row r="68" spans="3:3" x14ac:dyDescent="0.25">
      <c r="C68" s="50"/>
    </row>
    <row r="69" spans="3:3" x14ac:dyDescent="0.25">
      <c r="C69" s="50"/>
    </row>
    <row r="70" spans="3:3" x14ac:dyDescent="0.25">
      <c r="C70" s="50"/>
    </row>
    <row r="71" spans="3:3" x14ac:dyDescent="0.25">
      <c r="C71" s="50"/>
    </row>
    <row r="72" spans="3:3" x14ac:dyDescent="0.25">
      <c r="C72" s="50"/>
    </row>
    <row r="73" spans="3:3" x14ac:dyDescent="0.25">
      <c r="C73" s="50"/>
    </row>
    <row r="74" spans="3:3" x14ac:dyDescent="0.25">
      <c r="C74" s="50"/>
    </row>
    <row r="75" spans="3:3" x14ac:dyDescent="0.25">
      <c r="C75" s="50"/>
    </row>
    <row r="76" spans="3:3" x14ac:dyDescent="0.25">
      <c r="C76" s="50"/>
    </row>
    <row r="77" spans="3:3" x14ac:dyDescent="0.25">
      <c r="C77" s="50"/>
    </row>
    <row r="78" spans="3:3" x14ac:dyDescent="0.25">
      <c r="C78" s="50"/>
    </row>
    <row r="79" spans="3:3" x14ac:dyDescent="0.25">
      <c r="C79" s="50"/>
    </row>
    <row r="80" spans="3:3" x14ac:dyDescent="0.25">
      <c r="C80" s="50"/>
    </row>
    <row r="81" spans="3:3" x14ac:dyDescent="0.25">
      <c r="C81" s="50"/>
    </row>
    <row r="82" spans="3:3" x14ac:dyDescent="0.25">
      <c r="C82" s="50"/>
    </row>
    <row r="83" spans="3:3" x14ac:dyDescent="0.25">
      <c r="C83" s="50"/>
    </row>
    <row r="84" spans="3:3" x14ac:dyDescent="0.25">
      <c r="C84" s="50"/>
    </row>
    <row r="85" spans="3:3" x14ac:dyDescent="0.25">
      <c r="C85" s="50"/>
    </row>
    <row r="86" spans="3:3" x14ac:dyDescent="0.25">
      <c r="C86" s="50"/>
    </row>
    <row r="87" spans="3:3" x14ac:dyDescent="0.25">
      <c r="C87" s="50"/>
    </row>
    <row r="88" spans="3:3" x14ac:dyDescent="0.25">
      <c r="C88" s="50"/>
    </row>
    <row r="89" spans="3:3" x14ac:dyDescent="0.25">
      <c r="C89" s="50"/>
    </row>
    <row r="90" spans="3:3" x14ac:dyDescent="0.25">
      <c r="C90" s="50"/>
    </row>
    <row r="91" spans="3:3" x14ac:dyDescent="0.25">
      <c r="C91" s="50"/>
    </row>
    <row r="92" spans="3:3" x14ac:dyDescent="0.25">
      <c r="C92" s="50"/>
    </row>
    <row r="93" spans="3:3" x14ac:dyDescent="0.25">
      <c r="C93" s="50"/>
    </row>
    <row r="94" spans="3:3" x14ac:dyDescent="0.25">
      <c r="C94" s="50"/>
    </row>
    <row r="95" spans="3:3" x14ac:dyDescent="0.25">
      <c r="C95" s="50"/>
    </row>
    <row r="96" spans="3:3" x14ac:dyDescent="0.25">
      <c r="C96" s="50"/>
    </row>
    <row r="97" spans="3:3" x14ac:dyDescent="0.25">
      <c r="C97" s="50"/>
    </row>
    <row r="98" spans="3:3" x14ac:dyDescent="0.25">
      <c r="C98" s="50"/>
    </row>
    <row r="99" spans="3:3" x14ac:dyDescent="0.25">
      <c r="C99" s="50"/>
    </row>
    <row r="100" spans="3:3" x14ac:dyDescent="0.25">
      <c r="C100" s="50"/>
    </row>
    <row r="101" spans="3:3" x14ac:dyDescent="0.25">
      <c r="C101" s="50"/>
    </row>
    <row r="102" spans="3:3" x14ac:dyDescent="0.25">
      <c r="C102" s="50"/>
    </row>
    <row r="103" spans="3:3" x14ac:dyDescent="0.25">
      <c r="C103" s="50"/>
    </row>
    <row r="104" spans="3:3" x14ac:dyDescent="0.25">
      <c r="C104" s="50"/>
    </row>
    <row r="105" spans="3:3" x14ac:dyDescent="0.25">
      <c r="C105" s="50"/>
    </row>
    <row r="106" spans="3:3" x14ac:dyDescent="0.25">
      <c r="C106" s="50"/>
    </row>
    <row r="107" spans="3:3" x14ac:dyDescent="0.25">
      <c r="C107" s="50"/>
    </row>
    <row r="108" spans="3:3" x14ac:dyDescent="0.25">
      <c r="C108" s="50"/>
    </row>
    <row r="109" spans="3:3" x14ac:dyDescent="0.25">
      <c r="C109" s="50"/>
    </row>
    <row r="110" spans="3:3" x14ac:dyDescent="0.25">
      <c r="C110" s="50"/>
    </row>
    <row r="111" spans="3:3" x14ac:dyDescent="0.25">
      <c r="C111" s="50"/>
    </row>
    <row r="112" spans="3:3" x14ac:dyDescent="0.25">
      <c r="C112" s="50"/>
    </row>
    <row r="113" spans="3:3" x14ac:dyDescent="0.25">
      <c r="C113" s="50"/>
    </row>
    <row r="114" spans="3:3" x14ac:dyDescent="0.25">
      <c r="C114" s="50"/>
    </row>
    <row r="115" spans="3:3" x14ac:dyDescent="0.25">
      <c r="C115" s="50"/>
    </row>
    <row r="116" spans="3:3" x14ac:dyDescent="0.25">
      <c r="C116" s="50"/>
    </row>
    <row r="117" spans="3:3" x14ac:dyDescent="0.25">
      <c r="C117" s="50"/>
    </row>
    <row r="118" spans="3:3" x14ac:dyDescent="0.25">
      <c r="C118" s="50"/>
    </row>
    <row r="119" spans="3:3" x14ac:dyDescent="0.25">
      <c r="C119" s="50"/>
    </row>
    <row r="120" spans="3:3" x14ac:dyDescent="0.25">
      <c r="C120" s="50"/>
    </row>
    <row r="121" spans="3:3" x14ac:dyDescent="0.25">
      <c r="C121" s="50"/>
    </row>
    <row r="122" spans="3:3" x14ac:dyDescent="0.25">
      <c r="C122" s="50"/>
    </row>
    <row r="123" spans="3:3" x14ac:dyDescent="0.25">
      <c r="C123" s="50"/>
    </row>
    <row r="124" spans="3:3" x14ac:dyDescent="0.25">
      <c r="C124" s="50"/>
    </row>
    <row r="125" spans="3:3" x14ac:dyDescent="0.25">
      <c r="C125" s="50"/>
    </row>
    <row r="126" spans="3:3" x14ac:dyDescent="0.25">
      <c r="C126" s="50"/>
    </row>
    <row r="127" spans="3:3" x14ac:dyDescent="0.25">
      <c r="C127" s="50"/>
    </row>
    <row r="128" spans="3:3" x14ac:dyDescent="0.25">
      <c r="C128" s="50"/>
    </row>
    <row r="129" spans="3:3" x14ac:dyDescent="0.25">
      <c r="C129" s="50"/>
    </row>
    <row r="130" spans="3:3" x14ac:dyDescent="0.25">
      <c r="C130" s="50"/>
    </row>
    <row r="131" spans="3:3" x14ac:dyDescent="0.25">
      <c r="C131" s="50"/>
    </row>
    <row r="132" spans="3:3" x14ac:dyDescent="0.25">
      <c r="C132" s="50"/>
    </row>
    <row r="133" spans="3:3" x14ac:dyDescent="0.25">
      <c r="C133" s="50"/>
    </row>
    <row r="134" spans="3:3" x14ac:dyDescent="0.25">
      <c r="C134" s="50"/>
    </row>
    <row r="135" spans="3:3" x14ac:dyDescent="0.25">
      <c r="C135" s="50"/>
    </row>
    <row r="136" spans="3:3" x14ac:dyDescent="0.25">
      <c r="C136" s="50"/>
    </row>
    <row r="137" spans="3:3" x14ac:dyDescent="0.25">
      <c r="C137" s="50"/>
    </row>
    <row r="138" spans="3:3" x14ac:dyDescent="0.25">
      <c r="C138" s="50"/>
    </row>
    <row r="139" spans="3:3" x14ac:dyDescent="0.25">
      <c r="C139" s="50"/>
    </row>
    <row r="140" spans="3:3" x14ac:dyDescent="0.25">
      <c r="C140" s="50"/>
    </row>
    <row r="141" spans="3:3" x14ac:dyDescent="0.25">
      <c r="C141" s="50"/>
    </row>
    <row r="142" spans="3:3" x14ac:dyDescent="0.25">
      <c r="C142" s="50"/>
    </row>
    <row r="143" spans="3:3" x14ac:dyDescent="0.25">
      <c r="C143" s="50"/>
    </row>
    <row r="144" spans="3:3" x14ac:dyDescent="0.25">
      <c r="C144" s="50"/>
    </row>
    <row r="145" spans="3:3" x14ac:dyDescent="0.25">
      <c r="C145" s="50"/>
    </row>
    <row r="146" spans="3:3" x14ac:dyDescent="0.25">
      <c r="C146" s="50"/>
    </row>
    <row r="147" spans="3:3" x14ac:dyDescent="0.25">
      <c r="C147" s="50"/>
    </row>
    <row r="148" spans="3:3" x14ac:dyDescent="0.25">
      <c r="C148" s="50"/>
    </row>
    <row r="149" spans="3:3" x14ac:dyDescent="0.25">
      <c r="C149" s="50"/>
    </row>
    <row r="150" spans="3:3" x14ac:dyDescent="0.25">
      <c r="C150" s="50"/>
    </row>
    <row r="151" spans="3:3" x14ac:dyDescent="0.25">
      <c r="C151" s="50"/>
    </row>
    <row r="152" spans="3:3" x14ac:dyDescent="0.25">
      <c r="C152" s="50"/>
    </row>
    <row r="153" spans="3:3" x14ac:dyDescent="0.25">
      <c r="C153" s="50"/>
    </row>
    <row r="154" spans="3:3" x14ac:dyDescent="0.25">
      <c r="C154" s="50"/>
    </row>
    <row r="155" spans="3:3" x14ac:dyDescent="0.25">
      <c r="C155" s="50"/>
    </row>
    <row r="156" spans="3:3" x14ac:dyDescent="0.25">
      <c r="C156" s="50"/>
    </row>
    <row r="157" spans="3:3" x14ac:dyDescent="0.25">
      <c r="C157" s="50"/>
    </row>
    <row r="158" spans="3:3" x14ac:dyDescent="0.25">
      <c r="C158" s="50"/>
    </row>
    <row r="159" spans="3:3" x14ac:dyDescent="0.25">
      <c r="C159" s="50"/>
    </row>
    <row r="160" spans="3:3" x14ac:dyDescent="0.25">
      <c r="C160" s="50"/>
    </row>
    <row r="161" spans="3:3" x14ac:dyDescent="0.25">
      <c r="C161" s="50"/>
    </row>
    <row r="162" spans="3:3" x14ac:dyDescent="0.25">
      <c r="C162" s="50"/>
    </row>
    <row r="163" spans="3:3" x14ac:dyDescent="0.25">
      <c r="C163" s="50"/>
    </row>
    <row r="164" spans="3:3" x14ac:dyDescent="0.25">
      <c r="C164" s="50"/>
    </row>
    <row r="165" spans="3:3" x14ac:dyDescent="0.25">
      <c r="C165" s="50"/>
    </row>
    <row r="166" spans="3:3" x14ac:dyDescent="0.25">
      <c r="C166" s="50"/>
    </row>
    <row r="167" spans="3:3" x14ac:dyDescent="0.25">
      <c r="C167" s="50"/>
    </row>
    <row r="168" spans="3:3" x14ac:dyDescent="0.25">
      <c r="C168" s="50"/>
    </row>
    <row r="169" spans="3:3" x14ac:dyDescent="0.25">
      <c r="C169" s="50"/>
    </row>
    <row r="170" spans="3:3" x14ac:dyDescent="0.25">
      <c r="C170" s="50"/>
    </row>
    <row r="171" spans="3:3" x14ac:dyDescent="0.25">
      <c r="C171" s="50"/>
    </row>
    <row r="172" spans="3:3" x14ac:dyDescent="0.25">
      <c r="C172" s="50"/>
    </row>
    <row r="173" spans="3:3" x14ac:dyDescent="0.25">
      <c r="C173" s="50"/>
    </row>
    <row r="174" spans="3:3" x14ac:dyDescent="0.25">
      <c r="C174" s="50"/>
    </row>
    <row r="175" spans="3:3" x14ac:dyDescent="0.25">
      <c r="C175" s="50"/>
    </row>
    <row r="176" spans="3:3" x14ac:dyDescent="0.25">
      <c r="C176" s="50"/>
    </row>
    <row r="177" spans="3:3" x14ac:dyDescent="0.25">
      <c r="C177" s="50"/>
    </row>
    <row r="178" spans="3:3" x14ac:dyDescent="0.25">
      <c r="C178" s="50"/>
    </row>
    <row r="179" spans="3:3" x14ac:dyDescent="0.25">
      <c r="C179" s="50"/>
    </row>
    <row r="180" spans="3:3" x14ac:dyDescent="0.25">
      <c r="C180" s="50"/>
    </row>
    <row r="181" spans="3:3" x14ac:dyDescent="0.25">
      <c r="C181" s="50"/>
    </row>
    <row r="182" spans="3:3" x14ac:dyDescent="0.25">
      <c r="C182" s="50"/>
    </row>
    <row r="183" spans="3:3" x14ac:dyDescent="0.25">
      <c r="C183" s="50"/>
    </row>
    <row r="184" spans="3:3" x14ac:dyDescent="0.25">
      <c r="C184" s="50"/>
    </row>
    <row r="185" spans="3:3" x14ac:dyDescent="0.25">
      <c r="C185" s="50"/>
    </row>
    <row r="186" spans="3:3" x14ac:dyDescent="0.25">
      <c r="C186" s="50"/>
    </row>
    <row r="187" spans="3:3" x14ac:dyDescent="0.25">
      <c r="C187" s="50"/>
    </row>
    <row r="188" spans="3:3" x14ac:dyDescent="0.25">
      <c r="C188" s="50"/>
    </row>
    <row r="189" spans="3:3" x14ac:dyDescent="0.25">
      <c r="C189" s="50"/>
    </row>
    <row r="190" spans="3:3" x14ac:dyDescent="0.25">
      <c r="C190" s="50"/>
    </row>
    <row r="191" spans="3:3" x14ac:dyDescent="0.25">
      <c r="C191" s="50"/>
    </row>
    <row r="192" spans="3:3" x14ac:dyDescent="0.25">
      <c r="C192" s="50"/>
    </row>
    <row r="193" spans="3:3" x14ac:dyDescent="0.25">
      <c r="C193" s="50"/>
    </row>
    <row r="194" spans="3:3" x14ac:dyDescent="0.25">
      <c r="C194" s="50"/>
    </row>
  </sheetData>
  <mergeCells count="1">
    <mergeCell ref="N3:P3"/>
  </mergeCells>
  <pageMargins left="0.38" right="0.28999999999999998" top="0.49" bottom="0.54" header="0.2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Bible</vt:lpstr>
      <vt:lpstr>Bible!Print_Area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2000-04-04T21:23:09Z</cp:lastPrinted>
  <dcterms:created xsi:type="dcterms:W3CDTF">2000-03-29T21:16:50Z</dcterms:created>
  <dcterms:modified xsi:type="dcterms:W3CDTF">2023-09-10T16:02:03Z</dcterms:modified>
</cp:coreProperties>
</file>